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04.03.01 - RI\0. Divulgação\2023\1T23\Fundamentos\"/>
    </mc:Choice>
  </mc:AlternateContent>
  <xr:revisionPtr revIDLastSave="0" documentId="13_ncr:1_{04DBE05D-D6EF-46A8-B40A-ACBDB94FD801}" xr6:coauthVersionLast="47" xr6:coauthVersionMax="47" xr10:uidLastSave="{00000000-0000-0000-0000-000000000000}"/>
  <bookViews>
    <workbookView xWindow="-110" yWindow="-110" windowWidth="19420" windowHeight="11020" activeTab="1" xr2:uid="{83237A20-395C-414E-A531-C6C8DB2EBC52}"/>
  </bookViews>
  <sheets>
    <sheet name="Menu" sheetId="1" r:id="rId1"/>
    <sheet name="BalanceSheet" sheetId="2" r:id="rId2"/>
    <sheet name="P&amp;L" sheetId="3" r:id="rId3"/>
    <sheet name="CashFlow" sheetId="4" r:id="rId4"/>
    <sheet name="Portfolio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\a" localSheetId="1">#REF!</definedName>
    <definedName name="\a" localSheetId="3">#REF!</definedName>
    <definedName name="\a" localSheetId="0">#REF!</definedName>
    <definedName name="\a" localSheetId="2">#REF!</definedName>
    <definedName name="\a">#REF!</definedName>
    <definedName name="\d" localSheetId="1">#REF!</definedName>
    <definedName name="\d" localSheetId="3">#REF!</definedName>
    <definedName name="\d" localSheetId="0">#REF!</definedName>
    <definedName name="\d" localSheetId="2">#REF!</definedName>
    <definedName name="\d">#REF!</definedName>
    <definedName name="\DCS" localSheetId="1">#REF!</definedName>
    <definedName name="\DCS" localSheetId="3">#REF!</definedName>
    <definedName name="\DCS" localSheetId="0">#REF!</definedName>
    <definedName name="\DCS" localSheetId="2">#REF!</definedName>
    <definedName name="\DCS">#REF!</definedName>
    <definedName name="\i" localSheetId="1">#REF!</definedName>
    <definedName name="\i" localSheetId="3">#REF!</definedName>
    <definedName name="\i" localSheetId="0">#REF!</definedName>
    <definedName name="\i" localSheetId="2">#REF!</definedName>
    <definedName name="\i">#REF!</definedName>
    <definedName name="\p" localSheetId="1">#REF!</definedName>
    <definedName name="\p" localSheetId="3">#REF!</definedName>
    <definedName name="\p" localSheetId="0">#REF!</definedName>
    <definedName name="\p" localSheetId="2">#REF!</definedName>
    <definedName name="\p">#REF!</definedName>
    <definedName name="\x">#N/A</definedName>
    <definedName name="___INDEX_SHEET___ASAP_Utilities" localSheetId="1">#REF!</definedName>
    <definedName name="___INDEX_SHEET___ASAP_Utilities" localSheetId="3">#REF!</definedName>
    <definedName name="___INDEX_SHEET___ASAP_Utilities" localSheetId="0">#REF!</definedName>
    <definedName name="___INDEX_SHEET___ASAP_Utilities" localSheetId="2">#REF!</definedName>
    <definedName name="___INDEX_SHEET___ASAP_Utilities">#REF!</definedName>
    <definedName name="__123Graph_A" localSheetId="1" hidden="1">#REF!</definedName>
    <definedName name="__123Graph_A" localSheetId="3" hidden="1">#REF!</definedName>
    <definedName name="__123Graph_A" localSheetId="0" hidden="1">#REF!</definedName>
    <definedName name="__123Graph_A" localSheetId="2" hidden="1">#REF!</definedName>
    <definedName name="__123Graph_A" hidden="1">#REF!</definedName>
    <definedName name="__DAT1" localSheetId="1">[1]Plan1!#REF!</definedName>
    <definedName name="__DAT1" localSheetId="3">[1]Plan1!#REF!</definedName>
    <definedName name="__DAT1" localSheetId="0">[1]Plan1!#REF!</definedName>
    <definedName name="__DAT1" localSheetId="2">[1]Plan1!#REF!</definedName>
    <definedName name="__DAT1">[1]Plan1!#REF!</definedName>
    <definedName name="__DAT2" localSheetId="1">#REF!</definedName>
    <definedName name="__DAT2" localSheetId="3">#REF!</definedName>
    <definedName name="__DAT2" localSheetId="0">#REF!</definedName>
    <definedName name="__DAT2" localSheetId="2">#REF!</definedName>
    <definedName name="__DAT2">#REF!</definedName>
    <definedName name="__DAT3" localSheetId="1">#REF!</definedName>
    <definedName name="__DAT3" localSheetId="3">#REF!</definedName>
    <definedName name="__DAT3" localSheetId="0">#REF!</definedName>
    <definedName name="__DAT3" localSheetId="2">#REF!</definedName>
    <definedName name="__DAT3">#REF!</definedName>
    <definedName name="__DAT4" localSheetId="1">#REF!</definedName>
    <definedName name="__DAT4" localSheetId="3">#REF!</definedName>
    <definedName name="__DAT4" localSheetId="0">#REF!</definedName>
    <definedName name="__DAT4" localSheetId="2">#REF!</definedName>
    <definedName name="__DAT4">#REF!</definedName>
    <definedName name="__DAT5" localSheetId="1">[1]Plan1!#REF!</definedName>
    <definedName name="__DAT5" localSheetId="3">[1]Plan1!#REF!</definedName>
    <definedName name="__DAT5" localSheetId="0">[1]Plan1!#REF!</definedName>
    <definedName name="__DAT5" localSheetId="2">[1]Plan1!#REF!</definedName>
    <definedName name="__DAT5">[1]Plan1!#REF!</definedName>
    <definedName name="__DAT6" localSheetId="1">#REF!</definedName>
    <definedName name="__DAT6" localSheetId="3">#REF!</definedName>
    <definedName name="__DAT6" localSheetId="0">#REF!</definedName>
    <definedName name="__DAT6" localSheetId="2">#REF!</definedName>
    <definedName name="__DAT6">#REF!</definedName>
    <definedName name="__DAT7" localSheetId="1">#REF!</definedName>
    <definedName name="__DAT7" localSheetId="3">#REF!</definedName>
    <definedName name="__DAT7" localSheetId="0">#REF!</definedName>
    <definedName name="__DAT7" localSheetId="2">#REF!</definedName>
    <definedName name="__DAT7">#REF!</definedName>
    <definedName name="__DAT8" localSheetId="1">#REF!</definedName>
    <definedName name="__DAT8" localSheetId="3">#REF!</definedName>
    <definedName name="__DAT8" localSheetId="0">#REF!</definedName>
    <definedName name="__DAT8" localSheetId="2">#REF!</definedName>
    <definedName name="__DAT8">#REF!</definedName>
    <definedName name="__DAT9" localSheetId="1">#REF!</definedName>
    <definedName name="__DAT9" localSheetId="3">#REF!</definedName>
    <definedName name="__DAT9" localSheetId="0">#REF!</definedName>
    <definedName name="__DAT9" localSheetId="2">#REF!</definedName>
    <definedName name="__DAT9">#REF!</definedName>
    <definedName name="_1" localSheetId="1">#REF!</definedName>
    <definedName name="_1" localSheetId="3">#REF!</definedName>
    <definedName name="_1" localSheetId="0">#REF!</definedName>
    <definedName name="_1" localSheetId="2">#REF!</definedName>
    <definedName name="_1">#REF!</definedName>
    <definedName name="_2" localSheetId="1">#REF!</definedName>
    <definedName name="_2" localSheetId="3">#REF!</definedName>
    <definedName name="_2" localSheetId="0">#REF!</definedName>
    <definedName name="_2" localSheetId="2">#REF!</definedName>
    <definedName name="_2">#REF!</definedName>
    <definedName name="_3" localSheetId="1">#REF!</definedName>
    <definedName name="_3" localSheetId="3">#REF!</definedName>
    <definedName name="_3" localSheetId="0">#REF!</definedName>
    <definedName name="_3" localSheetId="2">#REF!</definedName>
    <definedName name="_3">#REF!</definedName>
    <definedName name="_4" localSheetId="1">#REF!</definedName>
    <definedName name="_4" localSheetId="3">#REF!</definedName>
    <definedName name="_4" localSheetId="0">#REF!</definedName>
    <definedName name="_4" localSheetId="2">#REF!</definedName>
    <definedName name="_4">#REF!</definedName>
    <definedName name="_5" localSheetId="1">#REF!</definedName>
    <definedName name="_5" localSheetId="3">#REF!</definedName>
    <definedName name="_5" localSheetId="0">#REF!</definedName>
    <definedName name="_5" localSheetId="2">#REF!</definedName>
    <definedName name="_5">#REF!</definedName>
    <definedName name="_6" localSheetId="1">#REF!</definedName>
    <definedName name="_6" localSheetId="3">#REF!</definedName>
    <definedName name="_6" localSheetId="0">#REF!</definedName>
    <definedName name="_6" localSheetId="2">#REF!</definedName>
    <definedName name="_6">#REF!</definedName>
    <definedName name="_7" localSheetId="1">#REF!</definedName>
    <definedName name="_7" localSheetId="3">#REF!</definedName>
    <definedName name="_7" localSheetId="0">#REF!</definedName>
    <definedName name="_7" localSheetId="2">#REF!</definedName>
    <definedName name="_7">#REF!</definedName>
    <definedName name="_8" localSheetId="1">#REF!</definedName>
    <definedName name="_8" localSheetId="3">#REF!</definedName>
    <definedName name="_8" localSheetId="0">#REF!</definedName>
    <definedName name="_8" localSheetId="2">#REF!</definedName>
    <definedName name="_8">#REF!</definedName>
    <definedName name="_DAT10" localSheetId="1">#REF!</definedName>
    <definedName name="_DAT10" localSheetId="3">#REF!</definedName>
    <definedName name="_DAT10" localSheetId="0">#REF!</definedName>
    <definedName name="_DAT10" localSheetId="2">#REF!</definedName>
    <definedName name="_DAT10">#REF!</definedName>
    <definedName name="_DAT11" localSheetId="1">'[2]Cond. CPFL-CPCH'!#REF!</definedName>
    <definedName name="_DAT11" localSheetId="3">'[2]Cond. CPFL-CPCH'!#REF!</definedName>
    <definedName name="_DAT11" localSheetId="0">'[2]Cond. CPFL-CPCH'!#REF!</definedName>
    <definedName name="_DAT11" localSheetId="2">'[2]Cond. CPFL-CPCH'!#REF!</definedName>
    <definedName name="_DAT11">'[2]Cond. CPFL-CPCH'!#REF!</definedName>
    <definedName name="_DAT12" localSheetId="1">#REF!</definedName>
    <definedName name="_DAT12" localSheetId="3">#REF!</definedName>
    <definedName name="_DAT12" localSheetId="0">#REF!</definedName>
    <definedName name="_DAT12" localSheetId="2">#REF!</definedName>
    <definedName name="_DAT12">#REF!</definedName>
    <definedName name="_DAT13" localSheetId="1">#REF!</definedName>
    <definedName name="_DAT13" localSheetId="3">#REF!</definedName>
    <definedName name="_DAT13" localSheetId="0">#REF!</definedName>
    <definedName name="_DAT13" localSheetId="2">#REF!</definedName>
    <definedName name="_DAT13">#REF!</definedName>
    <definedName name="_DAT14" localSheetId="1">#REF!</definedName>
    <definedName name="_DAT14" localSheetId="3">#REF!</definedName>
    <definedName name="_DAT14" localSheetId="0">#REF!</definedName>
    <definedName name="_DAT14" localSheetId="2">#REF!</definedName>
    <definedName name="_DAT14">#REF!</definedName>
    <definedName name="_DAT15" localSheetId="1">#REF!</definedName>
    <definedName name="_DAT15" localSheetId="3">#REF!</definedName>
    <definedName name="_DAT15" localSheetId="0">#REF!</definedName>
    <definedName name="_DAT15" localSheetId="2">#REF!</definedName>
    <definedName name="_DAT15">#REF!</definedName>
    <definedName name="_DAT16" localSheetId="1">#REF!</definedName>
    <definedName name="_DAT16" localSheetId="3">#REF!</definedName>
    <definedName name="_DAT16" localSheetId="0">#REF!</definedName>
    <definedName name="_DAT16" localSheetId="2">#REF!</definedName>
    <definedName name="_DAT16">#REF!</definedName>
    <definedName name="_Draft">"DRAFT"</definedName>
    <definedName name="_xlnm._FilterDatabase" localSheetId="3" hidden="1">CashFlow!$A$7:$D$12</definedName>
    <definedName name="_xlnm._FilterDatabase" localSheetId="2" hidden="1">'P&amp;L'!$A$8:$R$48</definedName>
    <definedName name="_xlnm._FilterDatabase" localSheetId="4" hidden="1">Portfolio!$A$5:$A$89</definedName>
    <definedName name="_fl1111" localSheetId="1" hidden="1">{"Fecha_Novembro",#N/A,FALSE,"FECHAMENTO-2002 ";"Defer_Novembro",#N/A,FALSE,"DIFERIDO";"Pis_Novembro",#N/A,FALSE,"PIS COFINS";"Iss_Novembro",#N/A,FALSE,"ISS"}</definedName>
    <definedName name="_fl1111" localSheetId="3" hidden="1">{"Fecha_Novembro",#N/A,FALSE,"FECHAMENTO-2002 ";"Defer_Novembro",#N/A,FALSE,"DIFERIDO";"Pis_Novembro",#N/A,FALSE,"PIS COFINS";"Iss_Novembro",#N/A,FALSE,"ISS"}</definedName>
    <definedName name="_fl1111" localSheetId="2" hidden="1">{"Fecha_Novembro",#N/A,FALSE,"FECHAMENTO-2002 ";"Defer_Novembro",#N/A,FALSE,"DIFERIDO";"Pis_Novembro",#N/A,FALSE,"PIS COFINS";"Iss_Novembro",#N/A,FALSE,"ISS"}</definedName>
    <definedName name="_fl1111" localSheetId="4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Key1" localSheetId="1" hidden="1">#REF!</definedName>
    <definedName name="_Key1" localSheetId="3" hidden="1">#REF!</definedName>
    <definedName name="_Key1" localSheetId="0" hidden="1">#REF!</definedName>
    <definedName name="_Key1" localSheetId="2" hidden="1">#REF!</definedName>
    <definedName name="_Key1" hidden="1">#REF!</definedName>
    <definedName name="_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PR1" localSheetId="1">#REF!</definedName>
    <definedName name="_LPR1" localSheetId="3">#REF!</definedName>
    <definedName name="_LPR1" localSheetId="0">#REF!</definedName>
    <definedName name="_LPR1" localSheetId="2">#REF!</definedName>
    <definedName name="_LPR1">#REF!</definedName>
    <definedName name="_LPR2" localSheetId="1">#REF!</definedName>
    <definedName name="_LPR2" localSheetId="3">#REF!</definedName>
    <definedName name="_LPR2" localSheetId="0">#REF!</definedName>
    <definedName name="_LPR2" localSheetId="2">#REF!</definedName>
    <definedName name="_LPR2">#REF!</definedName>
    <definedName name="_LPR3" localSheetId="1">#REF!</definedName>
    <definedName name="_LPR3" localSheetId="3">#REF!</definedName>
    <definedName name="_LPR3" localSheetId="0">#REF!</definedName>
    <definedName name="_LPR3" localSheetId="2">#REF!</definedName>
    <definedName name="_LPR3">#REF!</definedName>
    <definedName name="_Order1" hidden="1">255</definedName>
    <definedName name="_PAG1" localSheetId="1">[3]INSS1!#REF!</definedName>
    <definedName name="_PAG1" localSheetId="3">[3]INSS1!#REF!</definedName>
    <definedName name="_PAG1" localSheetId="0">[3]INSS1!#REF!</definedName>
    <definedName name="_PAG1" localSheetId="2">[3]INSS1!#REF!</definedName>
    <definedName name="_PAG1">[3]INSS1!#REF!</definedName>
    <definedName name="_PAG2" localSheetId="1">[3]INSS1!#REF!</definedName>
    <definedName name="_PAG2" localSheetId="3">[3]INSS1!#REF!</definedName>
    <definedName name="_PAG2" localSheetId="0">[3]INSS1!#REF!</definedName>
    <definedName name="_PAG2" localSheetId="2">[3]INSS1!#REF!</definedName>
    <definedName name="_PAG2">[3]INSS1!#REF!</definedName>
    <definedName name="_PAG5" localSheetId="1">[3]INSS1!#REF!</definedName>
    <definedName name="_PAG5" localSheetId="3">[3]INSS1!#REF!</definedName>
    <definedName name="_PAG5" localSheetId="0">[3]INSS1!#REF!</definedName>
    <definedName name="_PAG5" localSheetId="2">[3]INSS1!#REF!</definedName>
    <definedName name="_PAG5">[3]INSS1!#REF!</definedName>
    <definedName name="_QUA2" localSheetId="1">[4]CP!#REF!</definedName>
    <definedName name="_QUA2" localSheetId="3">[4]CP!#REF!</definedName>
    <definedName name="_QUA2" localSheetId="0">[4]CP!#REF!</definedName>
    <definedName name="_QUA2" localSheetId="2">[4]CP!#REF!</definedName>
    <definedName name="_QUA2">[4]CP!#REF!</definedName>
    <definedName name="_QUA3" localSheetId="1">[4]CP!#REF!</definedName>
    <definedName name="_QUA3" localSheetId="3">[4]CP!#REF!</definedName>
    <definedName name="_QUA3" localSheetId="0">[4]CP!#REF!</definedName>
    <definedName name="_QUA3" localSheetId="2">[4]CP!#REF!</definedName>
    <definedName name="_QUA3">[4]CP!#REF!</definedName>
    <definedName name="_QUA4" localSheetId="1">[4]CP!#REF!</definedName>
    <definedName name="_QUA4" localSheetId="3">[4]CP!#REF!</definedName>
    <definedName name="_QUA4" localSheetId="0">[4]CP!#REF!</definedName>
    <definedName name="_QUA4" localSheetId="2">[4]CP!#REF!</definedName>
    <definedName name="_QUA4">[4]CP!#REF!</definedName>
    <definedName name="_QUA5" localSheetId="1">[4]CP!#REF!</definedName>
    <definedName name="_QUA5" localSheetId="3">[4]CP!#REF!</definedName>
    <definedName name="_QUA5" localSheetId="0">[4]CP!#REF!</definedName>
    <definedName name="_QUA5" localSheetId="2">[4]CP!#REF!</definedName>
    <definedName name="_QUA5">[4]CP!#REF!</definedName>
    <definedName name="_R" localSheetId="1">'[5]ladolado-resumo'!#REF!</definedName>
    <definedName name="_R" localSheetId="3">'[5]ladolado-resumo'!#REF!</definedName>
    <definedName name="_R" localSheetId="0">'[5]ladolado-resumo'!#REF!</definedName>
    <definedName name="_R" localSheetId="2">'[5]ladolado-resumo'!#REF!</definedName>
    <definedName name="_R">'[5]ladolado-resumo'!#REF!</definedName>
    <definedName name="_RES96" localSheetId="1">#REF!</definedName>
    <definedName name="_RES96" localSheetId="3">#REF!</definedName>
    <definedName name="_RES96" localSheetId="0">#REF!</definedName>
    <definedName name="_RES96" localSheetId="2">#REF!</definedName>
    <definedName name="_RES96">#REF!</definedName>
    <definedName name="_SL0104" localSheetId="1">'[6]188 45 00 711-02'!#REF!</definedName>
    <definedName name="_SL0104" localSheetId="3">'[6]188 45 00 711-02'!#REF!</definedName>
    <definedName name="_SL0104" localSheetId="0">'[6]188 45 00 711-02'!#REF!</definedName>
    <definedName name="_SL0104" localSheetId="2">'[6]188 45 00 711-02'!#REF!</definedName>
    <definedName name="_SL0104">'[6]188 45 00 711-02'!#REF!</definedName>
    <definedName name="_SL0105" localSheetId="1">'[7]49415003-01'!#REF!</definedName>
    <definedName name="_SL0105" localSheetId="3">'[7]49415003-01'!#REF!</definedName>
    <definedName name="_SL0105" localSheetId="0">'[7]49415003-01'!#REF!</definedName>
    <definedName name="_SL0105" localSheetId="2">'[7]49415003-01'!#REF!</definedName>
    <definedName name="_SL0105">'[7]49415003-01'!#REF!</definedName>
    <definedName name="_SL0106" localSheetId="1">'[7]22410001-01 02'!#REF!</definedName>
    <definedName name="_SL0106" localSheetId="3">'[7]22410001-01 02'!#REF!</definedName>
    <definedName name="_SL0106" localSheetId="0">'[7]22410001-01 02'!#REF!</definedName>
    <definedName name="_SL0106" localSheetId="2">'[7]22410001-01 02'!#REF!</definedName>
    <definedName name="_SL0106">'[7]22410001-01 02'!#REF!</definedName>
    <definedName name="_SL0107" localSheetId="1">'[7]18845006-03'!#REF!</definedName>
    <definedName name="_SL0107" localSheetId="3">'[7]18845006-03'!#REF!</definedName>
    <definedName name="_SL0107" localSheetId="0">'[7]18845006-03'!#REF!</definedName>
    <definedName name="_SL0107" localSheetId="2">'[7]18845006-03'!#REF!</definedName>
    <definedName name="_SL0107">'[7]18845006-03'!#REF!</definedName>
    <definedName name="_SL0116" localSheetId="1">'[7]49415003-02'!#REF!</definedName>
    <definedName name="_SL0116" localSheetId="3">'[7]49415003-02'!#REF!</definedName>
    <definedName name="_SL0116" localSheetId="0">'[7]49415003-02'!#REF!</definedName>
    <definedName name="_SL0116" localSheetId="2">'[7]49415003-02'!#REF!</definedName>
    <definedName name="_SL0116">'[7]49415003-02'!#REF!</definedName>
    <definedName name="_SL0117" localSheetId="1">[7]LALURA!#REF!</definedName>
    <definedName name="_SL0117" localSheetId="3">[7]LALURA!#REF!</definedName>
    <definedName name="_SL0117" localSheetId="0">[7]LALURA!#REF!</definedName>
    <definedName name="_SL0117" localSheetId="2">[7]LALURA!#REF!</definedName>
    <definedName name="_SL0117">[7]LALURA!#REF!</definedName>
    <definedName name="_SL0118" localSheetId="1">[7]LALUR!#REF!</definedName>
    <definedName name="_SL0118" localSheetId="3">[7]LALUR!#REF!</definedName>
    <definedName name="_SL0118" localSheetId="0">[7]LALUR!#REF!</definedName>
    <definedName name="_SL0118" localSheetId="2">[7]LALUR!#REF!</definedName>
    <definedName name="_SL0118">[7]LALUR!#REF!</definedName>
    <definedName name="_SL0121" localSheetId="1">'[7]18845006-05'!#REF!</definedName>
    <definedName name="_SL0121" localSheetId="3">'[7]18845006-05'!#REF!</definedName>
    <definedName name="_SL0121" localSheetId="0">'[7]18845006-05'!#REF!</definedName>
    <definedName name="_SL0121" localSheetId="2">'[7]18845006-05'!#REF!</definedName>
    <definedName name="_SL0121">'[7]18845006-05'!#REF!</definedName>
    <definedName name="_SL0125" localSheetId="1">'[7]49420902-04'!#REF!</definedName>
    <definedName name="_SL0125" localSheetId="3">'[7]49420902-04'!#REF!</definedName>
    <definedName name="_SL0125" localSheetId="0">'[7]49420902-04'!#REF!</definedName>
    <definedName name="_SL0125" localSheetId="2">'[7]49420902-04'!#REF!</definedName>
    <definedName name="_SL0125">'[7]49420902-04'!#REF!</definedName>
    <definedName name="_Sort" localSheetId="1" hidden="1">#REF!</definedName>
    <definedName name="_Sort" localSheetId="3" hidden="1">#REF!</definedName>
    <definedName name="_Sort" localSheetId="0" hidden="1">#REF!</definedName>
    <definedName name="_Sort" localSheetId="2" hidden="1">#REF!</definedName>
    <definedName name="_Sort" hidden="1">#REF!</definedName>
    <definedName name="_TL2" localSheetId="1">[4]CP!#REF!</definedName>
    <definedName name="_TL2" localSheetId="3">[4]CP!#REF!</definedName>
    <definedName name="_TL2" localSheetId="0">[4]CP!#REF!</definedName>
    <definedName name="_TL2" localSheetId="2">[4]CP!#REF!</definedName>
    <definedName name="_TL2">[4]CP!#REF!</definedName>
    <definedName name="a" localSheetId="1">[8]!L1C1:_L4800C5</definedName>
    <definedName name="a" localSheetId="3">[8]!L1C1:_L4800C5</definedName>
    <definedName name="a" localSheetId="0">[8]!L1C1:_L4800C5</definedName>
    <definedName name="a" localSheetId="2">[8]!L1C1:_L4800C5</definedName>
    <definedName name="a" localSheetId="4">[8]!L1C1:_L4800C5</definedName>
    <definedName name="a">[8]!L1C1:_L4800C5</definedName>
    <definedName name="A0" localSheetId="1">[4]CP!#REF!</definedName>
    <definedName name="A0" localSheetId="3">[4]CP!#REF!</definedName>
    <definedName name="A0" localSheetId="0">[4]CP!#REF!</definedName>
    <definedName name="A0" localSheetId="2">[4]CP!#REF!</definedName>
    <definedName name="A0">[4]CP!#REF!</definedName>
    <definedName name="aa" localSheetId="1" hidden="1">{"Fecha_Novembro",#N/A,FALSE,"FECHAMENTO-2002 ";"Defer_Novembro",#N/A,FALSE,"DIFERIDO";"Pis_Novembro",#N/A,FALSE,"PIS COFINS";"Iss_Novembro",#N/A,FALSE,"ISS"}</definedName>
    <definedName name="aa" localSheetId="3" hidden="1">{"Fecha_Novembro",#N/A,FALSE,"FECHAMENTO-2002 ";"Defer_Novembro",#N/A,FALSE,"DIFERIDO";"Pis_Novembro",#N/A,FALSE,"PIS COFINS";"Iss_Novembro",#N/A,FALSE,"ISS"}</definedName>
    <definedName name="aa" localSheetId="2" hidden="1">{"Fecha_Novembro",#N/A,FALSE,"FECHAMENTO-2002 ";"Defer_Novembro",#N/A,FALSE,"DIFERIDO";"Pis_Novembro",#N/A,FALSE,"PIS COFINS";"Iss_Novembro",#N/A,FALSE,"ISS"}</definedName>
    <definedName name="aa" localSheetId="4" hidden="1">{"Fecha_Novembro",#N/A,FALSE,"FECHAMENTO-2002 ";"Defer_Novembro",#N/A,FALSE,"DIFERIDO";"Pis_Novembro",#N/A,FALSE,"PIS COFINS";"Iss_Novembro",#N/A,FALSE,"ISS"}</definedName>
    <definedName name="aa" hidden="1">{"Fecha_Novembro",#N/A,FALSE,"FECHAMENTO-2002 ";"Defer_Novembro",#N/A,FALSE,"DIFERIDO";"Pis_Novembro",#N/A,FALSE,"PIS COFINS";"Iss_Novembro",#N/A,FALSE,"ISS"}</definedName>
    <definedName name="aaaa" localSheetId="1">#REF!</definedName>
    <definedName name="aaaa" localSheetId="3">#REF!</definedName>
    <definedName name="aaaa" localSheetId="0">#REF!</definedName>
    <definedName name="aaaa" localSheetId="2">#REF!</definedName>
    <definedName name="aaaa">#REF!</definedName>
    <definedName name="ab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_Maint" localSheetId="1">#REF!</definedName>
    <definedName name="Ab_Maint" localSheetId="3">#REF!</definedName>
    <definedName name="Ab_Maint" localSheetId="0">#REF!</definedName>
    <definedName name="Ab_Maint" localSheetId="2">#REF!</definedName>
    <definedName name="Ab_Maint">#REF!</definedName>
    <definedName name="abc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initio" localSheetId="1">#REF!</definedName>
    <definedName name="Abinitio" localSheetId="3">#REF!</definedName>
    <definedName name="Abinitio" localSheetId="0">#REF!</definedName>
    <definedName name="Abinitio" localSheetId="2">#REF!</definedName>
    <definedName name="Abinitio">#REF!</definedName>
    <definedName name="abr" localSheetId="1">#REF!</definedName>
    <definedName name="abr" localSheetId="3">#REF!</definedName>
    <definedName name="abr" localSheetId="0">#REF!</definedName>
    <definedName name="abr" localSheetId="2">#REF!</definedName>
    <definedName name="abr">#REF!</definedName>
    <definedName name="abril" localSheetId="1">#REF!</definedName>
    <definedName name="abril" localSheetId="3">#REF!</definedName>
    <definedName name="abril" localSheetId="0">#REF!</definedName>
    <definedName name="abril" localSheetId="2">#REF!</definedName>
    <definedName name="abril">#REF!</definedName>
    <definedName name="ABRIL96" localSheetId="1">#REF!</definedName>
    <definedName name="ABRIL96" localSheetId="3">#REF!</definedName>
    <definedName name="ABRIL96" localSheetId="0">#REF!</definedName>
    <definedName name="ABRIL96" localSheetId="2">#REF!</definedName>
    <definedName name="ABRIL96">#REF!</definedName>
    <definedName name="AC" localSheetId="1">[9]pl!#REF!</definedName>
    <definedName name="AC" localSheetId="3">[9]pl!#REF!</definedName>
    <definedName name="AC" localSheetId="0">[9]pl!#REF!</definedName>
    <definedName name="AC" localSheetId="2">[9]pl!#REF!</definedName>
    <definedName name="AC">[9]pl!#REF!</definedName>
    <definedName name="AccessButton">"ATFX497C_TVFGYN97_Listar1"</definedName>
    <definedName name="AccessDatabase" hidden="1">"K:\TABELAS\ATIVO97\CONSO\ATFX497C.mdb"</definedName>
    <definedName name="Account_Balance" localSheetId="1">#REF!</definedName>
    <definedName name="Account_Balance" localSheetId="3">#REF!</definedName>
    <definedName name="Account_Balance" localSheetId="0">#REF!</definedName>
    <definedName name="Account_Balance" localSheetId="2">#REF!</definedName>
    <definedName name="Account_Balance">#REF!</definedName>
    <definedName name="Accrued" localSheetId="1">#REF!</definedName>
    <definedName name="Accrued" localSheetId="3">#REF!</definedName>
    <definedName name="Accrued" localSheetId="0">#REF!</definedName>
    <definedName name="Accrued" localSheetId="2">#REF!</definedName>
    <definedName name="Accrued">#REF!</definedName>
    <definedName name="ACUMULADO" localSheetId="1">#REF!</definedName>
    <definedName name="ACUMULADO" localSheetId="3">#REF!</definedName>
    <definedName name="ACUMULADO" localSheetId="0">#REF!</definedName>
    <definedName name="ACUMULADO" localSheetId="2">#REF!</definedName>
    <definedName name="ACUMULADO">#REF!</definedName>
    <definedName name="Ad_Excl" localSheetId="1">#REF!</definedName>
    <definedName name="Ad_Excl" localSheetId="3">#REF!</definedName>
    <definedName name="Ad_Excl" localSheetId="0">#REF!</definedName>
    <definedName name="Ad_Excl" localSheetId="2">#REF!</definedName>
    <definedName name="Ad_Excl">#REF!</definedName>
    <definedName name="adeletar" localSheetId="1" hidden="1">{"TotalGeralDespesasPorArea",#N/A,FALSE,"VinculosAccessEfetivo"}</definedName>
    <definedName name="adeletar" localSheetId="3" hidden="1">{"TotalGeralDespesasPorArea",#N/A,FALSE,"VinculosAccessEfetivo"}</definedName>
    <definedName name="adeletar" localSheetId="2" hidden="1">{"TotalGeralDespesasPorArea",#N/A,FALSE,"VinculosAccessEfetivo"}</definedName>
    <definedName name="adeletar" localSheetId="4" hidden="1">{"TotalGeralDespesasPorArea",#N/A,FALSE,"VinculosAccessEfetivo"}</definedName>
    <definedName name="adeletar" hidden="1">{"TotalGeralDespesasPorArea",#N/A,FALSE,"VinculosAccessEfetivo"}</definedName>
    <definedName name="adeletar1" localSheetId="1" hidden="1">{"TotalGeralDespesasPorArea",#N/A,FALSE,"VinculosAccessEfetivo"}</definedName>
    <definedName name="adeletar1" localSheetId="3" hidden="1">{"TotalGeralDespesasPorArea",#N/A,FALSE,"VinculosAccessEfetivo"}</definedName>
    <definedName name="adeletar1" localSheetId="2" hidden="1">{"TotalGeralDespesasPorArea",#N/A,FALSE,"VinculosAccessEfetivo"}</definedName>
    <definedName name="adeletar1" localSheetId="4" hidden="1">{"TotalGeralDespesasPorArea",#N/A,FALSE,"VinculosAccessEfetivo"}</definedName>
    <definedName name="adeletar1" hidden="1">{"TotalGeralDespesasPorArea",#N/A,FALSE,"VinculosAccessEfetivo"}</definedName>
    <definedName name="adeletar10" localSheetId="1" hidden="1">{"TotalGeralDespesasPorArea",#N/A,FALSE,"VinculosAccessEfetivo"}</definedName>
    <definedName name="adeletar10" localSheetId="3" hidden="1">{"TotalGeralDespesasPorArea",#N/A,FALSE,"VinculosAccessEfetivo"}</definedName>
    <definedName name="adeletar10" localSheetId="2" hidden="1">{"TotalGeralDespesasPorArea",#N/A,FALSE,"VinculosAccessEfetivo"}</definedName>
    <definedName name="adeletar10" localSheetId="4" hidden="1">{"TotalGeralDespesasPorArea",#N/A,FALSE,"VinculosAccessEfetivo"}</definedName>
    <definedName name="adeletar10" hidden="1">{"TotalGeralDespesasPorArea",#N/A,FALSE,"VinculosAccessEfetivo"}</definedName>
    <definedName name="adeletar2" localSheetId="1" hidden="1">{"TotalGeralDespesasPorArea",#N/A,FALSE,"VinculosAccessEfetivo"}</definedName>
    <definedName name="adeletar2" localSheetId="3" hidden="1">{"TotalGeralDespesasPorArea",#N/A,FALSE,"VinculosAccessEfetivo"}</definedName>
    <definedName name="adeletar2" localSheetId="2" hidden="1">{"TotalGeralDespesasPorArea",#N/A,FALSE,"VinculosAccessEfetivo"}</definedName>
    <definedName name="adeletar2" localSheetId="4" hidden="1">{"TotalGeralDespesasPorArea",#N/A,FALSE,"VinculosAccessEfetivo"}</definedName>
    <definedName name="adeletar2" hidden="1">{"TotalGeralDespesasPorArea",#N/A,FALSE,"VinculosAccessEfetivo"}</definedName>
    <definedName name="adeletar20" localSheetId="1" hidden="1">{"TotalGeralDespesasPorArea",#N/A,FALSE,"VinculosAccessEfetivo"}</definedName>
    <definedName name="adeletar20" localSheetId="3" hidden="1">{"TotalGeralDespesasPorArea",#N/A,FALSE,"VinculosAccessEfetivo"}</definedName>
    <definedName name="adeletar20" localSheetId="2" hidden="1">{"TotalGeralDespesasPorArea",#N/A,FALSE,"VinculosAccessEfetivo"}</definedName>
    <definedName name="adeletar20" localSheetId="4" hidden="1">{"TotalGeralDespesasPorArea",#N/A,FALSE,"VinculosAccessEfetivo"}</definedName>
    <definedName name="adeletar20" hidden="1">{"TotalGeralDespesasPorArea",#N/A,FALSE,"VinculosAccessEfetivo"}</definedName>
    <definedName name="adeletar4" localSheetId="1" hidden="1">{"TotalGeralDespesasPorArea",#N/A,FALSE,"VinculosAccessEfetivo"}</definedName>
    <definedName name="adeletar4" localSheetId="3" hidden="1">{"TotalGeralDespesasPorArea",#N/A,FALSE,"VinculosAccessEfetivo"}</definedName>
    <definedName name="adeletar4" localSheetId="2" hidden="1">{"TotalGeralDespesasPorArea",#N/A,FALSE,"VinculosAccessEfetivo"}</definedName>
    <definedName name="adeletar4" localSheetId="4" hidden="1">{"TotalGeralDespesasPorArea",#N/A,FALSE,"VinculosAccessEfetivo"}</definedName>
    <definedName name="adeletar4" hidden="1">{"TotalGeralDespesasPorArea",#N/A,FALSE,"VinculosAccessEfetivo"}</definedName>
    <definedName name="adeletar50" localSheetId="1" hidden="1">{"TotalGeralDespesasPorArea",#N/A,FALSE,"VinculosAccessEfetivo"}</definedName>
    <definedName name="adeletar50" localSheetId="3" hidden="1">{"TotalGeralDespesasPorArea",#N/A,FALSE,"VinculosAccessEfetivo"}</definedName>
    <definedName name="adeletar50" localSheetId="2" hidden="1">{"TotalGeralDespesasPorArea",#N/A,FALSE,"VinculosAccessEfetivo"}</definedName>
    <definedName name="adeletar50" localSheetId="4" hidden="1">{"TotalGeralDespesasPorArea",#N/A,FALSE,"VinculosAccessEfetivo"}</definedName>
    <definedName name="adeletar50" hidden="1">{"TotalGeralDespesasPorArea",#N/A,FALSE,"VinculosAccessEfetivo"}</definedName>
    <definedName name="adeletar51" localSheetId="1" hidden="1">{"TotalGeralDespesasPorArea",#N/A,FALSE,"VinculosAccessEfetivo"}</definedName>
    <definedName name="adeletar51" localSheetId="3" hidden="1">{"TotalGeralDespesasPorArea",#N/A,FALSE,"VinculosAccessEfetivo"}</definedName>
    <definedName name="adeletar51" localSheetId="2" hidden="1">{"TotalGeralDespesasPorArea",#N/A,FALSE,"VinculosAccessEfetivo"}</definedName>
    <definedName name="adeletar51" localSheetId="4" hidden="1">{"TotalGeralDespesasPorArea",#N/A,FALSE,"VinculosAccessEfetivo"}</definedName>
    <definedName name="adeletar51" hidden="1">{"TotalGeralDespesasPorArea",#N/A,FALSE,"VinculosAccessEfetivo"}</definedName>
    <definedName name="ADIC9401">'[10]LEI''8541'!$B$40</definedName>
    <definedName name="ADIC9402">'[10]LEI''8541'!$C$40</definedName>
    <definedName name="ADIC9403">'[10]LEI''8541'!$D$40</definedName>
    <definedName name="ADTOCLIENTES" localSheetId="1">#REF!</definedName>
    <definedName name="ADTOCLIENTES" localSheetId="3">#REF!</definedName>
    <definedName name="ADTOCLIENTES" localSheetId="0">#REF!</definedName>
    <definedName name="ADTOCLIENTES" localSheetId="2">#REF!</definedName>
    <definedName name="ADTOCLIENTES">#REF!</definedName>
    <definedName name="ago" localSheetId="1">#REF!</definedName>
    <definedName name="ago" localSheetId="3">#REF!</definedName>
    <definedName name="ago" localSheetId="0">#REF!</definedName>
    <definedName name="ago" localSheetId="2">#REF!</definedName>
    <definedName name="ago">#REF!</definedName>
    <definedName name="agosto" localSheetId="1">#REF!</definedName>
    <definedName name="agosto" localSheetId="3">#REF!</definedName>
    <definedName name="agosto" localSheetId="0">#REF!</definedName>
    <definedName name="agosto" localSheetId="2">#REF!</definedName>
    <definedName name="agosto">#REF!</definedName>
    <definedName name="AJUSTE" localSheetId="1" hidden="1">{"Fecha_Dezembro",#N/A,FALSE,"FECHAMENTO-2002 ";"Defer_Dezermbro",#N/A,FALSE,"DIFERIDO";"Pis_Dezembro",#N/A,FALSE,"PIS COFINS";"Iss_Dezembro",#N/A,FALSE,"ISS"}</definedName>
    <definedName name="AJUSTE" localSheetId="3" hidden="1">{"Fecha_Dezembro",#N/A,FALSE,"FECHAMENTO-2002 ";"Defer_Dezermbro",#N/A,FALSE,"DIFERIDO";"Pis_Dezembro",#N/A,FALSE,"PIS COFINS";"Iss_Dezembro",#N/A,FALSE,"ISS"}</definedName>
    <definedName name="AJUSTE" localSheetId="2" hidden="1">{"Fecha_Dezembro",#N/A,FALSE,"FECHAMENTO-2002 ";"Defer_Dezermbro",#N/A,FALSE,"DIFERIDO";"Pis_Dezembro",#N/A,FALSE,"PIS COFINS";"Iss_Dezembro",#N/A,FALSE,"ISS"}</definedName>
    <definedName name="AJUSTE" localSheetId="4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lba" localSheetId="1">#REF!</definedName>
    <definedName name="Alba" localSheetId="3">#REF!</definedName>
    <definedName name="Alba" localSheetId="0">#REF!</definedName>
    <definedName name="Alba" localSheetId="2">#REF!</definedName>
    <definedName name="Alba">#REF!</definedName>
    <definedName name="ALIQ" localSheetId="1">#REF!</definedName>
    <definedName name="ALIQ" localSheetId="3">#REF!</definedName>
    <definedName name="ALIQ" localSheetId="0">#REF!</definedName>
    <definedName name="ALIQ" localSheetId="2">#REF!</definedName>
    <definedName name="ALIQ">#REF!</definedName>
    <definedName name="ALLOCATION" localSheetId="1">'[11]01'!#REF!</definedName>
    <definedName name="ALLOCATION" localSheetId="3">'[11]01'!#REF!</definedName>
    <definedName name="ALLOCATION" localSheetId="0">'[11]01'!#REF!</definedName>
    <definedName name="ALLOCATION" localSheetId="2">'[11]01'!#REF!</definedName>
    <definedName name="ALLOCATION">'[11]01'!#REF!</definedName>
    <definedName name="Amsa" localSheetId="1">#REF!</definedName>
    <definedName name="Amsa" localSheetId="3">#REF!</definedName>
    <definedName name="Amsa" localSheetId="0">#REF!</definedName>
    <definedName name="Amsa" localSheetId="2">#REF!</definedName>
    <definedName name="Amsa">#REF!</definedName>
    <definedName name="andreia" localSheetId="1">{"Fecha_Dezembro",#N/A,FALSE,"FECHAMENTO-2002 ";"Defer_Dezermbro",#N/A,FALSE,"DIFERIDO";"Pis_Dezembro",#N/A,FALSE,"PIS COFINS";"Iss_Dezembro",#N/A,FALSE,"ISS"}</definedName>
    <definedName name="andreia" localSheetId="3">{"Fecha_Dezembro",#N/A,FALSE,"FECHAMENTO-2002 ";"Defer_Dezermbro",#N/A,FALSE,"DIFERIDO";"Pis_Dezembro",#N/A,FALSE,"PIS COFINS";"Iss_Dezembro",#N/A,FALSE,"ISS"}</definedName>
    <definedName name="andreia" localSheetId="2">{"Fecha_Dezembro",#N/A,FALSE,"FECHAMENTO-2002 ";"Defer_Dezermbro",#N/A,FALSE,"DIFERIDO";"Pis_Dezembro",#N/A,FALSE,"PIS COFINS";"Iss_Dezembro",#N/A,FALSE,"ISS"}</definedName>
    <definedName name="andreia" localSheetId="4">{"Fecha_Dezembro",#N/A,FALSE,"FECHAMENTO-2002 ";"Defer_Dezermbro",#N/A,FALSE,"DIFERIDO";"Pis_Dezembro",#N/A,FALSE,"PIS COFINS";"Iss_Dezembro",#N/A,FALSE,"ISS"}</definedName>
    <definedName name="andreia">{"Fecha_Dezembro",#N/A,FALSE,"FECHAMENTO-2002 ";"Defer_Dezermbro",#N/A,FALSE,"DIFERIDO";"Pis_Dezembro",#N/A,FALSE,"PIS COFINS";"Iss_Dezembro",#N/A,FALSE,"ISS"}</definedName>
    <definedName name="ANEXO99" localSheetId="1">'[12] AnexoOpDiv99'!#REF!</definedName>
    <definedName name="ANEXO99" localSheetId="3">'[12] AnexoOpDiv99'!#REF!</definedName>
    <definedName name="ANEXO99" localSheetId="0">'[12] AnexoOpDiv99'!#REF!</definedName>
    <definedName name="ANEXO99" localSheetId="2">'[12] AnexoOpDiv99'!#REF!</definedName>
    <definedName name="ANEXO99">'[12] AnexoOpDiv99'!#REF!</definedName>
    <definedName name="Anorsa" localSheetId="1">#REF!</definedName>
    <definedName name="Anorsa" localSheetId="3">#REF!</definedName>
    <definedName name="Anorsa" localSheetId="0">#REF!</definedName>
    <definedName name="Anorsa" localSheetId="2">#REF!</definedName>
    <definedName name="Anorsa">#REF!</definedName>
    <definedName name="ap" localSheetId="1" hidden="1">{"Fecha_Novembro",#N/A,FALSE,"FECHAMENTO-2002 ";"Defer_Novembro",#N/A,FALSE,"DIFERIDO";"Pis_Novembro",#N/A,FALSE,"PIS COFINS";"Iss_Novembro",#N/A,FALSE,"ISS"}</definedName>
    <definedName name="ap" localSheetId="3" hidden="1">{"Fecha_Novembro",#N/A,FALSE,"FECHAMENTO-2002 ";"Defer_Novembro",#N/A,FALSE,"DIFERIDO";"Pis_Novembro",#N/A,FALSE,"PIS COFINS";"Iss_Novembro",#N/A,FALSE,"ISS"}</definedName>
    <definedName name="ap" localSheetId="2" hidden="1">{"Fecha_Novembro",#N/A,FALSE,"FECHAMENTO-2002 ";"Defer_Novembro",#N/A,FALSE,"DIFERIDO";"Pis_Novembro",#N/A,FALSE,"PIS COFINS";"Iss_Novembro",#N/A,FALSE,"ISS"}</definedName>
    <definedName name="ap" localSheetId="4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Apurac">'[13]FICHA 9'!$R$3:$R$4</definedName>
    <definedName name="ARA_Threshold" localSheetId="1">#REF!</definedName>
    <definedName name="ARA_Threshold" localSheetId="3">#REF!</definedName>
    <definedName name="ARA_Threshold" localSheetId="0">#REF!</definedName>
    <definedName name="ARA_Threshold" localSheetId="2">#REF!</definedName>
    <definedName name="ARA_Threshold">#REF!</definedName>
    <definedName name="_xlnm.Print_Area" localSheetId="1">BalanceSheet!$B$1:$AF$33</definedName>
    <definedName name="ARP_Threshold" localSheetId="1">#REF!</definedName>
    <definedName name="ARP_Threshold" localSheetId="3">#REF!</definedName>
    <definedName name="ARP_Threshold" localSheetId="0">#REF!</definedName>
    <definedName name="ARP_Threshold" localSheetId="2">#REF!</definedName>
    <definedName name="ARP_Threshold">#REF!</definedName>
    <definedName name="AS" localSheetId="1">[9]pl!#REF!</definedName>
    <definedName name="AS" localSheetId="3">[9]pl!#REF!</definedName>
    <definedName name="AS" localSheetId="0">[9]pl!#REF!</definedName>
    <definedName name="AS" localSheetId="2">[9]pl!#REF!</definedName>
    <definedName name="AS">[9]pl!#REF!</definedName>
    <definedName name="AS2DocOpenMode" hidden="1">"AS2DocumentBrowse"</definedName>
    <definedName name="AS2ReportLS" hidden="1">1</definedName>
    <definedName name="AS2StaticLS" localSheetId="1" hidden="1">#REF!</definedName>
    <definedName name="AS2StaticLS" localSheetId="3" hidden="1">#REF!</definedName>
    <definedName name="AS2StaticLS" localSheetId="0" hidden="1">#REF!</definedName>
    <definedName name="AS2StaticLS" localSheetId="2" hidden="1">#REF!</definedName>
    <definedName name="AS2StaticLS" hidden="1">#REF!</definedName>
    <definedName name="AS2SyncStepLS" hidden="1">0</definedName>
    <definedName name="AS2TickmarkLS" localSheetId="1" hidden="1">#REF!</definedName>
    <definedName name="AS2TickmarkLS" localSheetId="3" hidden="1">#REF!</definedName>
    <definedName name="AS2TickmarkLS" localSheetId="0" hidden="1">#REF!</definedName>
    <definedName name="AS2TickmarkLS" localSheetId="2" hidden="1">#REF!</definedName>
    <definedName name="AS2TickmarkLS" hidden="1">#REF!</definedName>
    <definedName name="AS2VersionLS" hidden="1">300</definedName>
    <definedName name="asd" localSheetId="1">#REF!</definedName>
    <definedName name="asd" localSheetId="3">#REF!</definedName>
    <definedName name="asd" localSheetId="0">#REF!</definedName>
    <definedName name="asd" localSheetId="2">#REF!</definedName>
    <definedName name="asd">#REF!</definedName>
    <definedName name="asdf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TIVO" localSheetId="1">#REF!</definedName>
    <definedName name="ATIVO" localSheetId="3">#REF!</definedName>
    <definedName name="ATIVO" localSheetId="0">#REF!</definedName>
    <definedName name="ATIVO" localSheetId="2">#REF!</definedName>
    <definedName name="ATIVO">#REF!</definedName>
    <definedName name="ATIVO_PASSIVO" localSheetId="1">#REF!</definedName>
    <definedName name="ATIVO_PASSIVO" localSheetId="3">#REF!</definedName>
    <definedName name="ATIVO_PASSIVO" localSheetId="0">#REF!</definedName>
    <definedName name="ATIVO_PASSIVO" localSheetId="2">#REF!</definedName>
    <definedName name="ATIVO_PASSIVO">#REF!</definedName>
    <definedName name="ATUALICMS">'[14]Juros ICMS'!$B$6:$F$195</definedName>
    <definedName name="AUMCAPITAL" localSheetId="1">#REF!</definedName>
    <definedName name="AUMCAPITAL" localSheetId="3">#REF!</definedName>
    <definedName name="AUMCAPITAL" localSheetId="0">#REF!</definedName>
    <definedName name="AUMCAPITAL" localSheetId="2">#REF!</definedName>
    <definedName name="AUMCAPITAL">#REF!</definedName>
    <definedName name="b" localSheetId="1">{"Fecha_Dezembro",#N/A,FALSE,"FECHAMENTO-2002 ";"Defer_Dezermbro",#N/A,FALSE,"DIFERIDO";"Pis_Dezembro",#N/A,FALSE,"PIS COFINS";"Iss_Dezembro",#N/A,FALSE,"ISS"}</definedName>
    <definedName name="b" localSheetId="3">{"Fecha_Dezembro",#N/A,FALSE,"FECHAMENTO-2002 ";"Defer_Dezermbro",#N/A,FALSE,"DIFERIDO";"Pis_Dezembro",#N/A,FALSE,"PIS COFINS";"Iss_Dezembro",#N/A,FALSE,"ISS"}</definedName>
    <definedName name="b" localSheetId="2">{"Fecha_Dezembro",#N/A,FALSE,"FECHAMENTO-2002 ";"Defer_Dezermbro",#N/A,FALSE,"DIFERIDO";"Pis_Dezembro",#N/A,FALSE,"PIS COFINS";"Iss_Dezembro",#N/A,FALSE,"ISS"}</definedName>
    <definedName name="b" localSheetId="4">{"Fecha_Dezembro",#N/A,FALSE,"FECHAMENTO-2002 ";"Defer_Dezermbro",#N/A,FALSE,"DIFERIDO";"Pis_Dezembro",#N/A,FALSE,"PIS COFINS";"Iss_Dezembro",#N/A,FALSE,"ISS"}</definedName>
    <definedName name="b">{"Fecha_Dezembro",#N/A,FALSE,"FECHAMENTO-2002 ";"Defer_Dezermbro",#N/A,FALSE,"DIFERIDO";"Pis_Dezembro",#N/A,FALSE,"PIS COFINS";"Iss_Dezembro",#N/A,FALSE,"ISS"}</definedName>
    <definedName name="B0" localSheetId="1">[4]CP!#REF!</definedName>
    <definedName name="B0" localSheetId="3">[4]CP!#REF!</definedName>
    <definedName name="B0" localSheetId="0">[4]CP!#REF!</definedName>
    <definedName name="B0" localSheetId="2">[4]CP!#REF!</definedName>
    <definedName name="B0">[4]CP!#REF!</definedName>
    <definedName name="bafx" localSheetId="1">[9]pl!#REF!</definedName>
    <definedName name="bafx" localSheetId="3">[9]pl!#REF!</definedName>
    <definedName name="bafx" localSheetId="0">[9]pl!#REF!</definedName>
    <definedName name="bafx" localSheetId="2">[9]pl!#REF!</definedName>
    <definedName name="bafx">[9]pl!#REF!</definedName>
    <definedName name="bal" localSheetId="1">#REF!</definedName>
    <definedName name="bal" localSheetId="3">#REF!</definedName>
    <definedName name="bal" localSheetId="0">#REF!</definedName>
    <definedName name="bal" localSheetId="2">#REF!</definedName>
    <definedName name="bal">#REF!</definedName>
    <definedName name="Bal_dez_03" localSheetId="1">#REF!</definedName>
    <definedName name="Bal_dez_03" localSheetId="3">#REF!</definedName>
    <definedName name="Bal_dez_03" localSheetId="0">#REF!</definedName>
    <definedName name="Bal_dez_03" localSheetId="2">#REF!</definedName>
    <definedName name="Bal_dez_03">#REF!</definedName>
    <definedName name="Bal_nov_04" localSheetId="1">#REF!</definedName>
    <definedName name="Bal_nov_04" localSheetId="3">#REF!</definedName>
    <definedName name="Bal_nov_04" localSheetId="0">#REF!</definedName>
    <definedName name="Bal_nov_04" localSheetId="2">#REF!</definedName>
    <definedName name="Bal_nov_04">#REF!</definedName>
    <definedName name="Bal_nov_05" localSheetId="1">#REF!</definedName>
    <definedName name="Bal_nov_05" localSheetId="3">#REF!</definedName>
    <definedName name="Bal_nov_05" localSheetId="0">#REF!</definedName>
    <definedName name="Bal_nov_05" localSheetId="2">#REF!</definedName>
    <definedName name="Bal_nov_05">#REF!</definedName>
    <definedName name="Bal_Soc" localSheetId="1">#REF!</definedName>
    <definedName name="Bal_Soc" localSheetId="3">#REF!</definedName>
    <definedName name="Bal_Soc" localSheetId="0">#REF!</definedName>
    <definedName name="Bal_Soc" localSheetId="2">#REF!</definedName>
    <definedName name="Bal_Soc">#REF!</definedName>
    <definedName name="Bal_soc_1102" localSheetId="1">#REF!</definedName>
    <definedName name="Bal_soc_1102" localSheetId="3">#REF!</definedName>
    <definedName name="Bal_soc_1102" localSheetId="0">#REF!</definedName>
    <definedName name="Bal_soc_1102" localSheetId="2">#REF!</definedName>
    <definedName name="Bal_soc_1102">#REF!</definedName>
    <definedName name="Bala">'[15]Bal 01 a 04'!$A$1:$BL$4448</definedName>
    <definedName name="BalancAcumuladoJulho2008" localSheetId="1">#REF!</definedName>
    <definedName name="BalancAcumuladoJulho2008" localSheetId="3">#REF!</definedName>
    <definedName name="BalancAcumuladoJulho2008" localSheetId="0">#REF!</definedName>
    <definedName name="BalancAcumuladoJulho2008" localSheetId="2">#REF!</definedName>
    <definedName name="BalancAcumuladoJulho2008">#REF!</definedName>
    <definedName name="Balanco" localSheetId="1">#REF!</definedName>
    <definedName name="Balanco" localSheetId="3">#REF!</definedName>
    <definedName name="Balanco" localSheetId="0">#REF!</definedName>
    <definedName name="Balanco" localSheetId="2">#REF!</definedName>
    <definedName name="Balanco">#REF!</definedName>
    <definedName name="BalancoAcumulado" localSheetId="1">#REF!</definedName>
    <definedName name="BalancoAcumulado" localSheetId="3">#REF!</definedName>
    <definedName name="BalancoAcumulado" localSheetId="0">#REF!</definedName>
    <definedName name="BalancoAcumulado" localSheetId="2">#REF!</definedName>
    <definedName name="BalancoAcumulado">#REF!</definedName>
    <definedName name="BalancoAcumuladoJunho2008" localSheetId="1">#REF!</definedName>
    <definedName name="BalancoAcumuladoJunho2008" localSheetId="3">#REF!</definedName>
    <definedName name="BalancoAcumuladoJunho2008" localSheetId="0">#REF!</definedName>
    <definedName name="BalancoAcumuladoJunho2008" localSheetId="2">#REF!</definedName>
    <definedName name="BalancoAcumuladoJunho2008">#REF!</definedName>
    <definedName name="BalancoAcumuladoMaio2008" localSheetId="1">#REF!</definedName>
    <definedName name="BalancoAcumuladoMaio2008" localSheetId="3">#REF!</definedName>
    <definedName name="BalancoAcumuladoMaio2008" localSheetId="0">#REF!</definedName>
    <definedName name="BalancoAcumuladoMaio2008" localSheetId="2">#REF!</definedName>
    <definedName name="BalancoAcumuladoMaio2008">#REF!</definedName>
    <definedName name="baldez" localSheetId="1">#REF!</definedName>
    <definedName name="baldez" localSheetId="3">#REF!</definedName>
    <definedName name="baldez" localSheetId="0">#REF!</definedName>
    <definedName name="baldez" localSheetId="2">#REF!</definedName>
    <definedName name="baldez">#REF!</definedName>
    <definedName name="BALGRAF" localSheetId="1">[12]GrafdivB!#REF!</definedName>
    <definedName name="BALGRAF" localSheetId="3">[12]GrafdivB!#REF!</definedName>
    <definedName name="BALGRAF" localSheetId="0">[12]GrafdivB!#REF!</definedName>
    <definedName name="BALGRAF" localSheetId="2">[12]GrafdivB!#REF!</definedName>
    <definedName name="BALGRAF">[12]GrafdivB!#REF!</definedName>
    <definedName name="Balsoc" localSheetId="1">#REF!</definedName>
    <definedName name="Balsoc" localSheetId="3">#REF!</definedName>
    <definedName name="Balsoc" localSheetId="0">#REF!</definedName>
    <definedName name="Balsoc" localSheetId="2">#REF!</definedName>
    <definedName name="Balsoc">#REF!</definedName>
    <definedName name="balsoc1102" localSheetId="1">#REF!</definedName>
    <definedName name="balsoc1102" localSheetId="3">#REF!</definedName>
    <definedName name="balsoc1102" localSheetId="0">#REF!</definedName>
    <definedName name="balsoc1102" localSheetId="2">#REF!</definedName>
    <definedName name="balsoc1102">#REF!</definedName>
    <definedName name="BANCO_CCF_BRASIL__S.A." localSheetId="1">#REF!</definedName>
    <definedName name="BANCO_CCF_BRASIL__S.A." localSheetId="3">#REF!</definedName>
    <definedName name="BANCO_CCF_BRASIL__S.A." localSheetId="0">#REF!</definedName>
    <definedName name="BANCO_CCF_BRASIL__S.A." localSheetId="2">#REF!</definedName>
    <definedName name="BANCO_CCF_BRASIL__S.A.">#REF!</definedName>
    <definedName name="BANCO_CS" localSheetId="1">#REF!</definedName>
    <definedName name="BANCO_CS" localSheetId="3">#REF!</definedName>
    <definedName name="BANCO_CS" localSheetId="0">#REF!</definedName>
    <definedName name="BANCO_CS" localSheetId="2">#REF!</definedName>
    <definedName name="BANCO_CS">#REF!</definedName>
    <definedName name="_xlnm.Database" localSheetId="1">#REF!</definedName>
    <definedName name="_xlnm.Database" localSheetId="3">#REF!</definedName>
    <definedName name="_xlnm.Database" localSheetId="0">#REF!</definedName>
    <definedName name="_xlnm.Database" localSheetId="2">#REF!</definedName>
    <definedName name="_xlnm.Database">#REF!</definedName>
    <definedName name="BANCO_IR" localSheetId="1">#REF!</definedName>
    <definedName name="BANCO_IR" localSheetId="3">#REF!</definedName>
    <definedName name="BANCO_IR" localSheetId="0">#REF!</definedName>
    <definedName name="BANCO_IR" localSheetId="2">#REF!</definedName>
    <definedName name="BANCO_IR">#REF!</definedName>
    <definedName name="BANCOS" localSheetId="1">#REF!</definedName>
    <definedName name="BANCOS" localSheetId="3">#REF!</definedName>
    <definedName name="BANCOS" localSheetId="0">#REF!</definedName>
    <definedName name="BANCOS" localSheetId="2">#REF!</definedName>
    <definedName name="BANCOS">#REF!</definedName>
    <definedName name="BASE" localSheetId="1">[16]!L1C1:_L4800C5</definedName>
    <definedName name="BASE" localSheetId="3">[16]!L1C1:_L4800C5</definedName>
    <definedName name="BASE" localSheetId="0">[16]!L1C1:_L4800C5</definedName>
    <definedName name="BASE" localSheetId="2">[16]!L1C1:_L4800C5</definedName>
    <definedName name="BASE" localSheetId="4">[16]!L1C1:_L4800C5</definedName>
    <definedName name="BASE">[16]!L1C1:_L4800C5</definedName>
    <definedName name="Base_datos_IM" localSheetId="1">#REF!</definedName>
    <definedName name="Base_datos_IM" localSheetId="3">#REF!</definedName>
    <definedName name="Base_datos_IM" localSheetId="0">#REF!</definedName>
    <definedName name="Base_datos_IM" localSheetId="2">#REF!</definedName>
    <definedName name="Base_datos_IM">#REF!</definedName>
    <definedName name="basee" localSheetId="1">[8]!L1C1:_L4800C5</definedName>
    <definedName name="basee" localSheetId="3">[8]!L1C1:_L4800C5</definedName>
    <definedName name="basee" localSheetId="0">[8]!L1C1:_L4800C5</definedName>
    <definedName name="basee" localSheetId="2">[8]!L1C1:_L4800C5</definedName>
    <definedName name="basee" localSheetId="4">[8]!L1C1:_L4800C5</definedName>
    <definedName name="basee">[8]!L1C1:_L4800C5</definedName>
    <definedName name="bb" localSheetId="1" hidden="1">{"Fecha_Novembro",#N/A,FALSE,"FECHAMENTO-2002 ";"Defer_Novembro",#N/A,FALSE,"DIFERIDO";"Pis_Novembro",#N/A,FALSE,"PIS COFINS";"Iss_Novembro",#N/A,FALSE,"ISS"}</definedName>
    <definedName name="bb" localSheetId="3" hidden="1">{"Fecha_Novembro",#N/A,FALSE,"FECHAMENTO-2002 ";"Defer_Novembro",#N/A,FALSE,"DIFERIDO";"Pis_Novembro",#N/A,FALSE,"PIS COFINS";"Iss_Novembro",#N/A,FALSE,"ISS"}</definedName>
    <definedName name="bb" localSheetId="2" hidden="1">{"Fecha_Novembro",#N/A,FALSE,"FECHAMENTO-2002 ";"Defer_Novembro",#N/A,FALSE,"DIFERIDO";"Pis_Novembro",#N/A,FALSE,"PIS COFINS";"Iss_Novembro",#N/A,FALSE,"ISS"}</definedName>
    <definedName name="bb" localSheetId="4" hidden="1">{"Fecha_Novembro",#N/A,FALSE,"FECHAMENTO-2002 ";"Defer_Novembro",#N/A,FALSE,"DIFERIDO";"Pis_Novembro",#N/A,FALSE,"PIS COFINS";"Iss_Novembro",#N/A,FALSE,"ISS"}</definedName>
    <definedName name="bb" hidden="1">{"Fecha_Novembro",#N/A,FALSE,"FECHAMENTO-2002 ";"Defer_Novembro",#N/A,FALSE,"DIFERIDO";"Pis_Novembro",#N/A,FALSE,"PIS COFINS";"Iss_Novembro",#N/A,FALSE,"ISS"}</definedName>
    <definedName name="bbbb">'[17]11081001 geral'!$A$4:$K$67</definedName>
    <definedName name="bbbbbbbbbbbbbbbbbbbbbbbbbbbbbbbb" localSheetId="1">'[18]CSSL - Real'!#REF!</definedName>
    <definedName name="bbbbbbbbbbbbbbbbbbbbbbbbbbbbbbbb" localSheetId="3">'[18]CSSL - Real'!#REF!</definedName>
    <definedName name="bbbbbbbbbbbbbbbbbbbbbbbbbbbbbbbb" localSheetId="0">'[18]CSSL - Real'!#REF!</definedName>
    <definedName name="bbbbbbbbbbbbbbbbbbbbbbbbbbbbbbbb" localSheetId="2">'[18]CSSL - Real'!#REF!</definedName>
    <definedName name="bbbbbbbbbbbbbbbbbbbbbbbbbbbbbbbb">'[18]CSSL - Real'!#REF!</definedName>
    <definedName name="Bchjqchje" localSheetId="1" hidden="1">#REF!</definedName>
    <definedName name="Bchjqchje" localSheetId="3" hidden="1">#REF!</definedName>
    <definedName name="Bchjqchje" localSheetId="0" hidden="1">#REF!</definedName>
    <definedName name="Bchjqchje" localSheetId="2" hidden="1">#REF!</definedName>
    <definedName name="Bchjqchje" hidden="1">#REF!</definedName>
    <definedName name="BG_Del" hidden="1">15</definedName>
    <definedName name="BG_Ins" hidden="1">4</definedName>
    <definedName name="BG_Mod" hidden="1">6</definedName>
    <definedName name="BKTXT" localSheetId="1">#REF!</definedName>
    <definedName name="BKTXT" localSheetId="3">#REF!</definedName>
    <definedName name="BKTXT" localSheetId="0">#REF!</definedName>
    <definedName name="BKTXT" localSheetId="2">#REF!</definedName>
    <definedName name="BKTXT">#REF!</definedName>
    <definedName name="BLDAT" localSheetId="1">#REF!</definedName>
    <definedName name="BLDAT" localSheetId="3">#REF!</definedName>
    <definedName name="BLDAT" localSheetId="0">#REF!</definedName>
    <definedName name="BLDAT" localSheetId="2">#REF!</definedName>
    <definedName name="BLDAT">#REF!</definedName>
    <definedName name="bonus" localSheetId="1" hidden="1">{#N/A,#N/A,FALSE,"Aging Summary";#N/A,#N/A,FALSE,"Ratio Analysis";#N/A,#N/A,FALSE,"Test 120 Day Accts";#N/A,#N/A,FALSE,"Tickmarks"}</definedName>
    <definedName name="bonus" localSheetId="3" hidden="1">{#N/A,#N/A,FALSE,"Aging Summary";#N/A,#N/A,FALSE,"Ratio Analysis";#N/A,#N/A,FALSE,"Test 120 Day Accts";#N/A,#N/A,FALSE,"Tickmarks"}</definedName>
    <definedName name="bonus" localSheetId="2" hidden="1">{#N/A,#N/A,FALSE,"Aging Summary";#N/A,#N/A,FALSE,"Ratio Analysis";#N/A,#N/A,FALSE,"Test 120 Day Accts";#N/A,#N/A,FALSE,"Tickmarks"}</definedName>
    <definedName name="bonus" localSheetId="4" hidden="1">{#N/A,#N/A,FALSE,"Aging Summary";#N/A,#N/A,FALSE,"Ratio Analysis";#N/A,#N/A,FALSE,"Test 120 Day Accts";#N/A,#N/A,FALSE,"Tickmarks"}</definedName>
    <definedName name="bonus" hidden="1">{#N/A,#N/A,FALSE,"Aging Summary";#N/A,#N/A,FALSE,"Ratio Analysis";#N/A,#N/A,FALSE,"Test 120 Day Accts";#N/A,#N/A,FALSE,"Tickmarks"}</definedName>
    <definedName name="boston" localSheetId="1" hidden="1">{"TotalGeralDespesasPorArea",#N/A,FALSE,"VinculosAccessEfetivo"}</definedName>
    <definedName name="boston" localSheetId="3" hidden="1">{"TotalGeralDespesasPorArea",#N/A,FALSE,"VinculosAccessEfetivo"}</definedName>
    <definedName name="boston" localSheetId="2" hidden="1">{"TotalGeralDespesasPorArea",#N/A,FALSE,"VinculosAccessEfetivo"}</definedName>
    <definedName name="boston" localSheetId="4" hidden="1">{"TotalGeralDespesasPorArea",#N/A,FALSE,"VinculosAccessEfetivo"}</definedName>
    <definedName name="boston" hidden="1">{"TotalGeralDespesasPorArea",#N/A,FALSE,"VinculosAccessEfetivo"}</definedName>
    <definedName name="BPS_Conv" localSheetId="1">#REF!</definedName>
    <definedName name="BPS_Conv" localSheetId="3">#REF!</definedName>
    <definedName name="BPS_Conv" localSheetId="0">#REF!</definedName>
    <definedName name="BPS_Conv" localSheetId="2">#REF!</definedName>
    <definedName name="BPS_Conv">#REF!</definedName>
    <definedName name="BRAIN_CS" localSheetId="1">#REF!</definedName>
    <definedName name="BRAIN_CS" localSheetId="3">#REF!</definedName>
    <definedName name="BRAIN_CS" localSheetId="0">#REF!</definedName>
    <definedName name="BRAIN_CS" localSheetId="2">#REF!</definedName>
    <definedName name="BRAIN_CS">#REF!</definedName>
    <definedName name="BRAIN_IR" localSheetId="1">#REF!</definedName>
    <definedName name="BRAIN_IR" localSheetId="3">#REF!</definedName>
    <definedName name="BRAIN_IR" localSheetId="0">#REF!</definedName>
    <definedName name="BRAIN_IR" localSheetId="2">#REF!</definedName>
    <definedName name="BRAIN_IR">#REF!</definedName>
    <definedName name="BRINSMEDOL" localSheetId="1">#REF!</definedName>
    <definedName name="BRINSMEDOL" localSheetId="3">#REF!</definedName>
    <definedName name="BRINSMEDOL" localSheetId="0">#REF!</definedName>
    <definedName name="BRINSMEDOL" localSheetId="2">#REF!</definedName>
    <definedName name="BRINSMEDOL">#REF!</definedName>
    <definedName name="BRINSMEREAL" localSheetId="1">#REF!</definedName>
    <definedName name="BRINSMEREAL" localSheetId="3">#REF!</definedName>
    <definedName name="BRINSMEREAL" localSheetId="0">#REF!</definedName>
    <definedName name="BRINSMEREAL" localSheetId="2">#REF!</definedName>
    <definedName name="BRINSMEREAL">#REF!</definedName>
    <definedName name="BRINSMIDOL" localSheetId="1">#REF!</definedName>
    <definedName name="BRINSMIDOL" localSheetId="3">#REF!</definedName>
    <definedName name="BRINSMIDOL" localSheetId="0">#REF!</definedName>
    <definedName name="BRINSMIDOL" localSheetId="2">#REF!</definedName>
    <definedName name="BRINSMIDOL">#REF!</definedName>
    <definedName name="BRINSMIREAL">'[19]u$s COLOR MI'!$A$1:$Q$13</definedName>
    <definedName name="Brio" localSheetId="1">#REF!</definedName>
    <definedName name="Brio" localSheetId="3">#REF!</definedName>
    <definedName name="Brio" localSheetId="0">#REF!</definedName>
    <definedName name="Brio" localSheetId="2">#REF!</definedName>
    <definedName name="Brio">#REF!</definedName>
    <definedName name="Brio_Maint" localSheetId="1">#REF!</definedName>
    <definedName name="Brio_Maint" localSheetId="3">#REF!</definedName>
    <definedName name="Brio_Maint" localSheetId="0">#REF!</definedName>
    <definedName name="Brio_Maint" localSheetId="2">#REF!</definedName>
    <definedName name="Brio_Maint">#REF!</definedName>
    <definedName name="BSPAGE1" localSheetId="1">#REF!</definedName>
    <definedName name="BSPAGE1" localSheetId="3">#REF!</definedName>
    <definedName name="BSPAGE1" localSheetId="0">#REF!</definedName>
    <definedName name="BSPAGE1" localSheetId="2">#REF!</definedName>
    <definedName name="BSPAGE1">#REF!</definedName>
    <definedName name="BSPAGE10" localSheetId="1">#REF!</definedName>
    <definedName name="BSPAGE10" localSheetId="3">#REF!</definedName>
    <definedName name="BSPAGE10" localSheetId="0">#REF!</definedName>
    <definedName name="BSPAGE10" localSheetId="2">#REF!</definedName>
    <definedName name="BSPAGE10">#REF!</definedName>
    <definedName name="BSPAGE10A" localSheetId="1">#REF!</definedName>
    <definedName name="BSPAGE10A" localSheetId="3">#REF!</definedName>
    <definedName name="BSPAGE10A" localSheetId="0">#REF!</definedName>
    <definedName name="BSPAGE10A" localSheetId="2">#REF!</definedName>
    <definedName name="BSPAGE10A">#REF!</definedName>
    <definedName name="BSPAGE10B" localSheetId="1">#REF!</definedName>
    <definedName name="BSPAGE10B" localSheetId="3">#REF!</definedName>
    <definedName name="BSPAGE10B" localSheetId="0">#REF!</definedName>
    <definedName name="BSPAGE10B" localSheetId="2">#REF!</definedName>
    <definedName name="BSPAGE10B">#REF!</definedName>
    <definedName name="BSPAGE10B1" localSheetId="1">#REF!</definedName>
    <definedName name="BSPAGE10B1" localSheetId="3">#REF!</definedName>
    <definedName name="BSPAGE10B1" localSheetId="0">#REF!</definedName>
    <definedName name="BSPAGE10B1" localSheetId="2">#REF!</definedName>
    <definedName name="BSPAGE10B1">#REF!</definedName>
    <definedName name="BSPAGE10C" localSheetId="1">#REF!</definedName>
    <definedName name="BSPAGE10C" localSheetId="3">#REF!</definedName>
    <definedName name="BSPAGE10C" localSheetId="0">#REF!</definedName>
    <definedName name="BSPAGE10C" localSheetId="2">#REF!</definedName>
    <definedName name="BSPAGE10C">#REF!</definedName>
    <definedName name="BSPAGE11" localSheetId="1">#REF!</definedName>
    <definedName name="BSPAGE11" localSheetId="3">#REF!</definedName>
    <definedName name="BSPAGE11" localSheetId="0">#REF!</definedName>
    <definedName name="BSPAGE11" localSheetId="2">#REF!</definedName>
    <definedName name="BSPAGE11">#REF!</definedName>
    <definedName name="BSPAGE12" localSheetId="1">#REF!</definedName>
    <definedName name="BSPAGE12" localSheetId="3">#REF!</definedName>
    <definedName name="BSPAGE12" localSheetId="0">#REF!</definedName>
    <definedName name="BSPAGE12" localSheetId="2">#REF!</definedName>
    <definedName name="BSPAGE12">#REF!</definedName>
    <definedName name="BSPAGE13" localSheetId="1">#REF!</definedName>
    <definedName name="BSPAGE13" localSheetId="3">#REF!</definedName>
    <definedName name="BSPAGE13" localSheetId="0">#REF!</definedName>
    <definedName name="BSPAGE13" localSheetId="2">#REF!</definedName>
    <definedName name="BSPAGE13">#REF!</definedName>
    <definedName name="BSPAGE14" localSheetId="1">#REF!</definedName>
    <definedName name="BSPAGE14" localSheetId="3">#REF!</definedName>
    <definedName name="BSPAGE14" localSheetId="0">#REF!</definedName>
    <definedName name="BSPAGE14" localSheetId="2">#REF!</definedName>
    <definedName name="BSPAGE14">#REF!</definedName>
    <definedName name="BSPAGE15" localSheetId="1">#REF!</definedName>
    <definedName name="BSPAGE15" localSheetId="3">#REF!</definedName>
    <definedName name="BSPAGE15" localSheetId="0">#REF!</definedName>
    <definedName name="BSPAGE15" localSheetId="2">#REF!</definedName>
    <definedName name="BSPAGE15">#REF!</definedName>
    <definedName name="BSPAGE15A" localSheetId="1">#REF!</definedName>
    <definedName name="BSPAGE15A" localSheetId="3">#REF!</definedName>
    <definedName name="BSPAGE15A" localSheetId="0">#REF!</definedName>
    <definedName name="BSPAGE15A" localSheetId="2">#REF!</definedName>
    <definedName name="BSPAGE15A">#REF!</definedName>
    <definedName name="BSPAGE15B" localSheetId="1">#REF!</definedName>
    <definedName name="BSPAGE15B" localSheetId="3">#REF!</definedName>
    <definedName name="BSPAGE15B" localSheetId="0">#REF!</definedName>
    <definedName name="BSPAGE15B" localSheetId="2">#REF!</definedName>
    <definedName name="BSPAGE15B">#REF!</definedName>
    <definedName name="BSPAGE15C" localSheetId="1">#REF!</definedName>
    <definedName name="BSPAGE15C" localSheetId="3">#REF!</definedName>
    <definedName name="BSPAGE15C" localSheetId="0">#REF!</definedName>
    <definedName name="BSPAGE15C" localSheetId="2">#REF!</definedName>
    <definedName name="BSPAGE15C">#REF!</definedName>
    <definedName name="BSPAGE15D" localSheetId="1">#REF!</definedName>
    <definedName name="BSPAGE15D" localSheetId="3">#REF!</definedName>
    <definedName name="BSPAGE15D" localSheetId="0">#REF!</definedName>
    <definedName name="BSPAGE15D" localSheetId="2">#REF!</definedName>
    <definedName name="BSPAGE15D">#REF!</definedName>
    <definedName name="BSPAGE15E" localSheetId="1">#REF!</definedName>
    <definedName name="BSPAGE15E" localSheetId="3">#REF!</definedName>
    <definedName name="BSPAGE15E" localSheetId="0">#REF!</definedName>
    <definedName name="BSPAGE15E" localSheetId="2">#REF!</definedName>
    <definedName name="BSPAGE15E">#REF!</definedName>
    <definedName name="BSPAGE16" localSheetId="1">#REF!</definedName>
    <definedName name="BSPAGE16" localSheetId="3">#REF!</definedName>
    <definedName name="BSPAGE16" localSheetId="0">#REF!</definedName>
    <definedName name="BSPAGE16" localSheetId="2">#REF!</definedName>
    <definedName name="BSPAGE16">#REF!</definedName>
    <definedName name="BSPAGE17" localSheetId="1">#REF!</definedName>
    <definedName name="BSPAGE17" localSheetId="3">#REF!</definedName>
    <definedName name="BSPAGE17" localSheetId="0">#REF!</definedName>
    <definedName name="BSPAGE17" localSheetId="2">#REF!</definedName>
    <definedName name="BSPAGE17">#REF!</definedName>
    <definedName name="BSPAGE18" localSheetId="1">#REF!</definedName>
    <definedName name="BSPAGE18" localSheetId="3">#REF!</definedName>
    <definedName name="BSPAGE18" localSheetId="0">#REF!</definedName>
    <definedName name="BSPAGE18" localSheetId="2">#REF!</definedName>
    <definedName name="BSPAGE18">#REF!</definedName>
    <definedName name="BSPAGE1A" localSheetId="1">#REF!</definedName>
    <definedName name="BSPAGE1A" localSheetId="3">#REF!</definedName>
    <definedName name="BSPAGE1A" localSheetId="0">#REF!</definedName>
    <definedName name="BSPAGE1A" localSheetId="2">#REF!</definedName>
    <definedName name="BSPAGE1A">#REF!</definedName>
    <definedName name="BSPAGE1B" localSheetId="1">#REF!</definedName>
    <definedName name="BSPAGE1B" localSheetId="3">#REF!</definedName>
    <definedName name="BSPAGE1B" localSheetId="0">#REF!</definedName>
    <definedName name="BSPAGE1B" localSheetId="2">#REF!</definedName>
    <definedName name="BSPAGE1B">#REF!</definedName>
    <definedName name="BSPAGE2" localSheetId="1">#REF!</definedName>
    <definedName name="BSPAGE2" localSheetId="3">#REF!</definedName>
    <definedName name="BSPAGE2" localSheetId="0">#REF!</definedName>
    <definedName name="BSPAGE2" localSheetId="2">#REF!</definedName>
    <definedName name="BSPAGE2">#REF!</definedName>
    <definedName name="BSPAGE3" localSheetId="1">#REF!</definedName>
    <definedName name="BSPAGE3" localSheetId="3">#REF!</definedName>
    <definedName name="BSPAGE3" localSheetId="0">#REF!</definedName>
    <definedName name="BSPAGE3" localSheetId="2">#REF!</definedName>
    <definedName name="BSPAGE3">#REF!</definedName>
    <definedName name="BSPAGE4" localSheetId="1">#REF!</definedName>
    <definedName name="BSPAGE4" localSheetId="3">#REF!</definedName>
    <definedName name="BSPAGE4" localSheetId="0">#REF!</definedName>
    <definedName name="BSPAGE4" localSheetId="2">#REF!</definedName>
    <definedName name="BSPAGE4">#REF!</definedName>
    <definedName name="BSPAGE5" localSheetId="1">#REF!</definedName>
    <definedName name="BSPAGE5" localSheetId="3">#REF!</definedName>
    <definedName name="BSPAGE5" localSheetId="0">#REF!</definedName>
    <definedName name="BSPAGE5" localSheetId="2">#REF!</definedName>
    <definedName name="BSPAGE5">#REF!</definedName>
    <definedName name="BSPAGE5A" localSheetId="1">#REF!</definedName>
    <definedName name="BSPAGE5A" localSheetId="3">#REF!</definedName>
    <definedName name="BSPAGE5A" localSheetId="0">#REF!</definedName>
    <definedName name="BSPAGE5A" localSheetId="2">#REF!</definedName>
    <definedName name="BSPAGE5A">#REF!</definedName>
    <definedName name="BSPAGE5B" localSheetId="1">#REF!</definedName>
    <definedName name="BSPAGE5B" localSheetId="3">#REF!</definedName>
    <definedName name="BSPAGE5B" localSheetId="0">#REF!</definedName>
    <definedName name="BSPAGE5B" localSheetId="2">#REF!</definedName>
    <definedName name="BSPAGE5B">#REF!</definedName>
    <definedName name="BSPAGE6" localSheetId="1">#REF!</definedName>
    <definedName name="BSPAGE6" localSheetId="3">#REF!</definedName>
    <definedName name="BSPAGE6" localSheetId="0">#REF!</definedName>
    <definedName name="BSPAGE6" localSheetId="2">#REF!</definedName>
    <definedName name="BSPAGE6">#REF!</definedName>
    <definedName name="BSPAGE7" localSheetId="1">#REF!</definedName>
    <definedName name="BSPAGE7" localSheetId="3">#REF!</definedName>
    <definedName name="BSPAGE7" localSheetId="0">#REF!</definedName>
    <definedName name="BSPAGE7" localSheetId="2">#REF!</definedName>
    <definedName name="BSPAGE7">#REF!</definedName>
    <definedName name="BSPAGE8" localSheetId="1">#REF!</definedName>
    <definedName name="BSPAGE8" localSheetId="3">#REF!</definedName>
    <definedName name="BSPAGE8" localSheetId="0">#REF!</definedName>
    <definedName name="BSPAGE8" localSheetId="2">#REF!</definedName>
    <definedName name="BSPAGE8">#REF!</definedName>
    <definedName name="BSPAGE9" localSheetId="1">#REF!</definedName>
    <definedName name="BSPAGE9" localSheetId="3">#REF!</definedName>
    <definedName name="BSPAGE9" localSheetId="0">#REF!</definedName>
    <definedName name="BSPAGE9" localSheetId="2">#REF!</definedName>
    <definedName name="BSPAGE9">#REF!</definedName>
    <definedName name="BSPAGE9A" localSheetId="1">#REF!</definedName>
    <definedName name="BSPAGE9A" localSheetId="3">#REF!</definedName>
    <definedName name="BSPAGE9A" localSheetId="0">#REF!</definedName>
    <definedName name="BSPAGE9A" localSheetId="2">#REF!</definedName>
    <definedName name="BSPAGE9A">#REF!</definedName>
    <definedName name="BUDAT" localSheetId="1">#REF!</definedName>
    <definedName name="BUDAT" localSheetId="3">#REF!</definedName>
    <definedName name="BUDAT" localSheetId="0">#REF!</definedName>
    <definedName name="BUDAT" localSheetId="2">#REF!</definedName>
    <definedName name="BUDAT">#REF!</definedName>
    <definedName name="CÂ" localSheetId="1">#REF!</definedName>
    <definedName name="CÂ" localSheetId="3">#REF!</definedName>
    <definedName name="CÂ" localSheetId="0">#REF!</definedName>
    <definedName name="CÂ" localSheetId="2">#REF!</definedName>
    <definedName name="CÂ">#REF!</definedName>
    <definedName name="calc" localSheetId="1">#REF!</definedName>
    <definedName name="calc" localSheetId="3">#REF!</definedName>
    <definedName name="calc" localSheetId="0">#REF!</definedName>
    <definedName name="calc" localSheetId="2">#REF!</definedName>
    <definedName name="calc">#REF!</definedName>
    <definedName name="CALENDÁRIO" localSheetId="1">#REF!</definedName>
    <definedName name="CALENDÁRIO" localSheetId="3">#REF!</definedName>
    <definedName name="CALENDÁRIO" localSheetId="0">#REF!</definedName>
    <definedName name="CALENDÁRIO" localSheetId="2">#REF!</definedName>
    <definedName name="CALENDÁRIO">#REF!</definedName>
    <definedName name="CAP" localSheetId="1">#REF!</definedName>
    <definedName name="CAP" localSheetId="3">#REF!</definedName>
    <definedName name="CAP" localSheetId="0">#REF!</definedName>
    <definedName name="CAP" localSheetId="2">#REF!</definedName>
    <definedName name="CAP">#REF!</definedName>
    <definedName name="CAPA" localSheetId="1">#REF!</definedName>
    <definedName name="CAPA" localSheetId="3">#REF!</definedName>
    <definedName name="CAPA" localSheetId="0">#REF!</definedName>
    <definedName name="CAPA" localSheetId="2">#REF!</definedName>
    <definedName name="CAPA">#REF!</definedName>
    <definedName name="CAPCOLIG" localSheetId="1">#REF!</definedName>
    <definedName name="CAPCOLIG" localSheetId="3">#REF!</definedName>
    <definedName name="CAPCOLIG" localSheetId="0">#REF!</definedName>
    <definedName name="CAPCOLIG" localSheetId="2">#REF!</definedName>
    <definedName name="CAPCOLIG">#REF!</definedName>
    <definedName name="cc" localSheetId="1" hidden="1">{"Fecha_Outubro",#N/A,FALSE,"FECHAMENTO-2002 ";"Defer_Outubro",#N/A,FALSE,"DIFERIDO";"Pis_Outubro",#N/A,FALSE,"PIS COFINS";"Iss_Outubro",#N/A,FALSE,"ISS"}</definedName>
    <definedName name="cc" localSheetId="3" hidden="1">{"Fecha_Outubro",#N/A,FALSE,"FECHAMENTO-2002 ";"Defer_Outubro",#N/A,FALSE,"DIFERIDO";"Pis_Outubro",#N/A,FALSE,"PIS COFINS";"Iss_Outubro",#N/A,FALSE,"ISS"}</definedName>
    <definedName name="cc" localSheetId="2" hidden="1">{"Fecha_Outubro",#N/A,FALSE,"FECHAMENTO-2002 ";"Defer_Outubro",#N/A,FALSE,"DIFERIDO";"Pis_Outubro",#N/A,FALSE,"PIS COFINS";"Iss_Outubro",#N/A,FALSE,"ISS"}</definedName>
    <definedName name="cc" localSheetId="4" hidden="1">{"Fecha_Outubro",#N/A,FALSE,"FECHAMENTO-2002 ";"Defer_Outubro",#N/A,FALSE,"DIFERIDO";"Pis_Outubro",#N/A,FALSE,"PIS COFINS";"Iss_Outubro",#N/A,FALSE,"ISS"}</definedName>
    <definedName name="cc" hidden="1">{"Fecha_Outubro",#N/A,FALSE,"FECHAMENTO-2002 ";"Defer_Outubro",#N/A,FALSE,"DIFERIDO";"Pis_Outubro",#N/A,FALSE,"PIS COFINS";"Iss_Outubro",#N/A,FALSE,"ISS"}</definedName>
    <definedName name="ccc" localSheetId="1" hidden="1">{#N/A,#N/A,FALSE,"HONORÁRIOS"}</definedName>
    <definedName name="ccc" localSheetId="3" hidden="1">{#N/A,#N/A,FALSE,"HONORÁRIOS"}</definedName>
    <definedName name="ccc" localSheetId="2" hidden="1">{#N/A,#N/A,FALSE,"HONORÁRIOS"}</definedName>
    <definedName name="ccc" localSheetId="4" hidden="1">{#N/A,#N/A,FALSE,"HONORÁRIOS"}</definedName>
    <definedName name="ccc" hidden="1">{#N/A,#N/A,FALSE,"HONORÁRIOS"}</definedName>
    <definedName name="CCM" localSheetId="1">#REF!</definedName>
    <definedName name="CCM" localSheetId="3">#REF!</definedName>
    <definedName name="CCM" localSheetId="0">#REF!</definedName>
    <definedName name="CCM" localSheetId="2">#REF!</definedName>
    <definedName name="CCM">#REF!</definedName>
    <definedName name="centro" localSheetId="1">#REF!</definedName>
    <definedName name="centro" localSheetId="3">#REF!</definedName>
    <definedName name="centro" localSheetId="0">#REF!</definedName>
    <definedName name="centro" localSheetId="2">#REF!</definedName>
    <definedName name="centro">#REF!</definedName>
    <definedName name="centrocusto" localSheetId="1">#REF!</definedName>
    <definedName name="centrocusto" localSheetId="3">#REF!</definedName>
    <definedName name="centrocusto" localSheetId="0">#REF!</definedName>
    <definedName name="centrocusto" localSheetId="2">#REF!</definedName>
    <definedName name="centrocusto">#REF!</definedName>
    <definedName name="CGC" localSheetId="1">#REF!</definedName>
    <definedName name="CGC" localSheetId="3">#REF!</definedName>
    <definedName name="CGC" localSheetId="0">#REF!</definedName>
    <definedName name="CGC" localSheetId="2">#REF!</definedName>
    <definedName name="CGC">#REF!</definedName>
    <definedName name="CHK" localSheetId="1">[9]pl!#REF!</definedName>
    <definedName name="CHK" localSheetId="3">[9]pl!#REF!</definedName>
    <definedName name="CHK" localSheetId="0">[9]pl!#REF!</definedName>
    <definedName name="CHK" localSheetId="2">[9]pl!#REF!</definedName>
    <definedName name="CHK">[9]pl!#REF!</definedName>
    <definedName name="ClDoc" localSheetId="1">'[20]DOCUMENTO FI'!#REF!</definedName>
    <definedName name="ClDoc" localSheetId="3">'[20]DOCUMENTO FI'!#REF!</definedName>
    <definedName name="ClDoc" localSheetId="0">'[20]DOCUMENTO FI'!#REF!</definedName>
    <definedName name="ClDoc" localSheetId="2">'[20]DOCUMENTO FI'!#REF!</definedName>
    <definedName name="ClDoc">'[20]DOCUMENTO FI'!#REF!</definedName>
    <definedName name="CLUBE_CS" localSheetId="1">#REF!</definedName>
    <definedName name="CLUBE_CS" localSheetId="3">#REF!</definedName>
    <definedName name="CLUBE_CS" localSheetId="0">#REF!</definedName>
    <definedName name="CLUBE_CS" localSheetId="2">#REF!</definedName>
    <definedName name="CLUBE_CS">#REF!</definedName>
    <definedName name="CLUBE_IR" localSheetId="1">#REF!</definedName>
    <definedName name="CLUBE_IR" localSheetId="3">#REF!</definedName>
    <definedName name="CLUBE_IR" localSheetId="0">#REF!</definedName>
    <definedName name="CLUBE_IR" localSheetId="2">#REF!</definedName>
    <definedName name="CLUBE_IR">#REF!</definedName>
    <definedName name="COA" localSheetId="1">#REF!</definedName>
    <definedName name="COA" localSheetId="3">#REF!</definedName>
    <definedName name="COA" localSheetId="0">#REF!</definedName>
    <definedName name="COA" localSheetId="2">#REF!</definedName>
    <definedName name="COA">#REF!</definedName>
    <definedName name="codes" localSheetId="1">#REF!</definedName>
    <definedName name="codes" localSheetId="3">#REF!</definedName>
    <definedName name="codes" localSheetId="0">#REF!</definedName>
    <definedName name="codes" localSheetId="2">#REF!</definedName>
    <definedName name="codes">#REF!</definedName>
    <definedName name="CÓDIGO" localSheetId="1">#REF!</definedName>
    <definedName name="CÓDIGO" localSheetId="3">#REF!</definedName>
    <definedName name="CÓDIGO" localSheetId="0">#REF!</definedName>
    <definedName name="CÓDIGO" localSheetId="2">#REF!</definedName>
    <definedName name="CÓDIGO">#REF!</definedName>
    <definedName name="COF" localSheetId="1">#REF!</definedName>
    <definedName name="COF" localSheetId="3">#REF!</definedName>
    <definedName name="COF" localSheetId="0">#REF!</definedName>
    <definedName name="COF" localSheetId="2">#REF!</definedName>
    <definedName name="COF">#REF!</definedName>
    <definedName name="COFINS" localSheetId="1" hidden="1">{"Fecha_Dezembro",#N/A,FALSE,"FECHAMENTO-2002 ";"Defer_Dezermbro",#N/A,FALSE,"DIFERIDO";"Pis_Dezembro",#N/A,FALSE,"PIS COFINS";"Iss_Dezembro",#N/A,FALSE,"ISS"}</definedName>
    <definedName name="COFINS" localSheetId="3" hidden="1">{"Fecha_Dezembro",#N/A,FALSE,"FECHAMENTO-2002 ";"Defer_Dezermbro",#N/A,FALSE,"DIFERIDO";"Pis_Dezembro",#N/A,FALSE,"PIS COFINS";"Iss_Dezembro",#N/A,FALSE,"ISS"}</definedName>
    <definedName name="COFINS" localSheetId="2" hidden="1">{"Fecha_Dezembro",#N/A,FALSE,"FECHAMENTO-2002 ";"Defer_Dezermbro",#N/A,FALSE,"DIFERIDO";"Pis_Dezembro",#N/A,FALSE,"PIS COFINS";"Iss_Dezembro",#N/A,FALSE,"ISS"}</definedName>
    <definedName name="COFINS" localSheetId="4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1" localSheetId="1" hidden="1">{"Fecha_Outubro",#N/A,FALSE,"FECHAMENTO-2002 ";"Defer_Outubro",#N/A,FALSE,"DIFERIDO";"Pis_Outubro",#N/A,FALSE,"PIS COFINS";"Iss_Outubro",#N/A,FALSE,"ISS"}</definedName>
    <definedName name="cofins1" localSheetId="3" hidden="1">{"Fecha_Outubro",#N/A,FALSE,"FECHAMENTO-2002 ";"Defer_Outubro",#N/A,FALSE,"DIFERIDO";"Pis_Outubro",#N/A,FALSE,"PIS COFINS";"Iss_Outubro",#N/A,FALSE,"ISS"}</definedName>
    <definedName name="cofins1" localSheetId="2" hidden="1">{"Fecha_Outubro",#N/A,FALSE,"FECHAMENTO-2002 ";"Defer_Outubro",#N/A,FALSE,"DIFERIDO";"Pis_Outubro",#N/A,FALSE,"PIS COFINS";"Iss_Outubro",#N/A,FALSE,"ISS"}</definedName>
    <definedName name="cofins1" localSheetId="4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lPerc">'[21]SUPORTE Linhas Colunas'!$C$6</definedName>
    <definedName name="Coluna">'[21]SUPORTE Linhas Colunas'!$A$5:$C$90</definedName>
    <definedName name="ColValor">'[21]SUPORTE Linhas Colunas'!$B$6</definedName>
    <definedName name="COMMOD_CS" localSheetId="1">#REF!</definedName>
    <definedName name="COMMOD_CS" localSheetId="3">#REF!</definedName>
    <definedName name="COMMOD_CS" localSheetId="0">#REF!</definedName>
    <definedName name="COMMOD_CS" localSheetId="2">#REF!</definedName>
    <definedName name="COMMOD_CS">#REF!</definedName>
    <definedName name="COMMOD_IR" localSheetId="1">#REF!</definedName>
    <definedName name="COMMOD_IR" localSheetId="3">#REF!</definedName>
    <definedName name="COMMOD_IR" localSheetId="0">#REF!</definedName>
    <definedName name="COMMOD_IR" localSheetId="2">#REF!</definedName>
    <definedName name="COMMOD_IR">#REF!</definedName>
    <definedName name="Comp_emp" localSheetId="1">#REF!</definedName>
    <definedName name="Comp_emp" localSheetId="3">#REF!</definedName>
    <definedName name="Comp_emp" localSheetId="0">#REF!</definedName>
    <definedName name="Comp_emp" localSheetId="2">#REF!</definedName>
    <definedName name="Comp_emp">#REF!</definedName>
    <definedName name="Comp_equiv" localSheetId="1">#REF!</definedName>
    <definedName name="Comp_equiv" localSheetId="3">#REF!</definedName>
    <definedName name="Comp_equiv" localSheetId="0">#REF!</definedName>
    <definedName name="Comp_equiv" localSheetId="2">#REF!</definedName>
    <definedName name="Comp_equiv">#REF!</definedName>
    <definedName name="Comp_un" localSheetId="1">#REF!</definedName>
    <definedName name="Comp_un" localSheetId="3">#REF!</definedName>
    <definedName name="Comp_un" localSheetId="0">#REF!</definedName>
    <definedName name="Comp_un" localSheetId="2">#REF!</definedName>
    <definedName name="Comp_un">#REF!</definedName>
    <definedName name="COMPRA" localSheetId="1">#REF!</definedName>
    <definedName name="COMPRA" localSheetId="3">#REF!</definedName>
    <definedName name="COMPRA" localSheetId="0">#REF!</definedName>
    <definedName name="COMPRA" localSheetId="2">#REF!</definedName>
    <definedName name="COMPRA">#REF!</definedName>
    <definedName name="COMPULSORIO" localSheetId="1">#REF!</definedName>
    <definedName name="COMPULSORIO" localSheetId="3">#REF!</definedName>
    <definedName name="COMPULSORIO" localSheetId="0">#REF!</definedName>
    <definedName name="COMPULSORIO" localSheetId="2">#REF!</definedName>
    <definedName name="COMPULSORIO">#REF!</definedName>
    <definedName name="Conciliação" localSheetId="1">#REF!</definedName>
    <definedName name="Conciliação" localSheetId="3">#REF!</definedName>
    <definedName name="Conciliação" localSheetId="0">#REF!</definedName>
    <definedName name="Conciliação" localSheetId="2">#REF!</definedName>
    <definedName name="Conciliação">#REF!</definedName>
    <definedName name="Consolidado" localSheetId="1">#REF!</definedName>
    <definedName name="Consolidado" localSheetId="3">#REF!</definedName>
    <definedName name="Consolidado" localSheetId="0">#REF!</definedName>
    <definedName name="Consolidado" localSheetId="2">#REF!</definedName>
    <definedName name="Consolidado">#REF!</definedName>
    <definedName name="CONTAS">""</definedName>
    <definedName name="Contribuição">[22]Tabelas!$E$7:$E$16</definedName>
    <definedName name="CONVENIO" localSheetId="1">#REF!</definedName>
    <definedName name="CONVENIO" localSheetId="3">#REF!</definedName>
    <definedName name="CONVENIO" localSheetId="0">#REF!</definedName>
    <definedName name="CONVENIO" localSheetId="2">#REF!</definedName>
    <definedName name="CONVENIO">#REF!</definedName>
    <definedName name="cooperativa" localSheetId="1" hidden="1">{#N/A,#N/A,FALSE,"Aging Summary";#N/A,#N/A,FALSE,"Ratio Analysis";#N/A,#N/A,FALSE,"Test 120 Day Accts";#N/A,#N/A,FALSE,"Tickmarks"}</definedName>
    <definedName name="cooperativa" localSheetId="3" hidden="1">{#N/A,#N/A,FALSE,"Aging Summary";#N/A,#N/A,FALSE,"Ratio Analysis";#N/A,#N/A,FALSE,"Test 120 Day Accts";#N/A,#N/A,FALSE,"Tickmarks"}</definedName>
    <definedName name="cooperativa" localSheetId="2" hidden="1">{#N/A,#N/A,FALSE,"Aging Summary";#N/A,#N/A,FALSE,"Ratio Analysis";#N/A,#N/A,FALSE,"Test 120 Day Accts";#N/A,#N/A,FALSE,"Tickmarks"}</definedName>
    <definedName name="cooperativa" localSheetId="4" hidden="1">{#N/A,#N/A,FALSE,"Aging Summary";#N/A,#N/A,FALSE,"Ratio Analysis";#N/A,#N/A,FALSE,"Test 120 Day Accts";#N/A,#N/A,FALSE,"Tickmarks"}</definedName>
    <definedName name="cooperativa" hidden="1">{#N/A,#N/A,FALSE,"Aging Summary";#N/A,#N/A,FALSE,"Ratio Analysis";#N/A,#N/A,FALSE,"Test 120 Day Accts";#N/A,#N/A,FALSE,"Tickmarks"}</definedName>
    <definedName name="Cooperativas" localSheetId="1" hidden="1">{#N/A,#N/A,FALSE,"Aging Summary";#N/A,#N/A,FALSE,"Ratio Analysis";#N/A,#N/A,FALSE,"Test 120 Day Accts";#N/A,#N/A,FALSE,"Tickmarks"}</definedName>
    <definedName name="Cooperativas" localSheetId="3" hidden="1">{#N/A,#N/A,FALSE,"Aging Summary";#N/A,#N/A,FALSE,"Ratio Analysis";#N/A,#N/A,FALSE,"Test 120 Day Accts";#N/A,#N/A,FALSE,"Tickmarks"}</definedName>
    <definedName name="Cooperativas" localSheetId="2" hidden="1">{#N/A,#N/A,FALSE,"Aging Summary";#N/A,#N/A,FALSE,"Ratio Analysis";#N/A,#N/A,FALSE,"Test 120 Day Accts";#N/A,#N/A,FALSE,"Tickmarks"}</definedName>
    <definedName name="Cooperativas" localSheetId="4" hidden="1">{#N/A,#N/A,FALSE,"Aging Summary";#N/A,#N/A,FALSE,"Ratio Analysis";#N/A,#N/A,FALSE,"Test 120 Day Accts";#N/A,#N/A,FALSE,"Tickmarks"}</definedName>
    <definedName name="Cooperativas" hidden="1">{#N/A,#N/A,FALSE,"Aging Summary";#N/A,#N/A,FALSE,"Ratio Analysis";#N/A,#N/A,FALSE,"Test 120 Day Accts";#N/A,#N/A,FALSE,"Tickmarks"}</definedName>
    <definedName name="corrig" localSheetId="1">#REF!</definedName>
    <definedName name="corrig" localSheetId="3">#REF!</definedName>
    <definedName name="corrig" localSheetId="0">#REF!</definedName>
    <definedName name="corrig" localSheetId="2">#REF!</definedName>
    <definedName name="corrig">#REF!</definedName>
    <definedName name="CORSEG_CS" localSheetId="1">#REF!</definedName>
    <definedName name="CORSEG_CS" localSheetId="3">#REF!</definedName>
    <definedName name="CORSEG_CS" localSheetId="0">#REF!</definedName>
    <definedName name="CORSEG_CS" localSheetId="2">#REF!</definedName>
    <definedName name="CORSEG_CS">#REF!</definedName>
    <definedName name="CORSEG_IR" localSheetId="1">#REF!</definedName>
    <definedName name="CORSEG_IR" localSheetId="3">#REF!</definedName>
    <definedName name="CORSEG_IR" localSheetId="0">#REF!</definedName>
    <definedName name="CORSEG_IR" localSheetId="2">#REF!</definedName>
    <definedName name="CORSEG_IR">#REF!</definedName>
    <definedName name="coupon" localSheetId="1">#REF!</definedName>
    <definedName name="coupon" localSheetId="3">#REF!</definedName>
    <definedName name="coupon" localSheetId="0">#REF!</definedName>
    <definedName name="coupon" localSheetId="2">#REF!</definedName>
    <definedName name="coupon">#REF!</definedName>
    <definedName name="cpn" localSheetId="1">#REF!</definedName>
    <definedName name="cpn" localSheetId="3">#REF!</definedName>
    <definedName name="cpn" localSheetId="0">#REF!</definedName>
    <definedName name="cpn" localSheetId="2">#REF!</definedName>
    <definedName name="cpn">#REF!</definedName>
    <definedName name="CPRAZO" localSheetId="1">#REF!</definedName>
    <definedName name="CPRAZO" localSheetId="3">#REF!</definedName>
    <definedName name="CPRAZO" localSheetId="0">#REF!</definedName>
    <definedName name="CPRAZO" localSheetId="2">#REF!</definedName>
    <definedName name="CPRAZO">#REF!</definedName>
    <definedName name="CREDIMEX_CS" localSheetId="1">#REF!</definedName>
    <definedName name="CREDIMEX_CS" localSheetId="3">#REF!</definedName>
    <definedName name="CREDIMEX_CS" localSheetId="0">#REF!</definedName>
    <definedName name="CREDIMEX_CS" localSheetId="2">#REF!</definedName>
    <definedName name="CREDIMEX_CS">#REF!</definedName>
    <definedName name="CREDIMEX_IR" localSheetId="1">#REF!</definedName>
    <definedName name="CREDIMEX_IR" localSheetId="3">#REF!</definedName>
    <definedName name="CREDIMEX_IR" localSheetId="0">#REF!</definedName>
    <definedName name="CREDIMEX_IR" localSheetId="2">#REF!</definedName>
    <definedName name="CREDIMEX_IR">#REF!</definedName>
    <definedName name="CREDINV_CS" localSheetId="1">#REF!</definedName>
    <definedName name="CREDINV_CS" localSheetId="3">#REF!</definedName>
    <definedName name="CREDINV_CS" localSheetId="0">#REF!</definedName>
    <definedName name="CREDINV_CS" localSheetId="2">#REF!</definedName>
    <definedName name="CREDINV_CS">#REF!</definedName>
    <definedName name="CREDINV_IR" localSheetId="1">#REF!</definedName>
    <definedName name="CREDINV_IR" localSheetId="3">#REF!</definedName>
    <definedName name="CREDINV_IR" localSheetId="0">#REF!</definedName>
    <definedName name="CREDINV_IR" localSheetId="2">#REF!</definedName>
    <definedName name="CREDINV_IR">#REF!</definedName>
    <definedName name="_xlnm.Criteria">#N/A</definedName>
    <definedName name="Criterios_IM" localSheetId="1">#REF!</definedName>
    <definedName name="Criterios_IM" localSheetId="3">#REF!</definedName>
    <definedName name="Criterios_IM" localSheetId="0">#REF!</definedName>
    <definedName name="Criterios_IM" localSheetId="2">#REF!</definedName>
    <definedName name="Criterios_IM">#REF!</definedName>
    <definedName name="CS01.96" localSheetId="1">#REF!</definedName>
    <definedName name="CS01.96" localSheetId="3">#REF!</definedName>
    <definedName name="CS01.96" localSheetId="0">#REF!</definedName>
    <definedName name="CS01.96" localSheetId="2">#REF!</definedName>
    <definedName name="CS01.96">#REF!</definedName>
    <definedName name="CS02.96" localSheetId="1">#REF!</definedName>
    <definedName name="CS02.96" localSheetId="3">#REF!</definedName>
    <definedName name="CS02.96" localSheetId="0">#REF!</definedName>
    <definedName name="CS02.96" localSheetId="2">#REF!</definedName>
    <definedName name="CS02.96">#REF!</definedName>
    <definedName name="CS03.96" localSheetId="1">#REF!</definedName>
    <definedName name="CS03.96" localSheetId="3">#REF!</definedName>
    <definedName name="CS03.96" localSheetId="0">#REF!</definedName>
    <definedName name="CS03.96" localSheetId="2">#REF!</definedName>
    <definedName name="CS03.96">#REF!</definedName>
    <definedName name="CS04.96" localSheetId="1">#REF!</definedName>
    <definedName name="CS04.96" localSheetId="3">#REF!</definedName>
    <definedName name="CS04.96" localSheetId="0">#REF!</definedName>
    <definedName name="CS04.96" localSheetId="2">#REF!</definedName>
    <definedName name="CS04.96">#REF!</definedName>
    <definedName name="CS05.96" localSheetId="1">#REF!</definedName>
    <definedName name="CS05.96" localSheetId="3">#REF!</definedName>
    <definedName name="CS05.96" localSheetId="0">#REF!</definedName>
    <definedName name="CS05.96" localSheetId="2">#REF!</definedName>
    <definedName name="CS05.96">#REF!</definedName>
    <definedName name="CSL" localSheetId="1">#REF!</definedName>
    <definedName name="CSL" localSheetId="3">#REF!</definedName>
    <definedName name="CSL" localSheetId="0">#REF!</definedName>
    <definedName name="CSL" localSheetId="2">#REF!</definedName>
    <definedName name="CSL">#REF!</definedName>
    <definedName name="csll" localSheetId="1">'[23]IRPJ-2002'!#REF!</definedName>
    <definedName name="csll" localSheetId="3">'[23]IRPJ-2002'!#REF!</definedName>
    <definedName name="csll" localSheetId="0">'[23]IRPJ-2002'!#REF!</definedName>
    <definedName name="csll" localSheetId="2">'[23]IRPJ-2002'!#REF!</definedName>
    <definedName name="csll">'[23]IRPJ-2002'!#REF!</definedName>
    <definedName name="cssl" localSheetId="1">#REF!</definedName>
    <definedName name="cssl" localSheetId="3">#REF!</definedName>
    <definedName name="cssl" localSheetId="0">#REF!</definedName>
    <definedName name="cssl" localSheetId="2">#REF!</definedName>
    <definedName name="cssl">#REF!</definedName>
    <definedName name="Ctrl_Shift_p" localSheetId="1">#REF!</definedName>
    <definedName name="Ctrl_Shift_p" localSheetId="3">#REF!</definedName>
    <definedName name="Ctrl_Shift_p" localSheetId="0">#REF!</definedName>
    <definedName name="Ctrl_Shift_p" localSheetId="2">#REF!</definedName>
    <definedName name="Ctrl_Shift_p">#REF!</definedName>
    <definedName name="CUSTO" localSheetId="1">#REF!</definedName>
    <definedName name="CUSTO" localSheetId="3">#REF!</definedName>
    <definedName name="CUSTO" localSheetId="0">#REF!</definedName>
    <definedName name="CUSTO" localSheetId="2">#REF!</definedName>
    <definedName name="CUSTO">#REF!</definedName>
    <definedName name="Customer" localSheetId="1">#REF!</definedName>
    <definedName name="Customer" localSheetId="3">#REF!</definedName>
    <definedName name="Customer" localSheetId="0">#REF!</definedName>
    <definedName name="Customer" localSheetId="2">#REF!</definedName>
    <definedName name="Customer">#REF!</definedName>
    <definedName name="d" localSheetId="1" hidden="1">{"Fecha_Novembro",#N/A,FALSE,"FECHAMENTO-2002 ";"Defer_Novembro",#N/A,FALSE,"DIFERIDO";"Pis_Novembro",#N/A,FALSE,"PIS COFINS";"Iss_Novembro",#N/A,FALSE,"ISS"}</definedName>
    <definedName name="d" localSheetId="3" hidden="1">{"Fecha_Novembro",#N/A,FALSE,"FECHAMENTO-2002 ";"Defer_Novembro",#N/A,FALSE,"DIFERIDO";"Pis_Novembro",#N/A,FALSE,"PIS COFINS";"Iss_Novembro",#N/A,FALSE,"ISS"}</definedName>
    <definedName name="d" localSheetId="2" hidden="1">{"Fecha_Novembro",#N/A,FALSE,"FECHAMENTO-2002 ";"Defer_Novembro",#N/A,FALSE,"DIFERIDO";"Pis_Novembro",#N/A,FALSE,"PIS COFINS";"Iss_Novembro",#N/A,FALSE,"ISS"}</definedName>
    <definedName name="d" localSheetId="4" hidden="1">{"Fecha_Novembro",#N/A,FALSE,"FECHAMENTO-2002 ";"Defer_Novembro",#N/A,FALSE,"DIFERIDO";"Pis_Novembro",#N/A,FALSE,"PIS COFINS";"Iss_Novembro",#N/A,FALSE,"ISS"}</definedName>
    <definedName name="d" hidden="1">{"Fecha_Novembro",#N/A,FALSE,"FECHAMENTO-2002 ";"Defer_Novembro",#N/A,FALSE,"DIFERIDO";"Pis_Novembro",#N/A,FALSE,"PIS COFINS";"Iss_Novembro",#N/A,FALSE,"ISS"}</definedName>
    <definedName name="darfs" localSheetId="1">'[24]CSSL - Real'!#REF!</definedName>
    <definedName name="darfs" localSheetId="3">'[24]CSSL - Real'!#REF!</definedName>
    <definedName name="darfs" localSheetId="0">'[24]CSSL - Real'!#REF!</definedName>
    <definedName name="darfs" localSheetId="2">'[24]CSSL - Real'!#REF!</definedName>
    <definedName name="darfs">'[24]CSSL - Real'!#REF!</definedName>
    <definedName name="dat">'[17]11081001 geral'!$G$4:$G$67</definedName>
    <definedName name="DATA" localSheetId="1">#REF!</definedName>
    <definedName name="DATA" localSheetId="3">#REF!</definedName>
    <definedName name="DATA" localSheetId="0">#REF!</definedName>
    <definedName name="DATA" localSheetId="2">#REF!</definedName>
    <definedName name="DATA">#REF!</definedName>
    <definedName name="DCS" localSheetId="1">#REF!</definedName>
    <definedName name="DCS" localSheetId="3">#REF!</definedName>
    <definedName name="DCS" localSheetId="0">#REF!</definedName>
    <definedName name="DCS" localSheetId="2">#REF!</definedName>
    <definedName name="DCS">#REF!</definedName>
    <definedName name="dddddddddddd" localSheetId="1" hidden="1">{0,#N/A,FALSE,0;0,#N/A,FALSE,0;0,#N/A,FALSE,0;0,#N/A,FALSE,0}</definedName>
    <definedName name="dddddddddddd" localSheetId="3" hidden="1">{0,#N/A,FALSE,0;0,#N/A,FALSE,0;0,#N/A,FALSE,0;0,#N/A,FALSE,0}</definedName>
    <definedName name="dddddddddddd" localSheetId="2" hidden="1">{0,#N/A,FALSE,0;0,#N/A,FALSE,0;0,#N/A,FALSE,0;0,#N/A,FALSE,0}</definedName>
    <definedName name="dddddddddddd" localSheetId="4" hidden="1">{0,#N/A,FALSE,0;0,#N/A,FALSE,0;0,#N/A,FALSE,0;0,#N/A,FALSE,0}</definedName>
    <definedName name="dddddddddddd" hidden="1">{0,#N/A,FALSE,0;0,#N/A,FALSE,0;0,#N/A,FALSE,0;0,#N/A,FALSE,0}</definedName>
    <definedName name="de" localSheetId="1" hidden="1">{"Fecha_Dezembro",#N/A,FALSE,"FECHAMENTO-2002 ";"Defer_Dezermbro",#N/A,FALSE,"DIFERIDO";"Pis_Dezembro",#N/A,FALSE,"PIS COFINS";"Iss_Dezembro",#N/A,FALSE,"ISS"}</definedName>
    <definedName name="de" localSheetId="3" hidden="1">{"Fecha_Dezembro",#N/A,FALSE,"FECHAMENTO-2002 ";"Defer_Dezermbro",#N/A,FALSE,"DIFERIDO";"Pis_Dezembro",#N/A,FALSE,"PIS COFINS";"Iss_Dezembro",#N/A,FALSE,"ISS"}</definedName>
    <definedName name="de" localSheetId="2" hidden="1">{"Fecha_Dezembro",#N/A,FALSE,"FECHAMENTO-2002 ";"Defer_Dezermbro",#N/A,FALSE,"DIFERIDO";"Pis_Dezembro",#N/A,FALSE,"PIS COFINS";"Iss_Dezembro",#N/A,FALSE,"ISS"}</definedName>
    <definedName name="de" localSheetId="4" hidden="1">{"Fecha_Dezembro",#N/A,FALSE,"FECHAMENTO-2002 ";"Defer_Dezermbro",#N/A,FALSE,"DIFERIDO";"Pis_Dezembro",#N/A,FALSE,"PIS COFINS";"Iss_Dezembro",#N/A,FALSE,"ISS"}</definedName>
    <definedName name="de" hidden="1">{"Fecha_Dezembro",#N/A,FALSE,"FECHAMENTO-2002 ";"Defer_Dezermbro",#N/A,FALSE,"DIFERIDO";"Pis_Dezembro",#N/A,FALSE,"PIS COFINS";"Iss_Dezembro",#N/A,FALSE,"ISS"}</definedName>
    <definedName name="DEBENLP" localSheetId="1">#REF!</definedName>
    <definedName name="DEBENLP" localSheetId="3">#REF!</definedName>
    <definedName name="DEBENLP" localSheetId="0">#REF!</definedName>
    <definedName name="DEBENLP" localSheetId="2">#REF!</definedName>
    <definedName name="DEBENLP">#REF!</definedName>
    <definedName name="deee" localSheetId="1" hidden="1">{"Fecha_Setembro",#N/A,FALSE,"FECHAMENTO-2002 ";"Defer_Setembro",#N/A,FALSE,"DIFERIDO";"Pis_Setembro",#N/A,FALSE,"PIS COFINS";"Iss_Setembro",#N/A,FALSE,"ISS"}</definedName>
    <definedName name="deee" localSheetId="3" hidden="1">{"Fecha_Setembro",#N/A,FALSE,"FECHAMENTO-2002 ";"Defer_Setembro",#N/A,FALSE,"DIFERIDO";"Pis_Setembro",#N/A,FALSE,"PIS COFINS";"Iss_Setembro",#N/A,FALSE,"ISS"}</definedName>
    <definedName name="deee" localSheetId="2" hidden="1">{"Fecha_Setembro",#N/A,FALSE,"FECHAMENTO-2002 ";"Defer_Setembro",#N/A,FALSE,"DIFERIDO";"Pis_Setembro",#N/A,FALSE,"PIS COFINS";"Iss_Setembro",#N/A,FALSE,"ISS"}</definedName>
    <definedName name="deee" localSheetId="4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ferred" localSheetId="1">#REF!</definedName>
    <definedName name="Deferred" localSheetId="3">#REF!</definedName>
    <definedName name="Deferred" localSheetId="0">#REF!</definedName>
    <definedName name="Deferred" localSheetId="2">#REF!</definedName>
    <definedName name="Deferred">#REF!</definedName>
    <definedName name="DENIMMEDOL" localSheetId="1">#REF!</definedName>
    <definedName name="DENIMMEDOL" localSheetId="3">#REF!</definedName>
    <definedName name="DENIMMEDOL" localSheetId="0">#REF!</definedName>
    <definedName name="DENIMMEDOL" localSheetId="2">#REF!</definedName>
    <definedName name="DENIMMEDOL">#REF!</definedName>
    <definedName name="DENIMMEREAL" localSheetId="1">#REF!</definedName>
    <definedName name="DENIMMEREAL" localSheetId="3">#REF!</definedName>
    <definedName name="DENIMMEREAL" localSheetId="0">#REF!</definedName>
    <definedName name="DENIMMEREAL" localSheetId="2">#REF!</definedName>
    <definedName name="DENIMMEREAL">#REF!</definedName>
    <definedName name="DENIMMIDOL" localSheetId="1">#REF!</definedName>
    <definedName name="DENIMMIDOL" localSheetId="3">#REF!</definedName>
    <definedName name="DENIMMIDOL" localSheetId="0">#REF!</definedName>
    <definedName name="DENIMMIDOL" localSheetId="2">#REF!</definedName>
    <definedName name="DENIMMIDOL">#REF!</definedName>
    <definedName name="DENIMMIREAL">'[19]u$s DENIM MI'!$A$1:$Q$21</definedName>
    <definedName name="DIFERIDO" localSheetId="1">[25]X!#REF!</definedName>
    <definedName name="DIFERIDO" localSheetId="3">[25]X!#REF!</definedName>
    <definedName name="DIFERIDO" localSheetId="0">[25]X!#REF!</definedName>
    <definedName name="DIFERIDO" localSheetId="2">[25]X!#REF!</definedName>
    <definedName name="DIFERIDO">[25]X!#REF!</definedName>
    <definedName name="Difference" localSheetId="1">#REF!</definedName>
    <definedName name="Difference" localSheetId="3">#REF!</definedName>
    <definedName name="Difference" localSheetId="0">#REF!</definedName>
    <definedName name="Difference" localSheetId="2">#REF!</definedName>
    <definedName name="Difference">#REF!</definedName>
    <definedName name="DINAM" localSheetId="1">#REF!</definedName>
    <definedName name="DINAM" localSheetId="3">#REF!</definedName>
    <definedName name="DINAM" localSheetId="0">#REF!</definedName>
    <definedName name="DINAM" localSheetId="2">#REF!</definedName>
    <definedName name="DINAM">#REF!</definedName>
    <definedName name="Dinap" localSheetId="1" hidden="1">{#N/A,#N/A,FALSE,"Aging Summary";#N/A,#N/A,FALSE,"Ratio Analysis";#N/A,#N/A,FALSE,"Test 120 Day Accts";#N/A,#N/A,FALSE,"Tickmarks"}</definedName>
    <definedName name="Dinap" localSheetId="3" hidden="1">{#N/A,#N/A,FALSE,"Aging Summary";#N/A,#N/A,FALSE,"Ratio Analysis";#N/A,#N/A,FALSE,"Test 120 Day Accts";#N/A,#N/A,FALSE,"Tickmarks"}</definedName>
    <definedName name="Dinap" localSheetId="2" hidden="1">{#N/A,#N/A,FALSE,"Aging Summary";#N/A,#N/A,FALSE,"Ratio Analysis";#N/A,#N/A,FALSE,"Test 120 Day Accts";#N/A,#N/A,FALSE,"Tickmarks"}</definedName>
    <definedName name="Dinap" localSheetId="4" hidden="1">{#N/A,#N/A,FALSE,"Aging Summary";#N/A,#N/A,FALSE,"Ratio Analysis";#N/A,#N/A,FALSE,"Test 120 Day Accts";#N/A,#N/A,FALSE,"Tickmarks"}</definedName>
    <definedName name="Dinap" hidden="1">{#N/A,#N/A,FALSE,"Aging Summary";#N/A,#N/A,FALSE,"Ratio Analysis";#N/A,#N/A,FALSE,"Test 120 Day Accts";#N/A,#N/A,FALSE,"Tickmarks"}</definedName>
    <definedName name="Disaggregations" localSheetId="1">#REF!</definedName>
    <definedName name="Disaggregations" localSheetId="3">#REF!</definedName>
    <definedName name="Disaggregations" localSheetId="0">#REF!</definedName>
    <definedName name="Disaggregations" localSheetId="2">#REF!</definedName>
    <definedName name="Disaggregations">#REF!</definedName>
    <definedName name="DIVGRAF1" localSheetId="1">[12]GrafdivB!#REF!</definedName>
    <definedName name="DIVGRAF1" localSheetId="3">[12]GrafdivB!#REF!</definedName>
    <definedName name="DIVGRAF1" localSheetId="0">[12]GrafdivB!#REF!</definedName>
    <definedName name="DIVGRAF1" localSheetId="2">[12]GrafdivB!#REF!</definedName>
    <definedName name="DIVGRAF1">[12]GrafdivB!#REF!</definedName>
    <definedName name="divliq" localSheetId="1">#REF!</definedName>
    <definedName name="divliq" localSheetId="3">#REF!</definedName>
    <definedName name="divliq" localSheetId="0">#REF!</definedName>
    <definedName name="divliq" localSheetId="2">#REF!</definedName>
    <definedName name="divliq">#REF!</definedName>
    <definedName name="divulga" localSheetId="1">#REF!</definedName>
    <definedName name="divulga" localSheetId="3">#REF!</definedName>
    <definedName name="divulga" localSheetId="0">#REF!</definedName>
    <definedName name="divulga" localSheetId="2">#REF!</definedName>
    <definedName name="divulga">#REF!</definedName>
    <definedName name="do" localSheetId="1">#REF!</definedName>
    <definedName name="do" localSheetId="3">#REF!</definedName>
    <definedName name="do" localSheetId="0">#REF!</definedName>
    <definedName name="do" localSheetId="2">#REF!</definedName>
    <definedName name="do">#REF!</definedName>
    <definedName name="DOAÇÕES" localSheetId="1">#REF!</definedName>
    <definedName name="DOAÇÕES" localSheetId="3">#REF!</definedName>
    <definedName name="DOAÇÕES" localSheetId="0">#REF!</definedName>
    <definedName name="DOAÇÕES" localSheetId="2">#REF!</definedName>
    <definedName name="DOAÇÕES">#REF!</definedName>
    <definedName name="DOAR" localSheetId="1">#REF!</definedName>
    <definedName name="DOAR" localSheetId="3">#REF!</definedName>
    <definedName name="DOAR" localSheetId="0">#REF!</definedName>
    <definedName name="DOAR" localSheetId="2">#REF!</definedName>
    <definedName name="DOAR">#REF!</definedName>
    <definedName name="Dois" localSheetId="1">#REF!</definedName>
    <definedName name="Dois" localSheetId="3">#REF!</definedName>
    <definedName name="Dois" localSheetId="0">#REF!</definedName>
    <definedName name="Dois" localSheetId="2">#REF!</definedName>
    <definedName name="Dois">#REF!</definedName>
    <definedName name="Dollar_Threshold" localSheetId="1">'[26]Papel Mestre'!#REF!</definedName>
    <definedName name="Dollar_Threshold" localSheetId="3">'[26]Papel Mestre'!#REF!</definedName>
    <definedName name="Dollar_Threshold" localSheetId="0">'[26]Papel Mestre'!#REF!</definedName>
    <definedName name="Dollar_Threshold" localSheetId="2">'[26]Papel Mestre'!#REF!</definedName>
    <definedName name="Dollar_Threshold">'[26]Papel Mestre'!#REF!</definedName>
    <definedName name="dshgfj" localSheetId="1">#REF!</definedName>
    <definedName name="dshgfj" localSheetId="3">#REF!</definedName>
    <definedName name="dshgfj" localSheetId="0">#REF!</definedName>
    <definedName name="dshgfj" localSheetId="2">#REF!</definedName>
    <definedName name="dshgfj">#REF!</definedName>
    <definedName name="e" localSheetId="1" hidden="1">{#N/A,#N/A,FALSE,"Aging Summary";#N/A,#N/A,FALSE,"Ratio Analysis";#N/A,#N/A,FALSE,"Test 120 Day Accts";#N/A,#N/A,FALSE,"Tickmarks"}</definedName>
    <definedName name="e" localSheetId="3" hidden="1">{#N/A,#N/A,FALSE,"Aging Summary";#N/A,#N/A,FALSE,"Ratio Analysis";#N/A,#N/A,FALSE,"Test 120 Day Accts";#N/A,#N/A,FALSE,"Tickmarks"}</definedName>
    <definedName name="e" localSheetId="2" hidden="1">{#N/A,#N/A,FALSE,"Aging Summary";#N/A,#N/A,FALSE,"Ratio Analysis";#N/A,#N/A,FALSE,"Test 120 Day Accts";#N/A,#N/A,FALSE,"Tickmarks"}</definedName>
    <definedName name="e" localSheetId="4" hidden="1">{#N/A,#N/A,FALSE,"Aging Summary";#N/A,#N/A,FALSE,"Ratio Analysis";#N/A,#N/A,FALSE,"Test 120 Day Accts";#N/A,#N/A,FALSE,"Tickmarks"}</definedName>
    <definedName name="e" hidden="1">{#N/A,#N/A,FALSE,"Aging Summary";#N/A,#N/A,FALSE,"Ratio Analysis";#N/A,#N/A,FALSE,"Test 120 Day Accts";#N/A,#N/A,FALSE,"Tickmarks"}</definedName>
    <definedName name="EDITORA_ABRIL_S.A">"FX-CONS"</definedName>
    <definedName name="eee" localSheetId="1">#REF!</definedName>
    <definedName name="eee" localSheetId="3">#REF!</definedName>
    <definedName name="eee" localSheetId="0">#REF!</definedName>
    <definedName name="eee" localSheetId="2">#REF!</definedName>
    <definedName name="eee">#REF!</definedName>
    <definedName name="ELP" localSheetId="1">[9]pl!#REF!</definedName>
    <definedName name="ELP" localSheetId="3">[9]pl!#REF!</definedName>
    <definedName name="ELP" localSheetId="0">[9]pl!#REF!</definedName>
    <definedName name="ELP" localSheetId="2">[9]pl!#REF!</definedName>
    <definedName name="ELP">[9]pl!#REF!</definedName>
    <definedName name="Emp.Financ." localSheetId="1">[16]!L1C1:_L4800C5</definedName>
    <definedName name="Emp.Financ." localSheetId="3">[16]!L1C1:_L4800C5</definedName>
    <definedName name="Emp.Financ." localSheetId="0">[16]!L1C1:_L4800C5</definedName>
    <definedName name="Emp.Financ." localSheetId="2">[16]!L1C1:_L4800C5</definedName>
    <definedName name="Emp.Financ." localSheetId="4">[16]!L1C1:_L4800C5</definedName>
    <definedName name="Emp.Financ.">[16]!L1C1:_L4800C5</definedName>
    <definedName name="EMPDEST">"001"</definedName>
    <definedName name="employees" localSheetId="1">#REF!</definedName>
    <definedName name="employees" localSheetId="3">#REF!</definedName>
    <definedName name="employees" localSheetId="0">#REF!</definedName>
    <definedName name="employees" localSheetId="2">#REF!</definedName>
    <definedName name="employees">#REF!</definedName>
    <definedName name="EMPRESA">"001"</definedName>
    <definedName name="ENCARGOS98" localSheetId="1">[12]ServDiv!#REF!</definedName>
    <definedName name="ENCARGOS98" localSheetId="3">[12]ServDiv!#REF!</definedName>
    <definedName name="ENCARGOS98" localSheetId="0">[12]ServDiv!#REF!</definedName>
    <definedName name="ENCARGOS98" localSheetId="2">[12]ServDiv!#REF!</definedName>
    <definedName name="ENCARGOS98">[12]ServDiv!#REF!</definedName>
    <definedName name="ENCARGOS99" localSheetId="1">[12]ServDiv!#REF!</definedName>
    <definedName name="ENCARGOS99" localSheetId="3">[12]ServDiv!#REF!</definedName>
    <definedName name="ENCARGOS99" localSheetId="0">[12]ServDiv!#REF!</definedName>
    <definedName name="ENCARGOS99" localSheetId="2">[12]ServDiv!#REF!</definedName>
    <definedName name="ENCARGOS99">[12]ServDiv!#REF!</definedName>
    <definedName name="ENDEREÇO" localSheetId="1">#REF!</definedName>
    <definedName name="ENDEREÇO" localSheetId="3">#REF!</definedName>
    <definedName name="ENDEREÇO" localSheetId="0">#REF!</definedName>
    <definedName name="ENDEREÇO" localSheetId="2">#REF!</definedName>
    <definedName name="ENDEREÇO">#REF!</definedName>
    <definedName name="estimado99" localSheetId="1">#REF!</definedName>
    <definedName name="estimado99" localSheetId="3">#REF!</definedName>
    <definedName name="estimado99" localSheetId="0">#REF!</definedName>
    <definedName name="estimado99" localSheetId="2">#REF!</definedName>
    <definedName name="estimado99">#REF!</definedName>
    <definedName name="ESTOQUES" localSheetId="1">'[25]B-1'!#REF!</definedName>
    <definedName name="ESTOQUES" localSheetId="3">'[25]B-1'!#REF!</definedName>
    <definedName name="ESTOQUES" localSheetId="0">'[25]B-1'!#REF!</definedName>
    <definedName name="ESTOQUES" localSheetId="2">'[25]B-1'!#REF!</definedName>
    <definedName name="ESTOQUES">'[25]B-1'!#REF!</definedName>
    <definedName name="excesso1" localSheetId="1">#REF!</definedName>
    <definedName name="excesso1" localSheetId="3">#REF!</definedName>
    <definedName name="excesso1" localSheetId="0">#REF!</definedName>
    <definedName name="excesso1" localSheetId="2">#REF!</definedName>
    <definedName name="excesso1">#REF!</definedName>
    <definedName name="excesso10" localSheetId="1">#REF!</definedName>
    <definedName name="excesso10" localSheetId="3">#REF!</definedName>
    <definedName name="excesso10" localSheetId="0">#REF!</definedName>
    <definedName name="excesso10" localSheetId="2">#REF!</definedName>
    <definedName name="excesso10">#REF!</definedName>
    <definedName name="excesso11" localSheetId="1">#REF!</definedName>
    <definedName name="excesso11" localSheetId="3">#REF!</definedName>
    <definedName name="excesso11" localSheetId="0">#REF!</definedName>
    <definedName name="excesso11" localSheetId="2">#REF!</definedName>
    <definedName name="excesso11">#REF!</definedName>
    <definedName name="excesso12" localSheetId="1">#REF!</definedName>
    <definedName name="excesso12" localSheetId="3">#REF!</definedName>
    <definedName name="excesso12" localSheetId="0">#REF!</definedName>
    <definedName name="excesso12" localSheetId="2">#REF!</definedName>
    <definedName name="excesso12">#REF!</definedName>
    <definedName name="excesso2" localSheetId="1">#REF!</definedName>
    <definedName name="excesso2" localSheetId="3">#REF!</definedName>
    <definedName name="excesso2" localSheetId="0">#REF!</definedName>
    <definedName name="excesso2" localSheetId="2">#REF!</definedName>
    <definedName name="excesso2">#REF!</definedName>
    <definedName name="excesso3" localSheetId="1">#REF!</definedName>
    <definedName name="excesso3" localSheetId="3">#REF!</definedName>
    <definedName name="excesso3" localSheetId="0">#REF!</definedName>
    <definedName name="excesso3" localSheetId="2">#REF!</definedName>
    <definedName name="excesso3">#REF!</definedName>
    <definedName name="excesso4" localSheetId="1">#REF!</definedName>
    <definedName name="excesso4" localSheetId="3">#REF!</definedName>
    <definedName name="excesso4" localSheetId="0">#REF!</definedName>
    <definedName name="excesso4" localSheetId="2">#REF!</definedName>
    <definedName name="excesso4">#REF!</definedName>
    <definedName name="excesso5" localSheetId="1">#REF!</definedName>
    <definedName name="excesso5" localSheetId="3">#REF!</definedName>
    <definedName name="excesso5" localSheetId="0">#REF!</definedName>
    <definedName name="excesso5" localSheetId="2">#REF!</definedName>
    <definedName name="excesso5">#REF!</definedName>
    <definedName name="excesso6" localSheetId="1">#REF!</definedName>
    <definedName name="excesso6" localSheetId="3">#REF!</definedName>
    <definedName name="excesso6" localSheetId="0">#REF!</definedName>
    <definedName name="excesso6" localSheetId="2">#REF!</definedName>
    <definedName name="excesso6">#REF!</definedName>
    <definedName name="excesso7" localSheetId="1">#REF!</definedName>
    <definedName name="excesso7" localSheetId="3">#REF!</definedName>
    <definedName name="excesso7" localSheetId="0">#REF!</definedName>
    <definedName name="excesso7" localSheetId="2">#REF!</definedName>
    <definedName name="excesso7">#REF!</definedName>
    <definedName name="excesso8" localSheetId="1">#REF!</definedName>
    <definedName name="excesso8" localSheetId="3">#REF!</definedName>
    <definedName name="excesso8" localSheetId="0">#REF!</definedName>
    <definedName name="excesso8" localSheetId="2">#REF!</definedName>
    <definedName name="excesso8">#REF!</definedName>
    <definedName name="excesso9" localSheetId="1">#REF!</definedName>
    <definedName name="excesso9" localSheetId="3">#REF!</definedName>
    <definedName name="excesso9" localSheetId="0">#REF!</definedName>
    <definedName name="excesso9" localSheetId="2">#REF!</definedName>
    <definedName name="excesso9">#REF!</definedName>
    <definedName name="EXCL9401">'[10]LEI''8541'!$B$85</definedName>
    <definedName name="EXCL9402">'[10]LEI''8541'!$C$85</definedName>
    <definedName name="EXCL9403">'[10]LEI''8541'!$D$85</definedName>
    <definedName name="Expected_balance" localSheetId="1">#REF!</definedName>
    <definedName name="Expected_balance" localSheetId="3">#REF!</definedName>
    <definedName name="Expected_balance" localSheetId="0">#REF!</definedName>
    <definedName name="Expected_balance" localSheetId="2">#REF!</definedName>
    <definedName name="Expected_balance">#REF!</definedName>
    <definedName name="f" localSheetId="1">{"Fecha_Dezembro",#N/A,FALSE,"FECHAMENTO-2002 ";"Defer_Dezermbro",#N/A,FALSE,"DIFERIDO";"Pis_Dezembro",#N/A,FALSE,"PIS COFINS";"Iss_Dezembro",#N/A,FALSE,"ISS"}</definedName>
    <definedName name="f" localSheetId="3">{"Fecha_Dezembro",#N/A,FALSE,"FECHAMENTO-2002 ";"Defer_Dezermbro",#N/A,FALSE,"DIFERIDO";"Pis_Dezembro",#N/A,FALSE,"PIS COFINS";"Iss_Dezembro",#N/A,FALSE,"ISS"}</definedName>
    <definedName name="f" localSheetId="2">{"Fecha_Dezembro",#N/A,FALSE,"FECHAMENTO-2002 ";"Defer_Dezermbro",#N/A,FALSE,"DIFERIDO";"Pis_Dezembro",#N/A,FALSE,"PIS COFINS";"Iss_Dezembro",#N/A,FALSE,"ISS"}</definedName>
    <definedName name="f" localSheetId="4">{"Fecha_Dezembro",#N/A,FALSE,"FECHAMENTO-2002 ";"Defer_Dezermbro",#N/A,FALSE,"DIFERIDO";"Pis_Dezembro",#N/A,FALSE,"PIS COFINS";"Iss_Dezembro",#N/A,FALSE,"ISS"}</definedName>
    <definedName name="f">{"Fecha_Dezembro",#N/A,FALSE,"FECHAMENTO-2002 ";"Defer_Dezermbro",#N/A,FALSE,"DIFERIDO";"Pis_Dezembro",#N/A,FALSE,"PIS COFINS";"Iss_Dezembro",#N/A,FALSE,"ISS"}</definedName>
    <definedName name="F_Year" localSheetId="1">#REF!</definedName>
    <definedName name="F_Year" localSheetId="3">#REF!</definedName>
    <definedName name="F_Year" localSheetId="0">#REF!</definedName>
    <definedName name="F_Year" localSheetId="2">#REF!</definedName>
    <definedName name="F_Year">#REF!</definedName>
    <definedName name="FATORUFIR" localSheetId="1">#REF!</definedName>
    <definedName name="FATORUFIR" localSheetId="3">#REF!</definedName>
    <definedName name="FATORUFIR" localSheetId="0">#REF!</definedName>
    <definedName name="FATORUFIR" localSheetId="2">#REF!</definedName>
    <definedName name="FATORUFIR">#REF!</definedName>
    <definedName name="FATURAMENTO_ANUALIZADO_P_C.A_RECEBER" localSheetId="1">[27]Base!#REF!</definedName>
    <definedName name="FATURAMENTO_ANUALIZADO_P_C.A_RECEBER" localSheetId="3">[27]Base!#REF!</definedName>
    <definedName name="FATURAMENTO_ANUALIZADO_P_C.A_RECEBER" localSheetId="0">[27]Base!#REF!</definedName>
    <definedName name="FATURAMENTO_ANUALIZADO_P_C.A_RECEBER" localSheetId="2">[27]Base!#REF!</definedName>
    <definedName name="FATURAMENTO_ANUALIZADO_P_C.A_RECEBER">[27]Base!#REF!</definedName>
    <definedName name="FechaContab" localSheetId="1">'[20]DOCUMENTO FI'!#REF!</definedName>
    <definedName name="FechaContab" localSheetId="3">'[20]DOCUMENTO FI'!#REF!</definedName>
    <definedName name="FechaContab" localSheetId="0">'[20]DOCUMENTO FI'!#REF!</definedName>
    <definedName name="FechaContab" localSheetId="2">'[20]DOCUMENTO FI'!#REF!</definedName>
    <definedName name="FechaContab">'[20]DOCUMENTO FI'!#REF!</definedName>
    <definedName name="FechaConvers" localSheetId="1">'[20]DOCUMENTO FI'!#REF!</definedName>
    <definedName name="FechaConvers" localSheetId="3">'[20]DOCUMENTO FI'!#REF!</definedName>
    <definedName name="FechaConvers" localSheetId="0">'[20]DOCUMENTO FI'!#REF!</definedName>
    <definedName name="FechaConvers" localSheetId="2">'[20]DOCUMENTO FI'!#REF!</definedName>
    <definedName name="FechaConvers">'[20]DOCUMENTO FI'!#REF!</definedName>
    <definedName name="FechaDoc" localSheetId="1">'[20]DOCUMENTO FI'!#REF!</definedName>
    <definedName name="FechaDoc" localSheetId="3">'[20]DOCUMENTO FI'!#REF!</definedName>
    <definedName name="FechaDoc" localSheetId="0">'[20]DOCUMENTO FI'!#REF!</definedName>
    <definedName name="FechaDoc" localSheetId="2">'[20]DOCUMENTO FI'!#REF!</definedName>
    <definedName name="FechaDoc">'[20]DOCUMENTO FI'!#REF!</definedName>
    <definedName name="FériasDir" localSheetId="1">#REF!</definedName>
    <definedName name="FériasDir" localSheetId="3">#REF!</definedName>
    <definedName name="FériasDir" localSheetId="0">#REF!</definedName>
    <definedName name="FériasDir" localSheetId="2">#REF!</definedName>
    <definedName name="FériasDir">#REF!</definedName>
    <definedName name="fev" localSheetId="1">#REF!</definedName>
    <definedName name="fev" localSheetId="3">#REF!</definedName>
    <definedName name="fev" localSheetId="0">#REF!</definedName>
    <definedName name="fev" localSheetId="2">#REF!</definedName>
    <definedName name="fev">#REF!</definedName>
    <definedName name="fevereiro" localSheetId="1">#REF!</definedName>
    <definedName name="fevereiro" localSheetId="3">#REF!</definedName>
    <definedName name="fevereiro" localSheetId="0">#REF!</definedName>
    <definedName name="fevereiro" localSheetId="2">#REF!</definedName>
    <definedName name="fevereiro">#REF!</definedName>
    <definedName name="FEVEREIRO96" localSheetId="1">#REF!</definedName>
    <definedName name="FEVEREIRO96" localSheetId="3">#REF!</definedName>
    <definedName name="FEVEREIRO96" localSheetId="0">#REF!</definedName>
    <definedName name="FEVEREIRO96" localSheetId="2">#REF!</definedName>
    <definedName name="FEVEREIRO96">#REF!</definedName>
    <definedName name="ff" localSheetId="1">#REF!</definedName>
    <definedName name="ff" localSheetId="3">#REF!</definedName>
    <definedName name="ff" localSheetId="0">#REF!</definedName>
    <definedName name="ff" localSheetId="2">#REF!</definedName>
    <definedName name="ff">#REF!</definedName>
    <definedName name="FF_51" localSheetId="1">#REF!</definedName>
    <definedName name="FF_51" localSheetId="3">#REF!</definedName>
    <definedName name="FF_51" localSheetId="0">#REF!</definedName>
    <definedName name="FF_51" localSheetId="2">#REF!</definedName>
    <definedName name="FF_51">#REF!</definedName>
    <definedName name="FF_52" localSheetId="1">#REF!</definedName>
    <definedName name="FF_52" localSheetId="3">#REF!</definedName>
    <definedName name="FF_52" localSheetId="0">#REF!</definedName>
    <definedName name="FF_52" localSheetId="2">#REF!</definedName>
    <definedName name="FF_52">#REF!</definedName>
    <definedName name="FF5_51" localSheetId="1">#REF!</definedName>
    <definedName name="FF5_51" localSheetId="3">#REF!</definedName>
    <definedName name="FF5_51" localSheetId="0">#REF!</definedName>
    <definedName name="FF5_51" localSheetId="2">#REF!</definedName>
    <definedName name="FF5_51">#REF!</definedName>
    <definedName name="FF5_52" localSheetId="1">#REF!</definedName>
    <definedName name="FF5_52" localSheetId="3">#REF!</definedName>
    <definedName name="FF5_52" localSheetId="0">#REF!</definedName>
    <definedName name="FF5_52" localSheetId="2">#REF!</definedName>
    <definedName name="FF5_52">#REF!</definedName>
    <definedName name="FGJdh" localSheetId="1">#REF!</definedName>
    <definedName name="FGJdh" localSheetId="3">#REF!</definedName>
    <definedName name="FGJdh" localSheetId="0">#REF!</definedName>
    <definedName name="FGJdh" localSheetId="2">#REF!</definedName>
    <definedName name="FGJdh">#REF!</definedName>
    <definedName name="FGTS_Resc" localSheetId="1">#REF!</definedName>
    <definedName name="FGTS_Resc" localSheetId="3">#REF!</definedName>
    <definedName name="FGTS_Resc" localSheetId="0">#REF!</definedName>
    <definedName name="FGTS_Resc" localSheetId="2">#REF!</definedName>
    <definedName name="FGTS_Resc">#REF!</definedName>
    <definedName name="FLUXO1998" localSheetId="1">'[12] AnexoOpDiv99'!#REF!</definedName>
    <definedName name="FLUXO1998" localSheetId="3">'[12] AnexoOpDiv99'!#REF!</definedName>
    <definedName name="FLUXO1998" localSheetId="0">'[12] AnexoOpDiv99'!#REF!</definedName>
    <definedName name="FLUXO1998" localSheetId="2">'[12] AnexoOpDiv99'!#REF!</definedName>
    <definedName name="FLUXO1998">'[12] AnexoOpDiv99'!#REF!</definedName>
    <definedName name="FLUXO1999" localSheetId="1">'[12] AnexoOpDiv99'!#REF!</definedName>
    <definedName name="FLUXO1999" localSheetId="3">'[12] AnexoOpDiv99'!#REF!</definedName>
    <definedName name="FLUXO1999" localSheetId="0">'[12] AnexoOpDiv99'!#REF!</definedName>
    <definedName name="FLUXO1999" localSheetId="2">'[12] AnexoOpDiv99'!#REF!</definedName>
    <definedName name="FLUXO1999">'[12] AnexoOpDiv99'!#REF!</definedName>
    <definedName name="FLUXO98" localSheetId="1">'[12] AnexoOpDiv99'!#REF!</definedName>
    <definedName name="FLUXO98" localSheetId="3">'[12] AnexoOpDiv99'!#REF!</definedName>
    <definedName name="FLUXO98" localSheetId="0">'[12] AnexoOpDiv99'!#REF!</definedName>
    <definedName name="FLUXO98" localSheetId="2">'[12] AnexoOpDiv99'!#REF!</definedName>
    <definedName name="FLUXO98">'[12] AnexoOpDiv99'!#REF!</definedName>
    <definedName name="FLUXO99" localSheetId="1">'[12] AnexoOpDiv99'!#REF!</definedName>
    <definedName name="FLUXO99" localSheetId="3">'[12] AnexoOpDiv99'!#REF!</definedName>
    <definedName name="FLUXO99" localSheetId="0">'[12] AnexoOpDiv99'!#REF!</definedName>
    <definedName name="FLUXO99" localSheetId="2">'[12] AnexoOpDiv99'!#REF!</definedName>
    <definedName name="FLUXO99">'[12] AnexoOpDiv99'!#REF!</definedName>
    <definedName name="FOLHA1">#N/A</definedName>
    <definedName name="FOLHA10">#N/A</definedName>
    <definedName name="FOLHA11">#N/A</definedName>
    <definedName name="FOLHA12">#N/A</definedName>
    <definedName name="FOLHA13">#N/A</definedName>
    <definedName name="FOLHA14" localSheetId="1">[28]IR_CS!#REF!</definedName>
    <definedName name="FOLHA14" localSheetId="3">[28]IR_CS!#REF!</definedName>
    <definedName name="FOLHA14" localSheetId="0">[28]IR_CS!#REF!</definedName>
    <definedName name="FOLHA14" localSheetId="2">[28]IR_CS!#REF!</definedName>
    <definedName name="FOLHA14">[28]IR_CS!#REF!</definedName>
    <definedName name="FOLHA15">#N/A</definedName>
    <definedName name="FOLHA16">#N/A</definedName>
    <definedName name="FOLHA17">#N/A</definedName>
    <definedName name="FOLHA18">#N/A</definedName>
    <definedName name="FOLHA19">#N/A</definedName>
    <definedName name="FOLHA2">#N/A</definedName>
    <definedName name="FOLHA20">#N/A</definedName>
    <definedName name="FOLHA3">#N/A</definedName>
    <definedName name="FOLHA4">#N/A</definedName>
    <definedName name="FOLHA5">#N/A</definedName>
    <definedName name="FOLHA6">#N/A</definedName>
    <definedName name="FOLHA7">#N/A</definedName>
    <definedName name="FOLHA8">#N/A</definedName>
    <definedName name="FOLHA9">#N/A</definedName>
    <definedName name="form_matriz" localSheetId="1">[5]ladoladotevecap!#REF!</definedName>
    <definedName name="form_matriz" localSheetId="3">[5]ladoladotevecap!#REF!</definedName>
    <definedName name="form_matriz" localSheetId="0">[5]ladoladotevecap!#REF!</definedName>
    <definedName name="form_matriz" localSheetId="2">[5]ladoladotevecap!#REF!</definedName>
    <definedName name="form_matriz">[5]ladoladotevecap!#REF!</definedName>
    <definedName name="form_totais" localSheetId="1">[5]ladoladotevecap!#REF!</definedName>
    <definedName name="form_totais" localSheetId="3">[5]ladoladotevecap!#REF!</definedName>
    <definedName name="form_totais" localSheetId="0">[5]ladoladotevecap!#REF!</definedName>
    <definedName name="form_totais" localSheetId="2">[5]ladoladotevecap!#REF!</definedName>
    <definedName name="form_totais">[5]ladoladotevecap!#REF!</definedName>
    <definedName name="FUNRURAL" localSheetId="1" hidden="1">{#N/A,#N/A,FALSE,"Aging Summary";#N/A,#N/A,FALSE,"Ratio Analysis";#N/A,#N/A,FALSE,"Test 120 Day Accts";#N/A,#N/A,FALSE,"Tickmarks"}</definedName>
    <definedName name="FUNRURAL" localSheetId="3" hidden="1">{#N/A,#N/A,FALSE,"Aging Summary";#N/A,#N/A,FALSE,"Ratio Analysis";#N/A,#N/A,FALSE,"Test 120 Day Accts";#N/A,#N/A,FALSE,"Tickmarks"}</definedName>
    <definedName name="FUNRURAL" localSheetId="2" hidden="1">{#N/A,#N/A,FALSE,"Aging Summary";#N/A,#N/A,FALSE,"Ratio Analysis";#N/A,#N/A,FALSE,"Test 120 Day Accts";#N/A,#N/A,FALSE,"Tickmarks"}</definedName>
    <definedName name="FUNRURAL" localSheetId="4" hidden="1">{#N/A,#N/A,FALSE,"Aging Summary";#N/A,#N/A,FALSE,"Ratio Analysis";#N/A,#N/A,FALSE,"Test 120 Day Accts";#N/A,#N/A,FALSE,"Tickmarks"}</definedName>
    <definedName name="FUNRURAL" hidden="1">{#N/A,#N/A,FALSE,"Aging Summary";#N/A,#N/A,FALSE,"Ratio Analysis";#N/A,#N/A,FALSE,"Test 120 Day Accts";#N/A,#N/A,FALSE,"Tickmarks"}</definedName>
    <definedName name="FV" localSheetId="1">#REF!</definedName>
    <definedName name="FV" localSheetId="3">#REF!</definedName>
    <definedName name="FV" localSheetId="0">#REF!</definedName>
    <definedName name="FV" localSheetId="2">#REF!</definedName>
    <definedName name="FV">#REF!</definedName>
    <definedName name="fx" localSheetId="1">[9]pl!#REF!</definedName>
    <definedName name="fx" localSheetId="3">[9]pl!#REF!</definedName>
    <definedName name="fx" localSheetId="0">[9]pl!#REF!</definedName>
    <definedName name="fx" localSheetId="2">[9]pl!#REF!</definedName>
    <definedName name="fx">[9]pl!#REF!</definedName>
    <definedName name="fy" localSheetId="1">#REF!</definedName>
    <definedName name="fy" localSheetId="3">#REF!</definedName>
    <definedName name="fy" localSheetId="0">#REF!</definedName>
    <definedName name="fy" localSheetId="2">#REF!</definedName>
    <definedName name="fy">#REF!</definedName>
    <definedName name="fyColHeading" localSheetId="1">#REF!</definedName>
    <definedName name="fyColHeading" localSheetId="3">#REF!</definedName>
    <definedName name="fyColHeading" localSheetId="0">#REF!</definedName>
    <definedName name="fyColHeading" localSheetId="2">#REF!</definedName>
    <definedName name="fyColHeading">#REF!</definedName>
    <definedName name="fyCoverDate" localSheetId="1">#REF!</definedName>
    <definedName name="fyCoverDate" localSheetId="3">#REF!</definedName>
    <definedName name="fyCoverDate" localSheetId="0">#REF!</definedName>
    <definedName name="fyCoverDate" localSheetId="2">#REF!</definedName>
    <definedName name="fyCoverDate">#REF!</definedName>
    <definedName name="fyCoverDraft">[29]Cover!$E$14</definedName>
    <definedName name="fyCurrenyUnit" localSheetId="1">#REF!</definedName>
    <definedName name="fyCurrenyUnit" localSheetId="3">#REF!</definedName>
    <definedName name="fyCurrenyUnit" localSheetId="0">#REF!</definedName>
    <definedName name="fyCurrenyUnit" localSheetId="2">#REF!</definedName>
    <definedName name="fyCurrenyUnit">#REF!</definedName>
    <definedName name="fyProjectName" localSheetId="1">#REF!</definedName>
    <definedName name="fyProjectName" localSheetId="3">#REF!</definedName>
    <definedName name="fyProjectName" localSheetId="0">#REF!</definedName>
    <definedName name="fyProjectName" localSheetId="2">#REF!</definedName>
    <definedName name="fyProjectName">#REF!</definedName>
    <definedName name="fySheetName" localSheetId="1">#REF!</definedName>
    <definedName name="fySheetName" localSheetId="3">#REF!</definedName>
    <definedName name="fySheetName" localSheetId="0">#REF!</definedName>
    <definedName name="fySheetName" localSheetId="2">#REF!</definedName>
    <definedName name="fySheetName">#REF!</definedName>
    <definedName name="g" localSheetId="1">{"Fecha_Novembro",#N/A,FALSE,"FECHAMENTO-2002 ";"Defer_Novembro",#N/A,FALSE,"DIFERIDO";"Pis_Novembro",#N/A,FALSE,"PIS COFINS";"Iss_Novembro",#N/A,FALSE,"ISS"}</definedName>
    <definedName name="g" localSheetId="3">{"Fecha_Novembro",#N/A,FALSE,"FECHAMENTO-2002 ";"Defer_Novembro",#N/A,FALSE,"DIFERIDO";"Pis_Novembro",#N/A,FALSE,"PIS COFINS";"Iss_Novembro",#N/A,FALSE,"ISS"}</definedName>
    <definedName name="g" localSheetId="2">{"Fecha_Novembro",#N/A,FALSE,"FECHAMENTO-2002 ";"Defer_Novembro",#N/A,FALSE,"DIFERIDO";"Pis_Novembro",#N/A,FALSE,"PIS COFINS";"Iss_Novembro",#N/A,FALSE,"ISS"}</definedName>
    <definedName name="g" localSheetId="4">{"Fecha_Novembro",#N/A,FALSE,"FECHAMENTO-2002 ";"Defer_Novembro",#N/A,FALSE,"DIFERIDO";"Pis_Novembro",#N/A,FALSE,"PIS COFINS";"Iss_Novembro",#N/A,FALSE,"ISS"}</definedName>
    <definedName name="g">{"Fecha_Novembro",#N/A,FALSE,"FECHAMENTO-2002 ";"Defer_Novembro",#N/A,FALSE,"DIFERIDO";"Pis_Novembro",#N/A,FALSE,"PIS COFINS";"Iss_Novembro",#N/A,FALSE,"ISS"}</definedName>
    <definedName name="galo" localSheetId="1" hidden="1">{#N/A,#N/A,FALSE,"Aging Summary";#N/A,#N/A,FALSE,"Ratio Analysis";#N/A,#N/A,FALSE,"Test 120 Day Accts";#N/A,#N/A,FALSE,"Tickmarks"}</definedName>
    <definedName name="galo" localSheetId="3" hidden="1">{#N/A,#N/A,FALSE,"Aging Summary";#N/A,#N/A,FALSE,"Ratio Analysis";#N/A,#N/A,FALSE,"Test 120 Day Accts";#N/A,#N/A,FALSE,"Tickmarks"}</definedName>
    <definedName name="galo" localSheetId="2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g" localSheetId="1" hidden="1">{"Fecha_Outubro",#N/A,FALSE,"FECHAMENTO-2002 ";"Defer_Outubro",#N/A,FALSE,"DIFERIDO";"Pis_Outubro",#N/A,FALSE,"PIS COFINS";"Iss_Outubro",#N/A,FALSE,"ISS"}</definedName>
    <definedName name="gg" localSheetId="3" hidden="1">{"Fecha_Outubro",#N/A,FALSE,"FECHAMENTO-2002 ";"Defer_Outubro",#N/A,FALSE,"DIFERIDO";"Pis_Outubro",#N/A,FALSE,"PIS COFINS";"Iss_Outubro",#N/A,FALSE,"ISS"}</definedName>
    <definedName name="gg" localSheetId="2" hidden="1">{"Fecha_Outubro",#N/A,FALSE,"FECHAMENTO-2002 ";"Defer_Outubro",#N/A,FALSE,"DIFERIDO";"Pis_Outubro",#N/A,FALSE,"PIS COFINS";"Iss_Outubro",#N/A,FALSE,"ISS"}</definedName>
    <definedName name="gg" localSheetId="4" hidden="1">{"Fecha_Outubro",#N/A,FALSE,"FECHAMENTO-2002 ";"Defer_Outubro",#N/A,FALSE,"DIFERIDO";"Pis_Outubro",#N/A,FALSE,"PIS COFINS";"Iss_Outubro",#N/A,FALSE,"ISS"}</definedName>
    <definedName name="gg" hidden="1">{"Fecha_Outubro",#N/A,FALSE,"FECHAMENTO-2002 ";"Defer_Outubro",#N/A,FALSE,"DIFERIDO";"Pis_Outubro",#N/A,FALSE,"PIS COFINS";"Iss_Outubro",#N/A,FALSE,"ISS"}</definedName>
    <definedName name="ghghgh" localSheetId="1">#REF!</definedName>
    <definedName name="ghghgh" localSheetId="3">#REF!</definedName>
    <definedName name="ghghgh" localSheetId="0">#REF!</definedName>
    <definedName name="ghghgh" localSheetId="2">#REF!</definedName>
    <definedName name="ghghgh">#REF!</definedName>
    <definedName name="GP" localSheetId="1">[9]pl!#REF!</definedName>
    <definedName name="GP" localSheetId="3">[9]pl!#REF!</definedName>
    <definedName name="GP" localSheetId="0">[9]pl!#REF!</definedName>
    <definedName name="GP" localSheetId="2">[9]pl!#REF!</definedName>
    <definedName name="GP">[9]pl!#REF!</definedName>
    <definedName name="Gratificações" localSheetId="1">#REF!</definedName>
    <definedName name="Gratificações" localSheetId="3">#REF!</definedName>
    <definedName name="Gratificações" localSheetId="0">#REF!</definedName>
    <definedName name="Gratificações" localSheetId="2">#REF!</definedName>
    <definedName name="Gratificações">#REF!</definedName>
    <definedName name="Hardware" localSheetId="1">#REF!</definedName>
    <definedName name="Hardware" localSheetId="3">#REF!</definedName>
    <definedName name="Hardware" localSheetId="0">#REF!</definedName>
    <definedName name="Hardware" localSheetId="2">#REF!</definedName>
    <definedName name="Hardware">#REF!</definedName>
    <definedName name="hhhh" localSheetId="1">#REF!</definedName>
    <definedName name="hhhh" localSheetId="3">#REF!</definedName>
    <definedName name="hhhh" localSheetId="0">#REF!</definedName>
    <definedName name="hhhh" localSheetId="2">#REF!</definedName>
    <definedName name="hhhh">#REF!</definedName>
    <definedName name="HJgdajegfKJ" localSheetId="1">#REF!</definedName>
    <definedName name="HJgdajegfKJ" localSheetId="3">#REF!</definedName>
    <definedName name="HJgdajegfKJ" localSheetId="0">#REF!</definedName>
    <definedName name="HJgdajegfKJ" localSheetId="2">#REF!</definedName>
    <definedName name="HJgdajegfKJ">#REF!</definedName>
    <definedName name="hQJCGHQJBC" localSheetId="1">#REF!</definedName>
    <definedName name="hQJCGHQJBC" localSheetId="3">#REF!</definedName>
    <definedName name="hQJCGHQJBC" localSheetId="0">#REF!</definedName>
    <definedName name="hQJCGHQJBC" localSheetId="2">#REF!</definedName>
    <definedName name="hQJCGHQJBC">#REF!</definedName>
    <definedName name="i" localSheetId="1">#REF!</definedName>
    <definedName name="i" localSheetId="3">#REF!</definedName>
    <definedName name="i" localSheetId="0">#REF!</definedName>
    <definedName name="i" localSheetId="2">#REF!</definedName>
    <definedName name="i">#REF!</definedName>
    <definedName name="IMOBILIA_CS" localSheetId="1">#REF!</definedName>
    <definedName name="IMOBILIA_CS" localSheetId="3">#REF!</definedName>
    <definedName name="IMOBILIA_CS" localSheetId="0">#REF!</definedName>
    <definedName name="IMOBILIA_CS" localSheetId="2">#REF!</definedName>
    <definedName name="IMOBILIA_CS">#REF!</definedName>
    <definedName name="IMOBILIA_IR" localSheetId="1">#REF!</definedName>
    <definedName name="IMOBILIA_IR" localSheetId="3">#REF!</definedName>
    <definedName name="IMOBILIA_IR" localSheetId="0">#REF!</definedName>
    <definedName name="IMOBILIA_IR" localSheetId="2">#REF!</definedName>
    <definedName name="IMOBILIA_IR">#REF!</definedName>
    <definedName name="Impacum" localSheetId="1">[30]!Impacum</definedName>
    <definedName name="Impacum" localSheetId="3">[30]!Impacum</definedName>
    <definedName name="Impacum" localSheetId="0">[30]!Impacum</definedName>
    <definedName name="Impacum" localSheetId="2">[30]!Impacum</definedName>
    <definedName name="Impacum">[30]!Impacum</definedName>
    <definedName name="IMPATUAL" localSheetId="1">#REF!</definedName>
    <definedName name="IMPATUAL" localSheetId="3">#REF!</definedName>
    <definedName name="IMPATUAL" localSheetId="0">#REF!</definedName>
    <definedName name="IMPATUAL" localSheetId="2">#REF!</definedName>
    <definedName name="IMPATUAL">#REF!</definedName>
    <definedName name="impmes1" localSheetId="1">[30]!impmes1</definedName>
    <definedName name="impmes1" localSheetId="3">[30]!impmes1</definedName>
    <definedName name="impmes1" localSheetId="0">[30]!impmes1</definedName>
    <definedName name="impmes1" localSheetId="2">[30]!impmes1</definedName>
    <definedName name="impmes1">[30]!impmes1</definedName>
    <definedName name="imput" localSheetId="1">#REF!</definedName>
    <definedName name="imput" localSheetId="3">#REF!</definedName>
    <definedName name="imput" localSheetId="0">#REF!</definedName>
    <definedName name="imput" localSheetId="2">#REF!</definedName>
    <definedName name="imput">#REF!</definedName>
    <definedName name="INCENTIVOS" localSheetId="1">#REF!</definedName>
    <definedName name="INCENTIVOS" localSheetId="3">#REF!</definedName>
    <definedName name="INCENTIVOS" localSheetId="0">#REF!</definedName>
    <definedName name="INCENTIVOS" localSheetId="2">#REF!</definedName>
    <definedName name="INCENTIVOS">#REF!</definedName>
    <definedName name="INDICE">"001"</definedName>
    <definedName name="Indice_de_Macros" localSheetId="1">#REF!</definedName>
    <definedName name="Indice_de_Macros" localSheetId="3">#REF!</definedName>
    <definedName name="Indice_de_Macros" localSheetId="0">#REF!</definedName>
    <definedName name="Indice_de_Macros" localSheetId="2">#REF!</definedName>
    <definedName name="Indice_de_Macros">#REF!</definedName>
    <definedName name="inf">'[17]11081001 geral'!$H$4:$H$67</definedName>
    <definedName name="inter" localSheetId="1">#REF!</definedName>
    <definedName name="inter" localSheetId="3">#REF!</definedName>
    <definedName name="inter" localSheetId="0">#REF!</definedName>
    <definedName name="inter" localSheetId="2">#REF!</definedName>
    <definedName name="inter">#REF!</definedName>
    <definedName name="inv" localSheetId="1">[9]pl!#REF!</definedName>
    <definedName name="inv" localSheetId="3">[9]pl!#REF!</definedName>
    <definedName name="inv" localSheetId="0">[9]pl!#REF!</definedName>
    <definedName name="inv" localSheetId="2">[9]pl!#REF!</definedName>
    <definedName name="inv">[9]pl!#REF!</definedName>
    <definedName name="Investimentos" localSheetId="1">#REF!</definedName>
    <definedName name="Investimentos" localSheetId="3">#REF!</definedName>
    <definedName name="Investimentos" localSheetId="0">#REF!</definedName>
    <definedName name="Investimentos" localSheetId="2">#REF!</definedName>
    <definedName name="Investimentos">#REF!</definedName>
    <definedName name="INVESTIOUTROS" localSheetId="1">#REF!</definedName>
    <definedName name="INVESTIOUTROS" localSheetId="3">#REF!</definedName>
    <definedName name="INVESTIOUTROS" localSheetId="0">#REF!</definedName>
    <definedName name="INVESTIOUTROS" localSheetId="2">#REF!</definedName>
    <definedName name="INVESTIOUTROS">#REF!</definedName>
    <definedName name="Invoice" localSheetId="1">#REF!</definedName>
    <definedName name="Invoice" localSheetId="3">#REF!</definedName>
    <definedName name="Invoice" localSheetId="0">#REF!</definedName>
    <definedName name="Invoice" localSheetId="2">#REF!</definedName>
    <definedName name="Invoice">#REF!</definedName>
    <definedName name="IPCA" localSheetId="1">#REF!</definedName>
    <definedName name="IPCA" localSheetId="3">#REF!</definedName>
    <definedName name="IPCA" localSheetId="0">#REF!</definedName>
    <definedName name="IPCA" localSheetId="2">#REF!</definedName>
    <definedName name="IPCA">#REF!</definedName>
    <definedName name="IQATUAL">#N/A</definedName>
    <definedName name="IQNOGO">FALSE</definedName>
    <definedName name="IQTRUE">TRUE</definedName>
    <definedName name="IR" localSheetId="1">[9]pl!#REF!</definedName>
    <definedName name="IR" localSheetId="3">[9]pl!#REF!</definedName>
    <definedName name="IR" localSheetId="0">[9]pl!#REF!</definedName>
    <definedName name="IR" localSheetId="2">[9]pl!#REF!</definedName>
    <definedName name="IR">[9]pl!#REF!</definedName>
    <definedName name="Irpj" localSheetId="1">#REF!</definedName>
    <definedName name="Irpj" localSheetId="3">#REF!</definedName>
    <definedName name="Irpj" localSheetId="0">#REF!</definedName>
    <definedName name="Irpj" localSheetId="2">#REF!</definedName>
    <definedName name="Irpj">#REF!</definedName>
    <definedName name="IRRF" localSheetId="1">#REF!</definedName>
    <definedName name="IRRF" localSheetId="3">#REF!</definedName>
    <definedName name="IRRF" localSheetId="0">#REF!</definedName>
    <definedName name="IRRF" localSheetId="2">#REF!</definedName>
    <definedName name="IRRF">#REF!</definedName>
    <definedName name="ISPAGE1" localSheetId="1">#REF!</definedName>
    <definedName name="ISPAGE1" localSheetId="3">#REF!</definedName>
    <definedName name="ISPAGE1" localSheetId="0">#REF!</definedName>
    <definedName name="ISPAGE1" localSheetId="2">#REF!</definedName>
    <definedName name="ISPAGE1">#REF!</definedName>
    <definedName name="ISPAGE10" localSheetId="1">#REF!</definedName>
    <definedName name="ISPAGE10" localSheetId="3">#REF!</definedName>
    <definedName name="ISPAGE10" localSheetId="0">#REF!</definedName>
    <definedName name="ISPAGE10" localSheetId="2">#REF!</definedName>
    <definedName name="ISPAGE10">#REF!</definedName>
    <definedName name="ISPAGE10A" localSheetId="1">#REF!</definedName>
    <definedName name="ISPAGE10A" localSheetId="3">#REF!</definedName>
    <definedName name="ISPAGE10A" localSheetId="0">#REF!</definedName>
    <definedName name="ISPAGE10A" localSheetId="2">#REF!</definedName>
    <definedName name="ISPAGE10A">#REF!</definedName>
    <definedName name="ISPAGE10B" localSheetId="1">#REF!</definedName>
    <definedName name="ISPAGE10B" localSheetId="3">#REF!</definedName>
    <definedName name="ISPAGE10B" localSheetId="0">#REF!</definedName>
    <definedName name="ISPAGE10B" localSheetId="2">#REF!</definedName>
    <definedName name="ISPAGE10B">#REF!</definedName>
    <definedName name="ISPAGE10B1" localSheetId="1">#REF!</definedName>
    <definedName name="ISPAGE10B1" localSheetId="3">#REF!</definedName>
    <definedName name="ISPAGE10B1" localSheetId="0">#REF!</definedName>
    <definedName name="ISPAGE10B1" localSheetId="2">#REF!</definedName>
    <definedName name="ISPAGE10B1">#REF!</definedName>
    <definedName name="ISPAGE10C" localSheetId="1">#REF!</definedName>
    <definedName name="ISPAGE10C" localSheetId="3">#REF!</definedName>
    <definedName name="ISPAGE10C" localSheetId="0">#REF!</definedName>
    <definedName name="ISPAGE10C" localSheetId="2">#REF!</definedName>
    <definedName name="ISPAGE10C">#REF!</definedName>
    <definedName name="ISPAGE11" localSheetId="1">#REF!</definedName>
    <definedName name="ISPAGE11" localSheetId="3">#REF!</definedName>
    <definedName name="ISPAGE11" localSheetId="0">#REF!</definedName>
    <definedName name="ISPAGE11" localSheetId="2">#REF!</definedName>
    <definedName name="ISPAGE11">#REF!</definedName>
    <definedName name="ISPAGE12" localSheetId="1">#REF!</definedName>
    <definedName name="ISPAGE12" localSheetId="3">#REF!</definedName>
    <definedName name="ISPAGE12" localSheetId="0">#REF!</definedName>
    <definedName name="ISPAGE12" localSheetId="2">#REF!</definedName>
    <definedName name="ISPAGE12">#REF!</definedName>
    <definedName name="ISPAGE13" localSheetId="1">#REF!</definedName>
    <definedName name="ISPAGE13" localSheetId="3">#REF!</definedName>
    <definedName name="ISPAGE13" localSheetId="0">#REF!</definedName>
    <definedName name="ISPAGE13" localSheetId="2">#REF!</definedName>
    <definedName name="ISPAGE13">#REF!</definedName>
    <definedName name="ISPAGE14" localSheetId="1">#REF!</definedName>
    <definedName name="ISPAGE14" localSheetId="3">#REF!</definedName>
    <definedName name="ISPAGE14" localSheetId="0">#REF!</definedName>
    <definedName name="ISPAGE14" localSheetId="2">#REF!</definedName>
    <definedName name="ISPAGE14">#REF!</definedName>
    <definedName name="ISPAGE15" localSheetId="1">#REF!</definedName>
    <definedName name="ISPAGE15" localSheetId="3">#REF!</definedName>
    <definedName name="ISPAGE15" localSheetId="0">#REF!</definedName>
    <definedName name="ISPAGE15" localSheetId="2">#REF!</definedName>
    <definedName name="ISPAGE15">#REF!</definedName>
    <definedName name="ISPAGE15A" localSheetId="1">#REF!</definedName>
    <definedName name="ISPAGE15A" localSheetId="3">#REF!</definedName>
    <definedName name="ISPAGE15A" localSheetId="0">#REF!</definedName>
    <definedName name="ISPAGE15A" localSheetId="2">#REF!</definedName>
    <definedName name="ISPAGE15A">#REF!</definedName>
    <definedName name="ISPAGE15B" localSheetId="1">#REF!</definedName>
    <definedName name="ISPAGE15B" localSheetId="3">#REF!</definedName>
    <definedName name="ISPAGE15B" localSheetId="0">#REF!</definedName>
    <definedName name="ISPAGE15B" localSheetId="2">#REF!</definedName>
    <definedName name="ISPAGE15B">#REF!</definedName>
    <definedName name="ISPAGE15C" localSheetId="1">#REF!</definedName>
    <definedName name="ISPAGE15C" localSheetId="3">#REF!</definedName>
    <definedName name="ISPAGE15C" localSheetId="0">#REF!</definedName>
    <definedName name="ISPAGE15C" localSheetId="2">#REF!</definedName>
    <definedName name="ISPAGE15C">#REF!</definedName>
    <definedName name="ISPAGE15D" localSheetId="1">#REF!</definedName>
    <definedName name="ISPAGE15D" localSheetId="3">#REF!</definedName>
    <definedName name="ISPAGE15D" localSheetId="0">#REF!</definedName>
    <definedName name="ISPAGE15D" localSheetId="2">#REF!</definedName>
    <definedName name="ISPAGE15D">#REF!</definedName>
    <definedName name="ISPAGE15E" localSheetId="1">#REF!</definedName>
    <definedName name="ISPAGE15E" localSheetId="3">#REF!</definedName>
    <definedName name="ISPAGE15E" localSheetId="0">#REF!</definedName>
    <definedName name="ISPAGE15E" localSheetId="2">#REF!</definedName>
    <definedName name="ISPAGE15E">#REF!</definedName>
    <definedName name="ISPAGE16" localSheetId="1">#REF!</definedName>
    <definedName name="ISPAGE16" localSheetId="3">#REF!</definedName>
    <definedName name="ISPAGE16" localSheetId="0">#REF!</definedName>
    <definedName name="ISPAGE16" localSheetId="2">#REF!</definedName>
    <definedName name="ISPAGE16">#REF!</definedName>
    <definedName name="ISPAGE17" localSheetId="1">#REF!</definedName>
    <definedName name="ISPAGE17" localSheetId="3">#REF!</definedName>
    <definedName name="ISPAGE17" localSheetId="0">#REF!</definedName>
    <definedName name="ISPAGE17" localSheetId="2">#REF!</definedName>
    <definedName name="ISPAGE17">#REF!</definedName>
    <definedName name="ISPAGE18" localSheetId="1">#REF!</definedName>
    <definedName name="ISPAGE18" localSheetId="3">#REF!</definedName>
    <definedName name="ISPAGE18" localSheetId="0">#REF!</definedName>
    <definedName name="ISPAGE18" localSheetId="2">#REF!</definedName>
    <definedName name="ISPAGE18">#REF!</definedName>
    <definedName name="ISPAGE1A" localSheetId="1">#REF!</definedName>
    <definedName name="ISPAGE1A" localSheetId="3">#REF!</definedName>
    <definedName name="ISPAGE1A" localSheetId="0">#REF!</definedName>
    <definedName name="ISPAGE1A" localSheetId="2">#REF!</definedName>
    <definedName name="ISPAGE1A">#REF!</definedName>
    <definedName name="ISPAGE1B" localSheetId="1">#REF!</definedName>
    <definedName name="ISPAGE1B" localSheetId="3">#REF!</definedName>
    <definedName name="ISPAGE1B" localSheetId="0">#REF!</definedName>
    <definedName name="ISPAGE1B" localSheetId="2">#REF!</definedName>
    <definedName name="ISPAGE1B">#REF!</definedName>
    <definedName name="ISPAGE2" localSheetId="1">#REF!</definedName>
    <definedName name="ISPAGE2" localSheetId="3">#REF!</definedName>
    <definedName name="ISPAGE2" localSheetId="0">#REF!</definedName>
    <definedName name="ISPAGE2" localSheetId="2">#REF!</definedName>
    <definedName name="ISPAGE2">#REF!</definedName>
    <definedName name="ISPAGE3" localSheetId="1">#REF!</definedName>
    <definedName name="ISPAGE3" localSheetId="3">#REF!</definedName>
    <definedName name="ISPAGE3" localSheetId="0">#REF!</definedName>
    <definedName name="ISPAGE3" localSheetId="2">#REF!</definedName>
    <definedName name="ISPAGE3">#REF!</definedName>
    <definedName name="ISPAGE4" localSheetId="1">#REF!</definedName>
    <definedName name="ISPAGE4" localSheetId="3">#REF!</definedName>
    <definedName name="ISPAGE4" localSheetId="0">#REF!</definedName>
    <definedName name="ISPAGE4" localSheetId="2">#REF!</definedName>
    <definedName name="ISPAGE4">#REF!</definedName>
    <definedName name="ISPAGE5" localSheetId="1">#REF!</definedName>
    <definedName name="ISPAGE5" localSheetId="3">#REF!</definedName>
    <definedName name="ISPAGE5" localSheetId="0">#REF!</definedName>
    <definedName name="ISPAGE5" localSheetId="2">#REF!</definedName>
    <definedName name="ISPAGE5">#REF!</definedName>
    <definedName name="ISPAGE5A" localSheetId="1">#REF!</definedName>
    <definedName name="ISPAGE5A" localSheetId="3">#REF!</definedName>
    <definedName name="ISPAGE5A" localSheetId="0">#REF!</definedName>
    <definedName name="ISPAGE5A" localSheetId="2">#REF!</definedName>
    <definedName name="ISPAGE5A">#REF!</definedName>
    <definedName name="ISPAGE5B" localSheetId="1">#REF!</definedName>
    <definedName name="ISPAGE5B" localSheetId="3">#REF!</definedName>
    <definedName name="ISPAGE5B" localSheetId="0">#REF!</definedName>
    <definedName name="ISPAGE5B" localSheetId="2">#REF!</definedName>
    <definedName name="ISPAGE5B">#REF!</definedName>
    <definedName name="ISPAGE6" localSheetId="1">#REF!</definedName>
    <definedName name="ISPAGE6" localSheetId="3">#REF!</definedName>
    <definedName name="ISPAGE6" localSheetId="0">#REF!</definedName>
    <definedName name="ISPAGE6" localSheetId="2">#REF!</definedName>
    <definedName name="ISPAGE6">#REF!</definedName>
    <definedName name="ISPAGE7" localSheetId="1">#REF!</definedName>
    <definedName name="ISPAGE7" localSheetId="3">#REF!</definedName>
    <definedName name="ISPAGE7" localSheetId="0">#REF!</definedName>
    <definedName name="ISPAGE7" localSheetId="2">#REF!</definedName>
    <definedName name="ISPAGE7">#REF!</definedName>
    <definedName name="ISPAGE8" localSheetId="1">#REF!</definedName>
    <definedName name="ISPAGE8" localSheetId="3">#REF!</definedName>
    <definedName name="ISPAGE8" localSheetId="0">#REF!</definedName>
    <definedName name="ISPAGE8" localSheetId="2">#REF!</definedName>
    <definedName name="ISPAGE8">#REF!</definedName>
    <definedName name="ISPAGE9" localSheetId="1">#REF!</definedName>
    <definedName name="ISPAGE9" localSheetId="3">#REF!</definedName>
    <definedName name="ISPAGE9" localSheetId="0">#REF!</definedName>
    <definedName name="ISPAGE9" localSheetId="2">#REF!</definedName>
    <definedName name="ISPAGE9">#REF!</definedName>
    <definedName name="ISPAGE9A" localSheetId="1">#REF!</definedName>
    <definedName name="ISPAGE9A" localSheetId="3">#REF!</definedName>
    <definedName name="ISPAGE9A" localSheetId="0">#REF!</definedName>
    <definedName name="ISPAGE9A" localSheetId="2">#REF!</definedName>
    <definedName name="ISPAGE9A">#REF!</definedName>
    <definedName name="ISS" localSheetId="1">#REF!</definedName>
    <definedName name="ISS" localSheetId="3">#REF!</definedName>
    <definedName name="ISS" localSheetId="0">#REF!</definedName>
    <definedName name="ISS" localSheetId="2">#REF!</definedName>
    <definedName name="ISS">#REF!</definedName>
    <definedName name="iu" localSheetId="1" hidden="1">{#N/A,#N/A,FALSE,"Aging Summary";#N/A,#N/A,FALSE,"Ratio Analysis";#N/A,#N/A,FALSE,"Test 120 Day Accts";#N/A,#N/A,FALSE,"Tickmarks"}</definedName>
    <definedName name="iu" localSheetId="3" hidden="1">{#N/A,#N/A,FALSE,"Aging Summary";#N/A,#N/A,FALSE,"Ratio Analysis";#N/A,#N/A,FALSE,"Test 120 Day Accts";#N/A,#N/A,FALSE,"Tickmarks"}</definedName>
    <definedName name="iu" localSheetId="2" hidden="1">{#N/A,#N/A,FALSE,"Aging Summary";#N/A,#N/A,FALSE,"Ratio Analysis";#N/A,#N/A,FALSE,"Test 120 Day Accts";#N/A,#N/A,FALSE,"Tickmarks"}</definedName>
    <definedName name="iu" localSheetId="4" hidden="1">{#N/A,#N/A,FALSE,"Aging Summary";#N/A,#N/A,FALSE,"Ratio Analysis";#N/A,#N/A,FALSE,"Test 120 Day Accts";#N/A,#N/A,FALSE,"Tickmarks"}</definedName>
    <definedName name="iu" hidden="1">{#N/A,#N/A,FALSE,"Aging Summary";#N/A,#N/A,FALSE,"Ratio Analysis";#N/A,#N/A,FALSE,"Test 120 Day Accts";#N/A,#N/A,FALSE,"Tickmarks"}</definedName>
    <definedName name="J" localSheetId="1">#REF!</definedName>
    <definedName name="J" localSheetId="3">#REF!</definedName>
    <definedName name="J" localSheetId="0">#REF!</definedName>
    <definedName name="J" localSheetId="2">#REF!</definedName>
    <definedName name="J">#REF!</definedName>
    <definedName name="jan" localSheetId="1">#REF!</definedName>
    <definedName name="jan" localSheetId="3">#REF!</definedName>
    <definedName name="jan" localSheetId="0">#REF!</definedName>
    <definedName name="jan" localSheetId="2">#REF!</definedName>
    <definedName name="jan">#REF!</definedName>
    <definedName name="Jan_99" localSheetId="1">#REF!</definedName>
    <definedName name="Jan_99" localSheetId="3">#REF!</definedName>
    <definedName name="Jan_99" localSheetId="0">#REF!</definedName>
    <definedName name="Jan_99" localSheetId="2">#REF!</definedName>
    <definedName name="Jan_99">#REF!</definedName>
    <definedName name="janeiro" localSheetId="1">#REF!</definedName>
    <definedName name="janeiro" localSheetId="3">#REF!</definedName>
    <definedName name="janeiro" localSheetId="0">#REF!</definedName>
    <definedName name="janeiro" localSheetId="2">#REF!</definedName>
    <definedName name="janeiro">#REF!</definedName>
    <definedName name="JANEIRO96" localSheetId="1">#REF!</definedName>
    <definedName name="JANEIRO96" localSheetId="3">#REF!</definedName>
    <definedName name="JANEIRO96" localSheetId="0">#REF!</definedName>
    <definedName name="JANEIRO96" localSheetId="2">#REF!</definedName>
    <definedName name="JANEIRO96">#REF!</definedName>
    <definedName name="JFHKJ" localSheetId="1">#REF!</definedName>
    <definedName name="JFHKJ" localSheetId="3">#REF!</definedName>
    <definedName name="JFHKJ" localSheetId="0">#REF!</definedName>
    <definedName name="JFHKJ" localSheetId="2">#REF!</definedName>
    <definedName name="JFHKJ">#REF!</definedName>
    <definedName name="jjjjjjjjjjjjjjjjjjjjjjjjjjjjjjjjjjjjjjjjjjjjjjjjjjjjjjjjjjjjjjjjjj" localSheetId="1">#REF!</definedName>
    <definedName name="jjjjjjjjjjjjjjjjjjjjjjjjjjjjjjjjjjjjjjjjjjjjjjjjjjjjjjjjjjjjjjjjjj" localSheetId="3">#REF!</definedName>
    <definedName name="jjjjjjjjjjjjjjjjjjjjjjjjjjjjjjjjjjjjjjjjjjjjjjjjjjjjjjjjjjjjjjjjjj" localSheetId="0">#REF!</definedName>
    <definedName name="jjjjjjjjjjjjjjjjjjjjjjjjjjjjjjjjjjjjjjjjjjjjjjjjjjjjjjjjjjjjjjjjjj" localSheetId="2">#REF!</definedName>
    <definedName name="jjjjjjjjjjjjjjjjjjjjjjjjjjjjjjjjjjjjjjjjjjjjjjjjjjjjjjjjjjjjjjjjjj">#REF!</definedName>
    <definedName name="jul" localSheetId="1">#REF!</definedName>
    <definedName name="jul" localSheetId="3">#REF!</definedName>
    <definedName name="jul" localSheetId="0">#REF!</definedName>
    <definedName name="jul" localSheetId="2">#REF!</definedName>
    <definedName name="jul">#REF!</definedName>
    <definedName name="julho" localSheetId="1">#REF!</definedName>
    <definedName name="julho" localSheetId="3">#REF!</definedName>
    <definedName name="julho" localSheetId="0">#REF!</definedName>
    <definedName name="julho" localSheetId="2">#REF!</definedName>
    <definedName name="julho">#REF!</definedName>
    <definedName name="jun" localSheetId="1">#REF!</definedName>
    <definedName name="jun" localSheetId="3">#REF!</definedName>
    <definedName name="jun" localSheetId="0">#REF!</definedName>
    <definedName name="jun" localSheetId="2">#REF!</definedName>
    <definedName name="jun">#REF!</definedName>
    <definedName name="junho" localSheetId="1">#REF!</definedName>
    <definedName name="junho" localSheetId="3">#REF!</definedName>
    <definedName name="junho" localSheetId="0">#REF!</definedName>
    <definedName name="junho" localSheetId="2">#REF!</definedName>
    <definedName name="junho">#REF!</definedName>
    <definedName name="JUROS" localSheetId="1">#REF!</definedName>
    <definedName name="JUROS" localSheetId="3">#REF!</definedName>
    <definedName name="JUROS" localSheetId="0">#REF!</definedName>
    <definedName name="JUROS" localSheetId="2">#REF!</definedName>
    <definedName name="JUROS">#REF!</definedName>
    <definedName name="k" localSheetId="1" hidden="1">{#N/A,#N/A,FALSE,"Aging Summary";#N/A,#N/A,FALSE,"Ratio Analysis";#N/A,#N/A,FALSE,"Test 120 Day Accts";#N/A,#N/A,FALSE,"Tickmarks"}</definedName>
    <definedName name="k" localSheetId="3" hidden="1">{#N/A,#N/A,FALSE,"Aging Summary";#N/A,#N/A,FALSE,"Ratio Analysis";#N/A,#N/A,FALSE,"Test 120 Day Accts";#N/A,#N/A,FALSE,"Tickmarks"}</definedName>
    <definedName name="k" localSheetId="2" hidden="1">{#N/A,#N/A,FALSE,"Aging Summary";#N/A,#N/A,FALSE,"Ratio Analysis";#N/A,#N/A,FALSE,"Test 120 Day Accts";#N/A,#N/A,FALSE,"Tickmarks"}</definedName>
    <definedName name="k" localSheetId="4" hidden="1">{#N/A,#N/A,FALSE,"Aging Summary";#N/A,#N/A,FALSE,"Ratio Analysis";#N/A,#N/A,FALSE,"Test 120 Day Accts";#N/A,#N/A,FALSE,"Tickmarks"}</definedName>
    <definedName name="k" hidden="1">{#N/A,#N/A,FALSE,"Aging Summary";#N/A,#N/A,FALSE,"Ratio Analysis";#N/A,#N/A,FALSE,"Test 120 Day Accts";#N/A,#N/A,FALSE,"Tickmarks"}</definedName>
    <definedName name="kkkkk" localSheetId="1" hidden="1">{"TotalGeralDespesasPorArea",#N/A,FALSE,"VinculosAccessEfetivo"}</definedName>
    <definedName name="kkkkk" localSheetId="3" hidden="1">{"TotalGeralDespesasPorArea",#N/A,FALSE,"VinculosAccessEfetivo"}</definedName>
    <definedName name="kkkkk" localSheetId="2" hidden="1">{"TotalGeralDespesasPorArea",#N/A,FALSE,"VinculosAccessEfetivo"}</definedName>
    <definedName name="kkkkk" localSheetId="4" hidden="1">{"TotalGeralDespesasPorArea",#N/A,FALSE,"VinculosAccessEfetivo"}</definedName>
    <definedName name="kkkkk" hidden="1">{"TotalGeralDespesasPorArea",#N/A,FALSE,"VinculosAccessEfetivo"}</definedName>
    <definedName name="L_Adjust">[31]Links!$H:$H</definedName>
    <definedName name="L_AJE_Tot">[31]Links!$G:$G</definedName>
    <definedName name="L_CY_Beg">[31]Links!$F:$F</definedName>
    <definedName name="L_CY_End">[31]Links!$J:$J</definedName>
    <definedName name="L_PY_End">[31]Links!$K:$K</definedName>
    <definedName name="L_RJE_Tot">[31]Links!$I:$I</definedName>
    <definedName name="ladofx" localSheetId="1">[9]pl!#REF!</definedName>
    <definedName name="ladofx" localSheetId="3">[9]pl!#REF!</definedName>
    <definedName name="ladofx" localSheetId="0">[9]pl!#REF!</definedName>
    <definedName name="ladofx" localSheetId="2">[9]pl!#REF!</definedName>
    <definedName name="ladofx">[9]pl!#REF!</definedName>
    <definedName name="Lalur" localSheetId="1">#REF!</definedName>
    <definedName name="Lalur" localSheetId="3">#REF!</definedName>
    <definedName name="Lalur" localSheetId="0">#REF!</definedName>
    <definedName name="Lalur" localSheetId="2">#REF!</definedName>
    <definedName name="Lalur">#REF!</definedName>
    <definedName name="lexp" localSheetId="1">'[23]IRPJ-2002'!#REF!</definedName>
    <definedName name="lexp" localSheetId="3">'[23]IRPJ-2002'!#REF!</definedName>
    <definedName name="lexp" localSheetId="0">'[23]IRPJ-2002'!#REF!</definedName>
    <definedName name="lexp" localSheetId="2">'[23]IRPJ-2002'!#REF!</definedName>
    <definedName name="lexp">'[23]IRPJ-2002'!#REF!</definedName>
    <definedName name="Linhas">'[21]SUPORTE Linhas Colunas'!$A$93:$B$465</definedName>
    <definedName name="LinkBP">'[21]SUPORTE Linhas Colunas'!$B$2</definedName>
    <definedName name="LinkDRE">'[21]SUPORTE Linhas Colunas'!$C$2</definedName>
    <definedName name="LinkFC">'[21]SUPORTE Linhas Colunas'!$D$2</definedName>
    <definedName name="lkcnemc" localSheetId="1" hidden="1">#REF!</definedName>
    <definedName name="lkcnemc" localSheetId="3" hidden="1">#REF!</definedName>
    <definedName name="lkcnemc" localSheetId="0" hidden="1">#REF!</definedName>
    <definedName name="lkcnemc" localSheetId="2" hidden="1">#REF!</definedName>
    <definedName name="lkcnemc" hidden="1">#REF!</definedName>
    <definedName name="l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l" localSheetId="1" hidden="1">{"Fecha_Novembro",#N/A,FALSE,"FECHAMENTO-2002 ";"Defer_Novembro",#N/A,FALSE,"DIFERIDO";"Pis_Novembro",#N/A,FALSE,"PIS COFINS";"Iss_Novembro",#N/A,FALSE,"ISS"}</definedName>
    <definedName name="lll" localSheetId="3" hidden="1">{"Fecha_Novembro",#N/A,FALSE,"FECHAMENTO-2002 ";"Defer_Novembro",#N/A,FALSE,"DIFERIDO";"Pis_Novembro",#N/A,FALSE,"PIS COFINS";"Iss_Novembro",#N/A,FALSE,"ISS"}</definedName>
    <definedName name="lll" localSheetId="2" hidden="1">{"Fecha_Novembro",#N/A,FALSE,"FECHAMENTO-2002 ";"Defer_Novembro",#N/A,FALSE,"DIFERIDO";"Pis_Novembro",#N/A,FALSE,"PIS COFINS";"Iss_Novembro",#N/A,FALSE,"ISS"}</definedName>
    <definedName name="lll" localSheetId="4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lllll" localSheetId="1">[16]!L1C1:_L4800C5</definedName>
    <definedName name="llllll" localSheetId="3">[16]!L1C1:_L4800C5</definedName>
    <definedName name="llllll" localSheetId="0">[16]!L1C1:_L4800C5</definedName>
    <definedName name="llllll" localSheetId="2">[16]!L1C1:_L4800C5</definedName>
    <definedName name="llllll" localSheetId="4">[16]!L1C1:_L4800C5</definedName>
    <definedName name="llllll">[16]!L1C1:_L4800C5</definedName>
    <definedName name="lreal" localSheetId="1">#REF!</definedName>
    <definedName name="lreal" localSheetId="3">#REF!</definedName>
    <definedName name="lreal" localSheetId="0">#REF!</definedName>
    <definedName name="lreal" localSheetId="2">#REF!</definedName>
    <definedName name="lreal">#REF!</definedName>
    <definedName name="luiz" localSheetId="1">#REF!</definedName>
    <definedName name="luiz" localSheetId="3">#REF!</definedName>
    <definedName name="luiz" localSheetId="0">#REF!</definedName>
    <definedName name="luiz" localSheetId="2">#REF!</definedName>
    <definedName name="luiz">#REF!</definedName>
    <definedName name="m" localSheetId="1" hidden="1">{#N/A,#N/A,FALSE,"Aging Summary";#N/A,#N/A,FALSE,"Ratio Analysis";#N/A,#N/A,FALSE,"Test 120 Day Accts";#N/A,#N/A,FALSE,"Tickmarks"}</definedName>
    <definedName name="m" localSheetId="3" hidden="1">{#N/A,#N/A,FALSE,"Aging Summary";#N/A,#N/A,FALSE,"Ratio Analysis";#N/A,#N/A,FALSE,"Test 120 Day Accts";#N/A,#N/A,FALSE,"Tickmarks"}</definedName>
    <definedName name="m" localSheetId="2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1">#REF!</definedName>
    <definedName name="ma" localSheetId="3">#REF!</definedName>
    <definedName name="ma" localSheetId="0">#REF!</definedName>
    <definedName name="ma" localSheetId="2">#REF!</definedName>
    <definedName name="ma">#REF!</definedName>
    <definedName name="mai" localSheetId="1">#REF!</definedName>
    <definedName name="mai" localSheetId="3">#REF!</definedName>
    <definedName name="mai" localSheetId="0">#REF!</definedName>
    <definedName name="mai" localSheetId="2">#REF!</definedName>
    <definedName name="mai">#REF!</definedName>
    <definedName name="Maintenance" localSheetId="1">#REF!</definedName>
    <definedName name="Maintenance" localSheetId="3">#REF!</definedName>
    <definedName name="Maintenance" localSheetId="0">#REF!</definedName>
    <definedName name="Maintenance" localSheetId="2">#REF!</definedName>
    <definedName name="Maintenance">#REF!</definedName>
    <definedName name="maio" localSheetId="1">#REF!</definedName>
    <definedName name="maio" localSheetId="3">#REF!</definedName>
    <definedName name="maio" localSheetId="0">#REF!</definedName>
    <definedName name="maio" localSheetId="2">#REF!</definedName>
    <definedName name="maio">#REF!</definedName>
    <definedName name="MAIO96" localSheetId="1">#REF!</definedName>
    <definedName name="MAIO96" localSheetId="3">#REF!</definedName>
    <definedName name="MAIO96" localSheetId="0">#REF!</definedName>
    <definedName name="MAIO96" localSheetId="2">#REF!</definedName>
    <definedName name="MAIO96">#REF!</definedName>
    <definedName name="mar" localSheetId="1">#REF!</definedName>
    <definedName name="mar" localSheetId="3">#REF!</definedName>
    <definedName name="mar" localSheetId="0">#REF!</definedName>
    <definedName name="mar" localSheetId="2">#REF!</definedName>
    <definedName name="mar">#REF!</definedName>
    <definedName name="março" localSheetId="1">#REF!</definedName>
    <definedName name="março" localSheetId="3">#REF!</definedName>
    <definedName name="março" localSheetId="0">#REF!</definedName>
    <definedName name="março" localSheetId="2">#REF!</definedName>
    <definedName name="março">#REF!</definedName>
    <definedName name="MARCO96" localSheetId="1">#REF!</definedName>
    <definedName name="MARCO96" localSheetId="3">#REF!</definedName>
    <definedName name="MARCO96" localSheetId="0">#REF!</definedName>
    <definedName name="MARCO96" localSheetId="2">#REF!</definedName>
    <definedName name="MARCO96">#REF!</definedName>
    <definedName name="MENU">#N/A</definedName>
    <definedName name="mes" localSheetId="1">#REF!</definedName>
    <definedName name="mes" localSheetId="3">#REF!</definedName>
    <definedName name="mes" localSheetId="0">#REF!</definedName>
    <definedName name="mes" localSheetId="2">#REF!</definedName>
    <definedName name="mes">#REF!</definedName>
    <definedName name="METROS" localSheetId="1">#REF!</definedName>
    <definedName name="METROS" localSheetId="3">#REF!</definedName>
    <definedName name="METROS" localSheetId="0">#REF!</definedName>
    <definedName name="METROS" localSheetId="2">#REF!</definedName>
    <definedName name="METROS">#REF!</definedName>
    <definedName name="MM" localSheetId="1">[9]pl!#REF!</definedName>
    <definedName name="MM" localSheetId="3">[9]pl!#REF!</definedName>
    <definedName name="MM" localSheetId="0">[9]pl!#REF!</definedName>
    <definedName name="MM" localSheetId="2">[9]pl!#REF!</definedName>
    <definedName name="MM">[9]pl!#REF!</definedName>
    <definedName name="mmm" localSheetId="1" hidden="1">{#N/A,#N/A,FALSE,"Aging Summary";#N/A,#N/A,FALSE,"Ratio Analysis";#N/A,#N/A,FALSE,"Test 120 Day Accts";#N/A,#N/A,FALSE,"Tickmarks"}</definedName>
    <definedName name="mmm" localSheetId="3" hidden="1">{#N/A,#N/A,FALSE,"Aging Summary";#N/A,#N/A,FALSE,"Ratio Analysis";#N/A,#N/A,FALSE,"Test 120 Day Accts";#N/A,#N/A,FALSE,"Tickmarks"}</definedName>
    <definedName name="mmm" localSheetId="2" hidden="1">{#N/A,#N/A,FALSE,"Aging Summary";#N/A,#N/A,FALSE,"Ratio Analysis";#N/A,#N/A,FALSE,"Test 120 Day Accts";#N/A,#N/A,FALSE,"Tickmarks"}</definedName>
    <definedName name="mmm" localSheetId="4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oneda" localSheetId="1">'[20]DOCUMENTO FI'!#REF!</definedName>
    <definedName name="Moneda" localSheetId="3">'[20]DOCUMENTO FI'!#REF!</definedName>
    <definedName name="Moneda" localSheetId="0">'[20]DOCUMENTO FI'!#REF!</definedName>
    <definedName name="Moneda" localSheetId="2">'[20]DOCUMENTO FI'!#REF!</definedName>
    <definedName name="Moneda">'[20]DOCUMENTO FI'!#REF!</definedName>
    <definedName name="Monetary_Precision" localSheetId="1">#REF!</definedName>
    <definedName name="Monetary_Precision" localSheetId="3">#REF!</definedName>
    <definedName name="Monetary_Precision" localSheetId="0">#REF!</definedName>
    <definedName name="Monetary_Precision" localSheetId="2">#REF!</definedName>
    <definedName name="Monetary_Precision">#REF!</definedName>
    <definedName name="Month" localSheetId="1">#REF!</definedName>
    <definedName name="Month" localSheetId="3">#REF!</definedName>
    <definedName name="Month" localSheetId="0">#REF!</definedName>
    <definedName name="Month" localSheetId="2">#REF!</definedName>
    <definedName name="Month">#REF!</definedName>
    <definedName name="Month_Maint" localSheetId="1">#REF!</definedName>
    <definedName name="Month_Maint" localSheetId="3">#REF!</definedName>
    <definedName name="Month_Maint" localSheetId="0">#REF!</definedName>
    <definedName name="Month_Maint" localSheetId="2">#REF!</definedName>
    <definedName name="Month_Maint">#REF!</definedName>
    <definedName name="Month_Prof" localSheetId="1">#REF!</definedName>
    <definedName name="Month_Prof" localSheetId="3">#REF!</definedName>
    <definedName name="Month_Prof" localSheetId="0">#REF!</definedName>
    <definedName name="Month_Prof" localSheetId="2">#REF!</definedName>
    <definedName name="Month_Prof">#REF!</definedName>
    <definedName name="Monthly" localSheetId="1">#REF!</definedName>
    <definedName name="Monthly" localSheetId="3">#REF!</definedName>
    <definedName name="Monthly" localSheetId="0">#REF!</definedName>
    <definedName name="Monthly" localSheetId="2">#REF!</definedName>
    <definedName name="Monthly">#REF!</definedName>
    <definedName name="movfx" localSheetId="1">[9]pl!#REF!</definedName>
    <definedName name="movfx" localSheetId="3">[9]pl!#REF!</definedName>
    <definedName name="movfx" localSheetId="0">[9]pl!#REF!</definedName>
    <definedName name="movfx" localSheetId="2">[9]pl!#REF!</definedName>
    <definedName name="movfx">[9]pl!#REF!</definedName>
    <definedName name="Movimento_do_Mês" localSheetId="1">#REF!</definedName>
    <definedName name="Movimento_do_Mês" localSheetId="3">#REF!</definedName>
    <definedName name="Movimento_do_Mês" localSheetId="0">#REF!</definedName>
    <definedName name="Movimento_do_Mês" localSheetId="2">#REF!</definedName>
    <definedName name="Movimento_do_Mês">#REF!</definedName>
    <definedName name="MT" localSheetId="1">[9]pl!#REF!</definedName>
    <definedName name="MT" localSheetId="3">[9]pl!#REF!</definedName>
    <definedName name="MT" localSheetId="0">[9]pl!#REF!</definedName>
    <definedName name="MT" localSheetId="2">[9]pl!#REF!</definedName>
    <definedName name="MT">[9]pl!#REF!</definedName>
    <definedName name="MULTA" localSheetId="1">#REF!</definedName>
    <definedName name="MULTA" localSheetId="3">#REF!</definedName>
    <definedName name="MULTA" localSheetId="0">#REF!</definedName>
    <definedName name="MULTA" localSheetId="2">#REF!</definedName>
    <definedName name="MULTA">#REF!</definedName>
    <definedName name="Multas" localSheetId="1">#REF!</definedName>
    <definedName name="Multas" localSheetId="3">#REF!</definedName>
    <definedName name="Multas" localSheetId="0">#REF!</definedName>
    <definedName name="Multas" localSheetId="2">#REF!</definedName>
    <definedName name="Multas">#REF!</definedName>
    <definedName name="N" localSheetId="1">#REF!</definedName>
    <definedName name="N" localSheetId="3">#REF!</definedName>
    <definedName name="N" localSheetId="0">#REF!</definedName>
    <definedName name="N" localSheetId="2">#REF!</definedName>
    <definedName name="N">#REF!</definedName>
    <definedName name="NADA" localSheetId="1">#REF!</definedName>
    <definedName name="NADA" localSheetId="3">#REF!</definedName>
    <definedName name="NADA" localSheetId="0">#REF!</definedName>
    <definedName name="NADA" localSheetId="2">#REF!</definedName>
    <definedName name="NADA">#REF!</definedName>
    <definedName name="NADINHA" localSheetId="1">#REF!</definedName>
    <definedName name="NADINHA" localSheetId="3">#REF!</definedName>
    <definedName name="NADINHA" localSheetId="0">#REF!</definedName>
    <definedName name="NADINHA" localSheetId="2">#REF!</definedName>
    <definedName name="NADINHA">#REF!</definedName>
    <definedName name="nn" localSheetId="1">'[32]D-Cons'!#REF!</definedName>
    <definedName name="nn" localSheetId="3">'[32]D-Cons'!#REF!</definedName>
    <definedName name="nn" localSheetId="0">'[32]D-Cons'!#REF!</definedName>
    <definedName name="nn" localSheetId="2">'[32]D-Cons'!#REF!</definedName>
    <definedName name="nn">'[32]D-Cons'!#REF!</definedName>
    <definedName name="nnn" localSheetId="1" hidden="1">{#N/A,#N/A,FALSE,"Aging Summary";#N/A,#N/A,FALSE,"Ratio Analysis";#N/A,#N/A,FALSE,"Test 120 Day Accts";#N/A,#N/A,FALSE,"Tickmarks"}</definedName>
    <definedName name="nnn" localSheetId="3" hidden="1">{#N/A,#N/A,FALSE,"Aging Summary";#N/A,#N/A,FALSE,"Ratio Analysis";#N/A,#N/A,FALSE,"Test 120 Day Accts";#N/A,#N/A,FALSE,"Tickmarks"}</definedName>
    <definedName name="nnn" localSheetId="2" hidden="1">{#N/A,#N/A,FALSE,"Aging Summary";#N/A,#N/A,FALSE,"Ratio Analysis";#N/A,#N/A,FALSE,"Test 120 Day Accts";#N/A,#N/A,FALSE,"Tickmarks"}</definedName>
    <definedName name="nnn" localSheetId="4" hidden="1">{#N/A,#N/A,FALSE,"Aging Summary";#N/A,#N/A,FALSE,"Ratio Analysis";#N/A,#N/A,FALSE,"Test 120 Day Accts";#N/A,#N/A,FALSE,"Tickmarks"}</definedName>
    <definedName name="nnn" hidden="1">{#N/A,#N/A,FALSE,"Aging Summary";#N/A,#N/A,FALSE,"Ratio Analysis";#N/A,#N/A,FALSE,"Test 120 Day Accts";#N/A,#N/A,FALSE,"Tickmarks"}</definedName>
    <definedName name="nome" localSheetId="1">#REF!</definedName>
    <definedName name="nome" localSheetId="3">#REF!</definedName>
    <definedName name="nome" localSheetId="0">#REF!</definedName>
    <definedName name="nome" localSheetId="2">#REF!</definedName>
    <definedName name="nome">#REF!</definedName>
    <definedName name="NPV" localSheetId="1">#REF!</definedName>
    <definedName name="NPV" localSheetId="3">#REF!</definedName>
    <definedName name="NPV" localSheetId="0">#REF!</definedName>
    <definedName name="NPV" localSheetId="2">#REF!</definedName>
    <definedName name="NPV">#REF!</definedName>
    <definedName name="NSNS" localSheetId="1">#REF!</definedName>
    <definedName name="NSNS" localSheetId="3">#REF!</definedName>
    <definedName name="NSNS" localSheetId="0">#REF!</definedName>
    <definedName name="NSNS" localSheetId="2">#REF!</definedName>
    <definedName name="NSNS">#REF!</definedName>
    <definedName name="nubia">'[17]11081001 geral'!$I$4:$I$67</definedName>
    <definedName name="Nuc_Maint" localSheetId="1">#REF!</definedName>
    <definedName name="Nuc_Maint" localSheetId="3">#REF!</definedName>
    <definedName name="Nuc_Maint" localSheetId="0">#REF!</definedName>
    <definedName name="Nuc_Maint" localSheetId="2">#REF!</definedName>
    <definedName name="Nuc_Maint">#REF!</definedName>
    <definedName name="Nucleus" localSheetId="1">#REF!</definedName>
    <definedName name="Nucleus" localSheetId="3">#REF!</definedName>
    <definedName name="Nucleus" localSheetId="0">#REF!</definedName>
    <definedName name="Nucleus" localSheetId="2">#REF!</definedName>
    <definedName name="Nucleus">#REF!</definedName>
    <definedName name="NUMFOR" localSheetId="1">#REF!</definedName>
    <definedName name="NUMFOR" localSheetId="3">#REF!</definedName>
    <definedName name="NUMFOR" localSheetId="0">#REF!</definedName>
    <definedName name="NUMFOR" localSheetId="2">#REF!</definedName>
    <definedName name="NUMFOR">#REF!</definedName>
    <definedName name="NvsASD">"V2003-12-31"</definedName>
    <definedName name="NvsAutoDrillOk">"VN"</definedName>
    <definedName name="NvsElapsedTime">0.000139814808790106</definedName>
    <definedName name="NvsEndTime">38013.4444793981</definedName>
    <definedName name="NvsInstLang">"VENG"</definedName>
    <definedName name="NvsInstSpec">"%,LACTUALS,SBAL,FACCOUNT,V121902"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[33]BALANCETE!$H$80</definedName>
    <definedName name="NvsReqBU">"VST_BR"</definedName>
    <definedName name="NvsReqBUOnly">"VY"</definedName>
    <definedName name="NvsTransLed">"VN"</definedName>
    <definedName name="NvsTreeASD">"V2003-12-31"</definedName>
    <definedName name="NvsValTbl.BUSINESS_UNIT">"BUS_UNIT_TBL_GL"</definedName>
    <definedName name="NvsValTbl.CURRENCY_CD">"BUS_UNIT_TBL_GL"</definedName>
    <definedName name="NvsValTbl.DEPTID">"DEPT_TBL"</definedName>
    <definedName name="NvsValTbl.PROJECT_ID">"PROJECT_ID_VW"</definedName>
    <definedName name="o" localSheetId="1" hidden="1">{#N/A,#N/A,FALSE,"Aging Summary";#N/A,#N/A,FALSE,"Ratio Analysis";#N/A,#N/A,FALSE,"Test 120 Day Accts";#N/A,#N/A,FALSE,"Tickmarks"}</definedName>
    <definedName name="o" localSheetId="3" hidden="1">{#N/A,#N/A,FALSE,"Aging Summary";#N/A,#N/A,FALSE,"Ratio Analysis";#N/A,#N/A,FALSE,"Test 120 Day Accts";#N/A,#N/A,FALSE,"Tickmarks"}</definedName>
    <definedName name="o" localSheetId="2" hidden="1">{#N/A,#N/A,FALSE,"Aging Summary";#N/A,#N/A,FALSE,"Ratio Analysis";#N/A,#N/A,FALSE,"Test 120 Day Accts";#N/A,#N/A,FALSE,"Tickmarks"}</definedName>
    <definedName name="o" localSheetId="4" hidden="1">{#N/A,#N/A,FALSE,"Aging Summary";#N/A,#N/A,FALSE,"Ratio Analysis";#N/A,#N/A,FALSE,"Test 120 Day Accts";#N/A,#N/A,FALSE,"Tickmarks"}</definedName>
    <definedName name="o" hidden="1">{#N/A,#N/A,FALSE,"Aging Summary";#N/A,#N/A,FALSE,"Ratio Analysis";#N/A,#N/A,FALSE,"Test 120 Day Accts";#N/A,#N/A,FALSE,"Tickmarks"}</definedName>
    <definedName name="OBSERVAÇÕES" localSheetId="1">#REF!</definedName>
    <definedName name="OBSERVAÇÕES" localSheetId="3">#REF!</definedName>
    <definedName name="OBSERVAÇÕES" localSheetId="0">#REF!</definedName>
    <definedName name="OBSERVAÇÕES" localSheetId="2">#REF!</definedName>
    <definedName name="OBSERVAÇÕES">#REF!</definedName>
    <definedName name="Other_Maint" localSheetId="1">#REF!</definedName>
    <definedName name="Other_Maint" localSheetId="3">#REF!</definedName>
    <definedName name="Other_Maint" localSheetId="0">#REF!</definedName>
    <definedName name="Other_Maint" localSheetId="2">#REF!</definedName>
    <definedName name="Other_Maint">#REF!</definedName>
    <definedName name="OUCTASLP" localSheetId="1">#REF!</definedName>
    <definedName name="OUCTASLP" localSheetId="3">#REF!</definedName>
    <definedName name="OUCTASLP" localSheetId="0">#REF!</definedName>
    <definedName name="OUCTASLP" localSheetId="2">#REF!</definedName>
    <definedName name="OUCTASLP">#REF!</definedName>
    <definedName name="OUTRASRECEBER" localSheetId="1">'[25]B-1'!#REF!</definedName>
    <definedName name="OUTRASRECEBER" localSheetId="3">'[25]B-1'!#REF!</definedName>
    <definedName name="OUTRASRECEBER" localSheetId="0">'[25]B-1'!#REF!</definedName>
    <definedName name="OUTRASRECEBER" localSheetId="2">'[25]B-1'!#REF!</definedName>
    <definedName name="OUTRASRECEBER">'[25]B-1'!#REF!</definedName>
    <definedName name="OUTROS2" localSheetId="1">#REF!</definedName>
    <definedName name="OUTROS2" localSheetId="3">#REF!</definedName>
    <definedName name="OUTROS2" localSheetId="0">#REF!</definedName>
    <definedName name="OUTROS2" localSheetId="2">#REF!</definedName>
    <definedName name="OUTROS2">#REF!</definedName>
    <definedName name="OUTROS3" localSheetId="1">#REF!</definedName>
    <definedName name="OUTROS3" localSheetId="3">#REF!</definedName>
    <definedName name="OUTROS3" localSheetId="0">#REF!</definedName>
    <definedName name="OUTROS3" localSheetId="2">#REF!</definedName>
    <definedName name="OUTROS3">#REF!</definedName>
    <definedName name="OUTROS4" localSheetId="1">#REF!</definedName>
    <definedName name="OUTROS4" localSheetId="3">#REF!</definedName>
    <definedName name="OUTROS4" localSheetId="0">#REF!</definedName>
    <definedName name="OUTROS4" localSheetId="2">#REF!</definedName>
    <definedName name="OUTROS4">#REF!</definedName>
    <definedName name="OUTROSCRED" localSheetId="1">#REF!</definedName>
    <definedName name="OUTROSCRED" localSheetId="3">#REF!</definedName>
    <definedName name="OUTROSCRED" localSheetId="0">#REF!</definedName>
    <definedName name="OUTROSCRED" localSheetId="2">#REF!</definedName>
    <definedName name="OUTROSCRED">#REF!</definedName>
    <definedName name="OUTROSLP" localSheetId="1">#REF!</definedName>
    <definedName name="OUTROSLP" localSheetId="3">#REF!</definedName>
    <definedName name="OUTROSLP" localSheetId="0">#REF!</definedName>
    <definedName name="OUTROSLP" localSheetId="2">#REF!</definedName>
    <definedName name="OUTROSLP">#REF!</definedName>
    <definedName name="Overheads" localSheetId="1" hidden="1">{#N/A,#N/A,FALSE,"Aging Summary";#N/A,#N/A,FALSE,"Ratio Analysis";#N/A,#N/A,FALSE,"Test 120 Day Accts";#N/A,#N/A,FALSE,"Tickmarks"}</definedName>
    <definedName name="Overheads" localSheetId="3" hidden="1">{#N/A,#N/A,FALSE,"Aging Summary";#N/A,#N/A,FALSE,"Ratio Analysis";#N/A,#N/A,FALSE,"Test 120 Day Accts";#N/A,#N/A,FALSE,"Tickmarks"}</definedName>
    <definedName name="Overheads" localSheetId="2" hidden="1">{#N/A,#N/A,FALSE,"Aging Summary";#N/A,#N/A,FALSE,"Ratio Analysis";#N/A,#N/A,FALSE,"Test 120 Day Accts";#N/A,#N/A,FALSE,"Tickmarks"}</definedName>
    <definedName name="Overheads" localSheetId="4" hidden="1">{#N/A,#N/A,FALSE,"Aging Summary";#N/A,#N/A,FALSE,"Ratio Analysis";#N/A,#N/A,FALSE,"Test 120 Day Accts";#N/A,#N/A,FALSE,"Tickmarks"}</definedName>
    <definedName name="Overheads" hidden="1">{#N/A,#N/A,FALSE,"Aging Summary";#N/A,#N/A,FALSE,"Ratio Analysis";#N/A,#N/A,FALSE,"Test 120 Day Accts";#N/A,#N/A,FALSE,"Tickmarks"}</definedName>
    <definedName name="p" localSheetId="1" hidden="1">{#N/A,#N/A,FALSE,"Aging Summary";#N/A,#N/A,FALSE,"Ratio Analysis";#N/A,#N/A,FALSE,"Test 120 Day Accts";#N/A,#N/A,FALSE,"Tickmarks"}</definedName>
    <definedName name="p" localSheetId="3" hidden="1">{#N/A,#N/A,FALSE,"Aging Summary";#N/A,#N/A,FALSE,"Ratio Analysis";#N/A,#N/A,FALSE,"Test 120 Day Accts";#N/A,#N/A,FALSE,"Tickmarks"}</definedName>
    <definedName name="p" localSheetId="2" hidden="1">{#N/A,#N/A,FALSE,"Aging Summary";#N/A,#N/A,FALSE,"Ratio Analysis";#N/A,#N/A,FALSE,"Test 120 Day Accts";#N/A,#N/A,FALSE,"Tickmarks"}</definedName>
    <definedName name="p" localSheetId="4" hidden="1">{#N/A,#N/A,FALSE,"Aging Summary";#N/A,#N/A,FALSE,"Ratio Analysis";#N/A,#N/A,FALSE,"Test 120 Day Accts";#N/A,#N/A,FALSE,"Tickmarks"}</definedName>
    <definedName name="p" hidden="1">{#N/A,#N/A,FALSE,"Aging Summary";#N/A,#N/A,FALSE,"Ratio Analysis";#N/A,#N/A,FALSE,"Test 120 Day Accts";#N/A,#N/A,FALSE,"Tickmarks"}</definedName>
    <definedName name="P_CÁLCULO" localSheetId="1">#REF!</definedName>
    <definedName name="P_CÁLCULO" localSheetId="3">#REF!</definedName>
    <definedName name="P_CÁLCULO" localSheetId="0">#REF!</definedName>
    <definedName name="P_CÁLCULO" localSheetId="2">#REF!</definedName>
    <definedName name="P_CÁLCULO">#REF!</definedName>
    <definedName name="P_L" localSheetId="1">#REF!</definedName>
    <definedName name="P_L" localSheetId="3">#REF!</definedName>
    <definedName name="P_L" localSheetId="0">#REF!</definedName>
    <definedName name="P_L" localSheetId="2">#REF!</definedName>
    <definedName name="P_L">#REF!</definedName>
    <definedName name="pa" localSheetId="1">#REF!</definedName>
    <definedName name="pa" localSheetId="3">#REF!</definedName>
    <definedName name="pa" localSheetId="0">#REF!</definedName>
    <definedName name="pa" localSheetId="2">#REF!</definedName>
    <definedName name="pa">#REF!</definedName>
    <definedName name="PAG_34" localSheetId="1">#REF!</definedName>
    <definedName name="PAG_34" localSheetId="3">#REF!</definedName>
    <definedName name="PAG_34" localSheetId="0">#REF!</definedName>
    <definedName name="PAG_34" localSheetId="2">#REF!</definedName>
    <definedName name="PAG_34">#REF!</definedName>
    <definedName name="Pag_35" localSheetId="1">#REF!</definedName>
    <definedName name="Pag_35" localSheetId="3">#REF!</definedName>
    <definedName name="Pag_35" localSheetId="0">#REF!</definedName>
    <definedName name="Pag_35" localSheetId="2">#REF!</definedName>
    <definedName name="Pag_35">#REF!</definedName>
    <definedName name="Page1" localSheetId="1">#REF!</definedName>
    <definedName name="Page1" localSheetId="3">#REF!</definedName>
    <definedName name="Page1" localSheetId="0">#REF!</definedName>
    <definedName name="Page1" localSheetId="2">#REF!</definedName>
    <definedName name="Page1">#REF!</definedName>
    <definedName name="Page2" localSheetId="1">#REF!</definedName>
    <definedName name="Page2" localSheetId="3">#REF!</definedName>
    <definedName name="Page2" localSheetId="0">#REF!</definedName>
    <definedName name="Page2" localSheetId="2">#REF!</definedName>
    <definedName name="Page2">#REF!</definedName>
    <definedName name="PARC." localSheetId="1">#REF!</definedName>
    <definedName name="PARC." localSheetId="3">#REF!</definedName>
    <definedName name="PARC." localSheetId="0">#REF!</definedName>
    <definedName name="PARC." localSheetId="2">#REF!</definedName>
    <definedName name="PARC.">#REF!</definedName>
    <definedName name="PARISUL_CS" localSheetId="1">#REF!</definedName>
    <definedName name="PARISUL_CS" localSheetId="3">#REF!</definedName>
    <definedName name="PARISUL_CS" localSheetId="0">#REF!</definedName>
    <definedName name="PARISUL_CS" localSheetId="2">#REF!</definedName>
    <definedName name="PARISUL_CS">#REF!</definedName>
    <definedName name="PARISUL_IR" localSheetId="1">#REF!</definedName>
    <definedName name="PARISUL_IR" localSheetId="3">#REF!</definedName>
    <definedName name="PARISUL_IR" localSheetId="0">#REF!</definedName>
    <definedName name="PARISUL_IR" localSheetId="2">#REF!</definedName>
    <definedName name="PARISUL_IR">#REF!</definedName>
    <definedName name="PASSIVO" localSheetId="1">#REF!</definedName>
    <definedName name="PASSIVO" localSheetId="3">#REF!</definedName>
    <definedName name="PASSIVO" localSheetId="0">#REF!</definedName>
    <definedName name="PASSIVO" localSheetId="2">#REF!</definedName>
    <definedName name="PASSIVO">#REF!</definedName>
    <definedName name="PAT" localSheetId="1">#REF!</definedName>
    <definedName name="PAT" localSheetId="3">#REF!</definedName>
    <definedName name="PAT" localSheetId="0">#REF!</definedName>
    <definedName name="PAT" localSheetId="2">#REF!</definedName>
    <definedName name="PAT">#REF!</definedName>
    <definedName name="PatVtr" localSheetId="1">#REF!</definedName>
    <definedName name="PatVtr" localSheetId="3">#REF!</definedName>
    <definedName name="PatVtr" localSheetId="0">#REF!</definedName>
    <definedName name="PatVtr" localSheetId="2">#REF!</definedName>
    <definedName name="PatVtr">#REF!</definedName>
    <definedName name="PC" localSheetId="1">[9]pl!#REF!</definedName>
    <definedName name="PC" localSheetId="3">[9]pl!#REF!</definedName>
    <definedName name="PC" localSheetId="0">[9]pl!#REF!</definedName>
    <definedName name="PC" localSheetId="2">[9]pl!#REF!</definedName>
    <definedName name="PC">[9]pl!#REF!</definedName>
    <definedName name="PEDRO" localSheetId="1">#REF!</definedName>
    <definedName name="PEDRO" localSheetId="3">#REF!</definedName>
    <definedName name="PEDRO" localSheetId="0">#REF!</definedName>
    <definedName name="PEDRO" localSheetId="2">#REF!</definedName>
    <definedName name="PEDRO">#REF!</definedName>
    <definedName name="pedross" localSheetId="1">#REF!</definedName>
    <definedName name="pedross" localSheetId="3">#REF!</definedName>
    <definedName name="pedross" localSheetId="0">#REF!</definedName>
    <definedName name="pedross" localSheetId="2">#REF!</definedName>
    <definedName name="pedross">#REF!</definedName>
    <definedName name="PEMIDOL" localSheetId="1">#REF!</definedName>
    <definedName name="PEMIDOL" localSheetId="3">#REF!</definedName>
    <definedName name="PEMIDOL" localSheetId="0">#REF!</definedName>
    <definedName name="PEMIDOL" localSheetId="2">#REF!</definedName>
    <definedName name="PEMIDOL">#REF!</definedName>
    <definedName name="PEMIREAL">'[19]u$s IP MI'!$A$1:$Q$48</definedName>
    <definedName name="Pensão" localSheetId="1">#REF!</definedName>
    <definedName name="Pensão" localSheetId="3">#REF!</definedName>
    <definedName name="Pensão" localSheetId="0">#REF!</definedName>
    <definedName name="Pensão" localSheetId="2">#REF!</definedName>
    <definedName name="Pensão">#REF!</definedName>
    <definedName name="pepe" localSheetId="1">#REF!</definedName>
    <definedName name="pepe" localSheetId="3">#REF!</definedName>
    <definedName name="pepe" localSheetId="0">#REF!</definedName>
    <definedName name="pepe" localSheetId="2">#REF!</definedName>
    <definedName name="pepe">#REF!</definedName>
    <definedName name="Percent_Threshold" localSheetId="1">'[26]Papel Mestre'!#REF!</definedName>
    <definedName name="Percent_Threshold" localSheetId="3">'[26]Papel Mestre'!#REF!</definedName>
    <definedName name="Percent_Threshold" localSheetId="0">'[26]Papel Mestre'!#REF!</definedName>
    <definedName name="Percent_Threshold" localSheetId="2">'[26]Papel Mestre'!#REF!</definedName>
    <definedName name="Percent_Threshold">'[26]Papel Mestre'!#REF!</definedName>
    <definedName name="perdas" localSheetId="1">[9]pl!#REF!</definedName>
    <definedName name="perdas" localSheetId="3">[9]pl!#REF!</definedName>
    <definedName name="perdas" localSheetId="0">[9]pl!#REF!</definedName>
    <definedName name="perdas" localSheetId="2">[9]pl!#REF!</definedName>
    <definedName name="perdas">[9]pl!#REF!</definedName>
    <definedName name="Period" localSheetId="1">#REF!</definedName>
    <definedName name="Period" localSheetId="3">#REF!</definedName>
    <definedName name="Period" localSheetId="0">#REF!</definedName>
    <definedName name="Period" localSheetId="2">#REF!</definedName>
    <definedName name="Period">#REF!</definedName>
    <definedName name="PEROS" localSheetId="1">#REF!</definedName>
    <definedName name="PEROS" localSheetId="3">#REF!</definedName>
    <definedName name="PEROS" localSheetId="0">#REF!</definedName>
    <definedName name="PEROS" localSheetId="2">#REF!</definedName>
    <definedName name="PEROS">#REF!</definedName>
    <definedName name="PIS" localSheetId="1">#REF!</definedName>
    <definedName name="PIS" localSheetId="3">#REF!</definedName>
    <definedName name="PIS" localSheetId="0">#REF!</definedName>
    <definedName name="PIS" localSheetId="2">#REF!</definedName>
    <definedName name="PIS">#REF!</definedName>
    <definedName name="pivot" localSheetId="1">#REF!</definedName>
    <definedName name="pivot" localSheetId="3">#REF!</definedName>
    <definedName name="pivot" localSheetId="0">#REF!</definedName>
    <definedName name="pivot" localSheetId="2">#REF!</definedName>
    <definedName name="pivot">#REF!</definedName>
    <definedName name="pivot1" localSheetId="1">#REF!</definedName>
    <definedName name="pivot1" localSheetId="3">#REF!</definedName>
    <definedName name="pivot1" localSheetId="0">#REF!</definedName>
    <definedName name="pivot1" localSheetId="2">#REF!</definedName>
    <definedName name="pivot1">#REF!</definedName>
    <definedName name="Planilha" localSheetId="1">#REF!</definedName>
    <definedName name="Planilha" localSheetId="3">#REF!</definedName>
    <definedName name="Planilha" localSheetId="0">#REF!</definedName>
    <definedName name="Planilha" localSheetId="2">#REF!</definedName>
    <definedName name="Planilha">#REF!</definedName>
    <definedName name="PLANO">""</definedName>
    <definedName name="po" localSheetId="1" hidden="1">{#N/A,#N/A,FALSE,"Aging Summary";#N/A,#N/A,FALSE,"Ratio Analysis";#N/A,#N/A,FALSE,"Test 120 Day Accts";#N/A,#N/A,FALSE,"Tickmarks"}</definedName>
    <definedName name="po" localSheetId="3" hidden="1">{#N/A,#N/A,FALSE,"Aging Summary";#N/A,#N/A,FALSE,"Ratio Analysis";#N/A,#N/A,FALSE,"Test 120 Day Accts";#N/A,#N/A,FALSE,"Tickmarks"}</definedName>
    <definedName name="po" localSheetId="2" hidden="1">{#N/A,#N/A,FALSE,"Aging Summary";#N/A,#N/A,FALSE,"Ratio Analysis";#N/A,#N/A,FALSE,"Test 120 Day Accts";#N/A,#N/A,FALSE,"Tickmarks"}</definedName>
    <definedName name="po" localSheetId="4" hidden="1">{#N/A,#N/A,FALSE,"Aging Summary";#N/A,#N/A,FALSE,"Ratio Analysis";#N/A,#N/A,FALSE,"Test 120 Day Accts";#N/A,#N/A,FALSE,"Tickmarks"}</definedName>
    <definedName name="po" hidden="1">{#N/A,#N/A,FALSE,"Aging Summary";#N/A,#N/A,FALSE,"Ratio Analysis";#N/A,#N/A,FALSE,"Test 120 Day Accts";#N/A,#N/A,FALSE,"Tickmarks"}</definedName>
    <definedName name="pqowoeiiur" localSheetId="1" hidden="1">{#N/A,#N/A,FALSE,"Aging Summary";#N/A,#N/A,FALSE,"Ratio Analysis";#N/A,#N/A,FALSE,"Test 120 Day Accts";#N/A,#N/A,FALSE,"Tickmarks"}</definedName>
    <definedName name="pqowoeiiur" localSheetId="3" hidden="1">{#N/A,#N/A,FALSE,"Aging Summary";#N/A,#N/A,FALSE,"Ratio Analysis";#N/A,#N/A,FALSE,"Test 120 Day Accts";#N/A,#N/A,FALSE,"Tickmarks"}</definedName>
    <definedName name="pqowoeiiur" localSheetId="2" hidden="1">{#N/A,#N/A,FALSE,"Aging Summary";#N/A,#N/A,FALSE,"Ratio Analysis";#N/A,#N/A,FALSE,"Test 120 Day Accts";#N/A,#N/A,FALSE,"Tickmarks"}</definedName>
    <definedName name="pqowoeiiur" localSheetId="4" hidden="1">{#N/A,#N/A,FALSE,"Aging Summary";#N/A,#N/A,FALSE,"Ratio Analysis";#N/A,#N/A,FALSE,"Test 120 Day Accts";#N/A,#N/A,FALSE,"Tickmarks"}</definedName>
    <definedName name="pqowoeiiur" hidden="1">{#N/A,#N/A,FALSE,"Aging Summary";#N/A,#N/A,FALSE,"Ratio Analysis";#N/A,#N/A,FALSE,"Test 120 Day Accts";#N/A,#N/A,FALSE,"Tickmarks"}</definedName>
    <definedName name="pqwoeiiur" localSheetId="1" hidden="1">{#N/A,#N/A,FALSE,"Aging Summary";#N/A,#N/A,FALSE,"Ratio Analysis";#N/A,#N/A,FALSE,"Test 120 Day Accts";#N/A,#N/A,FALSE,"Tickmarks"}</definedName>
    <definedName name="pqwoeiiur" localSheetId="3" hidden="1">{#N/A,#N/A,FALSE,"Aging Summary";#N/A,#N/A,FALSE,"Ratio Analysis";#N/A,#N/A,FALSE,"Test 120 Day Accts";#N/A,#N/A,FALSE,"Tickmarks"}</definedName>
    <definedName name="pqwoeiiur" localSheetId="2" hidden="1">{#N/A,#N/A,FALSE,"Aging Summary";#N/A,#N/A,FALSE,"Ratio Analysis";#N/A,#N/A,FALSE,"Test 120 Day Accts";#N/A,#N/A,FALSE,"Tickmarks"}</definedName>
    <definedName name="pqwoeiiur" localSheetId="4" hidden="1">{#N/A,#N/A,FALSE,"Aging Summary";#N/A,#N/A,FALSE,"Ratio Analysis";#N/A,#N/A,FALSE,"Test 120 Day Accts";#N/A,#N/A,FALSE,"Tickmarks"}</definedName>
    <definedName name="pqwoeiiur" hidden="1">{#N/A,#N/A,FALSE,"Aging Summary";#N/A,#N/A,FALSE,"Ratio Analysis";#N/A,#N/A,FALSE,"Test 120 Day Accts";#N/A,#N/A,FALSE,"Tickmarks"}</definedName>
    <definedName name="Prepaid" localSheetId="1">#REF!</definedName>
    <definedName name="Prepaid" localSheetId="3">#REF!</definedName>
    <definedName name="Prepaid" localSheetId="0">#REF!</definedName>
    <definedName name="Prepaid" localSheetId="2">#REF!</definedName>
    <definedName name="Prepaid">#REF!</definedName>
    <definedName name="pressões" localSheetId="1">#REF!</definedName>
    <definedName name="pressões" localSheetId="3">#REF!</definedName>
    <definedName name="pressões" localSheetId="0">#REF!</definedName>
    <definedName name="pressões" localSheetId="2">#REF!</definedName>
    <definedName name="pressões">#REF!</definedName>
    <definedName name="PRIENC98" localSheetId="1">[12]ServDiv!#REF!</definedName>
    <definedName name="PRIENC98" localSheetId="3">[12]ServDiv!#REF!</definedName>
    <definedName name="PRIENC98" localSheetId="0">[12]ServDiv!#REF!</definedName>
    <definedName name="PRIENC98" localSheetId="2">[12]ServDiv!#REF!</definedName>
    <definedName name="PRIENC98">[12]ServDiv!#REF!</definedName>
    <definedName name="PRINCIPAL98" localSheetId="1">[12]ServDiv!#REF!</definedName>
    <definedName name="PRINCIPAL98" localSheetId="3">[12]ServDiv!#REF!</definedName>
    <definedName name="PRINCIPAL98" localSheetId="0">[12]ServDiv!#REF!</definedName>
    <definedName name="PRINCIPAL98" localSheetId="2">[12]ServDiv!#REF!</definedName>
    <definedName name="PRINCIPAL98">[12]ServDiv!#REF!</definedName>
    <definedName name="PRINCIPAL99" localSheetId="1">[12]ServDiv!#REF!</definedName>
    <definedName name="PRINCIPAL99" localSheetId="3">[12]ServDiv!#REF!</definedName>
    <definedName name="PRINCIPAL99" localSheetId="0">[12]ServDiv!#REF!</definedName>
    <definedName name="PRINCIPAL99" localSheetId="2">[12]ServDiv!#REF!</definedName>
    <definedName name="PRINCIPAL99">[12]ServDiv!#REF!</definedName>
    <definedName name="PRINENC99" localSheetId="1">[12]ServDiv!#REF!</definedName>
    <definedName name="PRINENC99" localSheetId="3">[12]ServDiv!#REF!</definedName>
    <definedName name="PRINENC99" localSheetId="0">[12]ServDiv!#REF!</definedName>
    <definedName name="PRINENC99" localSheetId="2">[12]ServDiv!#REF!</definedName>
    <definedName name="PRINENC99">[12]ServDiv!#REF!</definedName>
    <definedName name="Print_Area_MI" localSheetId="1">#REF!</definedName>
    <definedName name="Print_Area_MI" localSheetId="3">#REF!</definedName>
    <definedName name="Print_Area_MI" localSheetId="0">#REF!</definedName>
    <definedName name="Print_Area_MI" localSheetId="2">#REF!</definedName>
    <definedName name="Print_Area_MI">#REF!</definedName>
    <definedName name="PRINT_SUMMARY" localSheetId="1">#REF!</definedName>
    <definedName name="PRINT_SUMMARY" localSheetId="3">#REF!</definedName>
    <definedName name="PRINT_SUMMARY" localSheetId="0">#REF!</definedName>
    <definedName name="PRINT_SUMMARY" localSheetId="2">#REF!</definedName>
    <definedName name="PRINT_SUMMARY">#REF!</definedName>
    <definedName name="Prof" localSheetId="1">#REF!</definedName>
    <definedName name="Prof" localSheetId="3">#REF!</definedName>
    <definedName name="Prof" localSheetId="0">#REF!</definedName>
    <definedName name="Prof" localSheetId="2">#REF!</definedName>
    <definedName name="Prof">#REF!</definedName>
    <definedName name="Project_Tucano___Companhia_de_Cimentos_Ribeirão_Grande" localSheetId="1">#REF!</definedName>
    <definedName name="Project_Tucano___Companhia_de_Cimentos_Ribeirão_Grande" localSheetId="3">#REF!</definedName>
    <definedName name="Project_Tucano___Companhia_de_Cimentos_Ribeirão_Grande" localSheetId="0">#REF!</definedName>
    <definedName name="Project_Tucano___Companhia_de_Cimentos_Ribeirão_Grande" localSheetId="2">#REF!</definedName>
    <definedName name="Project_Tucano___Companhia_de_Cimentos_Ribeirão_Grande">#REF!</definedName>
    <definedName name="Prov_26" localSheetId="1">#REF!</definedName>
    <definedName name="Prov_26" localSheetId="3">#REF!</definedName>
    <definedName name="Prov_26" localSheetId="0">#REF!</definedName>
    <definedName name="Prov_26" localSheetId="2">#REF!</definedName>
    <definedName name="Prov_26">#REF!</definedName>
    <definedName name="PROVISÕES" localSheetId="1">#REF!</definedName>
    <definedName name="PROVISÕES" localSheetId="3">#REF!</definedName>
    <definedName name="PROVISÕES" localSheetId="0">#REF!</definedName>
    <definedName name="PROVISÕES" localSheetId="2">#REF!</definedName>
    <definedName name="PROVISÕES">#REF!</definedName>
    <definedName name="PS" localSheetId="1">[9]pl!#REF!</definedName>
    <definedName name="PS" localSheetId="3">[9]pl!#REF!</definedName>
    <definedName name="PS" localSheetId="0">[9]pl!#REF!</definedName>
    <definedName name="PS" localSheetId="2">[9]pl!#REF!</definedName>
    <definedName name="PS">[9]pl!#REF!</definedName>
    <definedName name="PV" localSheetId="1">#REF!</definedName>
    <definedName name="PV" localSheetId="3">#REF!</definedName>
    <definedName name="PV" localSheetId="0">#REF!</definedName>
    <definedName name="PV" localSheetId="2">#REF!</definedName>
    <definedName name="PV">#REF!</definedName>
    <definedName name="pwqoie" localSheetId="1" hidden="1">{#N/A,#N/A,FALSE,"Aging Summary";#N/A,#N/A,FALSE,"Ratio Analysis";#N/A,#N/A,FALSE,"Test 120 Day Accts";#N/A,#N/A,FALSE,"Tickmarks"}</definedName>
    <definedName name="pwqoie" localSheetId="3" hidden="1">{#N/A,#N/A,FALSE,"Aging Summary";#N/A,#N/A,FALSE,"Ratio Analysis";#N/A,#N/A,FALSE,"Test 120 Day Accts";#N/A,#N/A,FALSE,"Tickmarks"}</definedName>
    <definedName name="pwqoie" localSheetId="2" hidden="1">{#N/A,#N/A,FALSE,"Aging Summary";#N/A,#N/A,FALSE,"Ratio Analysis";#N/A,#N/A,FALSE,"Test 120 Day Accts";#N/A,#N/A,FALSE,"Tickmarks"}</definedName>
    <definedName name="pwqoie" localSheetId="4" hidden="1">{#N/A,#N/A,FALSE,"Aging Summary";#N/A,#N/A,FALSE,"Ratio Analysis";#N/A,#N/A,FALSE,"Test 120 Day Accts";#N/A,#N/A,FALSE,"Tickmarks"}</definedName>
    <definedName name="pwqoie" hidden="1">{#N/A,#N/A,FALSE,"Aging Summary";#N/A,#N/A,FALSE,"Ratio Analysis";#N/A,#N/A,FALSE,"Test 120 Day Accts";#N/A,#N/A,FALSE,"Tickmarks"}</definedName>
    <definedName name="q" localSheetId="1" hidden="1">{"Fecha_Setembro",#N/A,FALSE,"FECHAMENTO-2002 ";"Defer_Setembro",#N/A,FALSE,"DIFERIDO";"Pis_Setembro",#N/A,FALSE,"PIS COFINS";"Iss_Setembro",#N/A,FALSE,"ISS"}</definedName>
    <definedName name="q" localSheetId="3" hidden="1">{"Fecha_Setembro",#N/A,FALSE,"FECHAMENTO-2002 ";"Defer_Setembro",#N/A,FALSE,"DIFERIDO";"Pis_Setembro",#N/A,FALSE,"PIS COFINS";"Iss_Setembro",#N/A,FALSE,"ISS"}</definedName>
    <definedName name="q" localSheetId="2" hidden="1">{"Fecha_Setembro",#N/A,FALSE,"FECHAMENTO-2002 ";"Defer_Setembro",#N/A,FALSE,"DIFERIDO";"Pis_Setembro",#N/A,FALSE,"PIS COFINS";"Iss_Setembro",#N/A,FALSE,"ISS"}</definedName>
    <definedName name="q" localSheetId="4" hidden="1">{"Fecha_Setembro",#N/A,FALSE,"FECHAMENTO-2002 ";"Defer_Setembro",#N/A,FALSE,"DIFERIDO";"Pis_Setembro",#N/A,FALSE,"PIS COFINS";"Iss_Setembro",#N/A,FALSE,"ISS"}</definedName>
    <definedName name="q" hidden="1">{"Fecha_Setembro",#N/A,FALSE,"FECHAMENTO-2002 ";"Defer_Setembro",#N/A,FALSE,"DIFERIDO";"Pis_Setembro",#N/A,FALSE,"PIS COFINS";"Iss_Setembro",#N/A,FALSE,"ISS"}</definedName>
    <definedName name="QUADRO" localSheetId="1">#REF!</definedName>
    <definedName name="QUADRO" localSheetId="3">#REF!</definedName>
    <definedName name="QUADRO" localSheetId="0">#REF!</definedName>
    <definedName name="QUADRO" localSheetId="2">#REF!</definedName>
    <definedName name="QUADRO">#REF!</definedName>
    <definedName name="qw" localSheetId="1" hidden="1">{#N/A,#N/A,FALSE,"Aging Summary";#N/A,#N/A,FALSE,"Ratio Analysis";#N/A,#N/A,FALSE,"Test 120 Day Accts";#N/A,#N/A,FALSE,"Tickmarks"}</definedName>
    <definedName name="qw" localSheetId="3" hidden="1">{#N/A,#N/A,FALSE,"Aging Summary";#N/A,#N/A,FALSE,"Ratio Analysis";#N/A,#N/A,FALSE,"Test 120 Day Accts";#N/A,#N/A,FALSE,"Tickmarks"}</definedName>
    <definedName name="qw" localSheetId="2" hidden="1">{#N/A,#N/A,FALSE,"Aging Summary";#N/A,#N/A,FALSE,"Ratio Analysis";#N/A,#N/A,FALSE,"Test 120 Day Accts";#N/A,#N/A,FALSE,"Tickmarks"}</definedName>
    <definedName name="qw" localSheetId="4" hidden="1">{#N/A,#N/A,FALSE,"Aging Summary";#N/A,#N/A,FALSE,"Ratio Analysis";#N/A,#N/A,FALSE,"Test 120 Day Accts";#N/A,#N/A,FALSE,"Tickmarks"}</definedName>
    <definedName name="qw" hidden="1">{#N/A,#N/A,FALSE,"Aging Summary";#N/A,#N/A,FALSE,"Ratio Analysis";#N/A,#N/A,FALSE,"Test 120 Day Accts";#N/A,#N/A,FALSE,"Tickmarks"}</definedName>
    <definedName name="qwe" localSheetId="1" hidden="1">{#N/A,#N/A,FALSE,"Aging Summary";#N/A,#N/A,FALSE,"Ratio Analysis";#N/A,#N/A,FALSE,"Test 120 Day Accts";#N/A,#N/A,FALSE,"Tickmarks"}</definedName>
    <definedName name="qwe" localSheetId="3" hidden="1">{#N/A,#N/A,FALSE,"Aging Summary";#N/A,#N/A,FALSE,"Ratio Analysis";#N/A,#N/A,FALSE,"Test 120 Day Accts";#N/A,#N/A,FALSE,"Tickmarks"}</definedName>
    <definedName name="qwe" localSheetId="2" hidden="1">{#N/A,#N/A,FALSE,"Aging Summary";#N/A,#N/A,FALSE,"Ratio Analysis";#N/A,#N/A,FALSE,"Test 120 Day Accts";#N/A,#N/A,FALSE,"Tickmarks"}</definedName>
    <definedName name="qwe" localSheetId="4" hidden="1">{#N/A,#N/A,FALSE,"Aging Summary";#N/A,#N/A,FALSE,"Ratio Analysis";#N/A,#N/A,FALSE,"Test 120 Day Accts";#N/A,#N/A,FALSE,"Tickmarks"}</definedName>
    <definedName name="qwe" hidden="1">{#N/A,#N/A,FALSE,"Aging Summary";#N/A,#N/A,FALSE,"Ratio Analysis";#N/A,#N/A,FALSE,"Test 120 Day Accts";#N/A,#N/A,FALSE,"Tickmarks"}</definedName>
    <definedName name="R_D_Costs_1999" localSheetId="1">#REF!</definedName>
    <definedName name="R_D_Costs_1999" localSheetId="3">#REF!</definedName>
    <definedName name="R_D_Costs_1999" localSheetId="0">#REF!</definedName>
    <definedName name="R_D_Costs_1999" localSheetId="2">#REF!</definedName>
    <definedName name="R_D_Costs_1999">#REF!</definedName>
    <definedName name="R_D_Costs_2000" localSheetId="1">#REF!</definedName>
    <definedName name="R_D_Costs_2000" localSheetId="3">#REF!</definedName>
    <definedName name="R_D_Costs_2000" localSheetId="0">#REF!</definedName>
    <definedName name="R_D_Costs_2000" localSheetId="2">#REF!</definedName>
    <definedName name="R_D_Costs_2000">#REF!</definedName>
    <definedName name="R_Factor" localSheetId="1">#REF!</definedName>
    <definedName name="R_Factor" localSheetId="3">#REF!</definedName>
    <definedName name="R_Factor" localSheetId="0">#REF!</definedName>
    <definedName name="R_Factor" localSheetId="2">#REF!</definedName>
    <definedName name="R_Factor">#REF!</definedName>
    <definedName name="rafa" localSheetId="1" hidden="1">{#N/A,#N/A,FALSE,"Aging Summary";#N/A,#N/A,FALSE,"Ratio Analysis";#N/A,#N/A,FALSE,"Test 120 Day Accts";#N/A,#N/A,FALSE,"Tickmarks"}</definedName>
    <definedName name="rafa" localSheetId="3" hidden="1">{#N/A,#N/A,FALSE,"Aging Summary";#N/A,#N/A,FALSE,"Ratio Analysis";#N/A,#N/A,FALSE,"Test 120 Day Accts";#N/A,#N/A,FALSE,"Tickmarks"}</definedName>
    <definedName name="rafa" localSheetId="2" hidden="1">{#N/A,#N/A,FALSE,"Aging Summary";#N/A,#N/A,FALSE,"Ratio Analysis";#N/A,#N/A,FALSE,"Test 120 Day Accts";#N/A,#N/A,FALSE,"Tickmarks"}</definedName>
    <definedName name="rafa" localSheetId="4" hidden="1">{#N/A,#N/A,FALSE,"Aging Summary";#N/A,#N/A,FALSE,"Ratio Analysis";#N/A,#N/A,FALSE,"Test 120 Day Accts";#N/A,#N/A,FALSE,"Tickmarks"}</definedName>
    <definedName name="rafa" hidden="1">{#N/A,#N/A,FALSE,"Aging Summary";#N/A,#N/A,FALSE,"Ratio Analysis";#N/A,#N/A,FALSE,"Test 120 Day Accts";#N/A,#N/A,FALSE,"Tickmarks"}</definedName>
    <definedName name="RATEIO" localSheetId="1">#REF!</definedName>
    <definedName name="RATEIO" localSheetId="3">#REF!</definedName>
    <definedName name="RATEIO" localSheetId="0">#REF!</definedName>
    <definedName name="RATEIO" localSheetId="2">#REF!</definedName>
    <definedName name="RATEIO">#REF!</definedName>
    <definedName name="RAZÃO" localSheetId="1">#REF!</definedName>
    <definedName name="RAZÃO" localSheetId="3">#REF!</definedName>
    <definedName name="RAZÃO" localSheetId="0">#REF!</definedName>
    <definedName name="RAZÃO" localSheetId="2">#REF!</definedName>
    <definedName name="RAZÃO">#REF!</definedName>
    <definedName name="rbruta" localSheetId="1">#REF!</definedName>
    <definedName name="rbruta" localSheetId="3">#REF!</definedName>
    <definedName name="rbruta" localSheetId="0">#REF!</definedName>
    <definedName name="rbruta" localSheetId="2">#REF!</definedName>
    <definedName name="rbruta">#REF!</definedName>
    <definedName name="RBXLR" localSheetId="1">#REF!</definedName>
    <definedName name="RBXLR" localSheetId="3">#REF!</definedName>
    <definedName name="RBXLR" localSheetId="0">#REF!</definedName>
    <definedName name="RBXLR" localSheetId="2">#REF!</definedName>
    <definedName name="RBXLR">#REF!</definedName>
    <definedName name="re" localSheetId="1" hidden="1">{#N/A,#N/A,FALSE,"Aging Summary";#N/A,#N/A,FALSE,"Ratio Analysis";#N/A,#N/A,FALSE,"Test 120 Day Accts";#N/A,#N/A,FALSE,"Tickmarks"}</definedName>
    <definedName name="re" localSheetId="3" hidden="1">{#N/A,#N/A,FALSE,"Aging Summary";#N/A,#N/A,FALSE,"Ratio Analysis";#N/A,#N/A,FALSE,"Test 120 Day Accts";#N/A,#N/A,FALSE,"Tickmarks"}</definedName>
    <definedName name="re" localSheetId="2" hidden="1">{#N/A,#N/A,FALSE,"Aging Summary";#N/A,#N/A,FALSE,"Ratio Analysis";#N/A,#N/A,FALSE,"Test 120 Day Accts";#N/A,#N/A,FALSE,"Tickmarks"}</definedName>
    <definedName name="re" localSheetId="4" hidden="1">{#N/A,#N/A,FALSE,"Aging Summary";#N/A,#N/A,FALSE,"Ratio Analysis";#N/A,#N/A,FALSE,"Test 120 Day Accts";#N/A,#N/A,FALSE,"Tickmarks"}</definedName>
    <definedName name="re" hidden="1">{#N/A,#N/A,FALSE,"Aging Summary";#N/A,#N/A,FALSE,"Ratio Analysis";#N/A,#N/A,FALSE,"Test 120 Day Accts";#N/A,#N/A,FALSE,"Tickmarks"}</definedName>
    <definedName name="REC" localSheetId="1">[9]pl!#REF!</definedName>
    <definedName name="REC" localSheetId="3">[9]pl!#REF!</definedName>
    <definedName name="REC" localSheetId="0">[9]pl!#REF!</definedName>
    <definedName name="REC" localSheetId="2">[9]pl!#REF!</definedName>
    <definedName name="REC">[9]pl!#REF!</definedName>
    <definedName name="RECEITA" localSheetId="1">#REF!</definedName>
    <definedName name="RECEITA" localSheetId="3">#REF!</definedName>
    <definedName name="RECEITA" localSheetId="0">#REF!</definedName>
    <definedName name="RECEITA" localSheetId="2">#REF!</definedName>
    <definedName name="RECEITA">#REF!</definedName>
    <definedName name="REF" localSheetId="1">[9]pl!#REF!</definedName>
    <definedName name="REF" localSheetId="3">[9]pl!#REF!</definedName>
    <definedName name="REF" localSheetId="0">[9]pl!#REF!</definedName>
    <definedName name="REF" localSheetId="2">[9]pl!#REF!</definedName>
    <definedName name="REF">[9]pl!#REF!</definedName>
    <definedName name="Referencia" localSheetId="1">'[20]DOCUMENTO FI'!#REF!</definedName>
    <definedName name="Referencia" localSheetId="3">'[20]DOCUMENTO FI'!#REF!</definedName>
    <definedName name="Referencia" localSheetId="0">'[20]DOCUMENTO FI'!#REF!</definedName>
    <definedName name="Referencia" localSheetId="2">'[20]DOCUMENTO FI'!#REF!</definedName>
    <definedName name="Referencia">'[20]DOCUMENTO FI'!#REF!</definedName>
    <definedName name="REGIONAL_ANAYL" localSheetId="1">#REF!</definedName>
    <definedName name="REGIONAL_ANAYL" localSheetId="3">#REF!</definedName>
    <definedName name="REGIONAL_ANAYL" localSheetId="0">#REF!</definedName>
    <definedName name="REGIONAL_ANAYL" localSheetId="2">#REF!</definedName>
    <definedName name="REGIONAL_ANAYL">#REF!</definedName>
    <definedName name="regulatorios" localSheetId="1">[34]!L1C1:_L4800C5</definedName>
    <definedName name="regulatorios" localSheetId="3">[34]!L1C1:_L4800C5</definedName>
    <definedName name="regulatorios" localSheetId="0">[34]!L1C1:_L4800C5</definedName>
    <definedName name="regulatorios" localSheetId="2">[34]!L1C1:_L4800C5</definedName>
    <definedName name="regulatorios" localSheetId="4">[34]!L1C1:_L4800C5</definedName>
    <definedName name="regulatorios">[34]!L1C1:_L4800C5</definedName>
    <definedName name="REPASSE" localSheetId="1">#REF!</definedName>
    <definedName name="REPASSE" localSheetId="3">#REF!</definedName>
    <definedName name="REPASSE" localSheetId="0">#REF!</definedName>
    <definedName name="REPASSE" localSheetId="2">#REF!</definedName>
    <definedName name="REPASSE">#REF!</definedName>
    <definedName name="RES" localSheetId="1">[9]pl!#REF!</definedName>
    <definedName name="RES" localSheetId="3">[9]pl!#REF!</definedName>
    <definedName name="RES" localSheetId="0">[9]pl!#REF!</definedName>
    <definedName name="RES" localSheetId="2">[9]pl!#REF!</definedName>
    <definedName name="RES">[9]pl!#REF!</definedName>
    <definedName name="Residual_difference" localSheetId="1">#REF!</definedName>
    <definedName name="Residual_difference" localSheetId="3">#REF!</definedName>
    <definedName name="Residual_difference" localSheetId="0">#REF!</definedName>
    <definedName name="Residual_difference" localSheetId="2">#REF!</definedName>
    <definedName name="Residual_difference">#REF!</definedName>
    <definedName name="RESULTADO" localSheetId="1">#REF!</definedName>
    <definedName name="RESULTADO" localSheetId="3">#REF!</definedName>
    <definedName name="RESULTADO" localSheetId="0">#REF!</definedName>
    <definedName name="RESULTADO" localSheetId="2">#REF!</definedName>
    <definedName name="RESULTADO">#REF!</definedName>
    <definedName name="RESUMODOL" localSheetId="1">#REF!</definedName>
    <definedName name="RESUMODOL" localSheetId="3">#REF!</definedName>
    <definedName name="RESUMODOL" localSheetId="0">#REF!</definedName>
    <definedName name="RESUMODOL" localSheetId="2">#REF!</definedName>
    <definedName name="RESUMODOL">#REF!</definedName>
    <definedName name="RESUMOREAL" localSheetId="1">#REF!</definedName>
    <definedName name="RESUMOREAL" localSheetId="3">#REF!</definedName>
    <definedName name="RESUMOREAL" localSheetId="0">#REF!</definedName>
    <definedName name="RESUMOREAL" localSheetId="2">#REF!</definedName>
    <definedName name="RESUMOREAL">#REF!</definedName>
    <definedName name="RIR" localSheetId="1">#REF!</definedName>
    <definedName name="RIR" localSheetId="3">#REF!</definedName>
    <definedName name="RIR" localSheetId="0">#REF!</definedName>
    <definedName name="RIR" localSheetId="2">#REF!</definedName>
    <definedName name="RIR">#REF!</definedName>
    <definedName name="RLP" localSheetId="1">[9]pl!#REF!</definedName>
    <definedName name="RLP" localSheetId="3">[9]pl!#REF!</definedName>
    <definedName name="RLP" localSheetId="0">[9]pl!#REF!</definedName>
    <definedName name="RLP" localSheetId="2">[9]pl!#REF!</definedName>
    <definedName name="RLP">[9]pl!#REF!</definedName>
    <definedName name="RR" localSheetId="1">#REF!</definedName>
    <definedName name="RR" localSheetId="3">#REF!</definedName>
    <definedName name="RR" localSheetId="0">#REF!</definedName>
    <definedName name="RR" localSheetId="2">#REF!</definedName>
    <definedName name="RR">#REF!</definedName>
    <definedName name="rt" localSheetId="1" hidden="1">{#N/A,#N/A,FALSE,"Aging Summary";#N/A,#N/A,FALSE,"Ratio Analysis";#N/A,#N/A,FALSE,"Test 120 Day Accts";#N/A,#N/A,FALSE,"Tickmarks"}</definedName>
    <definedName name="rt" localSheetId="3" hidden="1">{#N/A,#N/A,FALSE,"Aging Summary";#N/A,#N/A,FALSE,"Ratio Analysis";#N/A,#N/A,FALSE,"Test 120 Day Accts";#N/A,#N/A,FALSE,"Tickmarks"}</definedName>
    <definedName name="rt" localSheetId="2" hidden="1">{#N/A,#N/A,FALSE,"Aging Summary";#N/A,#N/A,FALSE,"Ratio Analysis";#N/A,#N/A,FALSE,"Test 120 Day Accts";#N/A,#N/A,FALSE,"Tickmarks"}</definedName>
    <definedName name="rt" localSheetId="4" hidden="1">{#N/A,#N/A,FALSE,"Aging Summary";#N/A,#N/A,FALSE,"Ratio Analysis";#N/A,#N/A,FALSE,"Test 120 Day Accts";#N/A,#N/A,FALSE,"Tickmarks"}</definedName>
    <definedName name="rt" hidden="1">{#N/A,#N/A,FALSE,"Aging Summary";#N/A,#N/A,FALSE,"Ratio Analysis";#N/A,#N/A,FALSE,"Test 120 Day Accts";#N/A,#N/A,FALSE,"Tickmarks"}</definedName>
    <definedName name="rui" localSheetId="1">#REF!</definedName>
    <definedName name="rui" localSheetId="3">#REF!</definedName>
    <definedName name="rui" localSheetId="0">#REF!</definedName>
    <definedName name="rui" localSheetId="2">#REF!</definedName>
    <definedName name="rui">#REF!</definedName>
    <definedName name="ruut" localSheetId="1" hidden="1">{#N/A,#N/A,FALSE,"Aging Summary";#N/A,#N/A,FALSE,"Ratio Analysis";#N/A,#N/A,FALSE,"Test 120 Day Accts";#N/A,#N/A,FALSE,"Tickmarks"}</definedName>
    <definedName name="ruut" localSheetId="3" hidden="1">{#N/A,#N/A,FALSE,"Aging Summary";#N/A,#N/A,FALSE,"Ratio Analysis";#N/A,#N/A,FALSE,"Test 120 Day Accts";#N/A,#N/A,FALSE,"Tickmarks"}</definedName>
    <definedName name="ruut" localSheetId="2" hidden="1">{#N/A,#N/A,FALSE,"Aging Summary";#N/A,#N/A,FALSE,"Ratio Analysis";#N/A,#N/A,FALSE,"Test 120 Day Accts";#N/A,#N/A,FALSE,"Tickmarks"}</definedName>
    <definedName name="ruut" localSheetId="4" hidden="1">{#N/A,#N/A,FALSE,"Aging Summary";#N/A,#N/A,FALSE,"Ratio Analysis";#N/A,#N/A,FALSE,"Test 120 Day Accts";#N/A,#N/A,FALSE,"Tickmarks"}</definedName>
    <definedName name="ruut" hidden="1">{#N/A,#N/A,FALSE,"Aging Summary";#N/A,#N/A,FALSE,"Ratio Analysis";#N/A,#N/A,FALSE,"Test 120 Day Accts";#N/A,#N/A,FALSE,"Tickmarks"}</definedName>
    <definedName name="s" localSheetId="1">{"TotalGeralDespesasPorArea",#N/A,FALSE,"VinculosAccessEfetivo"}</definedName>
    <definedName name="s" localSheetId="3">{"TotalGeralDespesasPorArea",#N/A,FALSE,"VinculosAccessEfetivo"}</definedName>
    <definedName name="s" localSheetId="2">{"TotalGeralDespesasPorArea",#N/A,FALSE,"VinculosAccessEfetivo"}</definedName>
    <definedName name="s" localSheetId="4">{"TotalGeralDespesasPorArea",#N/A,FALSE,"VinculosAccessEfetivo"}</definedName>
    <definedName name="s">{"TotalGeralDespesasPorArea",#N/A,FALSE,"VinculosAccessEfetivo"}</definedName>
    <definedName name="S_AcctDes" localSheetId="1">#REF!</definedName>
    <definedName name="S_AcctDes" localSheetId="3">#REF!</definedName>
    <definedName name="S_AcctDes" localSheetId="0">#REF!</definedName>
    <definedName name="S_AcctDes" localSheetId="2">#REF!</definedName>
    <definedName name="S_AcctDes">#REF!</definedName>
    <definedName name="S_Adjust" localSheetId="1">#REF!</definedName>
    <definedName name="S_Adjust" localSheetId="3">#REF!</definedName>
    <definedName name="S_Adjust" localSheetId="0">#REF!</definedName>
    <definedName name="S_Adjust" localSheetId="2">#REF!</definedName>
    <definedName name="S_Adjust">#REF!</definedName>
    <definedName name="S_Adjust_Data" localSheetId="1">#REF!</definedName>
    <definedName name="S_Adjust_Data" localSheetId="3">#REF!</definedName>
    <definedName name="S_Adjust_Data" localSheetId="0">#REF!</definedName>
    <definedName name="S_Adjust_Data" localSheetId="2">#REF!</definedName>
    <definedName name="S_Adjust_Data">#REF!</definedName>
    <definedName name="S_Adjust_GT" localSheetId="1">#REF!</definedName>
    <definedName name="S_Adjust_GT" localSheetId="3">#REF!</definedName>
    <definedName name="S_Adjust_GT" localSheetId="0">#REF!</definedName>
    <definedName name="S_Adjust_GT" localSheetId="2">#REF!</definedName>
    <definedName name="S_Adjust_GT">#REF!</definedName>
    <definedName name="S_AJE_Tot" localSheetId="1">#REF!</definedName>
    <definedName name="S_AJE_Tot" localSheetId="3">#REF!</definedName>
    <definedName name="S_AJE_Tot" localSheetId="0">#REF!</definedName>
    <definedName name="S_AJE_Tot" localSheetId="2">#REF!</definedName>
    <definedName name="S_AJE_Tot">#REF!</definedName>
    <definedName name="S_AJE_Tot_Data" localSheetId="1">#REF!</definedName>
    <definedName name="S_AJE_Tot_Data" localSheetId="3">#REF!</definedName>
    <definedName name="S_AJE_Tot_Data" localSheetId="0">#REF!</definedName>
    <definedName name="S_AJE_Tot_Data" localSheetId="2">#REF!</definedName>
    <definedName name="S_AJE_Tot_Data">#REF!</definedName>
    <definedName name="S_AJE_Tot_GT" localSheetId="1">#REF!</definedName>
    <definedName name="S_AJE_Tot_GT" localSheetId="3">#REF!</definedName>
    <definedName name="S_AJE_Tot_GT" localSheetId="0">#REF!</definedName>
    <definedName name="S_AJE_Tot_GT" localSheetId="2">#REF!</definedName>
    <definedName name="S_AJE_Tot_GT">#REF!</definedName>
    <definedName name="S_CompNum" localSheetId="1">#REF!</definedName>
    <definedName name="S_CompNum" localSheetId="3">#REF!</definedName>
    <definedName name="S_CompNum" localSheetId="0">#REF!</definedName>
    <definedName name="S_CompNum" localSheetId="2">#REF!</definedName>
    <definedName name="S_CompNum">#REF!</definedName>
    <definedName name="S_CY_Beg" localSheetId="1">#REF!</definedName>
    <definedName name="S_CY_Beg" localSheetId="3">#REF!</definedName>
    <definedName name="S_CY_Beg" localSheetId="0">#REF!</definedName>
    <definedName name="S_CY_Beg" localSheetId="2">#REF!</definedName>
    <definedName name="S_CY_Beg">#REF!</definedName>
    <definedName name="S_CY_Beg_Data" localSheetId="1">#REF!</definedName>
    <definedName name="S_CY_Beg_Data" localSheetId="3">#REF!</definedName>
    <definedName name="S_CY_Beg_Data" localSheetId="0">#REF!</definedName>
    <definedName name="S_CY_Beg_Data" localSheetId="2">#REF!</definedName>
    <definedName name="S_CY_Beg_Data">#REF!</definedName>
    <definedName name="S_CY_Beg_GT" localSheetId="1">#REF!</definedName>
    <definedName name="S_CY_Beg_GT" localSheetId="3">#REF!</definedName>
    <definedName name="S_CY_Beg_GT" localSheetId="0">#REF!</definedName>
    <definedName name="S_CY_Beg_GT" localSheetId="2">#REF!</definedName>
    <definedName name="S_CY_Beg_GT">#REF!</definedName>
    <definedName name="S_CY_End" localSheetId="1">#REF!</definedName>
    <definedName name="S_CY_End" localSheetId="3">#REF!</definedName>
    <definedName name="S_CY_End" localSheetId="0">#REF!</definedName>
    <definedName name="S_CY_End" localSheetId="2">#REF!</definedName>
    <definedName name="S_CY_End">#REF!</definedName>
    <definedName name="S_CY_End_Data" localSheetId="1">#REF!</definedName>
    <definedName name="S_CY_End_Data" localSheetId="3">#REF!</definedName>
    <definedName name="S_CY_End_Data" localSheetId="0">#REF!</definedName>
    <definedName name="S_CY_End_Data" localSheetId="2">#REF!</definedName>
    <definedName name="S_CY_End_Data">#REF!</definedName>
    <definedName name="S_CY_End_GT" localSheetId="1">#REF!</definedName>
    <definedName name="S_CY_End_GT" localSheetId="3">#REF!</definedName>
    <definedName name="S_CY_End_GT" localSheetId="0">#REF!</definedName>
    <definedName name="S_CY_End_GT" localSheetId="2">#REF!</definedName>
    <definedName name="S_CY_End_GT">#REF!</definedName>
    <definedName name="S_Diff_Amt" localSheetId="1">#REF!</definedName>
    <definedName name="S_Diff_Amt" localSheetId="3">#REF!</definedName>
    <definedName name="S_Diff_Amt" localSheetId="0">#REF!</definedName>
    <definedName name="S_Diff_Amt" localSheetId="2">#REF!</definedName>
    <definedName name="S_Diff_Amt">#REF!</definedName>
    <definedName name="S_Diff_Pct" localSheetId="1">#REF!</definedName>
    <definedName name="S_Diff_Pct" localSheetId="3">#REF!</definedName>
    <definedName name="S_Diff_Pct" localSheetId="0">#REF!</definedName>
    <definedName name="S_Diff_Pct" localSheetId="2">#REF!</definedName>
    <definedName name="S_Diff_Pct">#REF!</definedName>
    <definedName name="S_GrpNum" localSheetId="1">#REF!</definedName>
    <definedName name="S_GrpNum" localSheetId="3">#REF!</definedName>
    <definedName name="S_GrpNum" localSheetId="0">#REF!</definedName>
    <definedName name="S_GrpNum" localSheetId="2">#REF!</definedName>
    <definedName name="S_GrpNum">#REF!</definedName>
    <definedName name="S_Headings" localSheetId="1">#REF!</definedName>
    <definedName name="S_Headings" localSheetId="3">#REF!</definedName>
    <definedName name="S_Headings" localSheetId="0">#REF!</definedName>
    <definedName name="S_Headings" localSheetId="2">#REF!</definedName>
    <definedName name="S_Headings">#REF!</definedName>
    <definedName name="S_KeyValue" localSheetId="1">#REF!</definedName>
    <definedName name="S_KeyValue" localSheetId="3">#REF!</definedName>
    <definedName name="S_KeyValue" localSheetId="0">#REF!</definedName>
    <definedName name="S_KeyValue" localSheetId="2">#REF!</definedName>
    <definedName name="S_KeyValue">#REF!</definedName>
    <definedName name="S_PY_End" localSheetId="1">#REF!</definedName>
    <definedName name="S_PY_End" localSheetId="3">#REF!</definedName>
    <definedName name="S_PY_End" localSheetId="0">#REF!</definedName>
    <definedName name="S_PY_End" localSheetId="2">#REF!</definedName>
    <definedName name="S_PY_End">#REF!</definedName>
    <definedName name="S_PY_End_Data" localSheetId="1">#REF!</definedName>
    <definedName name="S_PY_End_Data" localSheetId="3">#REF!</definedName>
    <definedName name="S_PY_End_Data" localSheetId="0">#REF!</definedName>
    <definedName name="S_PY_End_Data" localSheetId="2">#REF!</definedName>
    <definedName name="S_PY_End_Data">#REF!</definedName>
    <definedName name="S_PY_End_GT" localSheetId="1">#REF!</definedName>
    <definedName name="S_PY_End_GT" localSheetId="3">#REF!</definedName>
    <definedName name="S_PY_End_GT" localSheetId="0">#REF!</definedName>
    <definedName name="S_PY_End_GT" localSheetId="2">#REF!</definedName>
    <definedName name="S_PY_End_GT">#REF!</definedName>
    <definedName name="S_RJE_Tot" localSheetId="1">#REF!</definedName>
    <definedName name="S_RJE_Tot" localSheetId="3">#REF!</definedName>
    <definedName name="S_RJE_Tot" localSheetId="0">#REF!</definedName>
    <definedName name="S_RJE_Tot" localSheetId="2">#REF!</definedName>
    <definedName name="S_RJE_Tot">#REF!</definedName>
    <definedName name="S_RJE_Tot_Data" localSheetId="1">#REF!</definedName>
    <definedName name="S_RJE_Tot_Data" localSheetId="3">#REF!</definedName>
    <definedName name="S_RJE_Tot_Data" localSheetId="0">#REF!</definedName>
    <definedName name="S_RJE_Tot_Data" localSheetId="2">#REF!</definedName>
    <definedName name="S_RJE_Tot_Data">#REF!</definedName>
    <definedName name="S_RJE_Tot_GT" localSheetId="1">#REF!</definedName>
    <definedName name="S_RJE_Tot_GT" localSheetId="3">#REF!</definedName>
    <definedName name="S_RJE_Tot_GT" localSheetId="0">#REF!</definedName>
    <definedName name="S_RJE_Tot_GT" localSheetId="2">#REF!</definedName>
    <definedName name="S_RJE_Tot_GT">#REF!</definedName>
    <definedName name="S_RowNum" localSheetId="1">#REF!</definedName>
    <definedName name="S_RowNum" localSheetId="3">#REF!</definedName>
    <definedName name="S_RowNum" localSheetId="0">#REF!</definedName>
    <definedName name="S_RowNum" localSheetId="2">#REF!</definedName>
    <definedName name="S_RowNum">#REF!</definedName>
    <definedName name="Salário_base">[22]Tabelas!$D$7:$D$16</definedName>
    <definedName name="SALDODÍVIDA" localSheetId="1">[12]Exigível!#REF!</definedName>
    <definedName name="SALDODÍVIDA" localSheetId="3">[12]Exigível!#REF!</definedName>
    <definedName name="SALDODÍVIDA" localSheetId="0">[12]Exigível!#REF!</definedName>
    <definedName name="SALDODÍVIDA" localSheetId="2">[12]Exigível!#REF!</definedName>
    <definedName name="SALDODÍVIDA">[12]Exigível!#REF!</definedName>
    <definedName name="sdf" localSheetId="1" hidden="1">{#N/A,#N/A,FALSE,"Aging Summary";#N/A,#N/A,FALSE,"Ratio Analysis";#N/A,#N/A,FALSE,"Test 120 Day Accts";#N/A,#N/A,FALSE,"Tickmarks"}</definedName>
    <definedName name="sdf" localSheetId="3" hidden="1">{#N/A,#N/A,FALSE,"Aging Summary";#N/A,#N/A,FALSE,"Ratio Analysis";#N/A,#N/A,FALSE,"Test 120 Day Accts";#N/A,#N/A,FALSE,"Tickmarks"}</definedName>
    <definedName name="sdf" localSheetId="2" hidden="1">{#N/A,#N/A,FALSE,"Aging Summary";#N/A,#N/A,FALSE,"Ratio Analysis";#N/A,#N/A,FALSE,"Test 120 Day Accts";#N/A,#N/A,FALSE,"Tickmarks"}</definedName>
    <definedName name="sdf" localSheetId="4" hidden="1">{#N/A,#N/A,FALSE,"Aging Summary";#N/A,#N/A,FALSE,"Ratio Analysis";#N/A,#N/A,FALSE,"Test 120 Day Accts";#N/A,#N/A,FALSE,"Tickmarks"}</definedName>
    <definedName name="sdf" hidden="1">{#N/A,#N/A,FALSE,"Aging Summary";#N/A,#N/A,FALSE,"Ratio Analysis";#N/A,#N/A,FALSE,"Test 120 Day Accts";#N/A,#N/A,FALSE,"Tickmarks"}</definedName>
    <definedName name="SEGUROS_CS" localSheetId="1">#REF!</definedName>
    <definedName name="SEGUROS_CS" localSheetId="3">#REF!</definedName>
    <definedName name="SEGUROS_CS" localSheetId="0">#REF!</definedName>
    <definedName name="SEGUROS_CS" localSheetId="2">#REF!</definedName>
    <definedName name="SEGUROS_CS">#REF!</definedName>
    <definedName name="SEGUROS_IR" localSheetId="1">#REF!</definedName>
    <definedName name="SEGUROS_IR" localSheetId="3">#REF!</definedName>
    <definedName name="SEGUROS_IR" localSheetId="0">#REF!</definedName>
    <definedName name="SEGUROS_IR" localSheetId="2">#REF!</definedName>
    <definedName name="SEGUROS_IR">#REF!</definedName>
    <definedName name="selic" localSheetId="1">#REF!</definedName>
    <definedName name="selic" localSheetId="3">#REF!</definedName>
    <definedName name="selic" localSheetId="0">#REF!</definedName>
    <definedName name="selic" localSheetId="2">#REF!</definedName>
    <definedName name="selic">#REF!</definedName>
    <definedName name="Selic2" localSheetId="1" hidden="1">{#N/A,#N/A,FALSE,"Aging Summary";#N/A,#N/A,FALSE,"Ratio Analysis";#N/A,#N/A,FALSE,"Test 120 Day Accts";#N/A,#N/A,FALSE,"Tickmarks"}</definedName>
    <definedName name="Selic2" localSheetId="3" hidden="1">{#N/A,#N/A,FALSE,"Aging Summary";#N/A,#N/A,FALSE,"Ratio Analysis";#N/A,#N/A,FALSE,"Test 120 Day Accts";#N/A,#N/A,FALSE,"Tickmarks"}</definedName>
    <definedName name="Selic2" localSheetId="2" hidden="1">{#N/A,#N/A,FALSE,"Aging Summary";#N/A,#N/A,FALSE,"Ratio Analysis";#N/A,#N/A,FALSE,"Test 120 Day Accts";#N/A,#N/A,FALSE,"Tickmarks"}</definedName>
    <definedName name="Selic2" localSheetId="4" hidden="1">{#N/A,#N/A,FALSE,"Aging Summary";#N/A,#N/A,FALSE,"Ratio Analysis";#N/A,#N/A,FALSE,"Test 120 Day Accts";#N/A,#N/A,FALSE,"Tickmarks"}</definedName>
    <definedName name="Selic2" hidden="1">{#N/A,#N/A,FALSE,"Aging Summary";#N/A,#N/A,FALSE,"Ratio Analysis";#N/A,#N/A,FALSE,"Test 120 Day Accts";#N/A,#N/A,FALSE,"Tickmarks"}</definedName>
    <definedName name="selic3" localSheetId="1" hidden="1">{#N/A,#N/A,FALSE,"Aging Summary";#N/A,#N/A,FALSE,"Ratio Analysis";#N/A,#N/A,FALSE,"Test 120 Day Accts";#N/A,#N/A,FALSE,"Tickmarks"}</definedName>
    <definedName name="selic3" localSheetId="3" hidden="1">{#N/A,#N/A,FALSE,"Aging Summary";#N/A,#N/A,FALSE,"Ratio Analysis";#N/A,#N/A,FALSE,"Test 120 Day Accts";#N/A,#N/A,FALSE,"Tickmarks"}</definedName>
    <definedName name="selic3" localSheetId="2" hidden="1">{#N/A,#N/A,FALSE,"Aging Summary";#N/A,#N/A,FALSE,"Ratio Analysis";#N/A,#N/A,FALSE,"Test 120 Day Accts";#N/A,#N/A,FALSE,"Tickmarks"}</definedName>
    <definedName name="selic3" localSheetId="4" hidden="1">{#N/A,#N/A,FALSE,"Aging Summary";#N/A,#N/A,FALSE,"Ratio Analysis";#N/A,#N/A,FALSE,"Test 120 Day Accts";#N/A,#N/A,FALSE,"Tickmarks"}</definedName>
    <definedName name="selic3" hidden="1">{#N/A,#N/A,FALSE,"Aging Summary";#N/A,#N/A,FALSE,"Ratio Analysis";#N/A,#N/A,FALSE,"Test 120 Day Accts";#N/A,#N/A,FALSE,"Tickmarks"}</definedName>
    <definedName name="SELICDEB95" localSheetId="1">#REF!</definedName>
    <definedName name="SELICDEB95" localSheetId="3">#REF!</definedName>
    <definedName name="SELICDEB95" localSheetId="0">#REF!</definedName>
    <definedName name="SELICDEB95" localSheetId="2">#REF!</definedName>
    <definedName name="SELICDEB95">#REF!</definedName>
    <definedName name="SelicJuros" localSheetId="1" hidden="1">{#N/A,#N/A,FALSE,"Aging Summary";#N/A,#N/A,FALSE,"Ratio Analysis";#N/A,#N/A,FALSE,"Test 120 Day Accts";#N/A,#N/A,FALSE,"Tickmarks"}</definedName>
    <definedName name="SelicJuros" localSheetId="3" hidden="1">{#N/A,#N/A,FALSE,"Aging Summary";#N/A,#N/A,FALSE,"Ratio Analysis";#N/A,#N/A,FALSE,"Test 120 Day Accts";#N/A,#N/A,FALSE,"Tickmarks"}</definedName>
    <definedName name="SelicJuros" localSheetId="2" hidden="1">{#N/A,#N/A,FALSE,"Aging Summary";#N/A,#N/A,FALSE,"Ratio Analysis";#N/A,#N/A,FALSE,"Test 120 Day Accts";#N/A,#N/A,FALSE,"Tickmarks"}</definedName>
    <definedName name="SelicJuros" localSheetId="4" hidden="1">{#N/A,#N/A,FALSE,"Aging Summary";#N/A,#N/A,FALSE,"Ratio Analysis";#N/A,#N/A,FALSE,"Test 120 Day Accts";#N/A,#N/A,FALSE,"Tickmarks"}</definedName>
    <definedName name="SelicJuros" hidden="1">{#N/A,#N/A,FALSE,"Aging Summary";#N/A,#N/A,FALSE,"Ratio Analysis";#N/A,#N/A,FALSE,"Test 120 Day Accts";#N/A,#N/A,FALSE,"Tickmarks"}</definedName>
    <definedName name="SÉRIE_IPCA" localSheetId="1">#REF!</definedName>
    <definedName name="SÉRIE_IPCA" localSheetId="3">#REF!</definedName>
    <definedName name="SÉRIE_IPCA" localSheetId="0">#REF!</definedName>
    <definedName name="SÉRIE_IPCA" localSheetId="2">#REF!</definedName>
    <definedName name="SÉRIE_IPCA">#REF!</definedName>
    <definedName name="simenao" localSheetId="1">#REF!</definedName>
    <definedName name="simenao" localSheetId="3">#REF!</definedName>
    <definedName name="simenao" localSheetId="0">#REF!</definedName>
    <definedName name="simenao" localSheetId="2">#REF!</definedName>
    <definedName name="simenao">#REF!</definedName>
    <definedName name="Sociedad" localSheetId="1">'[20]DOCUMENTO FI'!#REF!</definedName>
    <definedName name="Sociedad" localSheetId="3">'[20]DOCUMENTO FI'!#REF!</definedName>
    <definedName name="Sociedad" localSheetId="0">'[20]DOCUMENTO FI'!#REF!</definedName>
    <definedName name="Sociedad" localSheetId="2">'[20]DOCUMENTO FI'!#REF!</definedName>
    <definedName name="Sociedad">'[20]DOCUMENTO FI'!#REF!</definedName>
    <definedName name="Software" localSheetId="1">#REF!</definedName>
    <definedName name="Software" localSheetId="3">#REF!</definedName>
    <definedName name="Software" localSheetId="0">#REF!</definedName>
    <definedName name="Software" localSheetId="2">#REF!</definedName>
    <definedName name="Software">#REF!</definedName>
    <definedName name="solange" localSheetId="1">[35]!L1C1:_L4800C5</definedName>
    <definedName name="solange" localSheetId="3">[35]!L1C1:_L4800C5</definedName>
    <definedName name="solange" localSheetId="0">[35]!L1C1:_L4800C5</definedName>
    <definedName name="solange" localSheetId="2">[35]!L1C1:_L4800C5</definedName>
    <definedName name="solange" localSheetId="4">[35]!L1C1:_L4800C5</definedName>
    <definedName name="solange">[35]!L1C1:_L4800C5</definedName>
    <definedName name="solver_adj" localSheetId="1" hidden="1">#REF!,#REF!</definedName>
    <definedName name="solver_adj" localSheetId="3" hidden="1">#REF!,#REF!</definedName>
    <definedName name="solver_adj" localSheetId="0" hidden="1">#REF!,#REF!</definedName>
    <definedName name="solver_adj" localSheetId="2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1" hidden="1">#REF!</definedName>
    <definedName name="solver_opt" localSheetId="3" hidden="1">#REF!</definedName>
    <definedName name="solver_opt" localSheetId="0" hidden="1">#REF!</definedName>
    <definedName name="solver_opt" localSheetId="2" hidden="1">#REF!</definedName>
    <definedName name="solver_opt" hidden="1">#REF!</definedName>
    <definedName name="solver_typ" hidden="1">1</definedName>
    <definedName name="solver_val" hidden="1">0</definedName>
    <definedName name="ss" localSheetId="1" hidden="1">{"Fecha_Setembro",#N/A,FALSE,"FECHAMENTO-2002 ";"Defer_Setembro",#N/A,FALSE,"DIFERIDO";"Pis_Setembro",#N/A,FALSE,"PIS COFINS";"Iss_Setembro",#N/A,FALSE,"ISS"}</definedName>
    <definedName name="ss" localSheetId="3" hidden="1">{"Fecha_Setembro",#N/A,FALSE,"FECHAMENTO-2002 ";"Defer_Setembro",#N/A,FALSE,"DIFERIDO";"Pis_Setembro",#N/A,FALSE,"PIS COFINS";"Iss_Setembro",#N/A,FALSE,"ISS"}</definedName>
    <definedName name="ss" localSheetId="2" hidden="1">{"Fecha_Setembro",#N/A,FALSE,"FECHAMENTO-2002 ";"Defer_Setembro",#N/A,FALSE,"DIFERIDO";"Pis_Setembro",#N/A,FALSE,"PIS COFINS";"Iss_Setembro",#N/A,FALSE,"ISS"}</definedName>
    <definedName name="ss" localSheetId="4" hidden="1">{"Fecha_Setembro",#N/A,FALSE,"FECHAMENTO-2002 ";"Defer_Setembro",#N/A,FALSE,"DIFERIDO";"Pis_Setembro",#N/A,FALSE,"PIS COFINS";"Iss_Setembro",#N/A,FALSE,"ISS"}</definedName>
    <definedName name="ss" hidden="1">{"Fecha_Setembro",#N/A,FALSE,"FECHAMENTO-2002 ";"Defer_Setembro",#N/A,FALSE,"DIFERIDO";"Pis_Setembro",#N/A,FALSE,"PIS COFINS";"Iss_Setembro",#N/A,FALSE,"ISS"}</definedName>
    <definedName name="sss" localSheetId="1" hidden="1">{#N/A,#N/A,FALSE,"HONORÁRIOS"}</definedName>
    <definedName name="sss" localSheetId="3" hidden="1">{#N/A,#N/A,FALSE,"HONORÁRIOS"}</definedName>
    <definedName name="sss" localSheetId="2" hidden="1">{#N/A,#N/A,FALSE,"HONORÁRIOS"}</definedName>
    <definedName name="sss" localSheetId="4" hidden="1">{#N/A,#N/A,FALSE,"HONORÁRIOS"}</definedName>
    <definedName name="sss" hidden="1">{#N/A,#N/A,FALSE,"HONORÁRIOS"}</definedName>
    <definedName name="ssss" localSheetId="1" hidden="1">{"Fecha_Dezembro",#N/A,FALSE,"FECHAMENTO-2002 ";"Defer_Dezermbro",#N/A,FALSE,"DIFERIDO";"Pis_Dezembro",#N/A,FALSE,"PIS COFINS";"Iss_Dezembro",#N/A,FALSE,"ISS"}</definedName>
    <definedName name="ssss" localSheetId="3" hidden="1">{"Fecha_Dezembro",#N/A,FALSE,"FECHAMENTO-2002 ";"Defer_Dezermbro",#N/A,FALSE,"DIFERIDO";"Pis_Dezembro",#N/A,FALSE,"PIS COFINS";"Iss_Dezembro",#N/A,FALSE,"ISS"}</definedName>
    <definedName name="ssss" localSheetId="2" hidden="1">{"Fecha_Dezembro",#N/A,FALSE,"FECHAMENTO-2002 ";"Defer_Dezermbro",#N/A,FALSE,"DIFERIDO";"Pis_Dezembro",#N/A,FALSE,"PIS COFINS";"Iss_Dezembro",#N/A,FALSE,"ISS"}</definedName>
    <definedName name="ssss" localSheetId="4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1" hidden="1">{"Fecha_Dezembro",#N/A,FALSE,"FECHAMENTO-2002 ";"Defer_Dezermbro",#N/A,FALSE,"DIFERIDO";"Pis_Dezembro",#N/A,FALSE,"PIS COFINS";"Iss_Dezembro",#N/A,FALSE,"ISS"}</definedName>
    <definedName name="sssss" localSheetId="3" hidden="1">{"Fecha_Dezembro",#N/A,FALSE,"FECHAMENTO-2002 ";"Defer_Dezermbro",#N/A,FALSE,"DIFERIDO";"Pis_Dezembro",#N/A,FALSE,"PIS COFINS";"Iss_Dezembro",#N/A,FALSE,"ISS"}</definedName>
    <definedName name="sssss" localSheetId="2" hidden="1">{"Fecha_Dezembro",#N/A,FALSE,"FECHAMENTO-2002 ";"Defer_Dezermbro",#N/A,FALSE,"DIFERIDO";"Pis_Dezembro",#N/A,FALSE,"PIS COFINS";"Iss_Dezembro",#N/A,FALSE,"ISS"}</definedName>
    <definedName name="sssss" localSheetId="4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1" hidden="1">{"Fecha_Dezembro",#N/A,FALSE,"FECHAMENTO-2002 ";"Defer_Dezermbro",#N/A,FALSE,"DIFERIDO";"Pis_Dezembro",#N/A,FALSE,"PIS COFINS";"Iss_Dezembro",#N/A,FALSE,"ISS"}</definedName>
    <definedName name="sssssss" localSheetId="3" hidden="1">{"Fecha_Dezembro",#N/A,FALSE,"FECHAMENTO-2002 ";"Defer_Dezermbro",#N/A,FALSE,"DIFERIDO";"Pis_Dezembro",#N/A,FALSE,"PIS COFINS";"Iss_Dezembro",#N/A,FALSE,"ISS"}</definedName>
    <definedName name="sssssss" localSheetId="2" hidden="1">{"Fecha_Dezembro",#N/A,FALSE,"FECHAMENTO-2002 ";"Defer_Dezermbro",#N/A,FALSE,"DIFERIDO";"Pis_Dezembro",#N/A,FALSE,"PIS COFINS";"Iss_Dezembro",#N/A,FALSE,"ISS"}</definedName>
    <definedName name="sssssss" localSheetId="4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ub_quimica" localSheetId="1">#REF!</definedName>
    <definedName name="Sub_quimica" localSheetId="3">#REF!</definedName>
    <definedName name="Sub_quimica" localSheetId="0">#REF!</definedName>
    <definedName name="Sub_quimica" localSheetId="2">#REF!</definedName>
    <definedName name="Sub_quimica">#REF!</definedName>
    <definedName name="SUBCTA1">""</definedName>
    <definedName name="SUBCTA2">""</definedName>
    <definedName name="subdiretos" localSheetId="1">#REF!</definedName>
    <definedName name="subdiretos" localSheetId="3">#REF!</definedName>
    <definedName name="subdiretos" localSheetId="0">#REF!</definedName>
    <definedName name="subdiretos" localSheetId="2">#REF!</definedName>
    <definedName name="subdiretos">#REF!</definedName>
    <definedName name="Subquimica" localSheetId="1">#REF!</definedName>
    <definedName name="Subquimica" localSheetId="3">#REF!</definedName>
    <definedName name="Subquimica" localSheetId="0">#REF!</definedName>
    <definedName name="Subquimica" localSheetId="2">#REF!</definedName>
    <definedName name="Subquimica">#REF!</definedName>
    <definedName name="SW_Other" localSheetId="1">#REF!</definedName>
    <definedName name="SW_Other" localSheetId="3">#REF!</definedName>
    <definedName name="SW_Other" localSheetId="0">#REF!</definedName>
    <definedName name="SW_Other" localSheetId="2">#REF!</definedName>
    <definedName name="SW_Other">#REF!</definedName>
    <definedName name="TABLE_1" localSheetId="1">[36]BUCURESTI!#REF!</definedName>
    <definedName name="TABLE_1" localSheetId="3">[36]BUCURESTI!#REF!</definedName>
    <definedName name="TABLE_1" localSheetId="0">[36]BUCURESTI!#REF!</definedName>
    <definedName name="TABLE_1" localSheetId="2">[36]BUCURESTI!#REF!</definedName>
    <definedName name="TABLE_1">[36]BUCURESTI!#REF!</definedName>
    <definedName name="TableName">"Dummy"</definedName>
    <definedName name="TB">'[37]MYOB data'!$A$4:$CM$803</definedName>
    <definedName name="TCFijo" localSheetId="1">'[20]DOCUMENTO FI'!#REF!</definedName>
    <definedName name="TCFijo" localSheetId="3">'[20]DOCUMENTO FI'!#REF!</definedName>
    <definedName name="TCFijo" localSheetId="0">'[20]DOCUMENTO FI'!#REF!</definedName>
    <definedName name="TCFijo" localSheetId="2">'[20]DOCUMENTO FI'!#REF!</definedName>
    <definedName name="TCFijo">'[20]DOCUMENTO FI'!#REF!</definedName>
    <definedName name="TELEFONE" localSheetId="1">#REF!</definedName>
    <definedName name="TELEFONE" localSheetId="3">#REF!</definedName>
    <definedName name="TELEFONE" localSheetId="0">#REF!</definedName>
    <definedName name="TELEFONE" localSheetId="2">#REF!</definedName>
    <definedName name="TELEFONE">#REF!</definedName>
    <definedName name="Term_of" localSheetId="1">#REF!</definedName>
    <definedName name="Term_of" localSheetId="3">#REF!</definedName>
    <definedName name="Term_of" localSheetId="0">#REF!</definedName>
    <definedName name="Term_of" localSheetId="2">#REF!</definedName>
    <definedName name="Term_of">#REF!</definedName>
    <definedName name="test" localSheetId="1">#REF!</definedName>
    <definedName name="test" localSheetId="3">#REF!</definedName>
    <definedName name="test" localSheetId="0">#REF!</definedName>
    <definedName name="test" localSheetId="2">#REF!</definedName>
    <definedName name="test">#REF!</definedName>
    <definedName name="TEST0" localSheetId="1">#REF!</definedName>
    <definedName name="TEST0" localSheetId="3">#REF!</definedName>
    <definedName name="TEST0" localSheetId="0">#REF!</definedName>
    <definedName name="TEST0" localSheetId="2">#REF!</definedName>
    <definedName name="TEST0">#REF!</definedName>
    <definedName name="TEST1" localSheetId="1">'[38]CONTA 175503'!#REF!</definedName>
    <definedName name="TEST1" localSheetId="3">'[38]CONTA 175503'!#REF!</definedName>
    <definedName name="TEST1" localSheetId="0">'[38]CONTA 175503'!#REF!</definedName>
    <definedName name="TEST1" localSheetId="2">'[38]CONTA 175503'!#REF!</definedName>
    <definedName name="TEST1">'[38]CONTA 175503'!#REF!</definedName>
    <definedName name="teste" localSheetId="1" hidden="1">{"Fecha_Dezembro",#N/A,FALSE,"FECHAMENTO-2002 ";"Defer_Dezermbro",#N/A,FALSE,"DIFERIDO";"Pis_Dezembro",#N/A,FALSE,"PIS COFINS";"Iss_Dezembro",#N/A,FALSE,"ISS"}</definedName>
    <definedName name="teste" localSheetId="3" hidden="1">{"Fecha_Dezembro",#N/A,FALSE,"FECHAMENTO-2002 ";"Defer_Dezermbro",#N/A,FALSE,"DIFERIDO";"Pis_Dezembro",#N/A,FALSE,"PIS COFINS";"Iss_Dezembro",#N/A,FALSE,"ISS"}</definedName>
    <definedName name="teste" localSheetId="2" hidden="1">{"Fecha_Dezembro",#N/A,FALSE,"FECHAMENTO-2002 ";"Defer_Dezermbro",#N/A,FALSE,"DIFERIDO";"Pis_Dezembro",#N/A,FALSE,"PIS COFINS";"Iss_Dezembro",#N/A,FALSE,"ISS"}</definedName>
    <definedName name="teste" localSheetId="4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1" hidden="1">{"Fecha_Novembro",#N/A,FALSE,"FECHAMENTO-2002 ";"Defer_Novembro",#N/A,FALSE,"DIFERIDO";"Pis_Novembro",#N/A,FALSE,"PIS COFINS";"Iss_Novembro",#N/A,FALSE,"ISS"}</definedName>
    <definedName name="teste2" localSheetId="3" hidden="1">{"Fecha_Novembro",#N/A,FALSE,"FECHAMENTO-2002 ";"Defer_Novembro",#N/A,FALSE,"DIFERIDO";"Pis_Novembro",#N/A,FALSE,"PIS COFINS";"Iss_Novembro",#N/A,FALSE,"ISS"}</definedName>
    <definedName name="teste2" localSheetId="2" hidden="1">{"Fecha_Novembro",#N/A,FALSE,"FECHAMENTO-2002 ";"Defer_Novembro",#N/A,FALSE,"DIFERIDO";"Pis_Novembro",#N/A,FALSE,"PIS COFINS";"Iss_Novembro",#N/A,FALSE,"ISS"}</definedName>
    <definedName name="teste2" localSheetId="4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1" hidden="1">{"Fecha_Outubro",#N/A,FALSE,"FECHAMENTO-2002 ";"Defer_Outubro",#N/A,FALSE,"DIFERIDO";"Pis_Outubro",#N/A,FALSE,"PIS COFINS";"Iss_Outubro",#N/A,FALSE,"ISS"}</definedName>
    <definedName name="teste3" localSheetId="3" hidden="1">{"Fecha_Outubro",#N/A,FALSE,"FECHAMENTO-2002 ";"Defer_Outubro",#N/A,FALSE,"DIFERIDO";"Pis_Outubro",#N/A,FALSE,"PIS COFINS";"Iss_Outubro",#N/A,FALSE,"ISS"}</definedName>
    <definedName name="teste3" localSheetId="2" hidden="1">{"Fecha_Outubro",#N/A,FALSE,"FECHAMENTO-2002 ";"Defer_Outubro",#N/A,FALSE,"DIFERIDO";"Pis_Outubro",#N/A,FALSE,"PIS COFINS";"Iss_Outubro",#N/A,FALSE,"ISS"}</definedName>
    <definedName name="teste3" localSheetId="4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1" hidden="1">{#N/A,#N/A,FALSE,"HONORÁRIOS"}</definedName>
    <definedName name="teste4" localSheetId="3" hidden="1">{#N/A,#N/A,FALSE,"HONORÁRIOS"}</definedName>
    <definedName name="teste4" localSheetId="2" hidden="1">{#N/A,#N/A,FALSE,"HONORÁRIOS"}</definedName>
    <definedName name="teste4" localSheetId="4" hidden="1">{#N/A,#N/A,FALSE,"HONORÁRIOS"}</definedName>
    <definedName name="teste4" hidden="1">{#N/A,#N/A,FALSE,"HONORÁRIOS"}</definedName>
    <definedName name="teste5" localSheetId="1" hidden="1">{"Fecha_Setembro",#N/A,FALSE,"FECHAMENTO-2002 ";"Defer_Setembro",#N/A,FALSE,"DIFERIDO";"Pis_Setembro",#N/A,FALSE,"PIS COFINS";"Iss_Setembro",#N/A,FALSE,"ISS"}</definedName>
    <definedName name="teste5" localSheetId="3" hidden="1">{"Fecha_Setembro",#N/A,FALSE,"FECHAMENTO-2002 ";"Defer_Setembro",#N/A,FALSE,"DIFERIDO";"Pis_Setembro",#N/A,FALSE,"PIS COFINS";"Iss_Setembro",#N/A,FALSE,"ISS"}</definedName>
    <definedName name="teste5" localSheetId="2" hidden="1">{"Fecha_Setembro",#N/A,FALSE,"FECHAMENTO-2002 ";"Defer_Setembro",#N/A,FALSE,"DIFERIDO";"Pis_Setembro",#N/A,FALSE,"PIS COFINS";"Iss_Setembro",#N/A,FALSE,"ISS"}</definedName>
    <definedName name="teste5" localSheetId="4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stesRecolhICMS" localSheetId="1">#REF!</definedName>
    <definedName name="TestesRecolhICMS" localSheetId="3">#REF!</definedName>
    <definedName name="TestesRecolhICMS" localSheetId="0">#REF!</definedName>
    <definedName name="TestesRecolhICMS" localSheetId="2">#REF!</definedName>
    <definedName name="TestesRecolhICMS">#REF!</definedName>
    <definedName name="TESTHKEY" localSheetId="1">#REF!</definedName>
    <definedName name="TESTHKEY" localSheetId="3">#REF!</definedName>
    <definedName name="TESTHKEY" localSheetId="0">#REF!</definedName>
    <definedName name="TESTHKEY" localSheetId="2">#REF!</definedName>
    <definedName name="TESTHKEY">#REF!</definedName>
    <definedName name="TESTKEYS" localSheetId="1">#REF!</definedName>
    <definedName name="TESTKEYS" localSheetId="3">#REF!</definedName>
    <definedName name="TESTKEYS" localSheetId="0">#REF!</definedName>
    <definedName name="TESTKEYS" localSheetId="2">#REF!</definedName>
    <definedName name="TESTKEYS">#REF!</definedName>
    <definedName name="TESTVKEY" localSheetId="1">#REF!</definedName>
    <definedName name="TESTVKEY" localSheetId="3">#REF!</definedName>
    <definedName name="TESTVKEY" localSheetId="0">#REF!</definedName>
    <definedName name="TESTVKEY" localSheetId="2">#REF!</definedName>
    <definedName name="TESTVKEY">#REF!</definedName>
    <definedName name="TextRefCopy1" localSheetId="1">[39]Lead!#REF!</definedName>
    <definedName name="TextRefCopy1" localSheetId="3">[39]Lead!#REF!</definedName>
    <definedName name="TextRefCopy1" localSheetId="0">[39]Lead!#REF!</definedName>
    <definedName name="TextRefCopy1" localSheetId="2">[39]Lead!#REF!</definedName>
    <definedName name="TextRefCopy1">[39]Lead!#REF!</definedName>
    <definedName name="TextRefCopy10">[40]Lead!$F$16</definedName>
    <definedName name="TextRefCopy11" localSheetId="1">#REF!</definedName>
    <definedName name="TextRefCopy11" localSheetId="3">#REF!</definedName>
    <definedName name="TextRefCopy11" localSheetId="0">#REF!</definedName>
    <definedName name="TextRefCopy11" localSheetId="2">#REF!</definedName>
    <definedName name="TextRefCopy11">#REF!</definedName>
    <definedName name="TextRefCopy12" localSheetId="1">#REF!</definedName>
    <definedName name="TextRefCopy12" localSheetId="3">#REF!</definedName>
    <definedName name="TextRefCopy12" localSheetId="0">#REF!</definedName>
    <definedName name="TextRefCopy12" localSheetId="2">#REF!</definedName>
    <definedName name="TextRefCopy12">#REF!</definedName>
    <definedName name="TextRefCopy13" localSheetId="1">'[41]Mapa de imobilizado - PPC'!#REF!</definedName>
    <definedName name="TextRefCopy13" localSheetId="3">'[41]Mapa de imobilizado - PPC'!#REF!</definedName>
    <definedName name="TextRefCopy13" localSheetId="0">'[41]Mapa de imobilizado - PPC'!#REF!</definedName>
    <definedName name="TextRefCopy13" localSheetId="2">'[41]Mapa de imobilizado - PPC'!#REF!</definedName>
    <definedName name="TextRefCopy13">'[41]Mapa de imobilizado - PPC'!#REF!</definedName>
    <definedName name="TextRefCopy14" localSheetId="1">'[41]Teste de adições'!#REF!</definedName>
    <definedName name="TextRefCopy14" localSheetId="3">'[41]Teste de adições'!#REF!</definedName>
    <definedName name="TextRefCopy14" localSheetId="0">'[41]Teste de adições'!#REF!</definedName>
    <definedName name="TextRefCopy14" localSheetId="2">'[41]Teste de adições'!#REF!</definedName>
    <definedName name="TextRefCopy14">'[41]Teste de adições'!#REF!</definedName>
    <definedName name="TextRefCopy15" localSheetId="1">#REF!</definedName>
    <definedName name="TextRefCopy15" localSheetId="3">#REF!</definedName>
    <definedName name="TextRefCopy15" localSheetId="0">#REF!</definedName>
    <definedName name="TextRefCopy15" localSheetId="2">#REF!</definedName>
    <definedName name="TextRefCopy15">#REF!</definedName>
    <definedName name="TextRefCopy16" localSheetId="1">#REF!</definedName>
    <definedName name="TextRefCopy16" localSheetId="3">#REF!</definedName>
    <definedName name="TextRefCopy16" localSheetId="0">#REF!</definedName>
    <definedName name="TextRefCopy16" localSheetId="2">#REF!</definedName>
    <definedName name="TextRefCopy16">#REF!</definedName>
    <definedName name="TextRefCopy17" localSheetId="1">#REF!</definedName>
    <definedName name="TextRefCopy17" localSheetId="3">#REF!</definedName>
    <definedName name="TextRefCopy17" localSheetId="0">#REF!</definedName>
    <definedName name="TextRefCopy17" localSheetId="2">#REF!</definedName>
    <definedName name="TextRefCopy17">#REF!</definedName>
    <definedName name="TextRefCopy19" localSheetId="1">#REF!</definedName>
    <definedName name="TextRefCopy19" localSheetId="3">#REF!</definedName>
    <definedName name="TextRefCopy19" localSheetId="0">#REF!</definedName>
    <definedName name="TextRefCopy19" localSheetId="2">#REF!</definedName>
    <definedName name="TextRefCopy19">#REF!</definedName>
    <definedName name="TextRefCopy2" localSheetId="1">'[41]Teste de adições'!#REF!</definedName>
    <definedName name="TextRefCopy2" localSheetId="3">'[41]Teste de adições'!#REF!</definedName>
    <definedName name="TextRefCopy2" localSheetId="0">'[41]Teste de adições'!#REF!</definedName>
    <definedName name="TextRefCopy2" localSheetId="2">'[41]Teste de adições'!#REF!</definedName>
    <definedName name="TextRefCopy2">'[41]Teste de adições'!#REF!</definedName>
    <definedName name="TextRefCopy20" localSheetId="1">'[42]Global Depreciação'!#REF!</definedName>
    <definedName name="TextRefCopy20" localSheetId="3">'[42]Global Depreciação'!#REF!</definedName>
    <definedName name="TextRefCopy20" localSheetId="0">'[42]Global Depreciação'!#REF!</definedName>
    <definedName name="TextRefCopy20" localSheetId="2">'[42]Global Depreciação'!#REF!</definedName>
    <definedName name="TextRefCopy20">'[42]Global Depreciação'!#REF!</definedName>
    <definedName name="TextRefCopy21" localSheetId="1">#REF!</definedName>
    <definedName name="TextRefCopy21" localSheetId="3">#REF!</definedName>
    <definedName name="TextRefCopy21" localSheetId="0">#REF!</definedName>
    <definedName name="TextRefCopy21" localSheetId="2">#REF!</definedName>
    <definedName name="TextRefCopy21">#REF!</definedName>
    <definedName name="TextRefCopy22" localSheetId="1">#REF!</definedName>
    <definedName name="TextRefCopy22" localSheetId="3">#REF!</definedName>
    <definedName name="TextRefCopy22" localSheetId="0">#REF!</definedName>
    <definedName name="TextRefCopy22" localSheetId="2">#REF!</definedName>
    <definedName name="TextRefCopy22">#REF!</definedName>
    <definedName name="TextRefCopy25" localSheetId="1">'[43]Teste de Adições'!#REF!</definedName>
    <definedName name="TextRefCopy25" localSheetId="3">'[43]Teste de Adições'!#REF!</definedName>
    <definedName name="TextRefCopy25" localSheetId="0">'[43]Teste de Adições'!#REF!</definedName>
    <definedName name="TextRefCopy25" localSheetId="2">'[43]Teste de Adições'!#REF!</definedName>
    <definedName name="TextRefCopy25">'[43]Teste de Adições'!#REF!</definedName>
    <definedName name="TextRefCopy3" localSheetId="1">#REF!</definedName>
    <definedName name="TextRefCopy3" localSheetId="3">#REF!</definedName>
    <definedName name="TextRefCopy3" localSheetId="0">#REF!</definedName>
    <definedName name="TextRefCopy3" localSheetId="2">#REF!</definedName>
    <definedName name="TextRefCopy3">#REF!</definedName>
    <definedName name="TextRefCopy5" localSheetId="1">#REF!</definedName>
    <definedName name="TextRefCopy5" localSheetId="3">#REF!</definedName>
    <definedName name="TextRefCopy5" localSheetId="0">#REF!</definedName>
    <definedName name="TextRefCopy5" localSheetId="2">#REF!</definedName>
    <definedName name="TextRefCopy5">#REF!</definedName>
    <definedName name="TextRefCopy6" localSheetId="1">#REF!</definedName>
    <definedName name="TextRefCopy6" localSheetId="3">#REF!</definedName>
    <definedName name="TextRefCopy6" localSheetId="0">#REF!</definedName>
    <definedName name="TextRefCopy6" localSheetId="2">#REF!</definedName>
    <definedName name="TextRefCopy6">#REF!</definedName>
    <definedName name="TextRefCopy7" localSheetId="1">#REF!</definedName>
    <definedName name="TextRefCopy7" localSheetId="3">#REF!</definedName>
    <definedName name="TextRefCopy7" localSheetId="0">#REF!</definedName>
    <definedName name="TextRefCopy7" localSheetId="2">#REF!</definedName>
    <definedName name="TextRefCopy7">#REF!</definedName>
    <definedName name="TextRefCopy8" localSheetId="1">'[41]Mapa de imobilizado - PPC'!#REF!</definedName>
    <definedName name="TextRefCopy8" localSheetId="3">'[41]Mapa de imobilizado - PPC'!#REF!</definedName>
    <definedName name="TextRefCopy8" localSheetId="0">'[41]Mapa de imobilizado - PPC'!#REF!</definedName>
    <definedName name="TextRefCopy8" localSheetId="2">'[41]Mapa de imobilizado - PPC'!#REF!</definedName>
    <definedName name="TextRefCopy8">'[41]Mapa de imobilizado - PPC'!#REF!</definedName>
    <definedName name="TextRefCopy9" localSheetId="1">#REF!</definedName>
    <definedName name="TextRefCopy9" localSheetId="3">#REF!</definedName>
    <definedName name="TextRefCopy9" localSheetId="0">#REF!</definedName>
    <definedName name="TextRefCopy9" localSheetId="2">#REF!</definedName>
    <definedName name="TextRefCopy9">#REF!</definedName>
    <definedName name="TextRefCopyRangeCount" hidden="1">28</definedName>
    <definedName name="TFA" localSheetId="1">#REF!</definedName>
    <definedName name="TFA" localSheetId="3">#REF!</definedName>
    <definedName name="TFA" localSheetId="0">#REF!</definedName>
    <definedName name="TFA" localSheetId="2">#REF!</definedName>
    <definedName name="TFA">#REF!</definedName>
    <definedName name="Threshold" localSheetId="1">#REF!</definedName>
    <definedName name="Threshold" localSheetId="3">#REF!</definedName>
    <definedName name="Threshold" localSheetId="0">#REF!</definedName>
    <definedName name="Threshold" localSheetId="2">#REF!</definedName>
    <definedName name="Threshold">#REF!</definedName>
    <definedName name="TLIF" localSheetId="1">#REF!</definedName>
    <definedName name="TLIF" localSheetId="3">#REF!</definedName>
    <definedName name="TLIF" localSheetId="0">#REF!</definedName>
    <definedName name="TLIF" localSheetId="2">#REF!</definedName>
    <definedName name="TLIF">#REF!</definedName>
    <definedName name="TOTAL" localSheetId="1">#REF!</definedName>
    <definedName name="TOTAL" localSheetId="3">#REF!</definedName>
    <definedName name="TOTAL" localSheetId="0">#REF!</definedName>
    <definedName name="TOTAL" localSheetId="2">#REF!</definedName>
    <definedName name="TOTAL">#REF!</definedName>
    <definedName name="tr" localSheetId="1" hidden="1">{#N/A,#N/A,FALSE,"Aging Summary";#N/A,#N/A,FALSE,"Ratio Analysis";#N/A,#N/A,FALSE,"Test 120 Day Accts";#N/A,#N/A,FALSE,"Tickmarks"}</definedName>
    <definedName name="tr" localSheetId="3" hidden="1">{#N/A,#N/A,FALSE,"Aging Summary";#N/A,#N/A,FALSE,"Ratio Analysis";#N/A,#N/A,FALSE,"Test 120 Day Accts";#N/A,#N/A,FALSE,"Tickmarks"}</definedName>
    <definedName name="tr" localSheetId="2" hidden="1">{#N/A,#N/A,FALSE,"Aging Summary";#N/A,#N/A,FALSE,"Ratio Analysis";#N/A,#N/A,FALSE,"Test 120 Day Accts";#N/A,#N/A,FALSE,"Tickmarks"}</definedName>
    <definedName name="tr" localSheetId="4" hidden="1">{#N/A,#N/A,FALSE,"Aging Summary";#N/A,#N/A,FALSE,"Ratio Analysis";#N/A,#N/A,FALSE,"Test 120 Day Accts";#N/A,#N/A,FALSE,"Tickmarks"}</definedName>
    <definedName name="tr" hidden="1">{#N/A,#N/A,FALSE,"Aging Summary";#N/A,#N/A,FALSE,"Ratio Analysis";#N/A,#N/A,FALSE,"Test 120 Day Accts";#N/A,#N/A,FALSE,"Tickmarks"}</definedName>
    <definedName name="Transfer" localSheetId="1">#REF!</definedName>
    <definedName name="Transfer" localSheetId="3">#REF!</definedName>
    <definedName name="Transfer" localSheetId="0">#REF!</definedName>
    <definedName name="Transfer" localSheetId="2">#REF!</definedName>
    <definedName name="Transfer">#REF!</definedName>
    <definedName name="TransferPricing" localSheetId="1">#REF!</definedName>
    <definedName name="TransferPricing" localSheetId="3">#REF!</definedName>
    <definedName name="TransferPricing" localSheetId="0">#REF!</definedName>
    <definedName name="TransferPricing" localSheetId="2">#REF!</definedName>
    <definedName name="TransferPricing">#REF!</definedName>
    <definedName name="TUDO" localSheetId="1">#REF!</definedName>
    <definedName name="TUDO" localSheetId="3">#REF!</definedName>
    <definedName name="TUDO" localSheetId="0">#REF!</definedName>
    <definedName name="TUDO" localSheetId="2">#REF!</definedName>
    <definedName name="TUDO">#REF!</definedName>
    <definedName name="TxtCabecera" localSheetId="1">'[20]DOCUMENTO FI'!#REF!</definedName>
    <definedName name="TxtCabecera" localSheetId="3">'[20]DOCUMENTO FI'!#REF!</definedName>
    <definedName name="TxtCabecera" localSheetId="0">'[20]DOCUMENTO FI'!#REF!</definedName>
    <definedName name="TxtCabecera" localSheetId="2">'[20]DOCUMENTO FI'!#REF!</definedName>
    <definedName name="TxtCabecera">'[20]DOCUMENTO FI'!#REF!</definedName>
    <definedName name="ty" localSheetId="1" hidden="1">{#N/A,#N/A,FALSE,"Aging Summary";#N/A,#N/A,FALSE,"Ratio Analysis";#N/A,#N/A,FALSE,"Test 120 Day Accts";#N/A,#N/A,FALSE,"Tickmarks"}</definedName>
    <definedName name="ty" localSheetId="3" hidden="1">{#N/A,#N/A,FALSE,"Aging Summary";#N/A,#N/A,FALSE,"Ratio Analysis";#N/A,#N/A,FALSE,"Test 120 Day Accts";#N/A,#N/A,FALSE,"Tickmarks"}</definedName>
    <definedName name="ty" localSheetId="2" hidden="1">{#N/A,#N/A,FALSE,"Aging Summary";#N/A,#N/A,FALSE,"Ratio Analysis";#N/A,#N/A,FALSE,"Test 120 Day Accts";#N/A,#N/A,FALSE,"Tickmarks"}</definedName>
    <definedName name="ty" localSheetId="4" hidden="1">{#N/A,#N/A,FALSE,"Aging Summary";#N/A,#N/A,FALSE,"Ratio Analysis";#N/A,#N/A,FALSE,"Test 120 Day Accts";#N/A,#N/A,FALSE,"Tickmarks"}</definedName>
    <definedName name="ty" hidden="1">{#N/A,#N/A,FALSE,"Aging Summary";#N/A,#N/A,FALSE,"Ratio Analysis";#N/A,#N/A,FALSE,"Test 120 Day Accts";#N/A,#N/A,FALSE,"Tickmarks"}</definedName>
    <definedName name="u" localSheetId="1" hidden="1">{#N/A,#N/A,FALSE,"Aging Summary";#N/A,#N/A,FALSE,"Ratio Analysis";#N/A,#N/A,FALSE,"Test 120 Day Accts";#N/A,#N/A,FALSE,"Tickmarks"}</definedName>
    <definedName name="u" localSheetId="3" hidden="1">{#N/A,#N/A,FALSE,"Aging Summary";#N/A,#N/A,FALSE,"Ratio Analysis";#N/A,#N/A,FALSE,"Test 120 Day Accts";#N/A,#N/A,FALSE,"Tickmarks"}</definedName>
    <definedName name="u" localSheetId="2" hidden="1">{#N/A,#N/A,FALSE,"Aging Summary";#N/A,#N/A,FALSE,"Ratio Analysis";#N/A,#N/A,FALSE,"Test 120 Day Accts";#N/A,#N/A,FALSE,"Tickmarks"}</definedName>
    <definedName name="u" localSheetId="4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fespM">[44]Índices!$D$7:$G$80</definedName>
    <definedName name="UFIR" localSheetId="1">#REF!</definedName>
    <definedName name="UFIR" localSheetId="3">#REF!</definedName>
    <definedName name="UFIR" localSheetId="0">#REF!</definedName>
    <definedName name="UFIR" localSheetId="2">#REF!</definedName>
    <definedName name="UFIR">#REF!</definedName>
    <definedName name="UFIR0101" localSheetId="1">#REF!</definedName>
    <definedName name="UFIR0101" localSheetId="3">#REF!</definedName>
    <definedName name="UFIR0101" localSheetId="0">#REF!</definedName>
    <definedName name="UFIR0101" localSheetId="2">#REF!</definedName>
    <definedName name="UFIR0101">#REF!</definedName>
    <definedName name="UFIR0102" localSheetId="1">#REF!</definedName>
    <definedName name="UFIR0102" localSheetId="3">#REF!</definedName>
    <definedName name="UFIR0102" localSheetId="0">#REF!</definedName>
    <definedName name="UFIR0102" localSheetId="2">#REF!</definedName>
    <definedName name="UFIR0102">#REF!</definedName>
    <definedName name="UFIR0103" localSheetId="1">#REF!</definedName>
    <definedName name="UFIR0103" localSheetId="3">#REF!</definedName>
    <definedName name="UFIR0103" localSheetId="0">#REF!</definedName>
    <definedName name="UFIR0103" localSheetId="2">#REF!</definedName>
    <definedName name="UFIR0103">#REF!</definedName>
    <definedName name="UFIR0104" localSheetId="1">#REF!</definedName>
    <definedName name="UFIR0104" localSheetId="3">#REF!</definedName>
    <definedName name="UFIR0104" localSheetId="0">#REF!</definedName>
    <definedName name="UFIR0104" localSheetId="2">#REF!</definedName>
    <definedName name="UFIR0104">#REF!</definedName>
    <definedName name="UFIR0105" localSheetId="1">#REF!</definedName>
    <definedName name="UFIR0105" localSheetId="3">#REF!</definedName>
    <definedName name="UFIR0105" localSheetId="0">#REF!</definedName>
    <definedName name="UFIR0105" localSheetId="2">#REF!</definedName>
    <definedName name="UFIR0105">#REF!</definedName>
    <definedName name="UFIR0106" localSheetId="1">#REF!</definedName>
    <definedName name="UFIR0106" localSheetId="3">#REF!</definedName>
    <definedName name="UFIR0106" localSheetId="0">#REF!</definedName>
    <definedName name="UFIR0106" localSheetId="2">#REF!</definedName>
    <definedName name="UFIR0106">#REF!</definedName>
    <definedName name="UFIR0107" localSheetId="1">#REF!</definedName>
    <definedName name="UFIR0107" localSheetId="3">#REF!</definedName>
    <definedName name="UFIR0107" localSheetId="0">#REF!</definedName>
    <definedName name="UFIR0107" localSheetId="2">#REF!</definedName>
    <definedName name="UFIR0107">#REF!</definedName>
    <definedName name="UFIR0108" localSheetId="1">#REF!</definedName>
    <definedName name="UFIR0108" localSheetId="3">#REF!</definedName>
    <definedName name="UFIR0108" localSheetId="0">#REF!</definedName>
    <definedName name="UFIR0108" localSheetId="2">#REF!</definedName>
    <definedName name="UFIR0108">#REF!</definedName>
    <definedName name="UFIR0109" localSheetId="1">#REF!</definedName>
    <definedName name="UFIR0109" localSheetId="3">#REF!</definedName>
    <definedName name="UFIR0109" localSheetId="0">#REF!</definedName>
    <definedName name="UFIR0109" localSheetId="2">#REF!</definedName>
    <definedName name="UFIR0109">#REF!</definedName>
    <definedName name="UFIR0110" localSheetId="1">#REF!</definedName>
    <definedName name="UFIR0110" localSheetId="3">#REF!</definedName>
    <definedName name="UFIR0110" localSheetId="0">#REF!</definedName>
    <definedName name="UFIR0110" localSheetId="2">#REF!</definedName>
    <definedName name="UFIR0110">#REF!</definedName>
    <definedName name="UFIR0111" localSheetId="1">#REF!</definedName>
    <definedName name="UFIR0111" localSheetId="3">#REF!</definedName>
    <definedName name="UFIR0111" localSheetId="0">#REF!</definedName>
    <definedName name="UFIR0111" localSheetId="2">#REF!</definedName>
    <definedName name="UFIR0111">#REF!</definedName>
    <definedName name="UFIR0112" localSheetId="1">#REF!</definedName>
    <definedName name="UFIR0112" localSheetId="3">#REF!</definedName>
    <definedName name="UFIR0112" localSheetId="0">#REF!</definedName>
    <definedName name="UFIR0112" localSheetId="2">#REF!</definedName>
    <definedName name="UFIR0112">#REF!</definedName>
    <definedName name="UFIR012" localSheetId="1">#REF!</definedName>
    <definedName name="UFIR012" localSheetId="3">#REF!</definedName>
    <definedName name="UFIR012" localSheetId="0">#REF!</definedName>
    <definedName name="UFIR012" localSheetId="2">#REF!</definedName>
    <definedName name="UFIR012">#REF!</definedName>
    <definedName name="UFIR1" localSheetId="1">#REF!</definedName>
    <definedName name="UFIR1" localSheetId="3">#REF!</definedName>
    <definedName name="UFIR1" localSheetId="0">#REF!</definedName>
    <definedName name="UFIR1" localSheetId="2">#REF!</definedName>
    <definedName name="UFIR1">#REF!</definedName>
    <definedName name="UFIR10" localSheetId="1">#REF!</definedName>
    <definedName name="UFIR10" localSheetId="3">#REF!</definedName>
    <definedName name="UFIR10" localSheetId="0">#REF!</definedName>
    <definedName name="UFIR10" localSheetId="2">#REF!</definedName>
    <definedName name="UFIR10">#REF!</definedName>
    <definedName name="UFIR11" localSheetId="1">#REF!</definedName>
    <definedName name="UFIR11" localSheetId="3">#REF!</definedName>
    <definedName name="UFIR11" localSheetId="0">#REF!</definedName>
    <definedName name="UFIR11" localSheetId="2">#REF!</definedName>
    <definedName name="UFIR11">#REF!</definedName>
    <definedName name="UFIR12" localSheetId="1">#REF!</definedName>
    <definedName name="UFIR12" localSheetId="3">#REF!</definedName>
    <definedName name="UFIR12" localSheetId="0">#REF!</definedName>
    <definedName name="UFIR12" localSheetId="2">#REF!</definedName>
    <definedName name="UFIR12">#REF!</definedName>
    <definedName name="UFIR2" localSheetId="1">#REF!</definedName>
    <definedName name="UFIR2" localSheetId="3">#REF!</definedName>
    <definedName name="UFIR2" localSheetId="0">#REF!</definedName>
    <definedName name="UFIR2" localSheetId="2">#REF!</definedName>
    <definedName name="UFIR2">#REF!</definedName>
    <definedName name="UFIR3" localSheetId="1">#REF!</definedName>
    <definedName name="UFIR3" localSheetId="3">#REF!</definedName>
    <definedName name="UFIR3" localSheetId="0">#REF!</definedName>
    <definedName name="UFIR3" localSheetId="2">#REF!</definedName>
    <definedName name="UFIR3">#REF!</definedName>
    <definedName name="UFIR4" localSheetId="1">#REF!</definedName>
    <definedName name="UFIR4" localSheetId="3">#REF!</definedName>
    <definedName name="UFIR4" localSheetId="0">#REF!</definedName>
    <definedName name="UFIR4" localSheetId="2">#REF!</definedName>
    <definedName name="UFIR4">#REF!</definedName>
    <definedName name="UFIR5" localSheetId="1">#REF!</definedName>
    <definedName name="UFIR5" localSheetId="3">#REF!</definedName>
    <definedName name="UFIR5" localSheetId="0">#REF!</definedName>
    <definedName name="UFIR5" localSheetId="2">#REF!</definedName>
    <definedName name="UFIR5">#REF!</definedName>
    <definedName name="UFIR6" localSheetId="1">#REF!</definedName>
    <definedName name="UFIR6" localSheetId="3">#REF!</definedName>
    <definedName name="UFIR6" localSheetId="0">#REF!</definedName>
    <definedName name="UFIR6" localSheetId="2">#REF!</definedName>
    <definedName name="UFIR6">#REF!</definedName>
    <definedName name="UFIR7" localSheetId="1">#REF!</definedName>
    <definedName name="UFIR7" localSheetId="3">#REF!</definedName>
    <definedName name="UFIR7" localSheetId="0">#REF!</definedName>
    <definedName name="UFIR7" localSheetId="2">#REF!</definedName>
    <definedName name="UFIR7">#REF!</definedName>
    <definedName name="UFIR8" localSheetId="1">#REF!</definedName>
    <definedName name="UFIR8" localSheetId="3">#REF!</definedName>
    <definedName name="UFIR8" localSheetId="0">#REF!</definedName>
    <definedName name="UFIR8" localSheetId="2">#REF!</definedName>
    <definedName name="UFIR8">#REF!</definedName>
    <definedName name="UFIR9" localSheetId="1">#REF!</definedName>
    <definedName name="UFIR9" localSheetId="3">#REF!</definedName>
    <definedName name="UFIR9" localSheetId="0">#REF!</definedName>
    <definedName name="UFIR9" localSheetId="2">#REF!</definedName>
    <definedName name="UFIR9">#REF!</definedName>
    <definedName name="UfirM">[45]Índices!$L$7:$O$80</definedName>
    <definedName name="UK_Conv">'[46]Consolidated by Country'!$C$81</definedName>
    <definedName name="umporcento">'[14]1%'!$A$22:$B$201</definedName>
    <definedName name="US__Conv" localSheetId="1">'[47]US Corp'!#REF!</definedName>
    <definedName name="US__Conv" localSheetId="3">'[47]US Corp'!#REF!</definedName>
    <definedName name="US__Conv" localSheetId="0">'[47]US Corp'!#REF!</definedName>
    <definedName name="US__Conv" localSheetId="2">'[47]US Corp'!#REF!</definedName>
    <definedName name="US__Conv">'[47]US Corp'!#REF!</definedName>
    <definedName name="USA_Conv">'[48]Consolidated by Country'!$C$82</definedName>
    <definedName name="uwiepr" localSheetId="1" hidden="1">{#N/A,#N/A,FALSE,"Aging Summary";#N/A,#N/A,FALSE,"Ratio Analysis";#N/A,#N/A,FALSE,"Test 120 Day Accts";#N/A,#N/A,FALSE,"Tickmarks"}</definedName>
    <definedName name="uwiepr" localSheetId="3" hidden="1">{#N/A,#N/A,FALSE,"Aging Summary";#N/A,#N/A,FALSE,"Ratio Analysis";#N/A,#N/A,FALSE,"Test 120 Day Accts";#N/A,#N/A,FALSE,"Tickmarks"}</definedName>
    <definedName name="uwiepr" localSheetId="2" hidden="1">{#N/A,#N/A,FALSE,"Aging Summary";#N/A,#N/A,FALSE,"Ratio Analysis";#N/A,#N/A,FALSE,"Test 120 Day Accts";#N/A,#N/A,FALSE,"Tickmarks"}</definedName>
    <definedName name="uwiepr" localSheetId="4" hidden="1">{#N/A,#N/A,FALSE,"Aging Summary";#N/A,#N/A,FALSE,"Ratio Analysis";#N/A,#N/A,FALSE,"Test 120 Day Accts";#N/A,#N/A,FALSE,"Tickmarks"}</definedName>
    <definedName name="uwiepr" hidden="1">{#N/A,#N/A,FALSE,"Aging Summary";#N/A,#N/A,FALSE,"Ratio Analysis";#N/A,#N/A,FALSE,"Test 120 Day Accts";#N/A,#N/A,FALSE,"Tickmarks"}</definedName>
    <definedName name="V1_" localSheetId="1">[49]TTM04!#REF!</definedName>
    <definedName name="V1_" localSheetId="3">[49]TTM04!#REF!</definedName>
    <definedName name="V1_" localSheetId="0">[49]TTM04!#REF!</definedName>
    <definedName name="V1_" localSheetId="2">[49]TTM04!#REF!</definedName>
    <definedName name="V1_">[49]TTM04!#REF!</definedName>
    <definedName name="VAL_0DIA" localSheetId="1">#REF!</definedName>
    <definedName name="VAL_0DIA" localSheetId="3">#REF!</definedName>
    <definedName name="VAL_0DIA" localSheetId="0">#REF!</definedName>
    <definedName name="VAL_0DIA" localSheetId="2">#REF!</definedName>
    <definedName name="VAL_0DIA">#REF!</definedName>
    <definedName name="VENC" localSheetId="1">#REF!</definedName>
    <definedName name="VENC" localSheetId="3">#REF!</definedName>
    <definedName name="VENC" localSheetId="0">#REF!</definedName>
    <definedName name="VENC" localSheetId="2">#REF!</definedName>
    <definedName name="VENC">#REF!</definedName>
    <definedName name="VENCIMENTO" localSheetId="1">#REF!</definedName>
    <definedName name="VENCIMENTO" localSheetId="3">#REF!</definedName>
    <definedName name="VENCIMENTO" localSheetId="0">#REF!</definedName>
    <definedName name="VENCIMENTO" localSheetId="2">#REF!</definedName>
    <definedName name="VENCIMENTO">#REF!</definedName>
    <definedName name="vvvv">'[17]11081001 geral'!$C$4:$C$67</definedName>
    <definedName name="wacc" localSheetId="1">#REF!</definedName>
    <definedName name="wacc" localSheetId="3">#REF!</definedName>
    <definedName name="wacc" localSheetId="0">#REF!</definedName>
    <definedName name="wacc" localSheetId="2">#REF!</definedName>
    <definedName name="wacc">#REF!</definedName>
    <definedName name="wacc2" localSheetId="1">#REF!</definedName>
    <definedName name="wacc2" localSheetId="3">#REF!</definedName>
    <definedName name="wacc2" localSheetId="0">#REF!</definedName>
    <definedName name="wacc2" localSheetId="2">#REF!</definedName>
    <definedName name="wacc2">#REF!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._.P._.TDS.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DespesasPorArea." localSheetId="1" hidden="1">{"TotalGeralDespesasPorArea",#N/A,FALSE,"VinculosAccessEfetivo"}</definedName>
    <definedName name="wrn.DespesasPorArea." localSheetId="3" hidden="1">{"TotalGeralDespesasPorArea",#N/A,FALSE,"VinculosAccessEfetivo"}</definedName>
    <definedName name="wrn.DespesasPorArea." localSheetId="2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hidden="1">{"TotalGeralDespesasPorArea",#N/A,FALSE,"VinculosAccessEfetivo"}</definedName>
    <definedName name="wrn.Dezembro." localSheetId="1" hidden="1">{"Fecha_Dezembro",#N/A,FALSE,"FECHAMENTO-2002 ";"Defer_Dezermbro",#N/A,FALSE,"DIFERIDO";"Pis_Dezembro",#N/A,FALSE,"PIS COFINS";"Iss_Dezembro",#N/A,FALSE,"ISS"}</definedName>
    <definedName name="wrn.Dezembro." localSheetId="3" hidden="1">{"Fecha_Dezembro",#N/A,FALSE,"FECHAMENTO-2002 ";"Defer_Dezermbro",#N/A,FALSE,"DIFERIDO";"Pis_Dezembro",#N/A,FALSE,"PIS COFINS";"Iss_Dezembro",#N/A,FALSE,"ISS"}</definedName>
    <definedName name="wrn.Dezembro." localSheetId="2" hidden="1">{"Fecha_Dezembro",#N/A,FALSE,"FECHAMENTO-2002 ";"Defer_Dezermbro",#N/A,FALSE,"DIFERIDO";"Pis_Dezembro",#N/A,FALSE,"PIS COFINS";"Iss_Dezembro",#N/A,FALSE,"ISS"}</definedName>
    <definedName name="wrn.Dezembro." localSheetId="4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Novembro." localSheetId="1" hidden="1">{"Fecha_Novembro",#N/A,FALSE,"FECHAMENTO-2002 ";"Defer_Novembro",#N/A,FALSE,"DIFERIDO";"Pis_Novembro",#N/A,FALSE,"PIS COFINS";"Iss_Novembro",#N/A,FALSE,"ISS"}</definedName>
    <definedName name="wrn.Novembro." localSheetId="3" hidden="1">{"Fecha_Novembro",#N/A,FALSE,"FECHAMENTO-2002 ";"Defer_Novembro",#N/A,FALSE,"DIFERIDO";"Pis_Novembro",#N/A,FALSE,"PIS COFINS";"Iss_Novembro",#N/A,FALSE,"ISS"}</definedName>
    <definedName name="wrn.Novembro." localSheetId="2" hidden="1">{"Fecha_Novembro",#N/A,FALSE,"FECHAMENTO-2002 ";"Defer_Novembro",#N/A,FALSE,"DIFERIDO";"Pis_Novembro",#N/A,FALSE,"PIS COFINS";"Iss_Novembro",#N/A,FALSE,"ISS"}</definedName>
    <definedName name="wrn.Novembro." localSheetId="4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ubro." localSheetId="1" hidden="1">{"Fecha_Outubro",#N/A,FALSE,"FECHAMENTO-2002 ";"Defer_Outubro",#N/A,FALSE,"DIFERIDO";"Pis_Outubro",#N/A,FALSE,"PIS COFINS";"Iss_Outubro",#N/A,FALSE,"ISS"}</definedName>
    <definedName name="wrn.Outubro." localSheetId="3" hidden="1">{"Fecha_Outubro",#N/A,FALSE,"FECHAMENTO-2002 ";"Defer_Outubro",#N/A,FALSE,"DIFERIDO";"Pis_Outubro",#N/A,FALSE,"PIS COFINS";"Iss_Outubro",#N/A,FALSE,"ISS"}</definedName>
    <definedName name="wrn.Outubro." localSheetId="2" hidden="1">{"Fecha_Outubro",#N/A,FALSE,"FECHAMENTO-2002 ";"Defer_Outubro",#N/A,FALSE,"DIFERIDO";"Pis_Outubro",#N/A,FALSE,"PIS COFINS";"Iss_Outubro",#N/A,FALSE,"ISS"}</definedName>
    <definedName name="wrn.Outubro." localSheetId="4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Relatorio._.Taxa._.USD." localSheetId="4" hidden="1">{"Dolar 1º Semestre",#N/A,FALSE,"Dolar - USD";"Dolar 2º Semestre",#N/A,FALSE,"Dolar - USD"}</definedName>
    <definedName name="wrn.Relatorio._.Taxa._.USD." hidden="1">{"Dolar 1º Semestre",#N/A,FALSE,"Dolar - USD";"Dolar 2º Semestre",#N/A,FALSE,"Dolar - USD"}</definedName>
    <definedName name="wrn.RESUMO." localSheetId="1" hidden="1">{#N/A,#N/A,FALSE,"HONORÁRIOS"}</definedName>
    <definedName name="wrn.RESUMO." localSheetId="3" hidden="1">{#N/A,#N/A,FALSE,"HONORÁRIOS"}</definedName>
    <definedName name="wrn.RESUMO." localSheetId="2" hidden="1">{#N/A,#N/A,FALSE,"HONORÁRIOS"}</definedName>
    <definedName name="wrn.RESUMO." localSheetId="4" hidden="1">{#N/A,#N/A,FALSE,"HONORÁRIOS"}</definedName>
    <definedName name="wrn.RESUMO." hidden="1">{#N/A,#N/A,FALSE,"HONORÁRIOS"}</definedName>
    <definedName name="wrn.Setembro." localSheetId="1" hidden="1">{"Fecha_Setembro",#N/A,FALSE,"FECHAMENTO-2002 ";"Defer_Setembro",#N/A,FALSE,"DIFERIDO";"Pis_Setembro",#N/A,FALSE,"PIS COFINS";"Iss_Setembro",#N/A,FALSE,"ISS"}</definedName>
    <definedName name="wrn.Setembro." localSheetId="3" hidden="1">{"Fecha_Setembro",#N/A,FALSE,"FECHAMENTO-2002 ";"Defer_Setembro",#N/A,FALSE,"DIFERIDO";"Pis_Setembro",#N/A,FALSE,"PIS COFINS";"Iss_Setembro",#N/A,FALSE,"ISS"}</definedName>
    <definedName name="wrn.Setembro." localSheetId="2" hidden="1">{"Fecha_Setembro",#N/A,FALSE,"FECHAMENTO-2002 ";"Defer_Setembro",#N/A,FALSE,"DIFERIDO";"Pis_Setembro",#N/A,FALSE,"PIS COFINS";"Iss_Setembro",#N/A,FALSE,"ISS"}</definedName>
    <definedName name="wrn.Setembro." localSheetId="4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W_Resumen" localSheetId="1">[30]!Impacum</definedName>
    <definedName name="WW_Resumen" localSheetId="3">[30]!Impacum</definedName>
    <definedName name="WW_Resumen" localSheetId="0">[30]!Impacum</definedName>
    <definedName name="WW_Resumen" localSheetId="2">[30]!Impacum</definedName>
    <definedName name="WW_Resumen">[30]!Impacum</definedName>
    <definedName name="x" localSheetId="1" hidden="1">#REF!</definedName>
    <definedName name="x" localSheetId="3" hidden="1">#REF!</definedName>
    <definedName name="x" localSheetId="0" hidden="1">#REF!</definedName>
    <definedName name="x" localSheetId="2" hidden="1">#REF!</definedName>
    <definedName name="x" hidden="1">#REF!</definedName>
    <definedName name="XBLNR" localSheetId="1">#REF!</definedName>
    <definedName name="XBLNR" localSheetId="3">#REF!</definedName>
    <definedName name="XBLNR" localSheetId="0">#REF!</definedName>
    <definedName name="XBLNR" localSheetId="2">#REF!</definedName>
    <definedName name="XBLNR">#REF!</definedName>
    <definedName name="XREF_COLUMN_1" localSheetId="1" hidden="1">#REF!</definedName>
    <definedName name="XREF_COLUMN_1" localSheetId="3" hidden="1">#REF!</definedName>
    <definedName name="XREF_COLUMN_1" localSheetId="0" hidden="1">#REF!</definedName>
    <definedName name="XREF_COLUMN_1" localSheetId="2" hidden="1">#REF!</definedName>
    <definedName name="XREF_COLUMN_1" hidden="1">#REF!</definedName>
    <definedName name="XREF_COLUMN_10" localSheetId="1" hidden="1">#REF!</definedName>
    <definedName name="XREF_COLUMN_10" localSheetId="3" hidden="1">#REF!</definedName>
    <definedName name="XREF_COLUMN_10" localSheetId="0" hidden="1">#REF!</definedName>
    <definedName name="XREF_COLUMN_10" localSheetId="2" hidden="1">#REF!</definedName>
    <definedName name="XREF_COLUMN_10" hidden="1">#REF!</definedName>
    <definedName name="XREF_COLUMN_2" localSheetId="1" hidden="1">'[50]RGR Semesa'!#REF!</definedName>
    <definedName name="XREF_COLUMN_2" localSheetId="3" hidden="1">'[50]RGR Semesa'!#REF!</definedName>
    <definedName name="XREF_COLUMN_2" localSheetId="0" hidden="1">'[50]RGR Semesa'!#REF!</definedName>
    <definedName name="XREF_COLUMN_2" localSheetId="2" hidden="1">'[50]RGR Semesa'!#REF!</definedName>
    <definedName name="XREF_COLUMN_2" hidden="1">'[50]RGR Semesa'!#REF!</definedName>
    <definedName name="XREF_COLUMN_21" localSheetId="1" hidden="1">#REF!</definedName>
    <definedName name="XREF_COLUMN_21" localSheetId="3" hidden="1">#REF!</definedName>
    <definedName name="XREF_COLUMN_21" localSheetId="0" hidden="1">#REF!</definedName>
    <definedName name="XREF_COLUMN_21" localSheetId="2" hidden="1">#REF!</definedName>
    <definedName name="XREF_COLUMN_21" hidden="1">#REF!</definedName>
    <definedName name="XREF_COLUMN_3" localSheetId="1" hidden="1">#REF!</definedName>
    <definedName name="XREF_COLUMN_3" localSheetId="3" hidden="1">#REF!</definedName>
    <definedName name="XREF_COLUMN_3" localSheetId="0" hidden="1">#REF!</definedName>
    <definedName name="XREF_COLUMN_3" localSheetId="2" hidden="1">#REF!</definedName>
    <definedName name="XREF_COLUMN_3" hidden="1">#REF!</definedName>
    <definedName name="XREF_COLUMN_4" localSheetId="1" hidden="1">#REF!</definedName>
    <definedName name="XREF_COLUMN_4" localSheetId="3" hidden="1">#REF!</definedName>
    <definedName name="XREF_COLUMN_4" localSheetId="0" hidden="1">#REF!</definedName>
    <definedName name="XREF_COLUMN_4" localSheetId="2" hidden="1">#REF!</definedName>
    <definedName name="XREF_COLUMN_4" hidden="1">#REF!</definedName>
    <definedName name="XREF_COLUMN_5" localSheetId="1" hidden="1">[51]Lead!#REF!</definedName>
    <definedName name="XREF_COLUMN_5" localSheetId="3" hidden="1">[51]Lead!#REF!</definedName>
    <definedName name="XREF_COLUMN_5" localSheetId="0" hidden="1">[51]Lead!#REF!</definedName>
    <definedName name="XREF_COLUMN_5" localSheetId="2" hidden="1">[51]Lead!#REF!</definedName>
    <definedName name="XREF_COLUMN_5" hidden="1">[51]Lead!#REF!</definedName>
    <definedName name="XREF_COLUMN_6" localSheetId="1" hidden="1">'[52]Teste de Adições'!#REF!</definedName>
    <definedName name="XREF_COLUMN_6" localSheetId="3" hidden="1">'[52]Teste de Adições'!#REF!</definedName>
    <definedName name="XREF_COLUMN_6" localSheetId="0" hidden="1">'[52]Teste de Adições'!#REF!</definedName>
    <definedName name="XREF_COLUMN_6" localSheetId="2" hidden="1">'[52]Teste de Adições'!#REF!</definedName>
    <definedName name="XREF_COLUMN_6" hidden="1">'[52]Teste de Adições'!#REF!</definedName>
    <definedName name="XREF_COLUMN_9" localSheetId="1" hidden="1">#REF!</definedName>
    <definedName name="XREF_COLUMN_9" localSheetId="3" hidden="1">#REF!</definedName>
    <definedName name="XREF_COLUMN_9" localSheetId="0" hidden="1">#REF!</definedName>
    <definedName name="XREF_COLUMN_9" localSheetId="2" hidden="1">#REF!</definedName>
    <definedName name="XREF_COLUMN_9" hidden="1">#REF!</definedName>
    <definedName name="XRefColumnsCount" hidden="1">1</definedName>
    <definedName name="XRefCopy1" localSheetId="1" hidden="1">#REF!</definedName>
    <definedName name="XRefCopy1" localSheetId="3" hidden="1">#REF!</definedName>
    <definedName name="XRefCopy1" localSheetId="0" hidden="1">#REF!</definedName>
    <definedName name="XRefCopy1" localSheetId="2" hidden="1">#REF!</definedName>
    <definedName name="XRefCopy1" hidden="1">#REF!</definedName>
    <definedName name="XRefCopy14" localSheetId="1" hidden="1">#REF!</definedName>
    <definedName name="XRefCopy14" localSheetId="3" hidden="1">#REF!</definedName>
    <definedName name="XRefCopy14" localSheetId="0" hidden="1">#REF!</definedName>
    <definedName name="XRefCopy14" localSheetId="2" hidden="1">#REF!</definedName>
    <definedName name="XRefCopy14" hidden="1">#REF!</definedName>
    <definedName name="XRefCopy15" localSheetId="1" hidden="1">#REF!</definedName>
    <definedName name="XRefCopy15" localSheetId="3" hidden="1">#REF!</definedName>
    <definedName name="XRefCopy15" localSheetId="0" hidden="1">#REF!</definedName>
    <definedName name="XRefCopy15" localSheetId="2" hidden="1">#REF!</definedName>
    <definedName name="XRefCopy15" hidden="1">#REF!</definedName>
    <definedName name="XRefCopy16" localSheetId="1" hidden="1">#REF!</definedName>
    <definedName name="XRefCopy16" localSheetId="3" hidden="1">#REF!</definedName>
    <definedName name="XRefCopy16" localSheetId="0" hidden="1">#REF!</definedName>
    <definedName name="XRefCopy16" localSheetId="2" hidden="1">#REF!</definedName>
    <definedName name="XRefCopy16" hidden="1">#REF!</definedName>
    <definedName name="XRefCopy18" localSheetId="1" hidden="1">#REF!</definedName>
    <definedName name="XRefCopy18" localSheetId="3" hidden="1">#REF!</definedName>
    <definedName name="XRefCopy18" localSheetId="0" hidden="1">#REF!</definedName>
    <definedName name="XRefCopy18" localSheetId="2" hidden="1">#REF!</definedName>
    <definedName name="XRefCopy18" hidden="1">#REF!</definedName>
    <definedName name="XRefCopy1Row" localSheetId="1" hidden="1">#REF!</definedName>
    <definedName name="XRefCopy1Row" localSheetId="3" hidden="1">#REF!</definedName>
    <definedName name="XRefCopy1Row" localSheetId="0" hidden="1">#REF!</definedName>
    <definedName name="XRefCopy1Row" localSheetId="2" hidden="1">#REF!</definedName>
    <definedName name="XRefCopy1Row" hidden="1">#REF!</definedName>
    <definedName name="XRefCopy2" localSheetId="1" hidden="1">'[53]Mvt Imobilizado'!#REF!</definedName>
    <definedName name="XRefCopy2" localSheetId="3" hidden="1">'[53]Mvt Imobilizado'!#REF!</definedName>
    <definedName name="XRefCopy2" localSheetId="0" hidden="1">'[53]Mvt Imobilizado'!#REF!</definedName>
    <definedName name="XRefCopy2" localSheetId="2" hidden="1">'[53]Mvt Imobilizado'!#REF!</definedName>
    <definedName name="XRefCopy2" hidden="1">'[53]Mvt Imobilizado'!#REF!</definedName>
    <definedName name="XRefCopy2Row" localSheetId="1" hidden="1">#REF!</definedName>
    <definedName name="XRefCopy2Row" localSheetId="3" hidden="1">#REF!</definedName>
    <definedName name="XRefCopy2Row" localSheetId="0" hidden="1">#REF!</definedName>
    <definedName name="XRefCopy2Row" localSheetId="2" hidden="1">#REF!</definedName>
    <definedName name="XRefCopy2Row" hidden="1">#REF!</definedName>
    <definedName name="XRefCopy3" localSheetId="1" hidden="1">#REF!</definedName>
    <definedName name="XRefCopy3" localSheetId="3" hidden="1">#REF!</definedName>
    <definedName name="XRefCopy3" localSheetId="0" hidden="1">#REF!</definedName>
    <definedName name="XRefCopy3" localSheetId="2" hidden="1">#REF!</definedName>
    <definedName name="XRefCopy3" hidden="1">#REF!</definedName>
    <definedName name="XRefCopy3Row" localSheetId="1" hidden="1">#REF!</definedName>
    <definedName name="XRefCopy3Row" localSheetId="3" hidden="1">#REF!</definedName>
    <definedName name="XRefCopy3Row" localSheetId="0" hidden="1">#REF!</definedName>
    <definedName name="XRefCopy3Row" localSheetId="2" hidden="1">#REF!</definedName>
    <definedName name="XRefCopy3Row" hidden="1">#REF!</definedName>
    <definedName name="XRefCopy4" localSheetId="1" hidden="1">#REF!</definedName>
    <definedName name="XRefCopy4" localSheetId="3" hidden="1">#REF!</definedName>
    <definedName name="XRefCopy4" localSheetId="0" hidden="1">#REF!</definedName>
    <definedName name="XRefCopy4" localSheetId="2" hidden="1">#REF!</definedName>
    <definedName name="XRefCopy4" hidden="1">#REF!</definedName>
    <definedName name="XRefCopy5" localSheetId="1" hidden="1">'[52]Teste de Adições'!#REF!</definedName>
    <definedName name="XRefCopy5" localSheetId="3" hidden="1">'[52]Teste de Adições'!#REF!</definedName>
    <definedName name="XRefCopy5" localSheetId="0" hidden="1">'[52]Teste de Adições'!#REF!</definedName>
    <definedName name="XRefCopy5" localSheetId="2" hidden="1">'[52]Teste de Adições'!#REF!</definedName>
    <definedName name="XRefCopy5" hidden="1">'[52]Teste de Adições'!#REF!</definedName>
    <definedName name="XRefCopy5Row" localSheetId="1" hidden="1">#REF!</definedName>
    <definedName name="XRefCopy5Row" localSheetId="3" hidden="1">#REF!</definedName>
    <definedName name="XRefCopy5Row" localSheetId="0" hidden="1">#REF!</definedName>
    <definedName name="XRefCopy5Row" localSheetId="2" hidden="1">#REF!</definedName>
    <definedName name="XRefCopy5Row" hidden="1">#REF!</definedName>
    <definedName name="XRefCopy6" localSheetId="1" hidden="1">#REF!</definedName>
    <definedName name="XRefCopy6" localSheetId="3" hidden="1">#REF!</definedName>
    <definedName name="XRefCopy6" localSheetId="0" hidden="1">#REF!</definedName>
    <definedName name="XRefCopy6" localSheetId="2" hidden="1">#REF!</definedName>
    <definedName name="XRefCopy6" hidden="1">#REF!</definedName>
    <definedName name="XRefCopyRangeCount" hidden="1">1</definedName>
    <definedName name="XRefPaste1" localSheetId="1" hidden="1">[54]Empréstimos!#REF!</definedName>
    <definedName name="XRefPaste1" localSheetId="3" hidden="1">[54]Empréstimos!#REF!</definedName>
    <definedName name="XRefPaste1" localSheetId="0" hidden="1">[54]Empréstimos!#REF!</definedName>
    <definedName name="XRefPaste1" localSheetId="2" hidden="1">[54]Empréstimos!#REF!</definedName>
    <definedName name="XRefPaste1" hidden="1">[54]Empréstimos!#REF!</definedName>
    <definedName name="XRefPaste18" localSheetId="1" hidden="1">#REF!</definedName>
    <definedName name="XRefPaste18" localSheetId="3" hidden="1">#REF!</definedName>
    <definedName name="XRefPaste18" localSheetId="0" hidden="1">#REF!</definedName>
    <definedName name="XRefPaste18" localSheetId="2" hidden="1">#REF!</definedName>
    <definedName name="XRefPaste18" hidden="1">#REF!</definedName>
    <definedName name="XRefPaste1Row" localSheetId="1" hidden="1">#REF!</definedName>
    <definedName name="XRefPaste1Row" localSheetId="3" hidden="1">#REF!</definedName>
    <definedName name="XRefPaste1Row" localSheetId="0" hidden="1">#REF!</definedName>
    <definedName name="XRefPaste1Row" localSheetId="2" hidden="1">#REF!</definedName>
    <definedName name="XRefPaste1Row" hidden="1">#REF!</definedName>
    <definedName name="XRefPaste2" localSheetId="1" hidden="1">[54]Empréstimos!#REF!</definedName>
    <definedName name="XRefPaste2" localSheetId="3" hidden="1">[54]Empréstimos!#REF!</definedName>
    <definedName name="XRefPaste2" localSheetId="0" hidden="1">[54]Empréstimos!#REF!</definedName>
    <definedName name="XRefPaste2" localSheetId="2" hidden="1">[54]Empréstimos!#REF!</definedName>
    <definedName name="XRefPaste2" hidden="1">[54]Empréstimos!#REF!</definedName>
    <definedName name="XRefPaste3" localSheetId="1" hidden="1">#REF!</definedName>
    <definedName name="XRefPaste3" localSheetId="3" hidden="1">#REF!</definedName>
    <definedName name="XRefPaste3" localSheetId="0" hidden="1">#REF!</definedName>
    <definedName name="XRefPaste3" localSheetId="2" hidden="1">#REF!</definedName>
    <definedName name="XRefPaste3" hidden="1">#REF!</definedName>
    <definedName name="XRefPaste4" localSheetId="1" hidden="1">[54]Empréstimos!#REF!</definedName>
    <definedName name="XRefPaste4" localSheetId="3" hidden="1">[54]Empréstimos!#REF!</definedName>
    <definedName name="XRefPaste4" localSheetId="0" hidden="1">[54]Empréstimos!#REF!</definedName>
    <definedName name="XRefPaste4" localSheetId="2" hidden="1">[54]Empréstimos!#REF!</definedName>
    <definedName name="XRefPaste4" hidden="1">[54]Empréstimos!#REF!</definedName>
    <definedName name="XRefPaste5" localSheetId="1" hidden="1">'[54]BB PCH''s'!#REF!</definedName>
    <definedName name="XRefPaste5" localSheetId="3" hidden="1">'[54]BB PCH''s'!#REF!</definedName>
    <definedName name="XRefPaste5" localSheetId="0" hidden="1">'[54]BB PCH''s'!#REF!</definedName>
    <definedName name="XRefPaste5" localSheetId="2" hidden="1">'[54]BB PCH''s'!#REF!</definedName>
    <definedName name="XRefPaste5" hidden="1">'[54]BB PCH''s'!#REF!</definedName>
    <definedName name="XRefPaste6" localSheetId="1" hidden="1">[54]Empréstimos!#REF!</definedName>
    <definedName name="XRefPaste6" localSheetId="3" hidden="1">[54]Empréstimos!#REF!</definedName>
    <definedName name="XRefPaste6" localSheetId="0" hidden="1">[54]Empréstimos!#REF!</definedName>
    <definedName name="XRefPaste6" localSheetId="2" hidden="1">[54]Empréstimos!#REF!</definedName>
    <definedName name="XRefPaste6" hidden="1">[54]Empréstimos!#REF!</definedName>
    <definedName name="XRefPaste7Row" localSheetId="1" hidden="1">[55]XREF!#REF!</definedName>
    <definedName name="XRefPaste7Row" localSheetId="3" hidden="1">[55]XREF!#REF!</definedName>
    <definedName name="XRefPaste7Row" localSheetId="0" hidden="1">[55]XREF!#REF!</definedName>
    <definedName name="XRefPaste7Row" localSheetId="2" hidden="1">[55]XREF!#REF!</definedName>
    <definedName name="XRefPaste7Row" hidden="1">[55]XREF!#REF!</definedName>
    <definedName name="XRefPasteRangeCount" hidden="1">1</definedName>
    <definedName name="xxx" localSheetId="1">[16]!L1C1:_L4800C5</definedName>
    <definedName name="xxx" localSheetId="3">[16]!L1C1:_L4800C5</definedName>
    <definedName name="xxx" localSheetId="0">[16]!L1C1:_L4800C5</definedName>
    <definedName name="xxx" localSheetId="2">[16]!L1C1:_L4800C5</definedName>
    <definedName name="xxx" localSheetId="4">[16]!L1C1:_L4800C5</definedName>
    <definedName name="xxx">[16]!L1C1:_L4800C5</definedName>
    <definedName name="xxxx">'[17]11081001 geral'!$D$4:$D$67</definedName>
    <definedName name="y" localSheetId="1" hidden="1">{#N/A,#N/A,FALSE,"Aging Summary";#N/A,#N/A,FALSE,"Ratio Analysis";#N/A,#N/A,FALSE,"Test 120 Day Accts";#N/A,#N/A,FALSE,"Tickmarks"}</definedName>
    <definedName name="y" localSheetId="3" hidden="1">{#N/A,#N/A,FALSE,"Aging Summary";#N/A,#N/A,FALSE,"Ratio Analysis";#N/A,#N/A,FALSE,"Test 120 Day Accts";#N/A,#N/A,FALSE,"Tickmarks"}</definedName>
    <definedName name="y" localSheetId="2" hidden="1">{#N/A,#N/A,FALSE,"Aging Summary";#N/A,#N/A,FALSE,"Ratio Analysis";#N/A,#N/A,FALSE,"Test 120 Day Accts";#N/A,#N/A,FALSE,"Tickmarks"}</definedName>
    <definedName name="y" localSheetId="4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u" localSheetId="1" hidden="1">{#N/A,#N/A,FALSE,"Aging Summary";#N/A,#N/A,FALSE,"Ratio Analysis";#N/A,#N/A,FALSE,"Test 120 Day Accts";#N/A,#N/A,FALSE,"Tickmarks"}</definedName>
    <definedName name="yu" localSheetId="3" hidden="1">{#N/A,#N/A,FALSE,"Aging Summary";#N/A,#N/A,FALSE,"Ratio Analysis";#N/A,#N/A,FALSE,"Test 120 Day Accts";#N/A,#N/A,FALSE,"Tickmarks"}</definedName>
    <definedName name="yu" localSheetId="2" hidden="1">{#N/A,#N/A,FALSE,"Aging Summary";#N/A,#N/A,FALSE,"Ratio Analysis";#N/A,#N/A,FALSE,"Test 120 Day Accts";#N/A,#N/A,FALSE,"Tickmarks"}</definedName>
    <definedName name="yu" localSheetId="4" hidden="1">{#N/A,#N/A,FALSE,"Aging Summary";#N/A,#N/A,FALSE,"Ratio Analysis";#N/A,#N/A,FALSE,"Test 120 Day Accts";#N/A,#N/A,FALSE,"Tickmarks"}</definedName>
    <definedName name="yu" hidden="1">{#N/A,#N/A,FALSE,"Aging Summary";#N/A,#N/A,FALSE,"Ratio Analysis";#N/A,#N/A,FALSE,"Test 120 Day Accts";#N/A,#N/A,FALSE,"Tickmarks"}</definedName>
    <definedName name="yy" localSheetId="1" hidden="1">{"Fecha_Novembro",#N/A,FALSE,"FECHAMENTO-2002 ";"Defer_Novembro",#N/A,FALSE,"DIFERIDO";"Pis_Novembro",#N/A,FALSE,"PIS COFINS";"Iss_Novembro",#N/A,FALSE,"ISS"}</definedName>
    <definedName name="yy" localSheetId="3" hidden="1">{"Fecha_Novembro",#N/A,FALSE,"FECHAMENTO-2002 ";"Defer_Novembro",#N/A,FALSE,"DIFERIDO";"Pis_Novembro",#N/A,FALSE,"PIS COFINS";"Iss_Novembro",#N/A,FALSE,"ISS"}</definedName>
    <definedName name="yy" localSheetId="2" hidden="1">{"Fecha_Novembro",#N/A,FALSE,"FECHAMENTO-2002 ";"Defer_Novembro",#N/A,FALSE,"DIFERIDO";"Pis_Novembro",#N/A,FALSE,"PIS COFINS";"Iss_Novembro",#N/A,FALSE,"ISS"}</definedName>
    <definedName name="yy" localSheetId="4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1" hidden="1">{"Fecha_Novembro",#N/A,FALSE,"FECHAMENTO-2002 ";"Defer_Novembro",#N/A,FALSE,"DIFERIDO";"Pis_Novembro",#N/A,FALSE,"PIS COFINS";"Iss_Novembro",#N/A,FALSE,"ISS"}</definedName>
    <definedName name="yyy" localSheetId="3" hidden="1">{"Fecha_Novembro",#N/A,FALSE,"FECHAMENTO-2002 ";"Defer_Novembro",#N/A,FALSE,"DIFERIDO";"Pis_Novembro",#N/A,FALSE,"PIS COFINS";"Iss_Novembro",#N/A,FALSE,"ISS"}</definedName>
    <definedName name="yyy" localSheetId="2" hidden="1">{"Fecha_Novembro",#N/A,FALSE,"FECHAMENTO-2002 ";"Defer_Novembro",#N/A,FALSE,"DIFERIDO";"Pis_Novembro",#N/A,FALSE,"PIS COFINS";"Iss_Novembro",#N/A,FALSE,"ISS"}</definedName>
    <definedName name="yyy" localSheetId="4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1" hidden="1">{"Fecha_Outubro",#N/A,FALSE,"FECHAMENTO-2002 ";"Defer_Outubro",#N/A,FALSE,"DIFERIDO";"Pis_Outubro",#N/A,FALSE,"PIS COFINS";"Iss_Outubro",#N/A,FALSE,"ISS"}</definedName>
    <definedName name="yyyyy" localSheetId="3" hidden="1">{"Fecha_Outubro",#N/A,FALSE,"FECHAMENTO-2002 ";"Defer_Outubro",#N/A,FALSE,"DIFERIDO";"Pis_Outubro",#N/A,FALSE,"PIS COFINS";"Iss_Outubro",#N/A,FALSE,"ISS"}</definedName>
    <definedName name="yyyyy" localSheetId="2" hidden="1">{"Fecha_Outubro",#N/A,FALSE,"FECHAMENTO-2002 ";"Defer_Outubro",#N/A,FALSE,"DIFERIDO";"Pis_Outubro",#N/A,FALSE,"PIS COFINS";"Iss_Outubro",#N/A,FALSE,"ISS"}</definedName>
    <definedName name="yyyyy" localSheetId="4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1" hidden="1">{"Fecha_Setembro",#N/A,FALSE,"FECHAMENTO-2002 ";"Defer_Setembro",#N/A,FALSE,"DIFERIDO";"Pis_Setembro",#N/A,FALSE,"PIS COFINS";"Iss_Setembro",#N/A,FALSE,"ISS"}</definedName>
    <definedName name="yyyyyy" localSheetId="3" hidden="1">{"Fecha_Setembro",#N/A,FALSE,"FECHAMENTO-2002 ";"Defer_Setembro",#N/A,FALSE,"DIFERIDO";"Pis_Setembro",#N/A,FALSE,"PIS COFINS";"Iss_Setembro",#N/A,FALSE,"ISS"}</definedName>
    <definedName name="yyyyyy" localSheetId="2" hidden="1">{"Fecha_Setembro",#N/A,FALSE,"FECHAMENTO-2002 ";"Defer_Setembro",#N/A,FALSE,"DIFERIDO";"Pis_Setembro",#N/A,FALSE,"PIS COFINS";"Iss_Setembro",#N/A,FALSE,"ISS"}</definedName>
    <definedName name="yyyyyy" localSheetId="4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1" hidden="1">{#N/A,#N/A,FALSE,"HONORÁRIOS"}</definedName>
    <definedName name="yyyyyyy" localSheetId="3" hidden="1">{#N/A,#N/A,FALSE,"HONORÁRIOS"}</definedName>
    <definedName name="yyyyyyy" localSheetId="2" hidden="1">{#N/A,#N/A,FALSE,"HONORÁRIOS"}</definedName>
    <definedName name="yyyyyyy" localSheetId="4" hidden="1">{#N/A,#N/A,FALSE,"HONORÁRIOS"}</definedName>
    <definedName name="yyyyyyy" hidden="1">{#N/A,#N/A,FALSE,"HONORÁRIOS"}</definedName>
    <definedName name="yyyyyyyy" localSheetId="1" hidden="1">{"Fecha_Dezembro",#N/A,FALSE,"FECHAMENTO-2002 ";"Defer_Dezermbro",#N/A,FALSE,"DIFERIDO";"Pis_Dezembro",#N/A,FALSE,"PIS COFINS";"Iss_Dezembro",#N/A,FALSE,"ISS"}</definedName>
    <definedName name="yyyyyyyy" localSheetId="3" hidden="1">{"Fecha_Dezembro",#N/A,FALSE,"FECHAMENTO-2002 ";"Defer_Dezermbro",#N/A,FALSE,"DIFERIDO";"Pis_Dezembro",#N/A,FALSE,"PIS COFINS";"Iss_Dezembro",#N/A,FALSE,"ISS"}</definedName>
    <definedName name="yyyyyyyy" localSheetId="2" hidden="1">{"Fecha_Dezembro",#N/A,FALSE,"FECHAMENTO-2002 ";"Defer_Dezermbro",#N/A,FALSE,"DIFERIDO";"Pis_Dezembro",#N/A,FALSE,"PIS COFINS";"Iss_Dezembro",#N/A,FALSE,"ISS"}</definedName>
    <definedName name="yyyyyyyy" localSheetId="4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1" hidden="1">{"Fecha_Dezembro",#N/A,FALSE,"FECHAMENTO-2002 ";"Defer_Dezermbro",#N/A,FALSE,"DIFERIDO";"Pis_Dezembro",#N/A,FALSE,"PIS COFINS";"Iss_Dezembro",#N/A,FALSE,"ISS"}</definedName>
    <definedName name="yyyyyyyyyyyyyyyy" localSheetId="3" hidden="1">{"Fecha_Dezembro",#N/A,FALSE,"FECHAMENTO-2002 ";"Defer_Dezermbro",#N/A,FALSE,"DIFERIDO";"Pis_Dezembro",#N/A,FALSE,"PIS COFINS";"Iss_Dezembro",#N/A,FALSE,"ISS"}</definedName>
    <definedName name="yyyyyyyyyyyyyyyy" localSheetId="2" hidden="1">{"Fecha_Dezembro",#N/A,FALSE,"FECHAMENTO-2002 ";"Defer_Dezermbro",#N/A,FALSE,"DIFERIDO";"Pis_Dezembro",#N/A,FALSE,"PIS COFINS";"Iss_Dezembro",#N/A,FALSE,"ISS"}</definedName>
    <definedName name="yyyyyyyyyyyyyyyy" localSheetId="4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1" hidden="1">{"Fecha_Dezembro",#N/A,FALSE,"FECHAMENTO-2002 ";"Defer_Dezermbro",#N/A,FALSE,"DIFERIDO";"Pis_Dezembro",#N/A,FALSE,"PIS COFINS";"Iss_Dezembro",#N/A,FALSE,"ISS"}</definedName>
    <definedName name="yyyyyyyyyyyyyyyyyyy" localSheetId="3" hidden="1">{"Fecha_Dezembro",#N/A,FALSE,"FECHAMENTO-2002 ";"Defer_Dezermbro",#N/A,FALSE,"DIFERIDO";"Pis_Dezembro",#N/A,FALSE,"PIS COFINS";"Iss_Dezembro",#N/A,FALSE,"ISS"}</definedName>
    <definedName name="yyyyyyyyyyyyyyyyyyy" localSheetId="2" hidden="1">{"Fecha_Dezembro",#N/A,FALSE,"FECHAMENTO-2002 ";"Defer_Dezermbro",#N/A,FALSE,"DIFERIDO";"Pis_Dezembro",#N/A,FALSE,"PIS COFINS";"Iss_Dezembro",#N/A,FALSE,"ISS"}</definedName>
    <definedName name="yyyyyyyyyyyyyyyyyyy" localSheetId="4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S73" i="2" l="1"/>
  <c r="BS24" i="2"/>
  <c r="BS26" i="2"/>
  <c r="BS32" i="2"/>
  <c r="BS28" i="2"/>
  <c r="BQ32" i="2"/>
  <c r="BQ26" i="2"/>
  <c r="BQ24" i="2"/>
  <c r="BO24" i="2"/>
  <c r="BO26" i="2"/>
  <c r="BO32" i="2"/>
  <c r="BO70" i="2"/>
  <c r="BM24" i="2"/>
  <c r="BM26" i="2"/>
  <c r="BM32" i="2"/>
  <c r="BM57" i="2"/>
  <c r="BM70" i="2"/>
  <c r="BM71" i="2"/>
  <c r="BK24" i="2"/>
  <c r="BK57" i="2"/>
  <c r="BK58" i="2"/>
  <c r="BK70" i="2"/>
  <c r="AZ18" i="4" l="1"/>
  <c r="CW38" i="3"/>
  <c r="BS12" i="2"/>
  <c r="BS10" i="2"/>
  <c r="CU44" i="3"/>
  <c r="CU38" i="3"/>
  <c r="CU33" i="3"/>
  <c r="CU18" i="3"/>
  <c r="CU8" i="3"/>
  <c r="CV12" i="3" s="1"/>
  <c r="BI70" i="2"/>
  <c r="BG70" i="2"/>
  <c r="BE70" i="2"/>
  <c r="BC70" i="2"/>
  <c r="BA70" i="2"/>
  <c r="AY70" i="2"/>
  <c r="AW70" i="2"/>
  <c r="BE9" i="4"/>
  <c r="BF9" i="4"/>
  <c r="BG9" i="4"/>
  <c r="BH9" i="4"/>
  <c r="BE14" i="4"/>
  <c r="BF14" i="4"/>
  <c r="BF23" i="4" s="1"/>
  <c r="BF25" i="4" s="1"/>
  <c r="BG14" i="4"/>
  <c r="BH14" i="4"/>
  <c r="BE18" i="4"/>
  <c r="BF18" i="4"/>
  <c r="BG18" i="4"/>
  <c r="BH18" i="4"/>
  <c r="C23" i="3"/>
  <c r="E23" i="3"/>
  <c r="G23" i="3"/>
  <c r="I23" i="3"/>
  <c r="J23" i="3"/>
  <c r="N23" i="3"/>
  <c r="P23" i="3"/>
  <c r="R23" i="3"/>
  <c r="T23" i="3"/>
  <c r="U23" i="3"/>
  <c r="Z23" i="3"/>
  <c r="AB23" i="3"/>
  <c r="AD23" i="3"/>
  <c r="AF23" i="3"/>
  <c r="AG23" i="3"/>
  <c r="AL23" i="3"/>
  <c r="AN23" i="3"/>
  <c r="AP23" i="3"/>
  <c r="AR23" i="3"/>
  <c r="AX23" i="3"/>
  <c r="AZ23" i="3"/>
  <c r="BB23" i="3"/>
  <c r="BD23" i="3"/>
  <c r="BF23" i="3"/>
  <c r="BJ23" i="3"/>
  <c r="BL23" i="3"/>
  <c r="BN23" i="3"/>
  <c r="BP23" i="3"/>
  <c r="BR23" i="3"/>
  <c r="BS23" i="3"/>
  <c r="BV23" i="3"/>
  <c r="BX23" i="3"/>
  <c r="BZ23" i="3"/>
  <c r="CA23" i="3"/>
  <c r="CE23" i="3"/>
  <c r="CH23" i="3"/>
  <c r="CQ23" i="3"/>
  <c r="CS44" i="3"/>
  <c r="CS38" i="3"/>
  <c r="CS33" i="3"/>
  <c r="CS18" i="3"/>
  <c r="CS25" i="3" s="1"/>
  <c r="CS8" i="3"/>
  <c r="CT20" i="3" s="1"/>
  <c r="BN68" i="2"/>
  <c r="BN66" i="2" s="1"/>
  <c r="BN62" i="2"/>
  <c r="BN64" i="2" s="1"/>
  <c r="BN54" i="2"/>
  <c r="BN52" i="2"/>
  <c r="BN41" i="2"/>
  <c r="BN29" i="2"/>
  <c r="BN22" i="2"/>
  <c r="BN18" i="2"/>
  <c r="BN11" i="2"/>
  <c r="CV8" i="3" l="1"/>
  <c r="W23" i="3"/>
  <c r="CV11" i="3"/>
  <c r="BG23" i="4"/>
  <c r="BG25" i="4" s="1"/>
  <c r="CV20" i="3"/>
  <c r="CV38" i="3"/>
  <c r="BE23" i="4"/>
  <c r="BE25" i="4" s="1"/>
  <c r="CT23" i="3"/>
  <c r="CV21" i="3"/>
  <c r="BH23" i="4"/>
  <c r="BH25" i="4" s="1"/>
  <c r="CV22" i="3"/>
  <c r="CV23" i="3"/>
  <c r="CV29" i="3"/>
  <c r="CV33" i="3"/>
  <c r="CV44" i="3"/>
  <c r="CT25" i="3"/>
  <c r="CV14" i="3"/>
  <c r="CU16" i="3"/>
  <c r="CU27" i="3" s="1"/>
  <c r="CU30" i="3" s="1"/>
  <c r="CU31" i="3" s="1"/>
  <c r="CV18" i="3"/>
  <c r="CW44" i="3"/>
  <c r="AZ14" i="4"/>
  <c r="AZ9" i="4"/>
  <c r="BR29" i="2"/>
  <c r="BR22" i="2"/>
  <c r="BR68" i="2"/>
  <c r="BR76" i="2" s="1"/>
  <c r="CW8" i="3"/>
  <c r="CX20" i="3" s="1"/>
  <c r="BR11" i="2"/>
  <c r="CX23" i="3"/>
  <c r="CW18" i="3"/>
  <c r="BR41" i="2"/>
  <c r="BR52" i="2"/>
  <c r="BR62" i="2"/>
  <c r="BR54" i="2"/>
  <c r="BR18" i="2"/>
  <c r="CV45" i="3"/>
  <c r="CV24" i="3"/>
  <c r="CV46" i="3"/>
  <c r="CU25" i="3"/>
  <c r="CV25" i="3" s="1"/>
  <c r="CV39" i="3"/>
  <c r="CV9" i="3"/>
  <c r="CV40" i="3"/>
  <c r="CV10" i="3"/>
  <c r="CV19" i="3"/>
  <c r="CV34" i="3"/>
  <c r="BQ76" i="2"/>
  <c r="AS23" i="3"/>
  <c r="BG23" i="3" s="1"/>
  <c r="AI23" i="3"/>
  <c r="CT21" i="3"/>
  <c r="CT22" i="3"/>
  <c r="CT11" i="3"/>
  <c r="CT29" i="3"/>
  <c r="CT12" i="3"/>
  <c r="CT33" i="3"/>
  <c r="CT14" i="3"/>
  <c r="CT38" i="3"/>
  <c r="CT18" i="3"/>
  <c r="CT44" i="3"/>
  <c r="CT45" i="3"/>
  <c r="CT24" i="3"/>
  <c r="CT46" i="3"/>
  <c r="CS16" i="3"/>
  <c r="CT8" i="3"/>
  <c r="CT39" i="3"/>
  <c r="CT9" i="3"/>
  <c r="CT40" i="3"/>
  <c r="CT10" i="3"/>
  <c r="CT19" i="3"/>
  <c r="CT34" i="3"/>
  <c r="BN40" i="2"/>
  <c r="BO69" i="2" s="1"/>
  <c r="BN20" i="2"/>
  <c r="BN9" i="2" s="1"/>
  <c r="BN34" i="2"/>
  <c r="BN76" i="2"/>
  <c r="BR20" i="2" l="1"/>
  <c r="CV16" i="3"/>
  <c r="BR34" i="2"/>
  <c r="BR36" i="2" s="1"/>
  <c r="CV27" i="3"/>
  <c r="CU42" i="3"/>
  <c r="AZ23" i="4"/>
  <c r="AZ25" i="4" s="1"/>
  <c r="CX46" i="3"/>
  <c r="CX10" i="3"/>
  <c r="CX45" i="3"/>
  <c r="CX18" i="3"/>
  <c r="CX22" i="3"/>
  <c r="CX44" i="3"/>
  <c r="CX9" i="3"/>
  <c r="CX11" i="3"/>
  <c r="CX8" i="3"/>
  <c r="CX24" i="3"/>
  <c r="CX19" i="3"/>
  <c r="CX39" i="3"/>
  <c r="CX29" i="3"/>
  <c r="CX14" i="3"/>
  <c r="CX12" i="3"/>
  <c r="CX21" i="3"/>
  <c r="CX40" i="3"/>
  <c r="CW16" i="3"/>
  <c r="CX16" i="3" s="1"/>
  <c r="BR66" i="2"/>
  <c r="CX38" i="3"/>
  <c r="CW25" i="3"/>
  <c r="CX25" i="3" s="1"/>
  <c r="BR64" i="2"/>
  <c r="BR78" i="2"/>
  <c r="BR9" i="2"/>
  <c r="BS20" i="2" s="1"/>
  <c r="CU35" i="3"/>
  <c r="CV30" i="3"/>
  <c r="CU48" i="3"/>
  <c r="CV42" i="3"/>
  <c r="BQ62" i="2"/>
  <c r="BQ64" i="2"/>
  <c r="BQ60" i="2"/>
  <c r="BO43" i="2"/>
  <c r="BO50" i="2"/>
  <c r="BO71" i="2"/>
  <c r="BQ78" i="2"/>
  <c r="BQ70" i="2"/>
  <c r="BO68" i="2"/>
  <c r="BO74" i="2"/>
  <c r="BO61" i="2"/>
  <c r="BO72" i="2"/>
  <c r="BQ47" i="2"/>
  <c r="BO46" i="2"/>
  <c r="BQ50" i="2"/>
  <c r="BO45" i="2"/>
  <c r="BO56" i="2"/>
  <c r="BQ15" i="2"/>
  <c r="BQ14" i="2"/>
  <c r="BQ18" i="2"/>
  <c r="BQ28" i="2"/>
  <c r="BQ13" i="2"/>
  <c r="BQ27" i="2"/>
  <c r="BQ25" i="2"/>
  <c r="BQ9" i="2"/>
  <c r="BQ31" i="2"/>
  <c r="BQ17" i="2"/>
  <c r="BQ30" i="2"/>
  <c r="BQ23" i="2"/>
  <c r="BQ16" i="2"/>
  <c r="BQ33" i="2"/>
  <c r="BQ11" i="2"/>
  <c r="BQ29" i="2"/>
  <c r="BQ22" i="2"/>
  <c r="BQ36" i="2"/>
  <c r="BQ34" i="2"/>
  <c r="BQ20" i="2"/>
  <c r="AU23" i="3"/>
  <c r="CS27" i="3"/>
  <c r="CT16" i="3"/>
  <c r="BO60" i="2"/>
  <c r="BO48" i="2"/>
  <c r="BO44" i="2"/>
  <c r="BO75" i="2"/>
  <c r="BO40" i="2"/>
  <c r="BO57" i="2"/>
  <c r="BO49" i="2"/>
  <c r="BO52" i="2"/>
  <c r="BO54" i="2"/>
  <c r="BO58" i="2"/>
  <c r="BO59" i="2"/>
  <c r="BO41" i="2"/>
  <c r="BO51" i="2"/>
  <c r="BO47" i="2"/>
  <c r="BO66" i="2"/>
  <c r="BO15" i="2"/>
  <c r="BO14" i="2"/>
  <c r="BO23" i="2"/>
  <c r="BO28" i="2"/>
  <c r="BO13" i="2"/>
  <c r="BO18" i="2"/>
  <c r="BO27" i="2"/>
  <c r="BO33" i="2"/>
  <c r="BO30" i="2"/>
  <c r="BO25" i="2"/>
  <c r="BO9" i="2"/>
  <c r="BO16" i="2"/>
  <c r="BO31" i="2"/>
  <c r="BO17" i="2"/>
  <c r="BO29" i="2"/>
  <c r="BO11" i="2"/>
  <c r="BO22" i="2"/>
  <c r="BN78" i="2"/>
  <c r="BN36" i="2"/>
  <c r="BO36" i="2" s="1"/>
  <c r="BO34" i="2"/>
  <c r="BO20" i="2"/>
  <c r="BS34" i="2" l="1"/>
  <c r="BS54" i="2"/>
  <c r="BS11" i="2"/>
  <c r="CW27" i="3"/>
  <c r="CX27" i="3" s="1"/>
  <c r="BS64" i="2"/>
  <c r="BS29" i="2"/>
  <c r="BS18" i="2"/>
  <c r="BS76" i="2"/>
  <c r="BS22" i="2"/>
  <c r="BS66" i="2"/>
  <c r="BS52" i="2"/>
  <c r="BR40" i="2"/>
  <c r="BS72" i="2"/>
  <c r="BS61" i="2"/>
  <c r="BS51" i="2"/>
  <c r="BS43" i="2"/>
  <c r="BS14" i="2"/>
  <c r="BS9" i="2"/>
  <c r="BS74" i="2"/>
  <c r="BS45" i="2"/>
  <c r="BS57" i="2"/>
  <c r="BS47" i="2"/>
  <c r="BS58" i="2"/>
  <c r="BS33" i="2"/>
  <c r="BS49" i="2"/>
  <c r="BS13" i="2"/>
  <c r="BS59" i="2"/>
  <c r="BS69" i="2"/>
  <c r="BS70" i="2"/>
  <c r="BS27" i="2"/>
  <c r="BS46" i="2"/>
  <c r="BS16" i="2"/>
  <c r="BS50" i="2"/>
  <c r="BS25" i="2"/>
  <c r="BS17" i="2"/>
  <c r="BS44" i="2"/>
  <c r="BS75" i="2"/>
  <c r="BS23" i="2"/>
  <c r="BS48" i="2"/>
  <c r="BS56" i="2"/>
  <c r="BS60" i="2"/>
  <c r="BS71" i="2"/>
  <c r="BS15" i="2"/>
  <c r="BS30" i="2"/>
  <c r="BS31" i="2"/>
  <c r="BS78" i="2"/>
  <c r="BS36" i="2"/>
  <c r="BS68" i="2"/>
  <c r="BS62" i="2"/>
  <c r="CW42" i="3"/>
  <c r="CV48" i="3"/>
  <c r="CU49" i="3"/>
  <c r="CV35" i="3"/>
  <c r="CU36" i="3"/>
  <c r="BQ68" i="2"/>
  <c r="BQ46" i="2"/>
  <c r="BQ56" i="2"/>
  <c r="BQ72" i="2"/>
  <c r="BQ69" i="2"/>
  <c r="BQ61" i="2"/>
  <c r="BQ74" i="2"/>
  <c r="BQ40" i="2"/>
  <c r="BQ49" i="2"/>
  <c r="BQ43" i="2"/>
  <c r="BQ45" i="2"/>
  <c r="BQ71" i="2"/>
  <c r="BQ54" i="2"/>
  <c r="BQ48" i="2"/>
  <c r="BQ75" i="2"/>
  <c r="BQ51" i="2"/>
  <c r="BQ44" i="2"/>
  <c r="BQ59" i="2"/>
  <c r="BQ52" i="2"/>
  <c r="BQ57" i="2"/>
  <c r="BQ66" i="2"/>
  <c r="BQ58" i="2"/>
  <c r="BQ41" i="2"/>
  <c r="CS42" i="3"/>
  <c r="CS30" i="3"/>
  <c r="CT27" i="3"/>
  <c r="BO78" i="2"/>
  <c r="BO62" i="2"/>
  <c r="BO64" i="2"/>
  <c r="BO76" i="2"/>
  <c r="CW30" i="3" l="1"/>
  <c r="BS40" i="2"/>
  <c r="BS41" i="2"/>
  <c r="CX42" i="3"/>
  <c r="CW48" i="3"/>
  <c r="CX30" i="3"/>
  <c r="CW31" i="3"/>
  <c r="CS35" i="3"/>
  <c r="CT30" i="3"/>
  <c r="CS31" i="3"/>
  <c r="CS48" i="3"/>
  <c r="CT42" i="3"/>
  <c r="CX48" i="3" l="1"/>
  <c r="CW49" i="3"/>
  <c r="CT48" i="3"/>
  <c r="CS49" i="3"/>
  <c r="CT35" i="3"/>
  <c r="CS36" i="3"/>
  <c r="AP25" i="4" l="1"/>
  <c r="AP18" i="4"/>
  <c r="AO18" i="4"/>
  <c r="AN18" i="4"/>
  <c r="AM18" i="4"/>
  <c r="AL18" i="4"/>
  <c r="AP14" i="4"/>
  <c r="AO14" i="4"/>
  <c r="AN14" i="4"/>
  <c r="AM14" i="4"/>
  <c r="AM23" i="4" s="1"/>
  <c r="AL14" i="4"/>
  <c r="AO9" i="4"/>
  <c r="AN9" i="4"/>
  <c r="AM9" i="4"/>
  <c r="AL9" i="4"/>
  <c r="AP7" i="4"/>
  <c r="AV14" i="4"/>
  <c r="AU14" i="4"/>
  <c r="CQ29" i="3"/>
  <c r="CQ34" i="3"/>
  <c r="CQ24" i="3"/>
  <c r="CQ22" i="3"/>
  <c r="CQ21" i="3"/>
  <c r="CQ12" i="3"/>
  <c r="CQ11" i="3"/>
  <c r="CQ10" i="3"/>
  <c r="CQ9" i="3"/>
  <c r="CM44" i="3"/>
  <c r="CM38" i="3"/>
  <c r="CM33" i="3"/>
  <c r="CM18" i="3"/>
  <c r="CM25" i="3" s="1"/>
  <c r="CM8" i="3"/>
  <c r="CN23" i="3" s="1"/>
  <c r="CO44" i="3"/>
  <c r="CO38" i="3"/>
  <c r="CO33" i="3"/>
  <c r="CO18" i="3"/>
  <c r="CO25" i="3" s="1"/>
  <c r="CO8" i="3"/>
  <c r="CP23" i="3" s="1"/>
  <c r="CP34" i="3"/>
  <c r="CN22" i="3"/>
  <c r="BL68" i="2"/>
  <c r="BL76" i="2" s="1"/>
  <c r="BL62" i="2"/>
  <c r="BL54" i="2"/>
  <c r="BL52" i="2"/>
  <c r="BL41" i="2"/>
  <c r="BL29" i="2"/>
  <c r="BL22" i="2"/>
  <c r="BL18" i="2"/>
  <c r="BL11" i="2"/>
  <c r="BL34" i="2" l="1"/>
  <c r="BL36" i="2" s="1"/>
  <c r="BL20" i="2"/>
  <c r="BL9" i="2" s="1"/>
  <c r="BM28" i="2" s="1"/>
  <c r="AN23" i="4"/>
  <c r="AN25" i="4" s="1"/>
  <c r="AL23" i="4"/>
  <c r="AL25" i="4" s="1"/>
  <c r="AM7" i="4" s="1"/>
  <c r="AM25" i="4" s="1"/>
  <c r="AO23" i="4"/>
  <c r="AO25" i="4" s="1"/>
  <c r="CP45" i="3"/>
  <c r="AU10" i="4"/>
  <c r="AV10" i="4"/>
  <c r="AP9" i="4"/>
  <c r="AP23" i="4" s="1"/>
  <c r="AU18" i="4"/>
  <c r="AU23" i="4" s="1"/>
  <c r="AV18" i="4"/>
  <c r="AV23" i="4" s="1"/>
  <c r="BL66" i="2"/>
  <c r="BL40" i="2" s="1"/>
  <c r="BM75" i="2" s="1"/>
  <c r="CP21" i="3"/>
  <c r="CP29" i="3"/>
  <c r="CP33" i="3"/>
  <c r="CP38" i="3"/>
  <c r="CM16" i="3"/>
  <c r="CM27" i="3" s="1"/>
  <c r="CP39" i="3"/>
  <c r="CO16" i="3"/>
  <c r="CP44" i="3"/>
  <c r="CP24" i="3"/>
  <c r="CP46" i="3"/>
  <c r="CP11" i="3"/>
  <c r="CP14" i="3"/>
  <c r="CN45" i="3"/>
  <c r="CP22" i="3"/>
  <c r="CP8" i="3"/>
  <c r="CP19" i="3"/>
  <c r="CP40" i="3"/>
  <c r="CP20" i="3"/>
  <c r="CP9" i="3"/>
  <c r="CP12" i="3"/>
  <c r="CN46" i="3"/>
  <c r="CP10" i="3"/>
  <c r="BL78" i="2"/>
  <c r="BM78" i="2" s="1"/>
  <c r="BL64" i="2"/>
  <c r="CO27" i="3" l="1"/>
  <c r="CM30" i="3"/>
  <c r="CM42" i="3"/>
  <c r="CM48" i="3" s="1"/>
  <c r="CM49" i="3" s="1"/>
  <c r="CN14" i="3"/>
  <c r="CN33" i="3"/>
  <c r="CN21" i="3"/>
  <c r="CN29" i="3"/>
  <c r="CP25" i="3"/>
  <c r="CN39" i="3"/>
  <c r="CP16" i="3"/>
  <c r="CN44" i="3"/>
  <c r="CP18" i="3"/>
  <c r="CN11" i="3"/>
  <c r="CN10" i="3"/>
  <c r="CN16" i="3"/>
  <c r="CN34" i="3"/>
  <c r="CN12" i="3"/>
  <c r="CN9" i="3"/>
  <c r="CN40" i="3"/>
  <c r="CN38" i="3"/>
  <c r="CN20" i="3"/>
  <c r="CN19" i="3"/>
  <c r="CN24" i="3"/>
  <c r="BM62" i="2"/>
  <c r="BM76" i="2"/>
  <c r="BM64" i="2"/>
  <c r="BM41" i="2"/>
  <c r="BM58" i="2"/>
  <c r="BM27" i="2"/>
  <c r="BM25" i="2"/>
  <c r="BM9" i="2"/>
  <c r="BM14" i="2"/>
  <c r="BM33" i="2"/>
  <c r="BM31" i="2"/>
  <c r="BM17" i="2"/>
  <c r="BM30" i="2"/>
  <c r="BM23" i="2"/>
  <c r="BM16" i="2"/>
  <c r="BM15" i="2"/>
  <c r="BM13" i="2"/>
  <c r="BM20" i="2"/>
  <c r="BM34" i="2"/>
  <c r="BM60" i="2"/>
  <c r="BM43" i="2"/>
  <c r="BM74" i="2"/>
  <c r="BM48" i="2"/>
  <c r="BM68" i="2"/>
  <c r="BM52" i="2"/>
  <c r="BM59" i="2"/>
  <c r="BM50" i="2"/>
  <c r="BM49" i="2"/>
  <c r="BM40" i="2"/>
  <c r="BM61" i="2"/>
  <c r="BM44" i="2"/>
  <c r="BM72" i="2"/>
  <c r="BM56" i="2"/>
  <c r="BM47" i="2"/>
  <c r="BM46" i="2"/>
  <c r="BM69" i="2"/>
  <c r="BM45" i="2"/>
  <c r="BM36" i="2"/>
  <c r="BM54" i="2"/>
  <c r="BM29" i="2"/>
  <c r="BM66" i="2"/>
  <c r="BM22" i="2"/>
  <c r="BM18" i="2"/>
  <c r="BM11" i="2"/>
  <c r="CO30" i="3" l="1"/>
  <c r="CO42" i="3"/>
  <c r="CM35" i="3"/>
  <c r="CM36" i="3" s="1"/>
  <c r="CM31" i="3"/>
  <c r="CN18" i="3"/>
  <c r="CN25" i="3"/>
  <c r="CP27" i="3"/>
  <c r="CN27" i="3"/>
  <c r="CO48" i="3" l="1"/>
  <c r="CO35" i="3"/>
  <c r="CO31" i="3"/>
  <c r="CP30" i="3"/>
  <c r="CN42" i="3"/>
  <c r="CP42" i="3"/>
  <c r="CO49" i="3" l="1"/>
  <c r="CO36" i="3"/>
  <c r="CP48" i="3"/>
  <c r="CN30" i="3"/>
  <c r="CP35" i="3"/>
  <c r="CN35" i="3" l="1"/>
  <c r="CN48" i="3"/>
  <c r="CL22" i="3" l="1"/>
  <c r="CJ22" i="3"/>
  <c r="CH22" i="3"/>
  <c r="BZ22" i="3"/>
  <c r="BX22" i="3"/>
  <c r="BV22" i="3"/>
  <c r="BS22" i="3"/>
  <c r="BR22" i="3"/>
  <c r="BP22" i="3"/>
  <c r="BN22" i="3"/>
  <c r="BL22" i="3"/>
  <c r="BJ22" i="3"/>
  <c r="BF22" i="3"/>
  <c r="BD22" i="3"/>
  <c r="BB22" i="3"/>
  <c r="AZ22" i="3"/>
  <c r="AX22" i="3"/>
  <c r="AR22" i="3"/>
  <c r="AP22" i="3"/>
  <c r="AN22" i="3"/>
  <c r="AL22" i="3"/>
  <c r="AG22" i="3"/>
  <c r="AF22" i="3"/>
  <c r="AD22" i="3"/>
  <c r="AB22" i="3"/>
  <c r="Z22" i="3"/>
  <c r="U22" i="3"/>
  <c r="V22" i="3" s="1"/>
  <c r="T22" i="3"/>
  <c r="R22" i="3"/>
  <c r="P22" i="3"/>
  <c r="N22" i="3"/>
  <c r="J22" i="3"/>
  <c r="K22" i="3" s="1"/>
  <c r="I22" i="3"/>
  <c r="G22" i="3"/>
  <c r="E22" i="3"/>
  <c r="C22" i="3"/>
  <c r="AT14" i="4"/>
  <c r="BE75" i="2"/>
  <c r="BE71" i="2"/>
  <c r="BD68" i="2"/>
  <c r="BD66" i="2" s="1"/>
  <c r="BD62" i="2"/>
  <c r="BE58" i="2"/>
  <c r="BE57" i="2"/>
  <c r="BD54" i="2"/>
  <c r="BD52" i="2"/>
  <c r="BD41" i="2"/>
  <c r="BE60" i="2" s="1"/>
  <c r="BD29" i="2"/>
  <c r="BE24" i="2"/>
  <c r="BD22" i="2"/>
  <c r="BD18" i="2"/>
  <c r="BE11" i="2"/>
  <c r="BK75" i="2"/>
  <c r="BJ68" i="2"/>
  <c r="BJ76" i="2" s="1"/>
  <c r="BJ62" i="2"/>
  <c r="BJ54" i="2"/>
  <c r="BJ52" i="2"/>
  <c r="BJ41" i="2"/>
  <c r="BJ29" i="2"/>
  <c r="BJ22" i="2"/>
  <c r="BJ18" i="2"/>
  <c r="BJ11" i="2"/>
  <c r="CK33" i="3"/>
  <c r="CK44" i="3"/>
  <c r="CK38" i="3"/>
  <c r="CK18" i="3"/>
  <c r="CK8" i="3"/>
  <c r="AR18" i="4"/>
  <c r="AJ18" i="4"/>
  <c r="AS14" i="4"/>
  <c r="AR14" i="4"/>
  <c r="AJ14" i="4"/>
  <c r="AJ9" i="4"/>
  <c r="AJ7" i="4"/>
  <c r="CI44" i="3"/>
  <c r="CI38" i="3"/>
  <c r="CI33" i="3"/>
  <c r="CI18" i="3"/>
  <c r="CI25" i="3" s="1"/>
  <c r="CI8" i="3"/>
  <c r="BI75" i="2"/>
  <c r="BH68" i="2"/>
  <c r="BH66" i="2" s="1"/>
  <c r="BG60" i="2"/>
  <c r="BH56" i="2"/>
  <c r="BH62" i="2" s="1"/>
  <c r="BH44" i="2"/>
  <c r="BH52" i="2" s="1"/>
  <c r="BH29" i="2"/>
  <c r="BH22" i="2"/>
  <c r="BH13" i="2"/>
  <c r="BH18" i="2" s="1"/>
  <c r="BD64" i="2" l="1"/>
  <c r="BJ78" i="2"/>
  <c r="BK78" i="2" s="1"/>
  <c r="BH64" i="2"/>
  <c r="BD40" i="2"/>
  <c r="BE46" i="2" s="1"/>
  <c r="CJ45" i="3"/>
  <c r="CJ23" i="3"/>
  <c r="CL29" i="3"/>
  <c r="CL23" i="3"/>
  <c r="CJ8" i="3"/>
  <c r="CJ9" i="3"/>
  <c r="CJ10" i="3"/>
  <c r="CJ14" i="3"/>
  <c r="CJ20" i="3"/>
  <c r="BJ64" i="2"/>
  <c r="BH34" i="2"/>
  <c r="BH36" i="2" s="1"/>
  <c r="BJ34" i="2"/>
  <c r="BJ36" i="2" s="1"/>
  <c r="CJ21" i="3"/>
  <c r="CJ40" i="3"/>
  <c r="CJ46" i="3"/>
  <c r="CJ25" i="3"/>
  <c r="AS18" i="4"/>
  <c r="AS23" i="4" s="1"/>
  <c r="AR10" i="4"/>
  <c r="AI22" i="3"/>
  <c r="AS22" i="3"/>
  <c r="BG22" i="3" s="1"/>
  <c r="CE22" i="3"/>
  <c r="W22" i="3"/>
  <c r="AH22" i="3"/>
  <c r="CA22" i="3"/>
  <c r="CB22" i="3" s="1"/>
  <c r="CJ44" i="3"/>
  <c r="CJ19" i="3"/>
  <c r="CJ38" i="3"/>
  <c r="CJ33" i="3"/>
  <c r="CJ34" i="3"/>
  <c r="CJ39" i="3"/>
  <c r="CJ11" i="3"/>
  <c r="CJ24" i="3"/>
  <c r="CI16" i="3"/>
  <c r="CJ16" i="3" s="1"/>
  <c r="CL12" i="3"/>
  <c r="CL8" i="3"/>
  <c r="CJ12" i="3"/>
  <c r="CJ29" i="3"/>
  <c r="CL18" i="3"/>
  <c r="AT18" i="4"/>
  <c r="AT23" i="4"/>
  <c r="AT10" i="4"/>
  <c r="BE49" i="2"/>
  <c r="BE50" i="2"/>
  <c r="BD20" i="2"/>
  <c r="BD34" i="2"/>
  <c r="BD76" i="2"/>
  <c r="BE40" i="2"/>
  <c r="BE45" i="2"/>
  <c r="BE47" i="2"/>
  <c r="BJ20" i="2"/>
  <c r="BJ9" i="2" s="1"/>
  <c r="BK28" i="2" s="1"/>
  <c r="BJ66" i="2"/>
  <c r="BJ40" i="2" s="1"/>
  <c r="CL21" i="3"/>
  <c r="CL33" i="3"/>
  <c r="CL38" i="3"/>
  <c r="CL44" i="3"/>
  <c r="CL11" i="3"/>
  <c r="CL14" i="3"/>
  <c r="CL20" i="3"/>
  <c r="CK16" i="3"/>
  <c r="CL45" i="3"/>
  <c r="CL24" i="3"/>
  <c r="CL46" i="3"/>
  <c r="CK25" i="3"/>
  <c r="CL25" i="3" s="1"/>
  <c r="CL39" i="3"/>
  <c r="CL9" i="3"/>
  <c r="CL40" i="3"/>
  <c r="CL10" i="3"/>
  <c r="CL19" i="3"/>
  <c r="CL34" i="3"/>
  <c r="AR23" i="4"/>
  <c r="BH76" i="2"/>
  <c r="AS10" i="4"/>
  <c r="AJ23" i="4"/>
  <c r="AJ25" i="4" s="1"/>
  <c r="AR7" i="4"/>
  <c r="CJ18" i="3"/>
  <c r="BH54" i="2"/>
  <c r="BH11" i="2"/>
  <c r="BK11" i="2" l="1"/>
  <c r="BK76" i="2"/>
  <c r="BK62" i="2"/>
  <c r="BK64" i="2"/>
  <c r="BE56" i="2"/>
  <c r="BE59" i="2"/>
  <c r="BE61" i="2"/>
  <c r="BE44" i="2"/>
  <c r="BE41" i="2"/>
  <c r="BE54" i="2"/>
  <c r="BE48" i="2"/>
  <c r="BE43" i="2"/>
  <c r="BE66" i="2"/>
  <c r="AT22" i="3"/>
  <c r="AU22" i="3"/>
  <c r="BK36" i="2"/>
  <c r="AR25" i="4"/>
  <c r="AS7" i="4" s="1"/>
  <c r="AS25" i="4" s="1"/>
  <c r="AT7" i="4" s="1"/>
  <c r="AT25" i="4" s="1"/>
  <c r="AU7" i="4" s="1"/>
  <c r="AU25" i="4" s="1"/>
  <c r="AV7" i="4"/>
  <c r="AV25" i="4" s="1"/>
  <c r="CI27" i="3"/>
  <c r="CI42" i="3" s="1"/>
  <c r="CI48" i="3" s="1"/>
  <c r="CI49" i="3" s="1"/>
  <c r="BD78" i="2"/>
  <c r="BE76" i="2" s="1"/>
  <c r="BD36" i="2"/>
  <c r="BE36" i="2" s="1"/>
  <c r="BD9" i="2"/>
  <c r="BK69" i="2"/>
  <c r="BK45" i="2"/>
  <c r="BK61" i="2"/>
  <c r="BK44" i="2"/>
  <c r="BK41" i="2"/>
  <c r="BK60" i="2"/>
  <c r="BK43" i="2"/>
  <c r="BK50" i="2"/>
  <c r="BK49" i="2"/>
  <c r="BK74" i="2"/>
  <c r="BK48" i="2"/>
  <c r="BK40" i="2"/>
  <c r="BK59" i="2"/>
  <c r="BK72" i="2"/>
  <c r="BK56" i="2"/>
  <c r="BK47" i="2"/>
  <c r="BK71" i="2"/>
  <c r="BK46" i="2"/>
  <c r="BK34" i="2"/>
  <c r="BK68" i="2"/>
  <c r="BK22" i="2"/>
  <c r="BK20" i="2"/>
  <c r="BK66" i="2"/>
  <c r="BK54" i="2"/>
  <c r="BK14" i="2"/>
  <c r="BK18" i="2"/>
  <c r="BK13" i="2"/>
  <c r="BK27" i="2"/>
  <c r="BK32" i="2"/>
  <c r="BK25" i="2"/>
  <c r="BK9" i="2"/>
  <c r="BK31" i="2"/>
  <c r="BK17" i="2"/>
  <c r="BK30" i="2"/>
  <c r="BK23" i="2"/>
  <c r="BK16" i="2"/>
  <c r="BK26" i="2"/>
  <c r="BK15" i="2"/>
  <c r="BK33" i="2"/>
  <c r="BK29" i="2"/>
  <c r="BK52" i="2"/>
  <c r="CK27" i="3"/>
  <c r="CL16" i="3"/>
  <c r="BH78" i="2"/>
  <c r="BI76" i="2" s="1"/>
  <c r="BE20" i="2" l="1"/>
  <c r="BE28" i="2"/>
  <c r="CJ42" i="3"/>
  <c r="CI30" i="3"/>
  <c r="CJ27" i="3"/>
  <c r="BE15" i="2"/>
  <c r="BE17" i="2"/>
  <c r="BE30" i="2"/>
  <c r="BE14" i="2"/>
  <c r="BE16" i="2"/>
  <c r="BE13" i="2"/>
  <c r="BE27" i="2"/>
  <c r="BE31" i="2"/>
  <c r="BE33" i="2"/>
  <c r="BE26" i="2"/>
  <c r="BE9" i="2"/>
  <c r="BE32" i="2"/>
  <c r="BE25" i="2"/>
  <c r="BE23" i="2"/>
  <c r="BE18" i="2"/>
  <c r="BE29" i="2"/>
  <c r="BE22" i="2"/>
  <c r="BE34" i="2"/>
  <c r="BE78" i="2"/>
  <c r="BE69" i="2"/>
  <c r="BE73" i="2"/>
  <c r="BE74" i="2"/>
  <c r="BE72" i="2"/>
  <c r="BE62" i="2"/>
  <c r="BE64" i="2"/>
  <c r="BE68" i="2"/>
  <c r="BE52" i="2"/>
  <c r="CK42" i="3"/>
  <c r="CK30" i="3"/>
  <c r="CL27" i="3"/>
  <c r="BI78" i="2"/>
  <c r="BI62" i="2"/>
  <c r="BI64" i="2"/>
  <c r="BI52" i="2"/>
  <c r="CJ48" i="3"/>
  <c r="CI35" i="3" l="1"/>
  <c r="CI31" i="3"/>
  <c r="CJ30" i="3"/>
  <c r="CL30" i="3"/>
  <c r="CK35" i="3"/>
  <c r="CK31" i="3"/>
  <c r="CK48" i="3"/>
  <c r="CL42" i="3"/>
  <c r="CG18" i="3"/>
  <c r="Z12" i="3"/>
  <c r="Z11" i="3"/>
  <c r="Z10" i="3"/>
  <c r="Z9" i="3"/>
  <c r="AB12" i="3"/>
  <c r="AB11" i="3"/>
  <c r="AB10" i="3"/>
  <c r="AB9" i="3"/>
  <c r="AD12" i="3"/>
  <c r="AD11" i="3"/>
  <c r="AD10" i="3"/>
  <c r="AD9" i="3"/>
  <c r="AF12" i="3"/>
  <c r="AF11" i="3"/>
  <c r="AF10" i="3"/>
  <c r="AF9" i="3"/>
  <c r="AL12" i="3"/>
  <c r="AL11" i="3"/>
  <c r="AL10" i="3"/>
  <c r="AL9" i="3"/>
  <c r="AN12" i="3"/>
  <c r="AN11" i="3"/>
  <c r="AN10" i="3"/>
  <c r="AN9" i="3"/>
  <c r="AP12" i="3"/>
  <c r="AP11" i="3"/>
  <c r="AP10" i="3"/>
  <c r="AP9" i="3"/>
  <c r="AR12" i="3"/>
  <c r="AR11" i="3"/>
  <c r="AR10" i="3"/>
  <c r="AR9" i="3"/>
  <c r="AX12" i="3"/>
  <c r="AX11" i="3"/>
  <c r="AX10" i="3"/>
  <c r="AX9" i="3"/>
  <c r="AZ12" i="3"/>
  <c r="AZ11" i="3"/>
  <c r="AZ10" i="3"/>
  <c r="AZ9" i="3"/>
  <c r="BB12" i="3"/>
  <c r="BB11" i="3"/>
  <c r="BB10" i="3"/>
  <c r="BB9" i="3"/>
  <c r="BD12" i="3"/>
  <c r="BD11" i="3"/>
  <c r="BD10" i="3"/>
  <c r="BD9" i="3"/>
  <c r="BJ12" i="3"/>
  <c r="BJ11" i="3"/>
  <c r="BJ10" i="3"/>
  <c r="BJ9" i="3"/>
  <c r="BL12" i="3"/>
  <c r="BL11" i="3"/>
  <c r="BL10" i="3"/>
  <c r="BL9" i="3"/>
  <c r="BN12" i="3"/>
  <c r="BN11" i="3"/>
  <c r="BN10" i="3"/>
  <c r="BN9" i="3"/>
  <c r="BP12" i="3"/>
  <c r="BP11" i="3"/>
  <c r="BP10" i="3"/>
  <c r="BP9" i="3"/>
  <c r="BV12" i="3"/>
  <c r="BV11" i="3"/>
  <c r="BV10" i="3"/>
  <c r="BV9" i="3"/>
  <c r="BZ12" i="3"/>
  <c r="BZ11" i="3"/>
  <c r="BZ10" i="3"/>
  <c r="BZ9" i="3"/>
  <c r="BX12" i="3"/>
  <c r="BX11" i="3"/>
  <c r="BX10" i="3"/>
  <c r="BX9" i="3"/>
  <c r="BF62" i="2"/>
  <c r="BF52" i="2"/>
  <c r="BF18" i="2"/>
  <c r="CI36" i="3" l="1"/>
  <c r="CJ35" i="3"/>
  <c r="CL48" i="3"/>
  <c r="CK49" i="3"/>
  <c r="CL35" i="3"/>
  <c r="CK36" i="3"/>
  <c r="BF64" i="2"/>
  <c r="CH39" i="3" l="1"/>
  <c r="CH34" i="3"/>
  <c r="CH29" i="3"/>
  <c r="CH24" i="3"/>
  <c r="CH20" i="3"/>
  <c r="CH21" i="3"/>
  <c r="CH19" i="3"/>
  <c r="CH12" i="3"/>
  <c r="CH14" i="3"/>
  <c r="CH11" i="3"/>
  <c r="CH10" i="3"/>
  <c r="CH9" i="3"/>
  <c r="CH8" i="3"/>
  <c r="CE9" i="3"/>
  <c r="CH46" i="3" l="1"/>
  <c r="CH45" i="3"/>
  <c r="CG44" i="3"/>
  <c r="CH44" i="3" s="1"/>
  <c r="CH40" i="3"/>
  <c r="CG38" i="3"/>
  <c r="CH38" i="3" s="1"/>
  <c r="CG33" i="3"/>
  <c r="CH33" i="3" s="1"/>
  <c r="CH18" i="3"/>
  <c r="CG16" i="3"/>
  <c r="BR12" i="3"/>
  <c r="BR11" i="3"/>
  <c r="BR10" i="3"/>
  <c r="BR9" i="3"/>
  <c r="BF12" i="3"/>
  <c r="BF11" i="3"/>
  <c r="BF10" i="3"/>
  <c r="BF9" i="3"/>
  <c r="BG12" i="3"/>
  <c r="BG11" i="3"/>
  <c r="BG10" i="3"/>
  <c r="BG9" i="3"/>
  <c r="AU12" i="3"/>
  <c r="AU11" i="3"/>
  <c r="AU10" i="3"/>
  <c r="AU9" i="3"/>
  <c r="AI10" i="3"/>
  <c r="AI12" i="3"/>
  <c r="AI11" i="3"/>
  <c r="AI9" i="3"/>
  <c r="W12" i="3"/>
  <c r="W11" i="3"/>
  <c r="W10" i="3"/>
  <c r="W9" i="3"/>
  <c r="BS12" i="3"/>
  <c r="BS11" i="3"/>
  <c r="BS10" i="3"/>
  <c r="BS9" i="3"/>
  <c r="CE12" i="3"/>
  <c r="CE11" i="3"/>
  <c r="CE10" i="3"/>
  <c r="AS29" i="3"/>
  <c r="BG29" i="3" s="1"/>
  <c r="CE34" i="3"/>
  <c r="BS8" i="3"/>
  <c r="BS46" i="3"/>
  <c r="BS45" i="3"/>
  <c r="BS40" i="3"/>
  <c r="BS39" i="3"/>
  <c r="BS34" i="3"/>
  <c r="BS29" i="3"/>
  <c r="BS24" i="3"/>
  <c r="BS20" i="3"/>
  <c r="BS21" i="3"/>
  <c r="BS19" i="3"/>
  <c r="BS14" i="3"/>
  <c r="BG46" i="3"/>
  <c r="BG45" i="3"/>
  <c r="BG40" i="3"/>
  <c r="BG39" i="3"/>
  <c r="BG34" i="3"/>
  <c r="AG34" i="3"/>
  <c r="AU34" i="3" s="1"/>
  <c r="U46" i="3"/>
  <c r="U45" i="3"/>
  <c r="U40" i="3"/>
  <c r="U39" i="3"/>
  <c r="U34" i="3"/>
  <c r="CD34" i="3"/>
  <c r="BR46" i="3"/>
  <c r="BR45" i="3"/>
  <c r="BR40" i="3"/>
  <c r="BR39" i="3"/>
  <c r="BR34" i="3"/>
  <c r="BR29" i="3"/>
  <c r="BR24" i="3"/>
  <c r="BR20" i="3"/>
  <c r="BR21" i="3"/>
  <c r="BR19" i="3"/>
  <c r="BR14" i="3"/>
  <c r="BR8" i="3"/>
  <c r="BF46" i="3"/>
  <c r="BF45" i="3"/>
  <c r="BF40" i="3"/>
  <c r="BF39" i="3"/>
  <c r="BF34" i="3"/>
  <c r="BF29" i="3"/>
  <c r="BF24" i="3"/>
  <c r="BF20" i="3"/>
  <c r="BF21" i="3"/>
  <c r="BF19" i="3"/>
  <c r="BF14" i="3"/>
  <c r="BF8" i="3"/>
  <c r="J46" i="3"/>
  <c r="J45" i="3"/>
  <c r="J40" i="3"/>
  <c r="J39" i="3"/>
  <c r="J34" i="3"/>
  <c r="AC16" i="3"/>
  <c r="AD16" i="3" s="1"/>
  <c r="AA16" i="3"/>
  <c r="AB16" i="3" s="1"/>
  <c r="Y16" i="3"/>
  <c r="Z16" i="3" s="1"/>
  <c r="O16" i="3"/>
  <c r="P16" i="3" s="1"/>
  <c r="U14" i="3"/>
  <c r="S25" i="3"/>
  <c r="T25" i="3" s="1"/>
  <c r="Q25" i="3"/>
  <c r="R25" i="3" s="1"/>
  <c r="O25" i="3"/>
  <c r="P25" i="3" s="1"/>
  <c r="M25" i="3"/>
  <c r="N25" i="3" s="1"/>
  <c r="H25" i="3"/>
  <c r="I25" i="3" s="1"/>
  <c r="F25" i="3"/>
  <c r="G25" i="3" s="1"/>
  <c r="D25" i="3"/>
  <c r="E25" i="3" s="1"/>
  <c r="B25" i="3"/>
  <c r="C25" i="3" s="1"/>
  <c r="AK75" i="2"/>
  <c r="AK73" i="2"/>
  <c r="AM75" i="2"/>
  <c r="AM73" i="2"/>
  <c r="AO75" i="2"/>
  <c r="AO73" i="2"/>
  <c r="AO71" i="2"/>
  <c r="AQ75" i="2"/>
  <c r="AQ73" i="2"/>
  <c r="AS75" i="2"/>
  <c r="AS73" i="2"/>
  <c r="AU75" i="2"/>
  <c r="AU73" i="2"/>
  <c r="AW75" i="2"/>
  <c r="AW71" i="2"/>
  <c r="AY75" i="2"/>
  <c r="BA75" i="2"/>
  <c r="BC75" i="2"/>
  <c r="AZ62" i="2"/>
  <c r="AX62" i="2"/>
  <c r="AV62" i="2"/>
  <c r="AT62" i="2"/>
  <c r="AR62" i="2"/>
  <c r="AP62" i="2"/>
  <c r="AN62" i="2"/>
  <c r="AL62" i="2"/>
  <c r="AJ62" i="2"/>
  <c r="AH62" i="2"/>
  <c r="AF62" i="2"/>
  <c r="AD62" i="2"/>
  <c r="AB62" i="2"/>
  <c r="Z62" i="2"/>
  <c r="X62" i="2"/>
  <c r="V62" i="2"/>
  <c r="T62" i="2"/>
  <c r="R62" i="2"/>
  <c r="P62" i="2"/>
  <c r="N62" i="2"/>
  <c r="L62" i="2"/>
  <c r="J62" i="2"/>
  <c r="H62" i="2"/>
  <c r="F62" i="2"/>
  <c r="D62" i="2"/>
  <c r="C57" i="2"/>
  <c r="B41" i="2"/>
  <c r="B62" i="2"/>
  <c r="BB52" i="2"/>
  <c r="AZ52" i="2"/>
  <c r="AZ64" i="2" s="1"/>
  <c r="AX52" i="2"/>
  <c r="AV52" i="2"/>
  <c r="AT52" i="2"/>
  <c r="AR52" i="2"/>
  <c r="AP52" i="2"/>
  <c r="AN52" i="2"/>
  <c r="AL52" i="2"/>
  <c r="AJ52" i="2"/>
  <c r="AH52" i="2"/>
  <c r="AF52" i="2"/>
  <c r="AD52" i="2"/>
  <c r="AB52" i="2"/>
  <c r="Z52" i="2"/>
  <c r="X52" i="2"/>
  <c r="P52" i="2"/>
  <c r="N52" i="2"/>
  <c r="L52" i="2"/>
  <c r="J52" i="2"/>
  <c r="H52" i="2"/>
  <c r="F52" i="2"/>
  <c r="D52" i="2"/>
  <c r="D64" i="2" s="1"/>
  <c r="B52" i="2"/>
  <c r="AT18" i="2"/>
  <c r="AR18" i="2"/>
  <c r="AP18" i="2"/>
  <c r="AN18" i="2"/>
  <c r="AL18" i="2"/>
  <c r="AJ18" i="2"/>
  <c r="AH18" i="2"/>
  <c r="AF18" i="2"/>
  <c r="AD18" i="2"/>
  <c r="AB18" i="2"/>
  <c r="Z18" i="2"/>
  <c r="X18" i="2"/>
  <c r="P18" i="2"/>
  <c r="N18" i="2"/>
  <c r="L18" i="2"/>
  <c r="J18" i="2"/>
  <c r="H18" i="2"/>
  <c r="F18" i="2"/>
  <c r="D18" i="2"/>
  <c r="B18" i="2"/>
  <c r="CQ40" i="3"/>
  <c r="CA46" i="3"/>
  <c r="CE29" i="3"/>
  <c r="CE24" i="3"/>
  <c r="CQ14" i="3"/>
  <c r="CD23" i="3"/>
  <c r="AX64" i="2" l="1"/>
  <c r="CC18" i="3"/>
  <c r="CE39" i="3"/>
  <c r="CQ39" i="3"/>
  <c r="CA45" i="3"/>
  <c r="CQ45" i="3"/>
  <c r="CD22" i="3"/>
  <c r="CQ8" i="3"/>
  <c r="CE20" i="3"/>
  <c r="CQ20" i="3"/>
  <c r="CE19" i="3"/>
  <c r="CQ19" i="3"/>
  <c r="AF64" i="2"/>
  <c r="J64" i="2"/>
  <c r="P64" i="2"/>
  <c r="AV64" i="2"/>
  <c r="X64" i="2"/>
  <c r="Z64" i="2"/>
  <c r="W34" i="3"/>
  <c r="CD9" i="3"/>
  <c r="CD8" i="3"/>
  <c r="CG27" i="3"/>
  <c r="CH27" i="3" s="1"/>
  <c r="CH16" i="3"/>
  <c r="CG25" i="3"/>
  <c r="CH25" i="3" s="1"/>
  <c r="CD10" i="3"/>
  <c r="CD11" i="3"/>
  <c r="CD12" i="3"/>
  <c r="W39" i="3"/>
  <c r="CD14" i="3"/>
  <c r="W46" i="3"/>
  <c r="W40" i="3"/>
  <c r="W45" i="3"/>
  <c r="CD38" i="3"/>
  <c r="CE40" i="3"/>
  <c r="AI34" i="3"/>
  <c r="CA8" i="3"/>
  <c r="CB23" i="3" s="1"/>
  <c r="CA19" i="3"/>
  <c r="CA29" i="3"/>
  <c r="CA39" i="3"/>
  <c r="CD24" i="3"/>
  <c r="CE8" i="3"/>
  <c r="CA14" i="3"/>
  <c r="CA24" i="3"/>
  <c r="CA40" i="3"/>
  <c r="CE14" i="3"/>
  <c r="CE45" i="3"/>
  <c r="CA21" i="3"/>
  <c r="CD19" i="3"/>
  <c r="CD29" i="3"/>
  <c r="CD20" i="3"/>
  <c r="CE21" i="3"/>
  <c r="CE46" i="3"/>
  <c r="CA20" i="3"/>
  <c r="CD21" i="3"/>
  <c r="CD39" i="3"/>
  <c r="CD45" i="3"/>
  <c r="CD40" i="3"/>
  <c r="CD46" i="3"/>
  <c r="O27" i="3"/>
  <c r="P27" i="3" s="1"/>
  <c r="AJ64" i="2"/>
  <c r="F64" i="2"/>
  <c r="AT64" i="2"/>
  <c r="AR64" i="2"/>
  <c r="AP64" i="2"/>
  <c r="AN64" i="2"/>
  <c r="AL64" i="2"/>
  <c r="AH64" i="2"/>
  <c r="AD64" i="2"/>
  <c r="AB64" i="2"/>
  <c r="N64" i="2"/>
  <c r="L64" i="2"/>
  <c r="H64" i="2"/>
  <c r="B64" i="2"/>
  <c r="AS14" i="3"/>
  <c r="AK16" i="3"/>
  <c r="AM16" i="3"/>
  <c r="AO16" i="3"/>
  <c r="AQ16" i="3"/>
  <c r="AW16" i="3"/>
  <c r="AY16" i="3"/>
  <c r="BA16" i="3"/>
  <c r="BC16" i="3"/>
  <c r="BE16" i="3"/>
  <c r="CC16" i="3"/>
  <c r="CQ16" i="3" s="1"/>
  <c r="BY16" i="3"/>
  <c r="BW16" i="3"/>
  <c r="BU16" i="3"/>
  <c r="BQ16" i="3"/>
  <c r="BO16" i="3"/>
  <c r="BM16" i="3"/>
  <c r="BK16" i="3"/>
  <c r="BI16" i="3"/>
  <c r="AP46" i="3"/>
  <c r="AP45" i="3"/>
  <c r="AP40" i="3"/>
  <c r="AP39" i="3"/>
  <c r="AP34" i="3"/>
  <c r="AP29" i="3"/>
  <c r="AP24" i="3"/>
  <c r="AP20" i="3"/>
  <c r="AP21" i="3"/>
  <c r="AP19" i="3"/>
  <c r="AP14" i="3"/>
  <c r="AS8" i="3"/>
  <c r="AT23" i="3" s="1"/>
  <c r="AG20" i="3"/>
  <c r="AG21" i="3"/>
  <c r="AG19" i="3"/>
  <c r="AG8" i="3"/>
  <c r="AH23" i="3" s="1"/>
  <c r="U29" i="3"/>
  <c r="U24" i="3"/>
  <c r="U20" i="3"/>
  <c r="U21" i="3"/>
  <c r="U19" i="3"/>
  <c r="U18" i="3"/>
  <c r="U8" i="3"/>
  <c r="V23" i="3" s="1"/>
  <c r="S16" i="3"/>
  <c r="Q16" i="3"/>
  <c r="P46" i="3"/>
  <c r="P45" i="3"/>
  <c r="O44" i="3"/>
  <c r="P44" i="3" s="1"/>
  <c r="P40" i="3"/>
  <c r="P39" i="3"/>
  <c r="O38" i="3"/>
  <c r="P38" i="3" s="1"/>
  <c r="P34" i="3"/>
  <c r="O33" i="3"/>
  <c r="P33" i="3" s="1"/>
  <c r="P29" i="3"/>
  <c r="P24" i="3"/>
  <c r="P20" i="3"/>
  <c r="P21" i="3"/>
  <c r="P19" i="3"/>
  <c r="P18" i="3"/>
  <c r="P14" i="3"/>
  <c r="M16" i="3"/>
  <c r="H16" i="3"/>
  <c r="H27" i="3" s="1"/>
  <c r="I27" i="3" s="1"/>
  <c r="F16" i="3"/>
  <c r="F27" i="3" s="1"/>
  <c r="G27" i="3" s="1"/>
  <c r="D16" i="3"/>
  <c r="D27" i="3" s="1"/>
  <c r="E27" i="3" s="1"/>
  <c r="B16" i="3"/>
  <c r="B27" i="3" s="1"/>
  <c r="C27" i="3" s="1"/>
  <c r="J29" i="3"/>
  <c r="J24" i="3"/>
  <c r="J20" i="3"/>
  <c r="J21" i="3"/>
  <c r="J19" i="3"/>
  <c r="J18" i="3"/>
  <c r="J14" i="3"/>
  <c r="J8" i="3"/>
  <c r="K23" i="3" s="1"/>
  <c r="H44" i="3"/>
  <c r="H38" i="3"/>
  <c r="I38" i="3" s="1"/>
  <c r="H33" i="3"/>
  <c r="F44" i="3"/>
  <c r="F38" i="3"/>
  <c r="F33" i="3"/>
  <c r="G18" i="3"/>
  <c r="D44" i="3"/>
  <c r="D38" i="3"/>
  <c r="D33" i="3"/>
  <c r="E18" i="3"/>
  <c r="BB18" i="2"/>
  <c r="AZ18" i="2"/>
  <c r="AX18" i="2"/>
  <c r="AV18" i="2"/>
  <c r="CB12" i="3" l="1"/>
  <c r="CB9" i="3"/>
  <c r="CB11" i="3"/>
  <c r="CB10" i="3"/>
  <c r="CG30" i="3"/>
  <c r="CH30" i="3" s="1"/>
  <c r="CG42" i="3"/>
  <c r="CH42" i="3" s="1"/>
  <c r="K40" i="3"/>
  <c r="K12" i="3"/>
  <c r="K9" i="3"/>
  <c r="K11" i="3"/>
  <c r="K10" i="3"/>
  <c r="AT12" i="3"/>
  <c r="AT11" i="3"/>
  <c r="AT10" i="3"/>
  <c r="AT9" i="3"/>
  <c r="V12" i="3"/>
  <c r="V11" i="3"/>
  <c r="V10" i="3"/>
  <c r="V9" i="3"/>
  <c r="AH12" i="3"/>
  <c r="AH11" i="3"/>
  <c r="AH9" i="3"/>
  <c r="AH10" i="3"/>
  <c r="AU8" i="3"/>
  <c r="BG8" i="3"/>
  <c r="K29" i="3"/>
  <c r="V8" i="3"/>
  <c r="W8" i="3"/>
  <c r="W21" i="3"/>
  <c r="AH21" i="3"/>
  <c r="AI21" i="3"/>
  <c r="BR16" i="3"/>
  <c r="BS16" i="3"/>
  <c r="W24" i="3"/>
  <c r="K46" i="3"/>
  <c r="W18" i="3"/>
  <c r="W20" i="3"/>
  <c r="AH8" i="3"/>
  <c r="AI8" i="3"/>
  <c r="AI20" i="3"/>
  <c r="BF16" i="3"/>
  <c r="W19" i="3"/>
  <c r="AH19" i="3"/>
  <c r="AI19" i="3"/>
  <c r="BG14" i="3"/>
  <c r="CD16" i="3"/>
  <c r="CE16" i="3"/>
  <c r="CA16" i="3"/>
  <c r="M27" i="3"/>
  <c r="N27" i="3" s="1"/>
  <c r="N16" i="3"/>
  <c r="U16" i="3"/>
  <c r="V16" i="3" s="1"/>
  <c r="V18" i="3"/>
  <c r="V20" i="3"/>
  <c r="AH20" i="3"/>
  <c r="K34" i="3"/>
  <c r="V21" i="3"/>
  <c r="R16" i="3"/>
  <c r="Q27" i="3"/>
  <c r="R27" i="3" s="1"/>
  <c r="V19" i="3"/>
  <c r="AT14" i="3"/>
  <c r="V14" i="3"/>
  <c r="V29" i="3"/>
  <c r="T16" i="3"/>
  <c r="S27" i="3"/>
  <c r="T27" i="3" s="1"/>
  <c r="U25" i="3"/>
  <c r="V24" i="3"/>
  <c r="AT45" i="3"/>
  <c r="AT34" i="3"/>
  <c r="AT8" i="3"/>
  <c r="AT46" i="3"/>
  <c r="AT40" i="3"/>
  <c r="AT39" i="3"/>
  <c r="K39" i="3"/>
  <c r="K45" i="3"/>
  <c r="J25" i="3"/>
  <c r="K25" i="3" s="1"/>
  <c r="AS16" i="3"/>
  <c r="W29" i="3"/>
  <c r="O42" i="3"/>
  <c r="O30" i="3"/>
  <c r="K19" i="3"/>
  <c r="J16" i="3"/>
  <c r="K18" i="3"/>
  <c r="K20" i="3"/>
  <c r="K24" i="3"/>
  <c r="K8" i="3"/>
  <c r="K21" i="3"/>
  <c r="K14" i="3"/>
  <c r="G46" i="3"/>
  <c r="I46" i="3"/>
  <c r="I18" i="3"/>
  <c r="I44" i="3"/>
  <c r="E46" i="3"/>
  <c r="E38" i="3"/>
  <c r="I20" i="3"/>
  <c r="I33" i="3"/>
  <c r="G38" i="3"/>
  <c r="I19" i="3"/>
  <c r="I39" i="3"/>
  <c r="I14" i="3"/>
  <c r="I29" i="3"/>
  <c r="I24" i="3"/>
  <c r="I40" i="3"/>
  <c r="I21" i="3"/>
  <c r="I34" i="3"/>
  <c r="I45" i="3"/>
  <c r="E20" i="3"/>
  <c r="E44" i="3"/>
  <c r="G20" i="3"/>
  <c r="G44" i="3"/>
  <c r="E33" i="3"/>
  <c r="G33" i="3"/>
  <c r="G39" i="3"/>
  <c r="G14" i="3"/>
  <c r="G19" i="3"/>
  <c r="G29" i="3"/>
  <c r="G24" i="3"/>
  <c r="G40" i="3"/>
  <c r="G21" i="3"/>
  <c r="G34" i="3"/>
  <c r="G45" i="3"/>
  <c r="E14" i="3"/>
  <c r="E39" i="3"/>
  <c r="E19" i="3"/>
  <c r="E29" i="3"/>
  <c r="E24" i="3"/>
  <c r="E40" i="3"/>
  <c r="E21" i="3"/>
  <c r="E34" i="3"/>
  <c r="E45" i="3"/>
  <c r="J27" i="3" l="1"/>
  <c r="K27" i="3" s="1"/>
  <c r="CG48" i="3"/>
  <c r="CG49" i="3" s="1"/>
  <c r="CG31" i="3"/>
  <c r="CG35" i="3"/>
  <c r="CH35" i="3" s="1"/>
  <c r="CH48" i="3"/>
  <c r="V25" i="3"/>
  <c r="W25" i="3"/>
  <c r="U27" i="3"/>
  <c r="BG16" i="3"/>
  <c r="AT16" i="3"/>
  <c r="P30" i="3"/>
  <c r="O35" i="3"/>
  <c r="O31" i="3"/>
  <c r="P42" i="3"/>
  <c r="O48" i="3"/>
  <c r="I16" i="3"/>
  <c r="G16" i="3"/>
  <c r="E16" i="3"/>
  <c r="CG36" i="3" l="1"/>
  <c r="V27" i="3"/>
  <c r="W27" i="3"/>
  <c r="O36" i="3"/>
  <c r="P35" i="3"/>
  <c r="O49" i="3"/>
  <c r="P48" i="3"/>
  <c r="H42" i="3"/>
  <c r="H30" i="3"/>
  <c r="F42" i="3"/>
  <c r="F30" i="3"/>
  <c r="D42" i="3"/>
  <c r="D30" i="3"/>
  <c r="I30" i="3" l="1"/>
  <c r="H35" i="3"/>
  <c r="I35" i="3" s="1"/>
  <c r="H31" i="3"/>
  <c r="I42" i="3"/>
  <c r="H48" i="3"/>
  <c r="G30" i="3"/>
  <c r="F31" i="3"/>
  <c r="F35" i="3"/>
  <c r="F48" i="3"/>
  <c r="G42" i="3"/>
  <c r="E42" i="3"/>
  <c r="D48" i="3"/>
  <c r="E30" i="3"/>
  <c r="D31" i="3"/>
  <c r="D35" i="3"/>
  <c r="H36" i="3" l="1"/>
  <c r="I48" i="3"/>
  <c r="H49" i="3"/>
  <c r="G35" i="3"/>
  <c r="F36" i="3"/>
  <c r="G48" i="3"/>
  <c r="F49" i="3"/>
  <c r="E48" i="3"/>
  <c r="D49" i="3"/>
  <c r="E35" i="3"/>
  <c r="D36" i="3"/>
  <c r="BB62" i="2" l="1"/>
  <c r="BB64" i="2" l="1"/>
  <c r="L24" i="4"/>
  <c r="F24" i="4"/>
  <c r="L21" i="4"/>
  <c r="F21" i="4"/>
  <c r="L20" i="4"/>
  <c r="F20" i="4"/>
  <c r="L19" i="4"/>
  <c r="F19" i="4"/>
  <c r="K18" i="4"/>
  <c r="J18" i="4"/>
  <c r="I18" i="4"/>
  <c r="H18" i="4"/>
  <c r="E18" i="4"/>
  <c r="D18" i="4"/>
  <c r="C18" i="4"/>
  <c r="B18" i="4"/>
  <c r="L16" i="4"/>
  <c r="F16" i="4"/>
  <c r="L15" i="4"/>
  <c r="L14" i="4" s="1"/>
  <c r="F15" i="4"/>
  <c r="F14" i="4" s="1"/>
  <c r="K14" i="4"/>
  <c r="J14" i="4"/>
  <c r="I14" i="4"/>
  <c r="H14" i="4"/>
  <c r="E14" i="4"/>
  <c r="D14" i="4"/>
  <c r="C14" i="4"/>
  <c r="B14" i="4"/>
  <c r="L12" i="4"/>
  <c r="F12" i="4"/>
  <c r="L11" i="4"/>
  <c r="F11" i="4"/>
  <c r="L10" i="4"/>
  <c r="F10" i="4"/>
  <c r="K9" i="4"/>
  <c r="J9" i="4"/>
  <c r="I9" i="4"/>
  <c r="H9" i="4"/>
  <c r="E9" i="4"/>
  <c r="D9" i="4"/>
  <c r="C9" i="4"/>
  <c r="B9" i="4"/>
  <c r="F7" i="4"/>
  <c r="AE46" i="3"/>
  <c r="AG46" i="3" s="1"/>
  <c r="V46" i="3"/>
  <c r="AE45" i="3"/>
  <c r="AG45" i="3" s="1"/>
  <c r="V45" i="3"/>
  <c r="AC44" i="3"/>
  <c r="AA44" i="3"/>
  <c r="Y44" i="3"/>
  <c r="S44" i="3"/>
  <c r="Q44" i="3"/>
  <c r="M44" i="3"/>
  <c r="B44" i="3"/>
  <c r="J44" i="3" s="1"/>
  <c r="K44" i="3" s="1"/>
  <c r="AE40" i="3"/>
  <c r="AG40" i="3" s="1"/>
  <c r="V40" i="3"/>
  <c r="AE39" i="3"/>
  <c r="AG39" i="3" s="1"/>
  <c r="V39" i="3"/>
  <c r="AC38" i="3"/>
  <c r="AA38" i="3"/>
  <c r="Y38" i="3"/>
  <c r="S38" i="3"/>
  <c r="Q38" i="3"/>
  <c r="M38" i="3"/>
  <c r="B38" i="3"/>
  <c r="J38" i="3" s="1"/>
  <c r="K38" i="3" s="1"/>
  <c r="AE33" i="3"/>
  <c r="AC33" i="3"/>
  <c r="AA33" i="3"/>
  <c r="Y33" i="3"/>
  <c r="S33" i="3"/>
  <c r="Q33" i="3"/>
  <c r="M33" i="3"/>
  <c r="B33" i="3"/>
  <c r="J33" i="3" s="1"/>
  <c r="K33" i="3" s="1"/>
  <c r="AC29" i="3"/>
  <c r="AA29" i="3"/>
  <c r="AE24" i="3"/>
  <c r="AE14" i="3"/>
  <c r="W14" i="3"/>
  <c r="BG75" i="2"/>
  <c r="AI75" i="2"/>
  <c r="AG75" i="2"/>
  <c r="AE75" i="2"/>
  <c r="AC75" i="2"/>
  <c r="AA75" i="2"/>
  <c r="Y75" i="2"/>
  <c r="W75" i="2"/>
  <c r="U75" i="2"/>
  <c r="S75" i="2"/>
  <c r="Q75" i="2"/>
  <c r="O75" i="2"/>
  <c r="M75" i="2"/>
  <c r="K75" i="2"/>
  <c r="V74" i="2"/>
  <c r="T74" i="2"/>
  <c r="R74" i="2"/>
  <c r="T72" i="2"/>
  <c r="R72" i="2"/>
  <c r="O72" i="2"/>
  <c r="M72" i="2"/>
  <c r="Q71" i="2"/>
  <c r="I71" i="2"/>
  <c r="P68" i="2"/>
  <c r="N68" i="2"/>
  <c r="L68" i="2"/>
  <c r="J68" i="2"/>
  <c r="H68" i="2"/>
  <c r="H76" i="2" s="1"/>
  <c r="F68" i="2"/>
  <c r="F76" i="2" s="1"/>
  <c r="D68" i="2"/>
  <c r="D76" i="2" s="1"/>
  <c r="D78" i="2" s="1"/>
  <c r="B68" i="2"/>
  <c r="U58" i="2"/>
  <c r="S58" i="2"/>
  <c r="Q58" i="2"/>
  <c r="V54" i="2"/>
  <c r="T54" i="2"/>
  <c r="R54" i="2"/>
  <c r="P54" i="2"/>
  <c r="N54" i="2"/>
  <c r="L54" i="2"/>
  <c r="J54" i="2"/>
  <c r="H54" i="2"/>
  <c r="F54" i="2"/>
  <c r="D54" i="2"/>
  <c r="B54" i="2"/>
  <c r="V49" i="2"/>
  <c r="T49" i="2"/>
  <c r="R49" i="2"/>
  <c r="V47" i="2"/>
  <c r="T47" i="2"/>
  <c r="R47" i="2"/>
  <c r="V45" i="2"/>
  <c r="T45" i="2"/>
  <c r="P41" i="2"/>
  <c r="N41" i="2"/>
  <c r="L41" i="2"/>
  <c r="J41" i="2"/>
  <c r="H41" i="2"/>
  <c r="F41" i="2"/>
  <c r="D41" i="2"/>
  <c r="V29" i="2"/>
  <c r="T29" i="2"/>
  <c r="R29" i="2"/>
  <c r="P29" i="2"/>
  <c r="N29" i="2"/>
  <c r="L29" i="2"/>
  <c r="J29" i="2"/>
  <c r="H29" i="2"/>
  <c r="F29" i="2"/>
  <c r="D29" i="2"/>
  <c r="B29" i="2"/>
  <c r="W28" i="2"/>
  <c r="U28" i="2"/>
  <c r="S28" i="2"/>
  <c r="W27" i="2"/>
  <c r="S27" i="2"/>
  <c r="Q27" i="2"/>
  <c r="O27" i="2"/>
  <c r="M27" i="2"/>
  <c r="K27" i="2"/>
  <c r="I27" i="2"/>
  <c r="K26" i="2"/>
  <c r="I26" i="2"/>
  <c r="G26" i="2"/>
  <c r="E26" i="2"/>
  <c r="C26" i="2"/>
  <c r="V25" i="2"/>
  <c r="V22" i="2" s="1"/>
  <c r="T25" i="2"/>
  <c r="T22" i="2" s="1"/>
  <c r="R25" i="2"/>
  <c r="R23" i="2"/>
  <c r="P22" i="2"/>
  <c r="N22" i="2"/>
  <c r="L22" i="2"/>
  <c r="L20" i="2" s="1"/>
  <c r="J22" i="2"/>
  <c r="H22" i="2"/>
  <c r="F22" i="2"/>
  <c r="D22" i="2"/>
  <c r="B22" i="2"/>
  <c r="V17" i="2"/>
  <c r="T17" i="2"/>
  <c r="R17" i="2"/>
  <c r="P11" i="2"/>
  <c r="N11" i="2"/>
  <c r="L11" i="2"/>
  <c r="J11" i="2"/>
  <c r="H11" i="2"/>
  <c r="F11" i="2"/>
  <c r="D11" i="2"/>
  <c r="B11" i="2"/>
  <c r="T52" i="2" l="1"/>
  <c r="T64" i="2" s="1"/>
  <c r="R52" i="2"/>
  <c r="R64" i="2" s="1"/>
  <c r="V52" i="2"/>
  <c r="V64" i="2" s="1"/>
  <c r="D20" i="2"/>
  <c r="T20" i="2"/>
  <c r="D9" i="2"/>
  <c r="E20" i="2" s="1"/>
  <c r="H66" i="2"/>
  <c r="H40" i="2" s="1"/>
  <c r="H78" i="2"/>
  <c r="I46" i="2" s="1"/>
  <c r="F78" i="2"/>
  <c r="G49" i="2" s="1"/>
  <c r="V20" i="2"/>
  <c r="AU45" i="3"/>
  <c r="AI45" i="3"/>
  <c r="AU40" i="3"/>
  <c r="AI40" i="3"/>
  <c r="AG33" i="3"/>
  <c r="AI39" i="3"/>
  <c r="AU39" i="3"/>
  <c r="U44" i="3"/>
  <c r="W44" i="3" s="1"/>
  <c r="U33" i="3"/>
  <c r="W33" i="3" s="1"/>
  <c r="U38" i="3"/>
  <c r="W38" i="3" s="1"/>
  <c r="AI46" i="3"/>
  <c r="AU46" i="3"/>
  <c r="AG14" i="3"/>
  <c r="AE16" i="3"/>
  <c r="AF16" i="3" s="1"/>
  <c r="AG24" i="3"/>
  <c r="AI24" i="3" s="1"/>
  <c r="V34" i="3"/>
  <c r="P66" i="2"/>
  <c r="P40" i="2" s="1"/>
  <c r="Q41" i="2" s="1"/>
  <c r="P76" i="2"/>
  <c r="N66" i="2"/>
  <c r="N40" i="2" s="1"/>
  <c r="N76" i="2"/>
  <c r="L66" i="2"/>
  <c r="L40" i="2" s="1"/>
  <c r="L76" i="2"/>
  <c r="J66" i="2"/>
  <c r="J40" i="2" s="1"/>
  <c r="K66" i="2" s="1"/>
  <c r="J76" i="2"/>
  <c r="F66" i="2"/>
  <c r="F40" i="2" s="1"/>
  <c r="G41" i="2" s="1"/>
  <c r="E76" i="2"/>
  <c r="E64" i="2"/>
  <c r="E44" i="2"/>
  <c r="E78" i="2"/>
  <c r="E46" i="2"/>
  <c r="E49" i="2"/>
  <c r="E43" i="2"/>
  <c r="E62" i="2"/>
  <c r="E45" i="2"/>
  <c r="E47" i="2"/>
  <c r="E52" i="2"/>
  <c r="B66" i="2"/>
  <c r="B40" i="2" s="1"/>
  <c r="B76" i="2"/>
  <c r="P20" i="2"/>
  <c r="P9" i="2" s="1"/>
  <c r="Q30" i="2" s="1"/>
  <c r="H20" i="2"/>
  <c r="H9" i="2" s="1"/>
  <c r="F20" i="2"/>
  <c r="F9" i="2" s="1"/>
  <c r="G18" i="2" s="1"/>
  <c r="N20" i="2"/>
  <c r="N9" i="2" s="1"/>
  <c r="O18" i="2" s="1"/>
  <c r="H34" i="2"/>
  <c r="H36" i="2" s="1"/>
  <c r="I36" i="2" s="1"/>
  <c r="P34" i="2"/>
  <c r="P36" i="2" s="1"/>
  <c r="Q36" i="2" s="1"/>
  <c r="B20" i="2"/>
  <c r="B9" i="2" s="1"/>
  <c r="J20" i="2"/>
  <c r="J9" i="2" s="1"/>
  <c r="K18" i="2" s="1"/>
  <c r="B34" i="2"/>
  <c r="B36" i="2" s="1"/>
  <c r="C36" i="2" s="1"/>
  <c r="J34" i="2"/>
  <c r="J36" i="2" s="1"/>
  <c r="K36" i="2" s="1"/>
  <c r="D34" i="2"/>
  <c r="D36" i="2" s="1"/>
  <c r="E36" i="2" s="1"/>
  <c r="L34" i="2"/>
  <c r="L36" i="2" s="1"/>
  <c r="M36" i="2" s="1"/>
  <c r="T34" i="2"/>
  <c r="F34" i="2"/>
  <c r="F36" i="2" s="1"/>
  <c r="G36" i="2" s="1"/>
  <c r="N34" i="2"/>
  <c r="N36" i="2" s="1"/>
  <c r="O36" i="2" s="1"/>
  <c r="V34" i="2"/>
  <c r="R11" i="2"/>
  <c r="R18" i="2"/>
  <c r="T11" i="2"/>
  <c r="T18" i="2"/>
  <c r="V11" i="2"/>
  <c r="V18" i="2"/>
  <c r="F9" i="4"/>
  <c r="AE44" i="3"/>
  <c r="AG44" i="3" s="1"/>
  <c r="AI44" i="3" s="1"/>
  <c r="R19" i="3"/>
  <c r="L18" i="4"/>
  <c r="L9" i="4"/>
  <c r="I23" i="4"/>
  <c r="D23" i="4"/>
  <c r="E23" i="4"/>
  <c r="R22" i="2"/>
  <c r="L9" i="2"/>
  <c r="M20" i="2" s="1"/>
  <c r="R41" i="2"/>
  <c r="T41" i="2"/>
  <c r="C23" i="4"/>
  <c r="T68" i="2"/>
  <c r="R18" i="3"/>
  <c r="H23" i="4"/>
  <c r="F18" i="4"/>
  <c r="J23" i="4"/>
  <c r="R14" i="3"/>
  <c r="K23" i="4"/>
  <c r="B23" i="4"/>
  <c r="B25" i="4" s="1"/>
  <c r="C7" i="4" s="1"/>
  <c r="AG24" i="2"/>
  <c r="Z11" i="2"/>
  <c r="BF11" i="2"/>
  <c r="AO24" i="2"/>
  <c r="AW24" i="2"/>
  <c r="AH11" i="2"/>
  <c r="AP11" i="2"/>
  <c r="AX29" i="2"/>
  <c r="AL29" i="2"/>
  <c r="AB11" i="2"/>
  <c r="AJ11" i="2"/>
  <c r="AR11" i="2"/>
  <c r="AI24" i="2"/>
  <c r="AQ24" i="2"/>
  <c r="AY24" i="2"/>
  <c r="BG24" i="2"/>
  <c r="Y27" i="2"/>
  <c r="AB29" i="2"/>
  <c r="AN29" i="2"/>
  <c r="AD22" i="2"/>
  <c r="Z29" i="2"/>
  <c r="X22" i="2"/>
  <c r="AF22" i="2"/>
  <c r="AN22" i="2"/>
  <c r="AV22" i="2"/>
  <c r="AP29" i="2"/>
  <c r="BB29" i="2"/>
  <c r="AT41" i="2"/>
  <c r="AU57" i="2" s="1"/>
  <c r="AV54" i="2"/>
  <c r="BB22" i="2"/>
  <c r="AZ29" i="2"/>
  <c r="AD11" i="2"/>
  <c r="AL11" i="2"/>
  <c r="AT11" i="2"/>
  <c r="AK24" i="2"/>
  <c r="AS24" i="2"/>
  <c r="BA24" i="2"/>
  <c r="BI24" i="2"/>
  <c r="AA27" i="2"/>
  <c r="AA28" i="2"/>
  <c r="AD29" i="2"/>
  <c r="AR29" i="2"/>
  <c r="AG58" i="2"/>
  <c r="BI58" i="2"/>
  <c r="AT22" i="2"/>
  <c r="Z22" i="2"/>
  <c r="AH22" i="2"/>
  <c r="AP22" i="2"/>
  <c r="AX22" i="2"/>
  <c r="BF22" i="2"/>
  <c r="AF29" i="2"/>
  <c r="BF29" i="2"/>
  <c r="BB41" i="2"/>
  <c r="AI58" i="2"/>
  <c r="X29" i="2"/>
  <c r="AL22" i="2"/>
  <c r="AL41" i="2"/>
  <c r="X11" i="2"/>
  <c r="AF11" i="2"/>
  <c r="AN11" i="2"/>
  <c r="AE24" i="2"/>
  <c r="AM24" i="2"/>
  <c r="AU24" i="2"/>
  <c r="BC24" i="2"/>
  <c r="AH29" i="2"/>
  <c r="AT29" i="2"/>
  <c r="AU58" i="2"/>
  <c r="AB22" i="2"/>
  <c r="AJ22" i="2"/>
  <c r="AR22" i="2"/>
  <c r="AZ22" i="2"/>
  <c r="AJ29" i="2"/>
  <c r="AV29" i="2"/>
  <c r="AD41" i="2"/>
  <c r="AN68" i="2"/>
  <c r="AC28" i="2"/>
  <c r="X41" i="2"/>
  <c r="AF41" i="2"/>
  <c r="AN41" i="2"/>
  <c r="AV41" i="2"/>
  <c r="AW60" i="2" s="1"/>
  <c r="X54" i="2"/>
  <c r="BC57" i="2"/>
  <c r="AK58" i="2"/>
  <c r="AW58" i="2"/>
  <c r="AT68" i="2"/>
  <c r="Y58" i="2"/>
  <c r="AM58" i="2"/>
  <c r="AY58" i="2"/>
  <c r="X68" i="2"/>
  <c r="X76" i="2" s="1"/>
  <c r="Z41" i="2"/>
  <c r="AH41" i="2"/>
  <c r="AP41" i="2"/>
  <c r="AX41" i="2"/>
  <c r="BF41" i="2"/>
  <c r="BG50" i="2" s="1"/>
  <c r="AN54" i="2"/>
  <c r="AA58" i="2"/>
  <c r="BA58" i="2"/>
  <c r="AD68" i="2"/>
  <c r="AD76" i="2" s="1"/>
  <c r="AV68" i="2"/>
  <c r="AC58" i="2"/>
  <c r="AO58" i="2"/>
  <c r="BC58" i="2"/>
  <c r="BB68" i="2"/>
  <c r="AB41" i="2"/>
  <c r="AJ41" i="2"/>
  <c r="AR41" i="2"/>
  <c r="AS57" i="2" s="1"/>
  <c r="AZ41" i="2"/>
  <c r="BH41" i="2"/>
  <c r="BI50" i="2" s="1"/>
  <c r="AE58" i="2"/>
  <c r="AQ58" i="2"/>
  <c r="AF68" i="2"/>
  <c r="AF76" i="2" s="1"/>
  <c r="AF54" i="2"/>
  <c r="AS58" i="2"/>
  <c r="AL68" i="2"/>
  <c r="Z54" i="2"/>
  <c r="AH54" i="2"/>
  <c r="AP54" i="2"/>
  <c r="AX54" i="2"/>
  <c r="BF54" i="2"/>
  <c r="BI57" i="2"/>
  <c r="Z68" i="2"/>
  <c r="Z76" i="2" s="1"/>
  <c r="AH68" i="2"/>
  <c r="AH76" i="2" s="1"/>
  <c r="AP68" i="2"/>
  <c r="AX68" i="2"/>
  <c r="BF68" i="2"/>
  <c r="BF76" i="2" s="1"/>
  <c r="AB54" i="2"/>
  <c r="AJ54" i="2"/>
  <c r="AR54" i="2"/>
  <c r="AZ54" i="2"/>
  <c r="AB68" i="2"/>
  <c r="AB76" i="2" s="1"/>
  <c r="AJ68" i="2"/>
  <c r="AR68" i="2"/>
  <c r="AZ68" i="2"/>
  <c r="BU18" i="3"/>
  <c r="BU25" i="3" s="1"/>
  <c r="BV25" i="3" s="1"/>
  <c r="AD54" i="2"/>
  <c r="AL54" i="2"/>
  <c r="AT54" i="2"/>
  <c r="BB54" i="2"/>
  <c r="BA57" i="2"/>
  <c r="Y71" i="2"/>
  <c r="AG71" i="2"/>
  <c r="BZ20" i="3"/>
  <c r="BB14" i="3"/>
  <c r="BV14" i="3"/>
  <c r="BI18" i="3"/>
  <c r="AL21" i="3"/>
  <c r="BN14" i="3"/>
  <c r="BZ14" i="3"/>
  <c r="AC18" i="3"/>
  <c r="AC25" i="3" s="1"/>
  <c r="AD25" i="3" s="1"/>
  <c r="AZ14" i="3"/>
  <c r="AR14" i="3"/>
  <c r="AE18" i="3"/>
  <c r="AE25" i="3" s="1"/>
  <c r="AF25" i="3" s="1"/>
  <c r="Z19" i="3"/>
  <c r="Y18" i="3"/>
  <c r="Y25" i="3" s="1"/>
  <c r="AM18" i="3"/>
  <c r="BB19" i="3"/>
  <c r="BA18" i="3"/>
  <c r="BE18" i="3"/>
  <c r="BK18" i="3"/>
  <c r="AR19" i="3"/>
  <c r="AQ18" i="3"/>
  <c r="AQ27" i="3" s="1"/>
  <c r="BB20" i="3"/>
  <c r="AZ29" i="3"/>
  <c r="Z21" i="3"/>
  <c r="BZ24" i="3"/>
  <c r="BM18" i="3"/>
  <c r="BM25" i="3" s="1"/>
  <c r="BN25" i="3" s="1"/>
  <c r="BQ18" i="3"/>
  <c r="CQ18" i="3"/>
  <c r="AB19" i="3"/>
  <c r="AA18" i="3"/>
  <c r="AA25" i="3" s="1"/>
  <c r="AB25" i="3" s="1"/>
  <c r="AL19" i="3"/>
  <c r="AK18" i="3"/>
  <c r="AK27" i="3" s="1"/>
  <c r="AO18" i="3"/>
  <c r="AO27" i="3" s="1"/>
  <c r="BX21" i="3"/>
  <c r="AY18" i="3"/>
  <c r="AZ19" i="3"/>
  <c r="BZ19" i="3"/>
  <c r="BY18" i="3"/>
  <c r="AL29" i="3"/>
  <c r="BB21" i="3"/>
  <c r="AZ20" i="3"/>
  <c r="AR20" i="3"/>
  <c r="BL20" i="3"/>
  <c r="BB24" i="3"/>
  <c r="BC38" i="3"/>
  <c r="BD38" i="3" s="1"/>
  <c r="BD39" i="3"/>
  <c r="BZ21" i="3"/>
  <c r="AL20" i="3"/>
  <c r="BX20" i="3"/>
  <c r="AL24" i="3"/>
  <c r="BX29" i="3"/>
  <c r="CA33" i="3"/>
  <c r="BD19" i="3"/>
  <c r="BC18" i="3"/>
  <c r="BX19" i="3"/>
  <c r="BW18" i="3"/>
  <c r="AZ21" i="3"/>
  <c r="BD24" i="3"/>
  <c r="AS33" i="3"/>
  <c r="AW18" i="3"/>
  <c r="BO18" i="3"/>
  <c r="BO25" i="3" s="1"/>
  <c r="BP25" i="3" s="1"/>
  <c r="AR21" i="3"/>
  <c r="BL21" i="3"/>
  <c r="Z20" i="3"/>
  <c r="BV24" i="3"/>
  <c r="AR29" i="3"/>
  <c r="BL29" i="3"/>
  <c r="BD34" i="3"/>
  <c r="BC33" i="3"/>
  <c r="BD33" i="3" s="1"/>
  <c r="BN34" i="3"/>
  <c r="BM33" i="3"/>
  <c r="AZ24" i="3"/>
  <c r="AX29" i="3"/>
  <c r="AO33" i="3"/>
  <c r="AP33" i="3" s="1"/>
  <c r="AR24" i="3"/>
  <c r="BL24" i="3"/>
  <c r="CB29" i="3"/>
  <c r="BX24" i="3"/>
  <c r="BB29" i="3"/>
  <c r="AZ34" i="3"/>
  <c r="AY33" i="3"/>
  <c r="AZ33" i="3" s="1"/>
  <c r="BJ34" i="3"/>
  <c r="BI33" i="3"/>
  <c r="AX24" i="3"/>
  <c r="AL34" i="3"/>
  <c r="AK33" i="3"/>
  <c r="AL33" i="3" s="1"/>
  <c r="AN29" i="3"/>
  <c r="BZ29" i="3"/>
  <c r="AH34" i="3"/>
  <c r="BA33" i="3"/>
  <c r="BB33" i="3" s="1"/>
  <c r="BB34" i="3"/>
  <c r="BV34" i="3"/>
  <c r="BU33" i="3"/>
  <c r="AM33" i="3"/>
  <c r="BE33" i="3"/>
  <c r="BZ34" i="3"/>
  <c r="BY33" i="3"/>
  <c r="BZ33" i="3" s="1"/>
  <c r="BQ33" i="3"/>
  <c r="AO38" i="3"/>
  <c r="AP38" i="3" s="1"/>
  <c r="AR34" i="3"/>
  <c r="AQ33" i="3"/>
  <c r="AR33" i="3" s="1"/>
  <c r="BL34" i="3"/>
  <c r="BK33" i="3"/>
  <c r="BL33" i="3" s="1"/>
  <c r="CC33" i="3"/>
  <c r="CQ33" i="3" s="1"/>
  <c r="BX34" i="3"/>
  <c r="BW33" i="3"/>
  <c r="BX33" i="3" s="1"/>
  <c r="AW33" i="3"/>
  <c r="BO33" i="3"/>
  <c r="BA38" i="3"/>
  <c r="BB38" i="3" s="1"/>
  <c r="BB39" i="3"/>
  <c r="AS38" i="3"/>
  <c r="CA38" i="3"/>
  <c r="BX40" i="3"/>
  <c r="AL39" i="3"/>
  <c r="AK38" i="3"/>
  <c r="AL38" i="3" s="1"/>
  <c r="AZ40" i="3"/>
  <c r="AR39" i="3"/>
  <c r="AQ38" i="3"/>
  <c r="AR38" i="3" s="1"/>
  <c r="AL40" i="3"/>
  <c r="BI38" i="3"/>
  <c r="BW38" i="3"/>
  <c r="BX38" i="3" s="1"/>
  <c r="BX39" i="3"/>
  <c r="AH39" i="3"/>
  <c r="BD40" i="3"/>
  <c r="AW44" i="3"/>
  <c r="AX44" i="3" s="1"/>
  <c r="AW38" i="3"/>
  <c r="BO38" i="3"/>
  <c r="AR40" i="3"/>
  <c r="BL40" i="3"/>
  <c r="BU38" i="3"/>
  <c r="BM38" i="3"/>
  <c r="AH40" i="3"/>
  <c r="AM44" i="3"/>
  <c r="AN44" i="3" s="1"/>
  <c r="AM38" i="3"/>
  <c r="BE38" i="3"/>
  <c r="BZ39" i="3"/>
  <c r="BY38" i="3"/>
  <c r="BZ38" i="3" s="1"/>
  <c r="BB40" i="3"/>
  <c r="AO44" i="3"/>
  <c r="AP44" i="3" s="1"/>
  <c r="AZ39" i="3"/>
  <c r="AY38" i="3"/>
  <c r="AZ38" i="3" s="1"/>
  <c r="BQ38" i="3"/>
  <c r="BK38" i="3"/>
  <c r="BL38" i="3" s="1"/>
  <c r="BL39" i="3"/>
  <c r="BZ40" i="3"/>
  <c r="AS44" i="3"/>
  <c r="BQ44" i="3"/>
  <c r="BM44" i="3"/>
  <c r="BN45" i="3"/>
  <c r="BY44" i="3"/>
  <c r="BZ44" i="3" s="1"/>
  <c r="BZ45" i="3"/>
  <c r="AK44" i="3"/>
  <c r="AL44" i="3" s="1"/>
  <c r="AL45" i="3"/>
  <c r="AH45" i="3"/>
  <c r="BD45" i="3"/>
  <c r="BC44" i="3"/>
  <c r="BD44" i="3" s="1"/>
  <c r="BI44" i="3"/>
  <c r="AH46" i="3"/>
  <c r="N9" i="4"/>
  <c r="AZ45" i="3"/>
  <c r="AY44" i="3"/>
  <c r="AZ44" i="3" s="1"/>
  <c r="BE44" i="3"/>
  <c r="BX45" i="3"/>
  <c r="BW44" i="3"/>
  <c r="BX44" i="3" s="1"/>
  <c r="AG14" i="4"/>
  <c r="BB46" i="3"/>
  <c r="AR45" i="3"/>
  <c r="AQ44" i="3"/>
  <c r="AR44" i="3" s="1"/>
  <c r="BL45" i="3"/>
  <c r="BK44" i="3"/>
  <c r="BL44" i="3" s="1"/>
  <c r="CC44" i="3"/>
  <c r="CQ44" i="3" s="1"/>
  <c r="BZ46" i="3"/>
  <c r="W9" i="4"/>
  <c r="AZ46" i="3"/>
  <c r="AG9" i="4"/>
  <c r="BP45" i="3"/>
  <c r="BO44" i="3"/>
  <c r="AR46" i="3"/>
  <c r="BL46" i="3"/>
  <c r="CA44" i="3"/>
  <c r="AL46" i="3"/>
  <c r="BD46" i="3"/>
  <c r="BX46" i="3"/>
  <c r="N14" i="4"/>
  <c r="BA44" i="3"/>
  <c r="BB44" i="3" s="1"/>
  <c r="BB45" i="3"/>
  <c r="BV45" i="3"/>
  <c r="BU44" i="3"/>
  <c r="W14" i="4"/>
  <c r="O9" i="4"/>
  <c r="X9" i="4"/>
  <c r="AH9" i="4"/>
  <c r="O14" i="4"/>
  <c r="X14" i="4"/>
  <c r="AH14" i="4"/>
  <c r="P9" i="4"/>
  <c r="Z9" i="4"/>
  <c r="AI9" i="4"/>
  <c r="P14" i="4"/>
  <c r="Z14" i="4"/>
  <c r="AI14" i="4"/>
  <c r="Q9" i="4"/>
  <c r="AA9" i="4"/>
  <c r="Q14" i="4"/>
  <c r="AA14" i="4"/>
  <c r="R9" i="4"/>
  <c r="AB9" i="4"/>
  <c r="R14" i="4"/>
  <c r="AB14" i="4"/>
  <c r="T9" i="4"/>
  <c r="AC9" i="4"/>
  <c r="T14" i="4"/>
  <c r="AC14" i="4"/>
  <c r="U9" i="4"/>
  <c r="AD9" i="4"/>
  <c r="U14" i="4"/>
  <c r="AD14" i="4"/>
  <c r="V9" i="4"/>
  <c r="AF9" i="4"/>
  <c r="V14" i="4"/>
  <c r="AF14" i="4"/>
  <c r="V41" i="2"/>
  <c r="C46" i="3"/>
  <c r="C45" i="3"/>
  <c r="C44" i="3"/>
  <c r="C40" i="3"/>
  <c r="C39" i="3"/>
  <c r="C33" i="3"/>
  <c r="C34" i="3"/>
  <c r="C29" i="3"/>
  <c r="C20" i="3"/>
  <c r="C24" i="3"/>
  <c r="C21" i="3"/>
  <c r="C19" i="3"/>
  <c r="C18" i="3"/>
  <c r="K16" i="3"/>
  <c r="C14" i="3"/>
  <c r="D66" i="2"/>
  <c r="R68" i="2"/>
  <c r="R76" i="2" s="1"/>
  <c r="V68" i="2"/>
  <c r="V76" i="2" s="1"/>
  <c r="AB46" i="3"/>
  <c r="AB39" i="3"/>
  <c r="AB24" i="3"/>
  <c r="T46" i="3"/>
  <c r="T45" i="3"/>
  <c r="T40" i="3"/>
  <c r="T44" i="3"/>
  <c r="T39" i="3"/>
  <c r="T38" i="3"/>
  <c r="T29" i="3"/>
  <c r="T34" i="3"/>
  <c r="T33" i="3"/>
  <c r="T20" i="3"/>
  <c r="T21" i="3"/>
  <c r="T19" i="3"/>
  <c r="T18" i="3"/>
  <c r="T24" i="3"/>
  <c r="T14" i="3"/>
  <c r="N46" i="3"/>
  <c r="N40" i="3"/>
  <c r="N45" i="3"/>
  <c r="N39" i="3"/>
  <c r="N34" i="3"/>
  <c r="N29" i="3"/>
  <c r="N19" i="3"/>
  <c r="N33" i="3"/>
  <c r="N20" i="3"/>
  <c r="N24" i="3"/>
  <c r="N18" i="3"/>
  <c r="Z46" i="3"/>
  <c r="Z45" i="3"/>
  <c r="Z40" i="3"/>
  <c r="Z38" i="3"/>
  <c r="Z39" i="3"/>
  <c r="Z29" i="3"/>
  <c r="Z34" i="3"/>
  <c r="Z24" i="3"/>
  <c r="N14" i="3"/>
  <c r="N21" i="3"/>
  <c r="R46" i="3"/>
  <c r="R45" i="3"/>
  <c r="R44" i="3"/>
  <c r="R40" i="3"/>
  <c r="R39" i="3"/>
  <c r="R34" i="3"/>
  <c r="R24" i="3"/>
  <c r="R21" i="3"/>
  <c r="R33" i="3"/>
  <c r="R20" i="3"/>
  <c r="R29" i="3"/>
  <c r="Z14" i="3"/>
  <c r="AB29" i="3"/>
  <c r="AE29" i="3"/>
  <c r="AG29" i="3" s="1"/>
  <c r="Z33" i="3"/>
  <c r="AE38" i="3"/>
  <c r="AG38" i="3" s="1"/>
  <c r="C38" i="3"/>
  <c r="R38" i="3"/>
  <c r="N38" i="3"/>
  <c r="N44" i="3"/>
  <c r="Z44" i="3"/>
  <c r="I69" i="2" l="1"/>
  <c r="I61" i="2"/>
  <c r="I66" i="2"/>
  <c r="I72" i="2"/>
  <c r="I41" i="2"/>
  <c r="I56" i="2"/>
  <c r="I54" i="2"/>
  <c r="I58" i="2"/>
  <c r="I68" i="2"/>
  <c r="I74" i="2"/>
  <c r="I40" i="2"/>
  <c r="BF34" i="2"/>
  <c r="BF36" i="2" s="1"/>
  <c r="AP20" i="2"/>
  <c r="X34" i="2"/>
  <c r="X36" i="2" s="1"/>
  <c r="Y36" i="2" s="1"/>
  <c r="T9" i="2"/>
  <c r="U20" i="2" s="1"/>
  <c r="AH34" i="2"/>
  <c r="AH36" i="2" s="1"/>
  <c r="AI36" i="2" s="1"/>
  <c r="AX20" i="2"/>
  <c r="F23" i="4"/>
  <c r="F25" i="4" s="1"/>
  <c r="H7" i="4" s="1"/>
  <c r="L23" i="4"/>
  <c r="AL20" i="2"/>
  <c r="AL9" i="2" s="1"/>
  <c r="AM18" i="2" s="1"/>
  <c r="I62" i="2"/>
  <c r="G52" i="2"/>
  <c r="I47" i="2"/>
  <c r="I75" i="2"/>
  <c r="I44" i="2"/>
  <c r="I45" i="2"/>
  <c r="I49" i="2"/>
  <c r="AB20" i="2"/>
  <c r="AB9" i="2" s="1"/>
  <c r="AC18" i="2" s="1"/>
  <c r="V9" i="2"/>
  <c r="W25" i="2" s="1"/>
  <c r="BF78" i="2"/>
  <c r="BG76" i="2" s="1"/>
  <c r="G62" i="2"/>
  <c r="G76" i="2"/>
  <c r="G64" i="2"/>
  <c r="G46" i="2"/>
  <c r="I76" i="2"/>
  <c r="G44" i="2"/>
  <c r="G78" i="2"/>
  <c r="G43" i="2"/>
  <c r="G45" i="2"/>
  <c r="I64" i="2"/>
  <c r="I52" i="2"/>
  <c r="AR20" i="2"/>
  <c r="G47" i="2"/>
  <c r="I43" i="2"/>
  <c r="I78" i="2"/>
  <c r="AF34" i="2"/>
  <c r="AF36" i="2" s="1"/>
  <c r="AG36" i="2" s="1"/>
  <c r="BH20" i="2"/>
  <c r="AT20" i="2"/>
  <c r="Q34" i="2"/>
  <c r="V33" i="3"/>
  <c r="Q9" i="2"/>
  <c r="P78" i="2"/>
  <c r="Q76" i="2" s="1"/>
  <c r="V78" i="2"/>
  <c r="W76" i="2" s="1"/>
  <c r="Q28" i="2"/>
  <c r="Q26" i="2"/>
  <c r="AZ76" i="2"/>
  <c r="T36" i="2"/>
  <c r="U36" i="2" s="1"/>
  <c r="J78" i="2"/>
  <c r="K76" i="2" s="1"/>
  <c r="R78" i="2"/>
  <c r="S76" i="2" s="1"/>
  <c r="Q32" i="2"/>
  <c r="Q25" i="2"/>
  <c r="AV76" i="2"/>
  <c r="C9" i="2"/>
  <c r="C18" i="2"/>
  <c r="C25" i="2"/>
  <c r="AX76" i="2"/>
  <c r="BB76" i="2"/>
  <c r="BB78" i="2" s="1"/>
  <c r="BC52" i="2" s="1"/>
  <c r="AD78" i="2"/>
  <c r="AE76" i="2" s="1"/>
  <c r="L78" i="2"/>
  <c r="M44" i="2" s="1"/>
  <c r="Q29" i="2"/>
  <c r="Q33" i="2"/>
  <c r="AB78" i="2"/>
  <c r="AC76" i="2" s="1"/>
  <c r="AV34" i="2"/>
  <c r="AV36" i="2" s="1"/>
  <c r="AW36" i="2" s="1"/>
  <c r="AD20" i="2"/>
  <c r="AD9" i="2" s="1"/>
  <c r="AE18" i="2" s="1"/>
  <c r="X78" i="2"/>
  <c r="Y49" i="2" s="1"/>
  <c r="AI38" i="3"/>
  <c r="Q23" i="2"/>
  <c r="Q16" i="2"/>
  <c r="AH78" i="2"/>
  <c r="AI62" i="2" s="1"/>
  <c r="AF78" i="2"/>
  <c r="AG76" i="2" s="1"/>
  <c r="N78" i="2"/>
  <c r="O76" i="2" s="1"/>
  <c r="Q15" i="2"/>
  <c r="Q17" i="2"/>
  <c r="Q13" i="2"/>
  <c r="Z78" i="2"/>
  <c r="AA76" i="2" s="1"/>
  <c r="Z20" i="2"/>
  <c r="Z9" i="2" s="1"/>
  <c r="AA18" i="2" s="1"/>
  <c r="V36" i="2"/>
  <c r="W36" i="2" s="1"/>
  <c r="V44" i="3"/>
  <c r="BR33" i="3"/>
  <c r="BS33" i="3"/>
  <c r="BF33" i="3"/>
  <c r="BG33" i="3"/>
  <c r="BE27" i="3"/>
  <c r="AH29" i="3"/>
  <c r="AI29" i="3"/>
  <c r="AU29" i="3"/>
  <c r="BR44" i="3"/>
  <c r="BS44" i="3"/>
  <c r="BS38" i="3"/>
  <c r="CE38" i="3"/>
  <c r="BF38" i="3"/>
  <c r="BG38" i="3"/>
  <c r="AT38" i="3"/>
  <c r="AU38" i="3"/>
  <c r="V38" i="3"/>
  <c r="AH14" i="3"/>
  <c r="AI14" i="3"/>
  <c r="AU14" i="3"/>
  <c r="AG16" i="3"/>
  <c r="AT33" i="3"/>
  <c r="AU33" i="3"/>
  <c r="BS18" i="3"/>
  <c r="AI33" i="3"/>
  <c r="BF44" i="3"/>
  <c r="BG44" i="3"/>
  <c r="AT44" i="3"/>
  <c r="AU44" i="3"/>
  <c r="CE33" i="3"/>
  <c r="AM25" i="3"/>
  <c r="AN25" i="3" s="1"/>
  <c r="AM27" i="3"/>
  <c r="AS27" i="3" s="1"/>
  <c r="CD44" i="3"/>
  <c r="CE44" i="3"/>
  <c r="CA18" i="3"/>
  <c r="CA25" i="3" s="1"/>
  <c r="CB25" i="3" s="1"/>
  <c r="CE18" i="3"/>
  <c r="BZ18" i="3"/>
  <c r="BY25" i="3"/>
  <c r="BZ25" i="3" s="1"/>
  <c r="BX18" i="3"/>
  <c r="BW25" i="3"/>
  <c r="BX25" i="3" s="1"/>
  <c r="AP18" i="3"/>
  <c r="AO25" i="3"/>
  <c r="AP25" i="3" s="1"/>
  <c r="AR18" i="3"/>
  <c r="AQ25" i="3"/>
  <c r="AR25" i="3" s="1"/>
  <c r="AH24" i="3"/>
  <c r="CD33" i="3"/>
  <c r="BB18" i="3"/>
  <c r="BA25" i="3"/>
  <c r="BB25" i="3" s="1"/>
  <c r="AX18" i="3"/>
  <c r="AW25" i="3"/>
  <c r="AX25" i="3" s="1"/>
  <c r="AL18" i="3"/>
  <c r="AK25" i="3"/>
  <c r="AL25" i="3" s="1"/>
  <c r="BL18" i="3"/>
  <c r="BK25" i="3"/>
  <c r="BL25" i="3" s="1"/>
  <c r="BI27" i="3"/>
  <c r="BI25" i="3"/>
  <c r="BJ25" i="3" s="1"/>
  <c r="BR38" i="3"/>
  <c r="BQ25" i="3"/>
  <c r="BR18" i="3"/>
  <c r="BD18" i="3"/>
  <c r="BC25" i="3"/>
  <c r="BD25" i="3" s="1"/>
  <c r="AZ18" i="3"/>
  <c r="AY25" i="3"/>
  <c r="AZ25" i="3" s="1"/>
  <c r="CC25" i="3"/>
  <c r="CQ25" i="3" s="1"/>
  <c r="CD18" i="3"/>
  <c r="BF18" i="3"/>
  <c r="BE25" i="3"/>
  <c r="Z25" i="3"/>
  <c r="Y27" i="3"/>
  <c r="Z27" i="3" s="1"/>
  <c r="AT76" i="2"/>
  <c r="AR76" i="2"/>
  <c r="AP76" i="2"/>
  <c r="AN76" i="2"/>
  <c r="AL76" i="2"/>
  <c r="AJ76" i="2"/>
  <c r="AE47" i="2"/>
  <c r="Y78" i="2"/>
  <c r="Y64" i="2"/>
  <c r="W78" i="2"/>
  <c r="W46" i="2"/>
  <c r="T66" i="2"/>
  <c r="T40" i="2" s="1"/>
  <c r="U72" i="2" s="1"/>
  <c r="T76" i="2"/>
  <c r="M74" i="2"/>
  <c r="M71" i="2"/>
  <c r="M68" i="2"/>
  <c r="M56" i="2"/>
  <c r="M40" i="2"/>
  <c r="M54" i="2"/>
  <c r="M66" i="2"/>
  <c r="M61" i="2"/>
  <c r="M58" i="2"/>
  <c r="M41" i="2"/>
  <c r="M69" i="2"/>
  <c r="C40" i="2"/>
  <c r="C54" i="2"/>
  <c r="C68" i="2"/>
  <c r="C66" i="2"/>
  <c r="C74" i="2"/>
  <c r="C75" i="2"/>
  <c r="C71" i="2"/>
  <c r="C41" i="2"/>
  <c r="C72" i="2"/>
  <c r="C69" i="2"/>
  <c r="B78" i="2"/>
  <c r="E15" i="2"/>
  <c r="C34" i="2"/>
  <c r="I34" i="2"/>
  <c r="O34" i="2"/>
  <c r="AZ20" i="2"/>
  <c r="AZ9" i="2" s="1"/>
  <c r="AH20" i="2"/>
  <c r="AN20" i="2"/>
  <c r="AN9" i="2" s="1"/>
  <c r="AO18" i="2" s="1"/>
  <c r="K20" i="2"/>
  <c r="I20" i="2"/>
  <c r="O20" i="2"/>
  <c r="BF20" i="2"/>
  <c r="BF9" i="2" s="1"/>
  <c r="BG28" i="2" s="1"/>
  <c r="AF20" i="2"/>
  <c r="AF9" i="2" s="1"/>
  <c r="AG18" i="2" s="1"/>
  <c r="C20" i="2"/>
  <c r="G20" i="2"/>
  <c r="AJ20" i="2"/>
  <c r="AJ9" i="2" s="1"/>
  <c r="AT34" i="2"/>
  <c r="AT36" i="2" s="1"/>
  <c r="AU36" i="2" s="1"/>
  <c r="AD34" i="2"/>
  <c r="AD36" i="2" s="1"/>
  <c r="AE36" i="2" s="1"/>
  <c r="BB20" i="2"/>
  <c r="BB9" i="2" s="1"/>
  <c r="X20" i="2"/>
  <c r="R20" i="2"/>
  <c r="R9" i="2" s="1"/>
  <c r="AV20" i="2"/>
  <c r="AV9" i="2" s="1"/>
  <c r="Q20" i="2"/>
  <c r="AZ34" i="2"/>
  <c r="AZ36" i="2" s="1"/>
  <c r="BA36" i="2" s="1"/>
  <c r="Z34" i="2"/>
  <c r="Z36" i="2" s="1"/>
  <c r="AA36" i="2" s="1"/>
  <c r="AN34" i="2"/>
  <c r="AN36" i="2" s="1"/>
  <c r="AO36" i="2" s="1"/>
  <c r="U34" i="2"/>
  <c r="K34" i="2"/>
  <c r="AJ34" i="2"/>
  <c r="AJ36" i="2" s="1"/>
  <c r="AK36" i="2" s="1"/>
  <c r="AB34" i="2"/>
  <c r="AB36" i="2" s="1"/>
  <c r="AC36" i="2" s="1"/>
  <c r="M34" i="2"/>
  <c r="AR34" i="2"/>
  <c r="AR36" i="2" s="1"/>
  <c r="AS36" i="2" s="1"/>
  <c r="BB34" i="2"/>
  <c r="BB36" i="2" s="1"/>
  <c r="BC36" i="2" s="1"/>
  <c r="E34" i="2"/>
  <c r="AP34" i="2"/>
  <c r="AP36" i="2" s="1"/>
  <c r="AQ36" i="2" s="1"/>
  <c r="AL34" i="2"/>
  <c r="AL36" i="2" s="1"/>
  <c r="AM36" i="2" s="1"/>
  <c r="AX34" i="2"/>
  <c r="AX36" i="2" s="1"/>
  <c r="AY36" i="2" s="1"/>
  <c r="G34" i="2"/>
  <c r="R34" i="2"/>
  <c r="R36" i="2" s="1"/>
  <c r="S36" i="2" s="1"/>
  <c r="O58" i="2"/>
  <c r="U18" i="2"/>
  <c r="Q11" i="2"/>
  <c r="Q18" i="2"/>
  <c r="M16" i="2"/>
  <c r="M18" i="2"/>
  <c r="I16" i="2"/>
  <c r="I18" i="2"/>
  <c r="E9" i="2"/>
  <c r="E18" i="2"/>
  <c r="E28" i="2"/>
  <c r="E27" i="2"/>
  <c r="E23" i="2"/>
  <c r="E30" i="2"/>
  <c r="C14" i="2"/>
  <c r="K13" i="2"/>
  <c r="K16" i="2"/>
  <c r="O25" i="2"/>
  <c r="O30" i="2"/>
  <c r="O15" i="2"/>
  <c r="O22" i="2"/>
  <c r="O28" i="2"/>
  <c r="O33" i="2"/>
  <c r="O14" i="2"/>
  <c r="O13" i="2"/>
  <c r="O11" i="2"/>
  <c r="O16" i="2"/>
  <c r="O23" i="2"/>
  <c r="O9" i="2"/>
  <c r="O17" i="2"/>
  <c r="O26" i="2"/>
  <c r="O29" i="2"/>
  <c r="O24" i="2"/>
  <c r="O32" i="2"/>
  <c r="G15" i="2"/>
  <c r="G33" i="2"/>
  <c r="G17" i="2"/>
  <c r="G16" i="2"/>
  <c r="G14" i="2"/>
  <c r="M17" i="2"/>
  <c r="E14" i="2"/>
  <c r="E24" i="2"/>
  <c r="E11" i="2"/>
  <c r="E17" i="2"/>
  <c r="E29" i="2"/>
  <c r="E33" i="2"/>
  <c r="E16" i="2"/>
  <c r="E32" i="2"/>
  <c r="E25" i="2"/>
  <c r="E22" i="2"/>
  <c r="E13" i="2"/>
  <c r="AG18" i="3"/>
  <c r="AL14" i="3"/>
  <c r="BV20" i="3"/>
  <c r="BP14" i="3"/>
  <c r="BD14" i="3"/>
  <c r="BL14" i="3"/>
  <c r="AB21" i="3"/>
  <c r="CB40" i="3"/>
  <c r="BL19" i="3"/>
  <c r="CB19" i="3"/>
  <c r="CB44" i="3"/>
  <c r="CB46" i="3"/>
  <c r="BD20" i="3"/>
  <c r="BD29" i="3"/>
  <c r="BD21" i="3"/>
  <c r="AB38" i="3"/>
  <c r="AB14" i="3"/>
  <c r="AB40" i="3"/>
  <c r="AA27" i="3"/>
  <c r="AB33" i="3"/>
  <c r="AB45" i="3"/>
  <c r="AB20" i="3"/>
  <c r="AN18" i="3"/>
  <c r="AB34" i="3"/>
  <c r="AB44" i="3"/>
  <c r="C25" i="4"/>
  <c r="D7" i="4" s="1"/>
  <c r="D25" i="4" s="1"/>
  <c r="E7" i="4" s="1"/>
  <c r="E25" i="4" s="1"/>
  <c r="CB45" i="3"/>
  <c r="BN46" i="3"/>
  <c r="BN44" i="3"/>
  <c r="BN40" i="3"/>
  <c r="AX40" i="3"/>
  <c r="BV38" i="3"/>
  <c r="AX39" i="3"/>
  <c r="CB38" i="3"/>
  <c r="AX33" i="3"/>
  <c r="BV29" i="3"/>
  <c r="CB20" i="3"/>
  <c r="AX19" i="3"/>
  <c r="CB33" i="3"/>
  <c r="BN21" i="3"/>
  <c r="CB21" i="3"/>
  <c r="AX46" i="3"/>
  <c r="BV40" i="3"/>
  <c r="BN38" i="3"/>
  <c r="BV39" i="3"/>
  <c r="AX38" i="3"/>
  <c r="CB39" i="3"/>
  <c r="AX34" i="3"/>
  <c r="CB24" i="3"/>
  <c r="BN24" i="3"/>
  <c r="CB34" i="3"/>
  <c r="BV21" i="3"/>
  <c r="BN18" i="3"/>
  <c r="CB14" i="3"/>
  <c r="BV18" i="3"/>
  <c r="BV44" i="3"/>
  <c r="BV46" i="3"/>
  <c r="BN39" i="3"/>
  <c r="AX45" i="3"/>
  <c r="BV33" i="3"/>
  <c r="BN29" i="3"/>
  <c r="BN33" i="3"/>
  <c r="AX20" i="3"/>
  <c r="BN20" i="3"/>
  <c r="BN19" i="3"/>
  <c r="AX21" i="3"/>
  <c r="AX14" i="3"/>
  <c r="BA60" i="2"/>
  <c r="C13" i="2"/>
  <c r="M9" i="2"/>
  <c r="U17" i="2"/>
  <c r="C30" i="2"/>
  <c r="M33" i="2"/>
  <c r="K17" i="2"/>
  <c r="AY60" i="2"/>
  <c r="K11" i="2"/>
  <c r="K15" i="2"/>
  <c r="AV66" i="2"/>
  <c r="C28" i="2"/>
  <c r="C23" i="2"/>
  <c r="M23" i="2"/>
  <c r="M28" i="2"/>
  <c r="K58" i="2"/>
  <c r="C32" i="2"/>
  <c r="C15" i="2"/>
  <c r="C27" i="2"/>
  <c r="M24" i="2"/>
  <c r="M30" i="2"/>
  <c r="M25" i="2"/>
  <c r="M22" i="2"/>
  <c r="C17" i="2"/>
  <c r="M15" i="2"/>
  <c r="M32" i="2"/>
  <c r="C16" i="2"/>
  <c r="C29" i="2"/>
  <c r="C24" i="2"/>
  <c r="C33" i="2"/>
  <c r="M29" i="2"/>
  <c r="M14" i="2"/>
  <c r="M26" i="2"/>
  <c r="C11" i="2"/>
  <c r="M11" i="2"/>
  <c r="M13" i="2"/>
  <c r="C22" i="2"/>
  <c r="W15" i="2"/>
  <c r="W14" i="2"/>
  <c r="O56" i="2"/>
  <c r="K69" i="2"/>
  <c r="O66" i="2"/>
  <c r="O69" i="2"/>
  <c r="K71" i="2"/>
  <c r="G28" i="2"/>
  <c r="G25" i="2"/>
  <c r="G13" i="2"/>
  <c r="K23" i="2"/>
  <c r="K28" i="2"/>
  <c r="K25" i="2"/>
  <c r="O41" i="2"/>
  <c r="O54" i="2"/>
  <c r="K68" i="2"/>
  <c r="K72" i="2"/>
  <c r="O71" i="2"/>
  <c r="O40" i="2"/>
  <c r="O68" i="2"/>
  <c r="K22" i="2"/>
  <c r="G32" i="2"/>
  <c r="G29" i="2"/>
  <c r="G24" i="2"/>
  <c r="K29" i="2"/>
  <c r="K9" i="2"/>
  <c r="K32" i="2"/>
  <c r="K30" i="2"/>
  <c r="G9" i="2"/>
  <c r="O61" i="2"/>
  <c r="K56" i="2"/>
  <c r="K54" i="2"/>
  <c r="O74" i="2"/>
  <c r="G23" i="2"/>
  <c r="G27" i="2"/>
  <c r="G30" i="2"/>
  <c r="G22" i="2"/>
  <c r="K14" i="2"/>
  <c r="K24" i="2"/>
  <c r="K33" i="2"/>
  <c r="I25" i="2"/>
  <c r="I14" i="2"/>
  <c r="I17" i="2"/>
  <c r="I29" i="2"/>
  <c r="BP44" i="3"/>
  <c r="BP34" i="3"/>
  <c r="BP24" i="3"/>
  <c r="BP29" i="3"/>
  <c r="I33" i="2"/>
  <c r="I15" i="2"/>
  <c r="I24" i="2"/>
  <c r="I9" i="2"/>
  <c r="BP40" i="3"/>
  <c r="I13" i="2"/>
  <c r="I23" i="2"/>
  <c r="BP46" i="3"/>
  <c r="G11" i="2"/>
  <c r="I11" i="2"/>
  <c r="BP20" i="3"/>
  <c r="I22" i="2"/>
  <c r="I32" i="2"/>
  <c r="BP19" i="3"/>
  <c r="Q22" i="2"/>
  <c r="I28" i="2"/>
  <c r="I30" i="2"/>
  <c r="BP38" i="3"/>
  <c r="BP18" i="3"/>
  <c r="BP21" i="3"/>
  <c r="BV19" i="3"/>
  <c r="K74" i="2"/>
  <c r="K40" i="2"/>
  <c r="K61" i="2"/>
  <c r="K41" i="2"/>
  <c r="BP39" i="3"/>
  <c r="BP33" i="3"/>
  <c r="Q24" i="2"/>
  <c r="Q14" i="2"/>
  <c r="BJ21" i="3"/>
  <c r="AN19" i="3"/>
  <c r="AS19" i="3" s="1"/>
  <c r="AN40" i="3"/>
  <c r="BJ38" i="3"/>
  <c r="BJ24" i="3"/>
  <c r="AN14" i="3"/>
  <c r="AN46" i="3"/>
  <c r="BJ46" i="3"/>
  <c r="BJ39" i="3"/>
  <c r="BJ19" i="3"/>
  <c r="BJ14" i="3"/>
  <c r="BJ44" i="3"/>
  <c r="BJ40" i="3"/>
  <c r="BJ20" i="3"/>
  <c r="AN24" i="3"/>
  <c r="AS24" i="3" s="1"/>
  <c r="BJ18" i="3"/>
  <c r="BJ45" i="3"/>
  <c r="AN38" i="3"/>
  <c r="AN39" i="3"/>
  <c r="AN34" i="3"/>
  <c r="BJ29" i="3"/>
  <c r="AN21" i="3"/>
  <c r="AS21" i="3" s="1"/>
  <c r="AN20" i="3"/>
  <c r="AS20" i="3" s="1"/>
  <c r="AN45" i="3"/>
  <c r="AN33" i="3"/>
  <c r="BJ33" i="3"/>
  <c r="AH18" i="4"/>
  <c r="AH23" i="4" s="1"/>
  <c r="AH25" i="4" s="1"/>
  <c r="AG18" i="4"/>
  <c r="AG23" i="4" s="1"/>
  <c r="AG25" i="4" s="1"/>
  <c r="X18" i="4"/>
  <c r="X23" i="4" s="1"/>
  <c r="X25" i="4" s="1"/>
  <c r="O18" i="4"/>
  <c r="O23" i="4" s="1"/>
  <c r="O25" i="4" s="1"/>
  <c r="U18" i="4"/>
  <c r="U23" i="4" s="1"/>
  <c r="U25" i="4" s="1"/>
  <c r="AD18" i="4"/>
  <c r="AD23" i="4" s="1"/>
  <c r="AD25" i="4" s="1"/>
  <c r="V18" i="4"/>
  <c r="V23" i="4" s="1"/>
  <c r="V25" i="4" s="1"/>
  <c r="AC18" i="4"/>
  <c r="AC23" i="4" s="1"/>
  <c r="AC25" i="4" s="1"/>
  <c r="AI18" i="4"/>
  <c r="AI23" i="4" s="1"/>
  <c r="AI25" i="4" s="1"/>
  <c r="AB18" i="4"/>
  <c r="AB23" i="4" s="1"/>
  <c r="AB25" i="4" s="1"/>
  <c r="AA18" i="4"/>
  <c r="AA23" i="4" s="1"/>
  <c r="AA25" i="4" s="1"/>
  <c r="P18" i="4"/>
  <c r="P23" i="4" s="1"/>
  <c r="P25" i="4" s="1"/>
  <c r="T18" i="4"/>
  <c r="T23" i="4" s="1"/>
  <c r="T25" i="4" s="1"/>
  <c r="R18" i="4"/>
  <c r="R23" i="4" s="1"/>
  <c r="R25" i="4" s="1"/>
  <c r="Q18" i="4"/>
  <c r="Q23" i="4" s="1"/>
  <c r="Q25" i="4" s="1"/>
  <c r="W18" i="4"/>
  <c r="W23" i="4" s="1"/>
  <c r="W25" i="4" s="1"/>
  <c r="Z18" i="4"/>
  <c r="Z23" i="4" s="1"/>
  <c r="Z25" i="4" s="1"/>
  <c r="N18" i="4"/>
  <c r="N23" i="4" s="1"/>
  <c r="N25" i="4" s="1"/>
  <c r="AF18" i="4"/>
  <c r="AF23" i="4" s="1"/>
  <c r="AF25" i="4" s="1"/>
  <c r="L7" i="4"/>
  <c r="L25" i="4" s="1"/>
  <c r="H25" i="4"/>
  <c r="I7" i="4" s="1"/>
  <c r="I25" i="4" s="1"/>
  <c r="J7" i="4" s="1"/>
  <c r="J25" i="4" s="1"/>
  <c r="K7" i="4" s="1"/>
  <c r="K25" i="4" s="1"/>
  <c r="V66" i="2"/>
  <c r="V40" i="2" s="1"/>
  <c r="W68" i="2" s="1"/>
  <c r="D40" i="2"/>
  <c r="E66" i="2" s="1"/>
  <c r="AD46" i="3"/>
  <c r="AD40" i="3"/>
  <c r="AD34" i="3"/>
  <c r="AD33" i="3"/>
  <c r="AD20" i="3"/>
  <c r="U24" i="2"/>
  <c r="U15" i="2"/>
  <c r="U29" i="2"/>
  <c r="U23" i="2"/>
  <c r="Q69" i="2"/>
  <c r="Q74" i="2"/>
  <c r="Q56" i="2"/>
  <c r="Q66" i="2"/>
  <c r="Q40" i="2"/>
  <c r="Q68" i="2"/>
  <c r="Q61" i="2"/>
  <c r="Q72" i="2"/>
  <c r="G54" i="2"/>
  <c r="Q54" i="2"/>
  <c r="G71" i="2"/>
  <c r="G68" i="2"/>
  <c r="G66" i="2"/>
  <c r="G61" i="2"/>
  <c r="G72" i="2"/>
  <c r="G69" i="2"/>
  <c r="G74" i="2"/>
  <c r="G58" i="2"/>
  <c r="G56" i="2"/>
  <c r="G40" i="2"/>
  <c r="G75" i="2"/>
  <c r="W16" i="3"/>
  <c r="C16" i="3"/>
  <c r="R66" i="2"/>
  <c r="AB66" i="2"/>
  <c r="AB40" i="2" s="1"/>
  <c r="AC68" i="2" s="1"/>
  <c r="AH66" i="2"/>
  <c r="AH40" i="2" s="1"/>
  <c r="AI41" i="2" s="1"/>
  <c r="X66" i="2"/>
  <c r="X40" i="2" s="1"/>
  <c r="AR9" i="2"/>
  <c r="AH38" i="3"/>
  <c r="AB18" i="3"/>
  <c r="AZ66" i="2"/>
  <c r="AZ40" i="2" s="1"/>
  <c r="BA54" i="2" s="1"/>
  <c r="BF66" i="2"/>
  <c r="Z66" i="2"/>
  <c r="Z40" i="2" s="1"/>
  <c r="AT66" i="2"/>
  <c r="AT40" i="2" s="1"/>
  <c r="AU43" i="2" s="1"/>
  <c r="AN66" i="2"/>
  <c r="AN40" i="2" s="1"/>
  <c r="AO41" i="2" s="1"/>
  <c r="AF66" i="2"/>
  <c r="AF40" i="2" s="1"/>
  <c r="AG54" i="2" s="1"/>
  <c r="AP9" i="2"/>
  <c r="AQ20" i="2" s="1"/>
  <c r="AR66" i="2"/>
  <c r="AR40" i="2" s="1"/>
  <c r="AP16" i="3"/>
  <c r="AX66" i="2"/>
  <c r="AX40" i="2" s="1"/>
  <c r="Z18" i="3"/>
  <c r="AD18" i="3"/>
  <c r="BX14" i="3"/>
  <c r="AJ66" i="2"/>
  <c r="AJ40" i="2" s="1"/>
  <c r="AP66" i="2"/>
  <c r="AP40" i="2" s="1"/>
  <c r="AQ41" i="2" s="1"/>
  <c r="AL66" i="2"/>
  <c r="AH44" i="3"/>
  <c r="AH33" i="3"/>
  <c r="BB66" i="2"/>
  <c r="AD66" i="2"/>
  <c r="AD40" i="2" s="1"/>
  <c r="Q49" i="2" l="1"/>
  <c r="BC18" i="2"/>
  <c r="BC28" i="2"/>
  <c r="BA18" i="2"/>
  <c r="BA28" i="2"/>
  <c r="AW18" i="2"/>
  <c r="AW28" i="2"/>
  <c r="AS20" i="2"/>
  <c r="AS28" i="2"/>
  <c r="M45" i="2"/>
  <c r="O49" i="2"/>
  <c r="O45" i="2"/>
  <c r="S49" i="2"/>
  <c r="S78" i="2"/>
  <c r="S44" i="2"/>
  <c r="AG46" i="2"/>
  <c r="AA45" i="2"/>
  <c r="M76" i="2"/>
  <c r="W49" i="2"/>
  <c r="W52" i="2"/>
  <c r="M43" i="2"/>
  <c r="W47" i="2"/>
  <c r="U16" i="2"/>
  <c r="U30" i="2"/>
  <c r="U22" i="2"/>
  <c r="U33" i="2"/>
  <c r="U32" i="2"/>
  <c r="U13" i="2"/>
  <c r="U14" i="2"/>
  <c r="U26" i="2"/>
  <c r="U11" i="2"/>
  <c r="U25" i="2"/>
  <c r="U27" i="2"/>
  <c r="U9" i="2"/>
  <c r="AG47" i="2"/>
  <c r="AG52" i="2"/>
  <c r="AG43" i="2"/>
  <c r="AG64" i="2"/>
  <c r="AG49" i="2"/>
  <c r="AG78" i="2"/>
  <c r="AG45" i="2"/>
  <c r="AG62" i="2"/>
  <c r="O46" i="2"/>
  <c r="S62" i="2"/>
  <c r="S64" i="2"/>
  <c r="O44" i="2"/>
  <c r="S47" i="2"/>
  <c r="O43" i="2"/>
  <c r="S46" i="2"/>
  <c r="O64" i="2"/>
  <c r="S52" i="2"/>
  <c r="O78" i="2"/>
  <c r="Q46" i="2"/>
  <c r="S43" i="2"/>
  <c r="AG44" i="2"/>
  <c r="O62" i="2"/>
  <c r="S45" i="2"/>
  <c r="Q64" i="2"/>
  <c r="AE49" i="2"/>
  <c r="Q44" i="2"/>
  <c r="AE78" i="2"/>
  <c r="Q62" i="2"/>
  <c r="Q52" i="2"/>
  <c r="AE64" i="2"/>
  <c r="Q43" i="2"/>
  <c r="Q78" i="2"/>
  <c r="Q47" i="2"/>
  <c r="Q45" i="2"/>
  <c r="M62" i="2"/>
  <c r="Y47" i="2"/>
  <c r="M49" i="2"/>
  <c r="M64" i="2"/>
  <c r="M52" i="2"/>
  <c r="Y62" i="2"/>
  <c r="M46" i="2"/>
  <c r="M78" i="2"/>
  <c r="Y46" i="2"/>
  <c r="M47" i="2"/>
  <c r="Y44" i="2"/>
  <c r="Y45" i="2"/>
  <c r="BH9" i="2"/>
  <c r="BI28" i="2" s="1"/>
  <c r="K46" i="2"/>
  <c r="K43" i="2"/>
  <c r="K62" i="2"/>
  <c r="K64" i="2"/>
  <c r="K44" i="2"/>
  <c r="O52" i="2"/>
  <c r="O47" i="2"/>
  <c r="Y76" i="2"/>
  <c r="Y43" i="2"/>
  <c r="Y52" i="2"/>
  <c r="AA78" i="2"/>
  <c r="AA64" i="2"/>
  <c r="AA47" i="2"/>
  <c r="AA46" i="2"/>
  <c r="AI52" i="2"/>
  <c r="W29" i="2"/>
  <c r="W32" i="2"/>
  <c r="W24" i="2"/>
  <c r="W16" i="2"/>
  <c r="W9" i="2"/>
  <c r="W33" i="2"/>
  <c r="W23" i="2"/>
  <c r="W26" i="2"/>
  <c r="W13" i="2"/>
  <c r="W34" i="2"/>
  <c r="W20" i="2"/>
  <c r="W17" i="2"/>
  <c r="W22" i="2"/>
  <c r="W30" i="2"/>
  <c r="W18" i="2"/>
  <c r="W11" i="2"/>
  <c r="BG34" i="2"/>
  <c r="BG36" i="2"/>
  <c r="BG73" i="2"/>
  <c r="BG62" i="2"/>
  <c r="BG52" i="2"/>
  <c r="BG64" i="2"/>
  <c r="BG78" i="2"/>
  <c r="AI44" i="2"/>
  <c r="AI46" i="2"/>
  <c r="AI45" i="2"/>
  <c r="AI76" i="2"/>
  <c r="AE45" i="2"/>
  <c r="AE43" i="2"/>
  <c r="AA49" i="2"/>
  <c r="K49" i="2"/>
  <c r="W64" i="2"/>
  <c r="W43" i="2"/>
  <c r="AE52" i="2"/>
  <c r="AI47" i="2"/>
  <c r="CB18" i="3"/>
  <c r="AA43" i="2"/>
  <c r="K47" i="2"/>
  <c r="K78" i="2"/>
  <c r="W62" i="2"/>
  <c r="AE44" i="2"/>
  <c r="AI64" i="2"/>
  <c r="AI43" i="2"/>
  <c r="BC72" i="2"/>
  <c r="AA44" i="2"/>
  <c r="K45" i="2"/>
  <c r="W44" i="2"/>
  <c r="AE46" i="2"/>
  <c r="AI49" i="2"/>
  <c r="AI78" i="2"/>
  <c r="BC68" i="2"/>
  <c r="AA62" i="2"/>
  <c r="AA52" i="2"/>
  <c r="K52" i="2"/>
  <c r="W45" i="2"/>
  <c r="AC78" i="2"/>
  <c r="AE62" i="2"/>
  <c r="AC44" i="2"/>
  <c r="AP78" i="2"/>
  <c r="AQ49" i="2" s="1"/>
  <c r="AZ78" i="2"/>
  <c r="AR78" i="2"/>
  <c r="AS68" i="2" s="1"/>
  <c r="AC43" i="2"/>
  <c r="AT78" i="2"/>
  <c r="AU76" i="2" s="1"/>
  <c r="BC73" i="2"/>
  <c r="AX78" i="2"/>
  <c r="AC45" i="2"/>
  <c r="BC69" i="2"/>
  <c r="AC52" i="2"/>
  <c r="BC74" i="2"/>
  <c r="BC62" i="2"/>
  <c r="AC64" i="2"/>
  <c r="AC47" i="2"/>
  <c r="AJ78" i="2"/>
  <c r="AK68" i="2" s="1"/>
  <c r="BC64" i="2"/>
  <c r="BC78" i="2"/>
  <c r="AC62" i="2"/>
  <c r="AC46" i="2"/>
  <c r="AL78" i="2"/>
  <c r="AM76" i="2" s="1"/>
  <c r="BC71" i="2"/>
  <c r="T78" i="2"/>
  <c r="U76" i="2" s="1"/>
  <c r="AC49" i="2"/>
  <c r="AN78" i="2"/>
  <c r="AO68" i="2" s="1"/>
  <c r="BC76" i="2"/>
  <c r="AV78" i="2"/>
  <c r="AS18" i="3"/>
  <c r="AU18" i="3" s="1"/>
  <c r="BG20" i="3"/>
  <c r="AU20" i="3"/>
  <c r="AU19" i="3"/>
  <c r="BG19" i="3"/>
  <c r="AH16" i="3"/>
  <c r="AI16" i="3"/>
  <c r="AU16" i="3"/>
  <c r="BF25" i="3"/>
  <c r="BG21" i="3"/>
  <c r="AU21" i="3"/>
  <c r="AH18" i="3"/>
  <c r="AI18" i="3"/>
  <c r="BR25" i="3"/>
  <c r="BS25" i="3"/>
  <c r="BE30" i="3"/>
  <c r="BG27" i="3"/>
  <c r="AU24" i="3"/>
  <c r="BG24" i="3"/>
  <c r="CD25" i="3"/>
  <c r="CE25" i="3"/>
  <c r="AG25" i="3"/>
  <c r="AT20" i="3"/>
  <c r="AT19" i="3"/>
  <c r="AT24" i="3"/>
  <c r="AT21" i="3"/>
  <c r="AT29" i="3"/>
  <c r="C44" i="2"/>
  <c r="C47" i="2"/>
  <c r="C64" i="2"/>
  <c r="C62" i="2"/>
  <c r="C58" i="2"/>
  <c r="C52" i="2"/>
  <c r="C78" i="2"/>
  <c r="C45" i="2"/>
  <c r="C56" i="2"/>
  <c r="C43" i="2"/>
  <c r="C46" i="2"/>
  <c r="C61" i="2"/>
  <c r="C49" i="2"/>
  <c r="C76" i="2"/>
  <c r="U66" i="2"/>
  <c r="U56" i="2"/>
  <c r="U68" i="2"/>
  <c r="U61" i="2"/>
  <c r="S15" i="2"/>
  <c r="S29" i="2"/>
  <c r="S14" i="2"/>
  <c r="S24" i="2"/>
  <c r="S33" i="2"/>
  <c r="S13" i="2"/>
  <c r="S30" i="2"/>
  <c r="S16" i="2"/>
  <c r="S22" i="2"/>
  <c r="S34" i="2"/>
  <c r="S18" i="2"/>
  <c r="S23" i="2"/>
  <c r="S26" i="2"/>
  <c r="S9" i="2"/>
  <c r="S32" i="2"/>
  <c r="U40" i="2"/>
  <c r="U54" i="2"/>
  <c r="S11" i="2"/>
  <c r="AE20" i="2"/>
  <c r="AA20" i="2"/>
  <c r="AW20" i="2"/>
  <c r="AC20" i="2"/>
  <c r="AG20" i="2"/>
  <c r="BA20" i="2"/>
  <c r="S17" i="2"/>
  <c r="S25" i="2"/>
  <c r="U69" i="2"/>
  <c r="U71" i="2"/>
  <c r="U74" i="2"/>
  <c r="U41" i="2"/>
  <c r="S20" i="2"/>
  <c r="BC20" i="2"/>
  <c r="AK20" i="2"/>
  <c r="AM20" i="2"/>
  <c r="AO20" i="2"/>
  <c r="AQ34" i="2"/>
  <c r="AK34" i="2"/>
  <c r="AA34" i="2"/>
  <c r="AE34" i="2"/>
  <c r="BC34" i="2"/>
  <c r="BA34" i="2"/>
  <c r="AS34" i="2"/>
  <c r="AM34" i="2"/>
  <c r="AG34" i="2"/>
  <c r="AC34" i="2"/>
  <c r="AO34" i="2"/>
  <c r="AW34" i="2"/>
  <c r="AS22" i="2"/>
  <c r="AS18" i="2"/>
  <c r="AQ29" i="2"/>
  <c r="AQ18" i="2"/>
  <c r="AK22" i="2"/>
  <c r="AK18" i="2"/>
  <c r="J42" i="3"/>
  <c r="AF38" i="3"/>
  <c r="AD29" i="3"/>
  <c r="AF18" i="3"/>
  <c r="AX9" i="2"/>
  <c r="AV40" i="2"/>
  <c r="AW40" i="2" s="1"/>
  <c r="BI9" i="2"/>
  <c r="AQ11" i="2"/>
  <c r="AM11" i="2"/>
  <c r="AM29" i="2"/>
  <c r="AS29" i="2"/>
  <c r="AK29" i="2"/>
  <c r="BF40" i="2"/>
  <c r="BG58" i="2" s="1"/>
  <c r="AE22" i="2"/>
  <c r="AE11" i="2"/>
  <c r="AE29" i="2"/>
  <c r="AK54" i="2"/>
  <c r="AS11" i="2"/>
  <c r="AD38" i="3"/>
  <c r="W41" i="2"/>
  <c r="AD14" i="3"/>
  <c r="AD39" i="3"/>
  <c r="BH40" i="2"/>
  <c r="AD21" i="3"/>
  <c r="AD44" i="3"/>
  <c r="AD19" i="3"/>
  <c r="AD24" i="3"/>
  <c r="AD45" i="3"/>
  <c r="AO11" i="2"/>
  <c r="AO22" i="2"/>
  <c r="AO29" i="2"/>
  <c r="AY54" i="2"/>
  <c r="AC22" i="2"/>
  <c r="AC11" i="2"/>
  <c r="AC29" i="2"/>
  <c r="Y68" i="2"/>
  <c r="Y54" i="2"/>
  <c r="AE41" i="2"/>
  <c r="AE54" i="2"/>
  <c r="AE68" i="2"/>
  <c r="AC54" i="2"/>
  <c r="AQ22" i="2"/>
  <c r="AC41" i="2"/>
  <c r="AA9" i="2"/>
  <c r="AA30" i="2"/>
  <c r="AA14" i="2"/>
  <c r="AA26" i="2"/>
  <c r="AA23" i="2"/>
  <c r="AA16" i="2"/>
  <c r="AA13" i="2"/>
  <c r="AA33" i="2"/>
  <c r="AA25" i="2"/>
  <c r="AA24" i="2"/>
  <c r="AA17" i="2"/>
  <c r="AA15" i="2"/>
  <c r="AA32" i="2"/>
  <c r="AA11" i="2"/>
  <c r="AA22" i="2"/>
  <c r="AA29" i="2"/>
  <c r="BC9" i="2"/>
  <c r="BC30" i="2"/>
  <c r="BC14" i="2"/>
  <c r="BC23" i="2"/>
  <c r="BC32" i="2"/>
  <c r="BC25" i="2"/>
  <c r="BC26" i="2"/>
  <c r="BC33" i="2"/>
  <c r="BC17" i="2"/>
  <c r="BC27" i="2"/>
  <c r="BC15" i="2"/>
  <c r="BC16" i="2"/>
  <c r="BC13" i="2"/>
  <c r="BC29" i="2"/>
  <c r="BC22" i="2"/>
  <c r="AG9" i="2"/>
  <c r="AG28" i="2"/>
  <c r="AG17" i="2"/>
  <c r="AG23" i="2"/>
  <c r="AG30" i="2"/>
  <c r="AG27" i="2"/>
  <c r="AG13" i="2"/>
  <c r="AG25" i="2"/>
  <c r="AG15" i="2"/>
  <c r="AG32" i="2"/>
  <c r="AG16" i="2"/>
  <c r="AG33" i="2"/>
  <c r="AG14" i="2"/>
  <c r="AG26" i="2"/>
  <c r="AG11" i="2"/>
  <c r="AG29" i="2"/>
  <c r="AG22" i="2"/>
  <c r="AU40" i="2"/>
  <c r="AU47" i="2"/>
  <c r="AU46" i="2"/>
  <c r="AU45" i="2"/>
  <c r="AU61" i="2"/>
  <c r="AU56" i="2"/>
  <c r="AU49" i="2"/>
  <c r="AU44" i="2"/>
  <c r="AU54" i="2"/>
  <c r="AU41" i="2"/>
  <c r="AA40" i="2"/>
  <c r="AA61" i="2"/>
  <c r="AA56" i="2"/>
  <c r="AA72" i="2"/>
  <c r="AA74" i="2"/>
  <c r="AA71" i="2"/>
  <c r="AA69" i="2"/>
  <c r="AA68" i="2"/>
  <c r="AA54" i="2"/>
  <c r="AA41" i="2"/>
  <c r="BW27" i="3"/>
  <c r="BX16" i="3"/>
  <c r="AE66" i="2"/>
  <c r="AK66" i="2"/>
  <c r="AQ9" i="2"/>
  <c r="AQ15" i="2"/>
  <c r="AQ14" i="2"/>
  <c r="AQ32" i="2"/>
  <c r="AQ13" i="2"/>
  <c r="AQ28" i="2"/>
  <c r="AQ26" i="2"/>
  <c r="AQ16" i="2"/>
  <c r="AQ17" i="2"/>
  <c r="AQ27" i="2"/>
  <c r="AQ30" i="2"/>
  <c r="AQ23" i="2"/>
  <c r="AQ25" i="2"/>
  <c r="AQ33" i="2"/>
  <c r="AY41" i="2"/>
  <c r="AS9" i="2"/>
  <c r="AS15" i="2"/>
  <c r="AS32" i="2"/>
  <c r="AS27" i="2"/>
  <c r="AS14" i="2"/>
  <c r="AS30" i="2"/>
  <c r="AS26" i="2"/>
  <c r="AS33" i="2"/>
  <c r="AS16" i="2"/>
  <c r="AS13" i="2"/>
  <c r="AS25" i="2"/>
  <c r="AS17" i="2"/>
  <c r="AS23" i="2"/>
  <c r="AO66" i="2"/>
  <c r="BC27" i="3"/>
  <c r="BD16" i="3"/>
  <c r="BF27" i="3"/>
  <c r="Y41" i="2"/>
  <c r="BK27" i="3"/>
  <c r="BL16" i="3"/>
  <c r="AC40" i="2"/>
  <c r="AC61" i="2"/>
  <c r="AC72" i="2"/>
  <c r="AC71" i="2"/>
  <c r="AC74" i="2"/>
  <c r="AC56" i="2"/>
  <c r="AC69" i="2"/>
  <c r="AC66" i="2"/>
  <c r="AF45" i="3"/>
  <c r="AF39" i="3"/>
  <c r="AF34" i="3"/>
  <c r="AF24" i="3"/>
  <c r="AF19" i="3"/>
  <c r="AF20" i="3"/>
  <c r="AF21" i="3"/>
  <c r="AF14" i="3"/>
  <c r="AF33" i="3"/>
  <c r="AF40" i="3"/>
  <c r="AF44" i="3"/>
  <c r="AF46" i="3"/>
  <c r="AQ40" i="2"/>
  <c r="AQ61" i="2"/>
  <c r="AQ56" i="2"/>
  <c r="AO40" i="2"/>
  <c r="AO61" i="2"/>
  <c r="AO56" i="2"/>
  <c r="CC27" i="3"/>
  <c r="CQ27" i="3" s="1"/>
  <c r="AY40" i="2"/>
  <c r="AY45" i="2"/>
  <c r="AY56" i="2"/>
  <c r="AY43" i="2"/>
  <c r="AY61" i="2"/>
  <c r="AY49" i="2"/>
  <c r="AY44" i="2"/>
  <c r="AY47" i="2"/>
  <c r="AY46" i="2"/>
  <c r="AY66" i="2"/>
  <c r="CB16" i="3"/>
  <c r="AI68" i="2"/>
  <c r="AO54" i="2"/>
  <c r="BY27" i="3"/>
  <c r="BZ16" i="3"/>
  <c r="AW22" i="2"/>
  <c r="AI66" i="2"/>
  <c r="R40" i="2"/>
  <c r="S66" i="2" s="1"/>
  <c r="S42" i="3"/>
  <c r="S30" i="3"/>
  <c r="AG40" i="2"/>
  <c r="AG61" i="2"/>
  <c r="AG56" i="2"/>
  <c r="AG74" i="2"/>
  <c r="AG69" i="2"/>
  <c r="AG72" i="2"/>
  <c r="AR16" i="3"/>
  <c r="AK40" i="2"/>
  <c r="AK56" i="2"/>
  <c r="AK61" i="2"/>
  <c r="BA27" i="3"/>
  <c r="BB16" i="3"/>
  <c r="BM27" i="3"/>
  <c r="BN16" i="3"/>
  <c r="AK9" i="2"/>
  <c r="AK14" i="2"/>
  <c r="AK16" i="2"/>
  <c r="AK28" i="2"/>
  <c r="AK17" i="2"/>
  <c r="AK13" i="2"/>
  <c r="AK27" i="2"/>
  <c r="AK30" i="2"/>
  <c r="AK25" i="2"/>
  <c r="AK23" i="2"/>
  <c r="AK33" i="2"/>
  <c r="AK26" i="2"/>
  <c r="AK15" i="2"/>
  <c r="AK32" i="2"/>
  <c r="AP27" i="3"/>
  <c r="AS66" i="2"/>
  <c r="AT9" i="2"/>
  <c r="AU66" i="2"/>
  <c r="BQ27" i="3"/>
  <c r="AG41" i="2"/>
  <c r="AC9" i="2"/>
  <c r="AC30" i="2"/>
  <c r="AC33" i="2"/>
  <c r="AC13" i="2"/>
  <c r="AC26" i="2"/>
  <c r="AC23" i="2"/>
  <c r="AC25" i="2"/>
  <c r="AC16" i="2"/>
  <c r="AC14" i="2"/>
  <c r="AC24" i="2"/>
  <c r="AC17" i="2"/>
  <c r="AC15" i="2"/>
  <c r="AC27" i="2"/>
  <c r="AC32" i="2"/>
  <c r="AK41" i="2"/>
  <c r="BB40" i="2"/>
  <c r="BC66" i="2" s="1"/>
  <c r="AK11" i="2"/>
  <c r="AM9" i="2"/>
  <c r="AM23" i="2"/>
  <c r="AM28" i="2"/>
  <c r="AM32" i="2"/>
  <c r="AM30" i="2"/>
  <c r="AM25" i="2"/>
  <c r="AM26" i="2"/>
  <c r="AM13" i="2"/>
  <c r="AM33" i="2"/>
  <c r="AM17" i="2"/>
  <c r="AM15" i="2"/>
  <c r="AM16" i="2"/>
  <c r="AM14" i="2"/>
  <c r="AM27" i="2"/>
  <c r="Y66" i="2"/>
  <c r="BO27" i="3"/>
  <c r="BP16" i="3"/>
  <c r="AM22" i="2"/>
  <c r="Q42" i="3"/>
  <c r="Q30" i="3"/>
  <c r="M42" i="3"/>
  <c r="M30" i="3"/>
  <c r="AF29" i="3"/>
  <c r="AY27" i="3"/>
  <c r="AZ16" i="3"/>
  <c r="AN16" i="3"/>
  <c r="AG66" i="2"/>
  <c r="AL40" i="2"/>
  <c r="AM66" i="2" s="1"/>
  <c r="AI40" i="2"/>
  <c r="AI69" i="2"/>
  <c r="AI71" i="2"/>
  <c r="AI61" i="2"/>
  <c r="AI56" i="2"/>
  <c r="AI74" i="2"/>
  <c r="AI72" i="2"/>
  <c r="AA42" i="3"/>
  <c r="AA30" i="3"/>
  <c r="AB27" i="3"/>
  <c r="Y42" i="3"/>
  <c r="Y30" i="3"/>
  <c r="W71" i="2"/>
  <c r="W72" i="2"/>
  <c r="W61" i="2"/>
  <c r="W54" i="2"/>
  <c r="W40" i="2"/>
  <c r="W69" i="2"/>
  <c r="W58" i="2"/>
  <c r="W56" i="2"/>
  <c r="W74" i="2"/>
  <c r="E75" i="2"/>
  <c r="E74" i="2"/>
  <c r="E56" i="2"/>
  <c r="E71" i="2"/>
  <c r="E61" i="2"/>
  <c r="E69" i="2"/>
  <c r="E72" i="2"/>
  <c r="E58" i="2"/>
  <c r="E40" i="2"/>
  <c r="E54" i="2"/>
  <c r="E68" i="2"/>
  <c r="E41" i="2"/>
  <c r="AW9" i="2"/>
  <c r="AW14" i="2"/>
  <c r="AW23" i="2"/>
  <c r="AW27" i="2"/>
  <c r="AW33" i="2"/>
  <c r="AW26" i="2"/>
  <c r="AW17" i="2"/>
  <c r="AW13" i="2"/>
  <c r="AW25" i="2"/>
  <c r="AW30" i="2"/>
  <c r="AW15" i="2"/>
  <c r="AW32" i="2"/>
  <c r="AW16" i="2"/>
  <c r="BJ16" i="3"/>
  <c r="AS40" i="2"/>
  <c r="AS61" i="2"/>
  <c r="AS56" i="2"/>
  <c r="AG68" i="2"/>
  <c r="BA40" i="2"/>
  <c r="BA47" i="2"/>
  <c r="BA45" i="2"/>
  <c r="BA46" i="2"/>
  <c r="BA61" i="2"/>
  <c r="BA44" i="2"/>
  <c r="BA43" i="2"/>
  <c r="BA56" i="2"/>
  <c r="BA49" i="2"/>
  <c r="BA66" i="2"/>
  <c r="BU27" i="3"/>
  <c r="BV16" i="3"/>
  <c r="AQ54" i="2"/>
  <c r="AE9" i="2"/>
  <c r="AE13" i="2"/>
  <c r="AE25" i="2"/>
  <c r="AE26" i="2"/>
  <c r="AE30" i="2"/>
  <c r="AE33" i="2"/>
  <c r="AE17" i="2"/>
  <c r="AE15" i="2"/>
  <c r="AE23" i="2"/>
  <c r="AE16" i="2"/>
  <c r="AE14" i="2"/>
  <c r="AE27" i="2"/>
  <c r="AE28" i="2"/>
  <c r="AE32" i="2"/>
  <c r="AW27" i="3"/>
  <c r="AX16" i="3"/>
  <c r="AQ66" i="2"/>
  <c r="X9" i="2"/>
  <c r="Y20" i="2" s="1"/>
  <c r="AE40" i="2"/>
  <c r="AE69" i="2"/>
  <c r="AE56" i="2"/>
  <c r="AE61" i="2"/>
  <c r="AE72" i="2"/>
  <c r="AE74" i="2"/>
  <c r="AE71" i="2"/>
  <c r="AL16" i="3"/>
  <c r="AS41" i="2"/>
  <c r="AS54" i="2"/>
  <c r="AI54" i="2"/>
  <c r="AW29" i="2"/>
  <c r="BA41" i="2"/>
  <c r="AA66" i="2"/>
  <c r="AH9" i="2"/>
  <c r="AI20" i="2" s="1"/>
  <c r="AO9" i="2"/>
  <c r="AO26" i="2"/>
  <c r="AO27" i="2"/>
  <c r="AO25" i="2"/>
  <c r="AO28" i="2"/>
  <c r="AO15" i="2"/>
  <c r="AO30" i="2"/>
  <c r="AO17" i="2"/>
  <c r="AO14" i="2"/>
  <c r="AO16" i="2"/>
  <c r="AO23" i="2"/>
  <c r="AO32" i="2"/>
  <c r="AO13" i="2"/>
  <c r="AO33" i="2"/>
  <c r="Y40" i="2"/>
  <c r="Y74" i="2"/>
  <c r="Y72" i="2"/>
  <c r="Y56" i="2"/>
  <c r="Y69" i="2"/>
  <c r="Y61" i="2"/>
  <c r="B42" i="3"/>
  <c r="B30" i="3"/>
  <c r="J30" i="3" s="1"/>
  <c r="K30" i="3" s="1"/>
  <c r="W66" i="2"/>
  <c r="AY33" i="2" l="1"/>
  <c r="AY28" i="2"/>
  <c r="U44" i="2"/>
  <c r="AU68" i="2"/>
  <c r="AU71" i="2"/>
  <c r="AU69" i="2"/>
  <c r="AQ43" i="2"/>
  <c r="AQ71" i="2"/>
  <c r="AQ64" i="2"/>
  <c r="AQ52" i="2"/>
  <c r="AQ76" i="2"/>
  <c r="AK64" i="2"/>
  <c r="AQ45" i="2"/>
  <c r="AQ69" i="2"/>
  <c r="BI34" i="2"/>
  <c r="BI18" i="2"/>
  <c r="BI36" i="2"/>
  <c r="AQ72" i="2"/>
  <c r="AK45" i="2"/>
  <c r="AQ44" i="2"/>
  <c r="AQ46" i="2"/>
  <c r="AK49" i="2"/>
  <c r="AQ78" i="2"/>
  <c r="AK74" i="2"/>
  <c r="AQ62" i="2"/>
  <c r="AQ68" i="2"/>
  <c r="AQ47" i="2"/>
  <c r="BI60" i="2"/>
  <c r="BI69" i="2"/>
  <c r="BI74" i="2"/>
  <c r="BI72" i="2"/>
  <c r="BI71" i="2"/>
  <c r="BI68" i="2"/>
  <c r="BI66" i="2"/>
  <c r="BI56" i="2"/>
  <c r="BI61" i="2"/>
  <c r="BI54" i="2"/>
  <c r="BI40" i="2"/>
  <c r="BI44" i="2"/>
  <c r="BI49" i="2"/>
  <c r="BI43" i="2"/>
  <c r="BI45" i="2"/>
  <c r="BI46" i="2"/>
  <c r="BI47" i="2"/>
  <c r="BI41" i="2"/>
  <c r="BI33" i="2"/>
  <c r="BI25" i="2"/>
  <c r="BI30" i="2"/>
  <c r="BI32" i="2"/>
  <c r="BI14" i="2"/>
  <c r="BI23" i="2"/>
  <c r="BI29" i="2"/>
  <c r="BI17" i="2"/>
  <c r="BI15" i="2"/>
  <c r="BI13" i="2"/>
  <c r="BI16" i="2"/>
  <c r="BI27" i="2"/>
  <c r="BI26" i="2"/>
  <c r="BI11" i="2"/>
  <c r="BI22" i="2"/>
  <c r="BI20" i="2"/>
  <c r="U47" i="2"/>
  <c r="U64" i="2"/>
  <c r="AK78" i="2"/>
  <c r="AK52" i="2"/>
  <c r="AK43" i="2"/>
  <c r="AK69" i="2"/>
  <c r="AK71" i="2"/>
  <c r="AK46" i="2"/>
  <c r="AK44" i="2"/>
  <c r="AK62" i="2"/>
  <c r="AK47" i="2"/>
  <c r="AK72" i="2"/>
  <c r="AM52" i="2"/>
  <c r="AM71" i="2"/>
  <c r="AM43" i="2"/>
  <c r="AM69" i="2"/>
  <c r="AM72" i="2"/>
  <c r="AM45" i="2"/>
  <c r="AM78" i="2"/>
  <c r="AM68" i="2"/>
  <c r="AM44" i="2"/>
  <c r="AM47" i="2"/>
  <c r="AM46" i="2"/>
  <c r="AM49" i="2"/>
  <c r="AM64" i="2"/>
  <c r="AM62" i="2"/>
  <c r="AM74" i="2"/>
  <c r="AO47" i="2"/>
  <c r="AO46" i="2"/>
  <c r="AO74" i="2"/>
  <c r="AO43" i="2"/>
  <c r="AO62" i="2"/>
  <c r="AO78" i="2"/>
  <c r="AO44" i="2"/>
  <c r="AO45" i="2"/>
  <c r="AO52" i="2"/>
  <c r="AO72" i="2"/>
  <c r="AO64" i="2"/>
  <c r="AO69" i="2"/>
  <c r="AQ74" i="2"/>
  <c r="AS44" i="2"/>
  <c r="AS62" i="2"/>
  <c r="AU74" i="2"/>
  <c r="AU64" i="2"/>
  <c r="AU62" i="2"/>
  <c r="AU52" i="2"/>
  <c r="AU78" i="2"/>
  <c r="AU72" i="2"/>
  <c r="BG74" i="2"/>
  <c r="BG72" i="2"/>
  <c r="BG71" i="2"/>
  <c r="BG69" i="2"/>
  <c r="BG68" i="2"/>
  <c r="BG66" i="2"/>
  <c r="AS43" i="2"/>
  <c r="AS78" i="2"/>
  <c r="AS64" i="2"/>
  <c r="AS45" i="2"/>
  <c r="AK76" i="2"/>
  <c r="AS47" i="2"/>
  <c r="AS74" i="2"/>
  <c r="AO49" i="2"/>
  <c r="AS49" i="2"/>
  <c r="AS72" i="2"/>
  <c r="AS46" i="2"/>
  <c r="BG61" i="2"/>
  <c r="BG56" i="2"/>
  <c r="BG54" i="2"/>
  <c r="BG44" i="2"/>
  <c r="BG46" i="2"/>
  <c r="BG45" i="2"/>
  <c r="BG49" i="2"/>
  <c r="BG47" i="2"/>
  <c r="BG40" i="2"/>
  <c r="BG43" i="2"/>
  <c r="BG41" i="2"/>
  <c r="BG32" i="2"/>
  <c r="BG33" i="2"/>
  <c r="BG30" i="2"/>
  <c r="BG29" i="2"/>
  <c r="BG27" i="2"/>
  <c r="BG25" i="2"/>
  <c r="BG26" i="2"/>
  <c r="BG18" i="2"/>
  <c r="BG23" i="2"/>
  <c r="BG22" i="2"/>
  <c r="BG20" i="2"/>
  <c r="BG16" i="2"/>
  <c r="BG17" i="2"/>
  <c r="BG15" i="2"/>
  <c r="BG9" i="2"/>
  <c r="BG14" i="2"/>
  <c r="BG13" i="2"/>
  <c r="BG11" i="2"/>
  <c r="U43" i="2"/>
  <c r="U78" i="2"/>
  <c r="U49" i="2"/>
  <c r="U46" i="2"/>
  <c r="AT18" i="3"/>
  <c r="U62" i="2"/>
  <c r="AS69" i="2"/>
  <c r="AS76" i="2"/>
  <c r="U45" i="2"/>
  <c r="U52" i="2"/>
  <c r="AS52" i="2"/>
  <c r="AS71" i="2"/>
  <c r="AW78" i="2"/>
  <c r="AW74" i="2"/>
  <c r="AW73" i="2"/>
  <c r="AW72" i="2"/>
  <c r="AW69" i="2"/>
  <c r="AW64" i="2"/>
  <c r="AW52" i="2"/>
  <c r="AW62" i="2"/>
  <c r="AW68" i="2"/>
  <c r="AY78" i="2"/>
  <c r="AY73" i="2"/>
  <c r="AY72" i="2"/>
  <c r="AY71" i="2"/>
  <c r="AY69" i="2"/>
  <c r="AY74" i="2"/>
  <c r="AY52" i="2"/>
  <c r="AY62" i="2"/>
  <c r="AY64" i="2"/>
  <c r="AY68" i="2"/>
  <c r="BA78" i="2"/>
  <c r="BA72" i="2"/>
  <c r="BA71" i="2"/>
  <c r="BA69" i="2"/>
  <c r="BA52" i="2"/>
  <c r="BA74" i="2"/>
  <c r="BA73" i="2"/>
  <c r="BA64" i="2"/>
  <c r="BA62" i="2"/>
  <c r="BA68" i="2"/>
  <c r="AS25" i="3"/>
  <c r="BG25" i="3" s="1"/>
  <c r="AW76" i="2"/>
  <c r="AY76" i="2"/>
  <c r="BA76" i="2"/>
  <c r="BG18" i="3"/>
  <c r="AO76" i="2"/>
  <c r="K42" i="3"/>
  <c r="J48" i="3"/>
  <c r="K48" i="3" s="1"/>
  <c r="BR27" i="3"/>
  <c r="BS27" i="3"/>
  <c r="AH25" i="3"/>
  <c r="AI25" i="3"/>
  <c r="CD27" i="3"/>
  <c r="CA27" i="3"/>
  <c r="CB27" i="3" s="1"/>
  <c r="CE27" i="3"/>
  <c r="AW61" i="2"/>
  <c r="AU34" i="2"/>
  <c r="AU20" i="2"/>
  <c r="AY18" i="2"/>
  <c r="AY20" i="2"/>
  <c r="AI18" i="2"/>
  <c r="AI34" i="2"/>
  <c r="Y18" i="2"/>
  <c r="Y34" i="2"/>
  <c r="AY34" i="2"/>
  <c r="AU18" i="2"/>
  <c r="AW45" i="2"/>
  <c r="AW49" i="2"/>
  <c r="AW56" i="2"/>
  <c r="AW44" i="2"/>
  <c r="AY23" i="2"/>
  <c r="AY14" i="2"/>
  <c r="AW41" i="2"/>
  <c r="AW47" i="2"/>
  <c r="AY32" i="2"/>
  <c r="AW46" i="2"/>
  <c r="AY25" i="2"/>
  <c r="AW43" i="2"/>
  <c r="AW54" i="2"/>
  <c r="AY9" i="2"/>
  <c r="AY26" i="2"/>
  <c r="AY29" i="2"/>
  <c r="AY15" i="2"/>
  <c r="AY27" i="2"/>
  <c r="AY17" i="2"/>
  <c r="AY30" i="2"/>
  <c r="AY16" i="2"/>
  <c r="AY13" i="2"/>
  <c r="U30" i="3"/>
  <c r="V30" i="3" s="1"/>
  <c r="AC27" i="3"/>
  <c r="AC42" i="3" s="1"/>
  <c r="J31" i="3"/>
  <c r="J35" i="3"/>
  <c r="K35" i="3" s="1"/>
  <c r="AY22" i="2"/>
  <c r="AW66" i="2"/>
  <c r="B48" i="3"/>
  <c r="C42" i="3"/>
  <c r="AI9" i="2"/>
  <c r="AI15" i="2"/>
  <c r="AI27" i="2"/>
  <c r="AI32" i="2"/>
  <c r="AI26" i="2"/>
  <c r="AI14" i="2"/>
  <c r="AI23" i="2"/>
  <c r="AI30" i="2"/>
  <c r="AI33" i="2"/>
  <c r="AI17" i="2"/>
  <c r="AI28" i="2"/>
  <c r="AI25" i="2"/>
  <c r="AI16" i="2"/>
  <c r="AI13" i="2"/>
  <c r="AI29" i="2"/>
  <c r="AI11" i="2"/>
  <c r="AI22" i="2"/>
  <c r="BU42" i="3"/>
  <c r="BU30" i="3"/>
  <c r="BV27" i="3"/>
  <c r="AM40" i="2"/>
  <c r="AM56" i="2"/>
  <c r="AM61" i="2"/>
  <c r="AM41" i="2"/>
  <c r="AM54" i="2"/>
  <c r="AY42" i="3"/>
  <c r="AZ27" i="3"/>
  <c r="AY30" i="3"/>
  <c r="Q35" i="3"/>
  <c r="R30" i="3"/>
  <c r="Q31" i="3"/>
  <c r="BA42" i="3"/>
  <c r="BA30" i="3"/>
  <c r="BB27" i="3"/>
  <c r="BI42" i="3"/>
  <c r="BI30" i="3"/>
  <c r="BJ27" i="3"/>
  <c r="AA35" i="3"/>
  <c r="AB30" i="3"/>
  <c r="AA31" i="3"/>
  <c r="BQ42" i="3"/>
  <c r="BQ30" i="3"/>
  <c r="BE42" i="3"/>
  <c r="BF42" i="3" s="1"/>
  <c r="BF30" i="3"/>
  <c r="AA48" i="3"/>
  <c r="AB42" i="3"/>
  <c r="Q48" i="3"/>
  <c r="R42" i="3"/>
  <c r="AE27" i="3"/>
  <c r="Y9" i="2"/>
  <c r="Y30" i="2"/>
  <c r="Y17" i="2"/>
  <c r="Y15" i="2"/>
  <c r="Y23" i="2"/>
  <c r="Y13" i="2"/>
  <c r="Y14" i="2"/>
  <c r="Y16" i="2"/>
  <c r="Y24" i="2"/>
  <c r="Y25" i="2"/>
  <c r="Y32" i="2"/>
  <c r="Y33" i="2"/>
  <c r="Y26" i="2"/>
  <c r="Y28" i="2"/>
  <c r="Y29" i="2"/>
  <c r="Y22" i="2"/>
  <c r="Y11" i="2"/>
  <c r="S35" i="3"/>
  <c r="T30" i="3"/>
  <c r="S31" i="3"/>
  <c r="U42" i="3"/>
  <c r="BA9" i="2"/>
  <c r="BA13" i="2"/>
  <c r="BA15" i="2"/>
  <c r="BA16" i="2"/>
  <c r="BA23" i="2"/>
  <c r="BA32" i="2"/>
  <c r="BA17" i="2"/>
  <c r="BA14" i="2"/>
  <c r="BA33" i="2"/>
  <c r="BA27" i="2"/>
  <c r="BA30" i="2"/>
  <c r="BA25" i="2"/>
  <c r="BA26" i="2"/>
  <c r="BA29" i="2"/>
  <c r="BA22" i="2"/>
  <c r="BY42" i="3"/>
  <c r="BZ27" i="3"/>
  <c r="BY30" i="3"/>
  <c r="AK42" i="3"/>
  <c r="AL27" i="3"/>
  <c r="AK30" i="3"/>
  <c r="BC40" i="2"/>
  <c r="BC44" i="2"/>
  <c r="BC49" i="2"/>
  <c r="BC47" i="2"/>
  <c r="BC43" i="2"/>
  <c r="BC46" i="2"/>
  <c r="BC45" i="2"/>
  <c r="BC61" i="2"/>
  <c r="BC56" i="2"/>
  <c r="BC41" i="2"/>
  <c r="BC54" i="2"/>
  <c r="S69" i="2"/>
  <c r="S71" i="2"/>
  <c r="S61" i="2"/>
  <c r="S40" i="2"/>
  <c r="S56" i="2"/>
  <c r="S41" i="2"/>
  <c r="S72" i="2"/>
  <c r="S54" i="2"/>
  <c r="S74" i="2"/>
  <c r="S68" i="2"/>
  <c r="BK42" i="3"/>
  <c r="BL27" i="3"/>
  <c r="BK30" i="3"/>
  <c r="B35" i="3"/>
  <c r="C30" i="3"/>
  <c r="B31" i="3"/>
  <c r="Y35" i="3"/>
  <c r="Z30" i="3"/>
  <c r="Y31" i="3"/>
  <c r="M35" i="3"/>
  <c r="N30" i="3"/>
  <c r="M31" i="3"/>
  <c r="AO42" i="3"/>
  <c r="AP42" i="3" s="1"/>
  <c r="AO30" i="3"/>
  <c r="AP30" i="3" s="1"/>
  <c r="BM42" i="3"/>
  <c r="BM30" i="3"/>
  <c r="BN27" i="3"/>
  <c r="S48" i="3"/>
  <c r="T42" i="3"/>
  <c r="CC42" i="3"/>
  <c r="CQ42" i="3" s="1"/>
  <c r="CC30" i="3"/>
  <c r="CQ30" i="3" s="1"/>
  <c r="BW42" i="3"/>
  <c r="BX27" i="3"/>
  <c r="BW30" i="3"/>
  <c r="AM42" i="3"/>
  <c r="AN27" i="3"/>
  <c r="AM30" i="3"/>
  <c r="BO42" i="3"/>
  <c r="BO30" i="3"/>
  <c r="BP27" i="3"/>
  <c r="AQ42" i="3"/>
  <c r="AR27" i="3"/>
  <c r="AQ30" i="3"/>
  <c r="BC42" i="3"/>
  <c r="BD27" i="3"/>
  <c r="BC30" i="3"/>
  <c r="AW42" i="3"/>
  <c r="AW30" i="3"/>
  <c r="AX27" i="3"/>
  <c r="Y48" i="3"/>
  <c r="Z42" i="3"/>
  <c r="M48" i="3"/>
  <c r="N42" i="3"/>
  <c r="AU9" i="2"/>
  <c r="AU14" i="2"/>
  <c r="AU28" i="2"/>
  <c r="AU32" i="2"/>
  <c r="AU25" i="2"/>
  <c r="AU26" i="2"/>
  <c r="AU33" i="2"/>
  <c r="AU17" i="2"/>
  <c r="AU13" i="2"/>
  <c r="AU15" i="2"/>
  <c r="AU16" i="2"/>
  <c r="AU23" i="2"/>
  <c r="AU30" i="2"/>
  <c r="AU27" i="2"/>
  <c r="AU29" i="2"/>
  <c r="AU11" i="2"/>
  <c r="AU22" i="2"/>
  <c r="AT25" i="3" l="1"/>
  <c r="AU25" i="3"/>
  <c r="V42" i="3"/>
  <c r="W42" i="3"/>
  <c r="U48" i="3"/>
  <c r="W48" i="3" s="1"/>
  <c r="AS30" i="3"/>
  <c r="BR30" i="3"/>
  <c r="BS30" i="3"/>
  <c r="BR42" i="3"/>
  <c r="BS42" i="3"/>
  <c r="CD30" i="3"/>
  <c r="CA30" i="3"/>
  <c r="CB30" i="3" s="1"/>
  <c r="CE30" i="3"/>
  <c r="CD42" i="3"/>
  <c r="CA42" i="3"/>
  <c r="CB42" i="3" s="1"/>
  <c r="CE42" i="3"/>
  <c r="AC30" i="3"/>
  <c r="AG27" i="3"/>
  <c r="AG42" i="3" s="1"/>
  <c r="CC31" i="3"/>
  <c r="W30" i="3"/>
  <c r="AD27" i="3"/>
  <c r="J49" i="3"/>
  <c r="J36" i="3"/>
  <c r="N48" i="3"/>
  <c r="M49" i="3"/>
  <c r="CC48" i="3"/>
  <c r="CQ48" i="3" s="1"/>
  <c r="BK48" i="3"/>
  <c r="BL42" i="3"/>
  <c r="BA35" i="3"/>
  <c r="BB30" i="3"/>
  <c r="BA31" i="3"/>
  <c r="AY35" i="3"/>
  <c r="AZ30" i="3"/>
  <c r="AY31" i="3"/>
  <c r="AQ35" i="3"/>
  <c r="AR30" i="3"/>
  <c r="AQ31" i="3"/>
  <c r="AM48" i="3"/>
  <c r="AN42" i="3"/>
  <c r="BW35" i="3"/>
  <c r="BX30" i="3"/>
  <c r="BW31" i="3"/>
  <c r="N35" i="3"/>
  <c r="M36" i="3"/>
  <c r="AY48" i="3"/>
  <c r="AZ42" i="3"/>
  <c r="BM35" i="3"/>
  <c r="BN30" i="3"/>
  <c r="BM31" i="3"/>
  <c r="BI35" i="3"/>
  <c r="BJ30" i="3"/>
  <c r="BI31" i="3"/>
  <c r="AQ48" i="3"/>
  <c r="AR42" i="3"/>
  <c r="BU35" i="3"/>
  <c r="BV30" i="3"/>
  <c r="BU31" i="3"/>
  <c r="BC35" i="3"/>
  <c r="BD30" i="3"/>
  <c r="BC31" i="3"/>
  <c r="BW48" i="3"/>
  <c r="BX42" i="3"/>
  <c r="BY35" i="3"/>
  <c r="BZ30" i="3"/>
  <c r="BY31" i="3"/>
  <c r="CC35" i="3"/>
  <c r="CQ35" i="3" s="1"/>
  <c r="T35" i="3"/>
  <c r="S36" i="3"/>
  <c r="BQ35" i="3"/>
  <c r="BQ31" i="3"/>
  <c r="BU48" i="3"/>
  <c r="BV42" i="3"/>
  <c r="Z48" i="3"/>
  <c r="Y49" i="3"/>
  <c r="AW35" i="3"/>
  <c r="AX30" i="3"/>
  <c r="AW31" i="3"/>
  <c r="AW48" i="3"/>
  <c r="AX42" i="3"/>
  <c r="BM48" i="3"/>
  <c r="BN42" i="3"/>
  <c r="Z35" i="3"/>
  <c r="Y36" i="3"/>
  <c r="R48" i="3"/>
  <c r="Q49" i="3"/>
  <c r="BI48" i="3"/>
  <c r="BJ42" i="3"/>
  <c r="R35" i="3"/>
  <c r="Q36" i="3"/>
  <c r="BO35" i="3"/>
  <c r="BP30" i="3"/>
  <c r="BO31" i="3"/>
  <c r="T48" i="3"/>
  <c r="S49" i="3"/>
  <c r="BC48" i="3"/>
  <c r="BD42" i="3"/>
  <c r="BO48" i="3"/>
  <c r="BP42" i="3"/>
  <c r="AO35" i="3"/>
  <c r="AP35" i="3" s="1"/>
  <c r="AO31" i="3"/>
  <c r="C35" i="3"/>
  <c r="B36" i="3"/>
  <c r="BK35" i="3"/>
  <c r="BL30" i="3"/>
  <c r="BK31" i="3"/>
  <c r="AK35" i="3"/>
  <c r="AL30" i="3"/>
  <c r="AK31" i="3"/>
  <c r="BY48" i="3"/>
  <c r="BZ42" i="3"/>
  <c r="AB48" i="3"/>
  <c r="AA49" i="3"/>
  <c r="AO48" i="3"/>
  <c r="AP48" i="3" s="1"/>
  <c r="AC35" i="3"/>
  <c r="AD30" i="3"/>
  <c r="AC31" i="3"/>
  <c r="AE42" i="3"/>
  <c r="AF27" i="3"/>
  <c r="AE30" i="3"/>
  <c r="BE35" i="3"/>
  <c r="BE31" i="3"/>
  <c r="BQ48" i="3"/>
  <c r="AC48" i="3"/>
  <c r="AD42" i="3"/>
  <c r="AK48" i="3"/>
  <c r="AL42" i="3"/>
  <c r="AM35" i="3"/>
  <c r="AN30" i="3"/>
  <c r="AM31" i="3"/>
  <c r="U35" i="3"/>
  <c r="U31" i="3"/>
  <c r="BE48" i="3"/>
  <c r="BF48" i="3" s="1"/>
  <c r="AB35" i="3"/>
  <c r="AA36" i="3"/>
  <c r="BB42" i="3"/>
  <c r="BA48" i="3"/>
  <c r="C48" i="3"/>
  <c r="B49" i="3"/>
  <c r="V48" i="3" l="1"/>
  <c r="BG30" i="3"/>
  <c r="AS35" i="3"/>
  <c r="BG35" i="3" s="1"/>
  <c r="BR35" i="3"/>
  <c r="BS35" i="3"/>
  <c r="AH27" i="3"/>
  <c r="AI27" i="3"/>
  <c r="AU27" i="3"/>
  <c r="V35" i="3"/>
  <c r="W35" i="3"/>
  <c r="BF35" i="3"/>
  <c r="BR48" i="3"/>
  <c r="BS48" i="3"/>
  <c r="CA31" i="3"/>
  <c r="CD48" i="3"/>
  <c r="CA48" i="3"/>
  <c r="CB48" i="3" s="1"/>
  <c r="CE48" i="3"/>
  <c r="CE35" i="3"/>
  <c r="CA35" i="3"/>
  <c r="CA36" i="3" s="1"/>
  <c r="AH42" i="3"/>
  <c r="AI42" i="3"/>
  <c r="CD35" i="3"/>
  <c r="AS42" i="3"/>
  <c r="AT27" i="3"/>
  <c r="AG30" i="3"/>
  <c r="AG31" i="3" s="1"/>
  <c r="CC49" i="3"/>
  <c r="CC36" i="3"/>
  <c r="AG48" i="3"/>
  <c r="AD48" i="3"/>
  <c r="AC49" i="3"/>
  <c r="AO49" i="3"/>
  <c r="BJ48" i="3"/>
  <c r="BI49" i="3"/>
  <c r="BV48" i="3"/>
  <c r="BU49" i="3"/>
  <c r="U36" i="3"/>
  <c r="AX48" i="3"/>
  <c r="AW49" i="3"/>
  <c r="BZ35" i="3"/>
  <c r="BY36" i="3"/>
  <c r="AZ48" i="3"/>
  <c r="AY49" i="3"/>
  <c r="AN35" i="3"/>
  <c r="AM36" i="3"/>
  <c r="BE36" i="3"/>
  <c r="BP35" i="3"/>
  <c r="BO36" i="3"/>
  <c r="BQ36" i="3"/>
  <c r="BX48" i="3"/>
  <c r="BW49" i="3"/>
  <c r="AR48" i="3"/>
  <c r="AQ49" i="3"/>
  <c r="AN48" i="3"/>
  <c r="AM49" i="3"/>
  <c r="BL48" i="3"/>
  <c r="BK49" i="3"/>
  <c r="BP48" i="3"/>
  <c r="BO49" i="3"/>
  <c r="BV35" i="3"/>
  <c r="BU36" i="3"/>
  <c r="BB35" i="3"/>
  <c r="BA36" i="3"/>
  <c r="BQ49" i="3"/>
  <c r="BJ35" i="3"/>
  <c r="BI36" i="3"/>
  <c r="BD35" i="3"/>
  <c r="BC36" i="3"/>
  <c r="AE35" i="3"/>
  <c r="AF30" i="3"/>
  <c r="AE31" i="3"/>
  <c r="AX35" i="3"/>
  <c r="AW36" i="3"/>
  <c r="AL35" i="3"/>
  <c r="AK36" i="3"/>
  <c r="BL35" i="3"/>
  <c r="BK36" i="3"/>
  <c r="AR35" i="3"/>
  <c r="AQ36" i="3"/>
  <c r="BB48" i="3"/>
  <c r="BA49" i="3"/>
  <c r="AL48" i="3"/>
  <c r="AK49" i="3"/>
  <c r="AE48" i="3"/>
  <c r="AF42" i="3"/>
  <c r="BZ48" i="3"/>
  <c r="BY49" i="3"/>
  <c r="AO36" i="3"/>
  <c r="BD48" i="3"/>
  <c r="BC49" i="3"/>
  <c r="BN35" i="3"/>
  <c r="BM36" i="3"/>
  <c r="BN48" i="3"/>
  <c r="BM49" i="3"/>
  <c r="BX35" i="3"/>
  <c r="BW36" i="3"/>
  <c r="AD35" i="3"/>
  <c r="AC36" i="3"/>
  <c r="AZ35" i="3"/>
  <c r="AY36" i="3"/>
  <c r="U49" i="3"/>
  <c r="BE49" i="3"/>
  <c r="CA49" i="3" l="1"/>
  <c r="CB35" i="3"/>
  <c r="AH30" i="3"/>
  <c r="AI30" i="3"/>
  <c r="AG35" i="3"/>
  <c r="AG36" i="3" s="1"/>
  <c r="AU30" i="3"/>
  <c r="AT42" i="3"/>
  <c r="BG42" i="3"/>
  <c r="AU42" i="3"/>
  <c r="AS48" i="3"/>
  <c r="AH48" i="3"/>
  <c r="AI48" i="3"/>
  <c r="AT30" i="3"/>
  <c r="AT35" i="3"/>
  <c r="AS31" i="3"/>
  <c r="AF35" i="3"/>
  <c r="AE36" i="3"/>
  <c r="AF48" i="3"/>
  <c r="AE49" i="3"/>
  <c r="AG49" i="3"/>
  <c r="AI35" i="3" l="1"/>
  <c r="AH35" i="3"/>
  <c r="AU35" i="3"/>
  <c r="AT48" i="3"/>
  <c r="BG48" i="3"/>
  <c r="AU48" i="3"/>
  <c r="AS49" i="3"/>
  <c r="AS36" i="3"/>
</calcChain>
</file>

<file path=xl/sharedStrings.xml><?xml version="1.0" encoding="utf-8"?>
<sst xmlns="http://schemas.openxmlformats.org/spreadsheetml/2006/main" count="417" uniqueCount="246">
  <si>
    <t>Telefone:</t>
  </si>
  <si>
    <t>+55 11 4615-9413</t>
  </si>
  <si>
    <t>Email:</t>
  </si>
  <si>
    <t>ri@blau.com.br</t>
  </si>
  <si>
    <t xml:space="preserve">Website: </t>
  </si>
  <si>
    <t>www.blau.com.br/ri</t>
  </si>
  <si>
    <t>%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</si>
  <si>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</si>
  <si>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</si>
  <si>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</si>
  <si>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</si>
  <si>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</si>
  <si>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</si>
  <si>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</si>
  <si>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</si>
  <si>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</si>
  <si>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</si>
  <si>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</si>
  <si>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</si>
  <si>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</si>
  <si>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</si>
  <si>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</si>
  <si>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</si>
  <si>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</si>
  <si>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</si>
  <si>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Other accounts payable</t>
  </si>
  <si>
    <t>%RL</t>
  </si>
  <si>
    <t>2014</t>
  </si>
  <si>
    <t>2015</t>
  </si>
  <si>
    <t>2016</t>
  </si>
  <si>
    <t>Equivalência patrimonial</t>
  </si>
  <si>
    <t>CAPEX</t>
  </si>
  <si>
    <t>CIRCULANTE</t>
  </si>
  <si>
    <t>NÃO CIRCULANTE</t>
  </si>
  <si>
    <t>YoY %</t>
  </si>
  <si>
    <t>EBITDA</t>
  </si>
  <si>
    <t xml:space="preserve"> </t>
  </si>
  <si>
    <t>Financial Historical</t>
  </si>
  <si>
    <t>Click on the button to access the information</t>
  </si>
  <si>
    <t>BALANCE SHEET (R$ million)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</si>
  <si>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</si>
  <si>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</si>
  <si>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</si>
  <si>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</si>
  <si>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</si>
  <si>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</si>
  <si>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</si>
  <si>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</si>
  <si>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</si>
  <si>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</si>
  <si>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</si>
  <si>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Assets</t>
  </si>
  <si>
    <t>Cash and cash equivalents</t>
  </si>
  <si>
    <t>Trade accounts receivables</t>
  </si>
  <si>
    <t>Inventories</t>
  </si>
  <si>
    <t>Recoverable taxes</t>
  </si>
  <si>
    <t>Other receivables</t>
  </si>
  <si>
    <t>Total Current assets</t>
  </si>
  <si>
    <t>Non-current assets</t>
  </si>
  <si>
    <t>Judicial deposits</t>
  </si>
  <si>
    <t>Loans receivable - related parties</t>
  </si>
  <si>
    <t>Deferred income and social contribuition taxes</t>
  </si>
  <si>
    <t>Other credits</t>
  </si>
  <si>
    <t>Investiments</t>
  </si>
  <si>
    <t>Fixed assets</t>
  </si>
  <si>
    <t>Property, plant and equipment</t>
  </si>
  <si>
    <t>Biological assets</t>
  </si>
  <si>
    <t>Intangible assets</t>
  </si>
  <si>
    <t>Total Non-current assets</t>
  </si>
  <si>
    <t>Total Assets</t>
  </si>
  <si>
    <t>Liabilities &amp; Shareholders' Equity</t>
  </si>
  <si>
    <t xml:space="preserve">Suppliers </t>
  </si>
  <si>
    <t>Tax liabilities</t>
  </si>
  <si>
    <t>Income and social contribuition taxes</t>
  </si>
  <si>
    <t>Labor obligations</t>
  </si>
  <si>
    <t>Dividends / Interest on Equity to be paid</t>
  </si>
  <si>
    <t>Total Current liabilities</t>
  </si>
  <si>
    <t>Non-current liabilities</t>
  </si>
  <si>
    <t>Other Deferred Liabilities</t>
  </si>
  <si>
    <t>Provisions for contigencies</t>
  </si>
  <si>
    <t>Total Non-current liabilities</t>
  </si>
  <si>
    <t>Total liabilities</t>
  </si>
  <si>
    <t>Shareholders' Equity</t>
  </si>
  <si>
    <t>Total Shareholders' Equity</t>
  </si>
  <si>
    <t>Total Liabilities &amp; Shareholders' Equity</t>
  </si>
  <si>
    <t>Controlling shareholder</t>
  </si>
  <si>
    <t>Capital</t>
  </si>
  <si>
    <t>Accumulated profits</t>
  </si>
  <si>
    <t>Profit reserves</t>
  </si>
  <si>
    <t>Capital Reserve</t>
  </si>
  <si>
    <t>Non-controlling shareholders</t>
  </si>
  <si>
    <t>%NR</t>
  </si>
  <si>
    <t>R$ Million</t>
  </si>
  <si>
    <t>Net revenues</t>
  </si>
  <si>
    <t>Cost of good and product solds</t>
  </si>
  <si>
    <t>Gross Profit</t>
  </si>
  <si>
    <t>Operational expenses</t>
  </si>
  <si>
    <t>Sales expenses</t>
  </si>
  <si>
    <t>Bad Debt Provision</t>
  </si>
  <si>
    <t>R&amp;D</t>
  </si>
  <si>
    <t>G&amp;A</t>
  </si>
  <si>
    <t>Other net operating revenues and expenses</t>
  </si>
  <si>
    <t>Total Operational expenses</t>
  </si>
  <si>
    <t>EBIT</t>
  </si>
  <si>
    <t xml:space="preserve"> Depreciation and amortization</t>
  </si>
  <si>
    <t>EBITDA Margin</t>
  </si>
  <si>
    <t>Adjusted EBITDA</t>
  </si>
  <si>
    <t>Adjusted EBITDA Margin</t>
  </si>
  <si>
    <t>Rent</t>
  </si>
  <si>
    <t>EBITDA adjustments</t>
  </si>
  <si>
    <t>Net financial results</t>
  </si>
  <si>
    <t>Financial income</t>
  </si>
  <si>
    <t>Financial expences</t>
  </si>
  <si>
    <t>Profit before taxes</t>
  </si>
  <si>
    <t>Taxes</t>
  </si>
  <si>
    <t xml:space="preserve">Deferred income tax and social contribution </t>
  </si>
  <si>
    <t xml:space="preserve">Current income tax and social contribution </t>
  </si>
  <si>
    <t>Net income</t>
  </si>
  <si>
    <t>Net margin</t>
  </si>
  <si>
    <t>Biologicals</t>
  </si>
  <si>
    <t>Specialties</t>
  </si>
  <si>
    <t>Oncologicals</t>
  </si>
  <si>
    <t>Others</t>
  </si>
  <si>
    <t>(R$ million)</t>
  </si>
  <si>
    <t>Cash and cash equivalents at the beginning of the period</t>
  </si>
  <si>
    <t>Cash flow from operating activities</t>
  </si>
  <si>
    <t>Adjusted results</t>
  </si>
  <si>
    <t>Taxes Paid</t>
  </si>
  <si>
    <t>Working capital</t>
  </si>
  <si>
    <t>Cash flow from investments activities</t>
  </si>
  <si>
    <t>Acquisitions in Participations</t>
  </si>
  <si>
    <t>Cash flow from financing activities</t>
  </si>
  <si>
    <t>Shareholders' capital contribution</t>
  </si>
  <si>
    <t>Net financing and loans</t>
  </si>
  <si>
    <t>Dividends</t>
  </si>
  <si>
    <t>Net cash</t>
  </si>
  <si>
    <t>Cash and cash equivalents at the end of the period</t>
  </si>
  <si>
    <t>Exchange rate variation on cash and cash equivalents</t>
  </si>
  <si>
    <t>Loans, financing and Debentures</t>
  </si>
  <si>
    <t>Equity valuation adjustment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</si>
  <si>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</si>
  <si>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</si>
  <si>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</si>
  <si>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</si>
  <si>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</si>
  <si>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</si>
  <si>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</si>
  <si>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</si>
  <si>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</si>
  <si>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</si>
  <si>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</si>
  <si>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Rights of Use</t>
  </si>
  <si>
    <t>Lease Payable</t>
  </si>
  <si>
    <t>n.a.</t>
  </si>
  <si>
    <t>1T20</t>
  </si>
  <si>
    <t>2T20</t>
  </si>
  <si>
    <t>3T20</t>
  </si>
  <si>
    <t>4T20</t>
  </si>
  <si>
    <t>Derivative financial instruments</t>
  </si>
  <si>
    <t>Products</t>
  </si>
  <si>
    <t>ACETYLCYSTEINE</t>
  </si>
  <si>
    <t>ACICLOVIR</t>
  </si>
  <si>
    <t>ALBUMIN</t>
  </si>
  <si>
    <t>AMIKACIN</t>
  </si>
  <si>
    <t>AMINOPHYLLINE</t>
  </si>
  <si>
    <t>AMOXICILLIN_CLAVULANIC ACID</t>
  </si>
  <si>
    <t>AMPICILLIN</t>
  </si>
  <si>
    <t>ASCORBIC ACID</t>
  </si>
  <si>
    <t>ATROPINE</t>
  </si>
  <si>
    <t>CALCIUM</t>
  </si>
  <si>
    <t>CARBOPLATIN</t>
  </si>
  <si>
    <t>CEFALOTIN</t>
  </si>
  <si>
    <t>CEFAZOLIN</t>
  </si>
  <si>
    <t>CEFOTAXIME</t>
  </si>
  <si>
    <t>CEFOXITIN</t>
  </si>
  <si>
    <t>CEFTAZIDIME</t>
  </si>
  <si>
    <t>CEFTRIAXONE</t>
  </si>
  <si>
    <t>CHLORAMPHENICOL</t>
  </si>
  <si>
    <t>CIPROFLOXACIN</t>
  </si>
  <si>
    <t>CISPLATIN</t>
  </si>
  <si>
    <t>CLINDAMYCIN</t>
  </si>
  <si>
    <t>CLOSTRIDIUM BOTULINUM TOXIN TYPE A</t>
  </si>
  <si>
    <t>CYTARABINE</t>
  </si>
  <si>
    <t>DACARBAZINE</t>
  </si>
  <si>
    <t>DEXAMETHASONE</t>
  </si>
  <si>
    <t>DICLOFENAC</t>
  </si>
  <si>
    <t>DOBUTAMINE</t>
  </si>
  <si>
    <t>ENOXAPARIN SODIUM</t>
  </si>
  <si>
    <t>EPINEPHRINE</t>
  </si>
  <si>
    <t>EPOETIN ALFA</t>
  </si>
  <si>
    <t>ETOMIDATE</t>
  </si>
  <si>
    <t>ETOPOSIDE</t>
  </si>
  <si>
    <t>FAMCICLOVIR</t>
  </si>
  <si>
    <t>FILGRASTIM</t>
  </si>
  <si>
    <t>FLUTAMIDE</t>
  </si>
  <si>
    <t>FUROSEMIDE</t>
  </si>
  <si>
    <t>GANCICLOVIR</t>
  </si>
  <si>
    <t>GEMCITABINE</t>
  </si>
  <si>
    <t>GLYCEROL_PROPYLENE GLYCOL</t>
  </si>
  <si>
    <t>HEPARIN</t>
  </si>
  <si>
    <t>HYDROCORTISONE</t>
  </si>
  <si>
    <t>IMMUNOGLOBULIN BASE</t>
  </si>
  <si>
    <t>IRINOTECAN</t>
  </si>
  <si>
    <t>IRON FERRIC</t>
  </si>
  <si>
    <t>KETOROLAC</t>
  </si>
  <si>
    <t>LIDOCAINE</t>
  </si>
  <si>
    <t>LINCOMYCIN</t>
  </si>
  <si>
    <t>MAGNESIUM</t>
  </si>
  <si>
    <t>MESNA</t>
  </si>
  <si>
    <t>METAMIZOLE SODIUM_SCOPOLAMINE BUTYL HYDROXIDE</t>
  </si>
  <si>
    <t>METHOTREXATE</t>
  </si>
  <si>
    <t>METHYLPREDNISOLONE</t>
  </si>
  <si>
    <t>METOCLOPRAMIDE</t>
  </si>
  <si>
    <t>MICONAZOLE</t>
  </si>
  <si>
    <t>NEOSTIGMINE</t>
  </si>
  <si>
    <t>NONOXINOL 9</t>
  </si>
  <si>
    <t>OMEPRAZOLE</t>
  </si>
  <si>
    <t>ONDANSETRON</t>
  </si>
  <si>
    <t>OXACILLIN</t>
  </si>
  <si>
    <t>OXALIPLATIN</t>
  </si>
  <si>
    <t>OXYTOCIN</t>
  </si>
  <si>
    <t>PACLITAXEL</t>
  </si>
  <si>
    <t>PANTOPRAZOLE</t>
  </si>
  <si>
    <t>PEMETREXED</t>
  </si>
  <si>
    <t>PENICILLIN G</t>
  </si>
  <si>
    <t>PROPOFOL</t>
  </si>
  <si>
    <t>RIBAVIRIN</t>
  </si>
  <si>
    <t>SCOPOLAMINE BUTYL HYDROXIDE</t>
  </si>
  <si>
    <t>SUGAMMADEX</t>
  </si>
  <si>
    <t>SUXAMETHONIUM</t>
  </si>
  <si>
    <t>TAMOXIFEN</t>
  </si>
  <si>
    <t>TEICOPLANIN</t>
  </si>
  <si>
    <t>THIOCOLCHICOSIDE</t>
  </si>
  <si>
    <t>TIOCONAZOLE</t>
  </si>
  <si>
    <t>TRANEXAMIC ACID</t>
  </si>
  <si>
    <t>VANCOMYCIN</t>
  </si>
  <si>
    <t>ZOLEDRONIC ACID</t>
  </si>
  <si>
    <t>Treasury Shares</t>
  </si>
  <si>
    <t>LETROZOLE</t>
  </si>
  <si>
    <t>POLYMYXIN B</t>
  </si>
  <si>
    <t>AMPICILLIN + SULBACTAM</t>
  </si>
  <si>
    <t>NOXX</t>
  </si>
  <si>
    <t>DEXPERTA</t>
  </si>
  <si>
    <t>MEROPENEM</t>
  </si>
  <si>
    <t>PIPERACILLIN + TAZOBACTAM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</si>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</sst>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_);_(* \(#,##0\);_(* \-_);_(@_)"/>
    <numFmt numFmtId="165" formatCode="0.0%"/>
    <numFmt numFmtId="166" formatCode="#,##0.00_ ;[Red]\-#,##0.00\ "/>
    <numFmt numFmtId="167" formatCode="[$-416]d\ \ mmmm\,\ yyyy;@"/>
    <numFmt numFmtId="168" formatCode="[$-416]d\-mmm\-yy;@"/>
    <numFmt numFmtId="169" formatCode="_(* #,##0_);_(* \(#,##0\);_(* &quot;-&quot;_);_(@_)"/>
    <numFmt numFmtId="170" formatCode="#,##0.0,,"/>
    <numFmt numFmtId="171" formatCode="#,##0.0,"/>
    <numFmt numFmtId="172" formatCode="#,##0.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  <font>
      <b/>
      <sz val="12"/>
      <color theme="0" tint="-4.9989318521683403E-2"/>
      <name val="Calibri"/>
      <family val="2"/>
    </font>
    <font>
      <sz val="8"/>
      <color theme="0"/>
      <name val="Calibri"/>
      <family val="2"/>
    </font>
    <font>
      <b/>
      <i/>
      <sz val="9"/>
      <color theme="0"/>
      <name val="Calibri"/>
      <family val="2"/>
    </font>
    <font>
      <b/>
      <sz val="10"/>
      <color theme="1"/>
      <name val="Frutiger LT 45 Light"/>
    </font>
    <font>
      <sz val="9"/>
      <color theme="1"/>
      <name val="Frutiger LT 45 Light"/>
    </font>
    <font>
      <sz val="10"/>
      <color theme="1"/>
      <name val="Frutiger LT 45 Light"/>
    </font>
    <font>
      <i/>
      <sz val="10"/>
      <color theme="1"/>
      <name val="Frutiger LT 45 Light"/>
    </font>
    <font>
      <b/>
      <sz val="10"/>
      <color theme="0"/>
      <name val="Frutiger LT 45 Light"/>
    </font>
    <font>
      <b/>
      <i/>
      <sz val="10"/>
      <color theme="0"/>
      <name val="Frutiger LT 45 Light"/>
    </font>
    <font>
      <b/>
      <i/>
      <sz val="10"/>
      <color theme="1"/>
      <name val="Frutiger LT 45 Light"/>
    </font>
    <font>
      <sz val="10"/>
      <color rgb="FF000000"/>
      <name val="Frutiger LT 45 Light"/>
    </font>
    <font>
      <b/>
      <i/>
      <sz val="10"/>
      <name val="Frutiger LT 45 Light"/>
    </font>
    <font>
      <i/>
      <sz val="10"/>
      <name val="Frutiger LT 45 Light"/>
    </font>
    <font>
      <sz val="10"/>
      <name val="Frutiger LT 45 Light"/>
    </font>
    <font>
      <b/>
      <sz val="10"/>
      <color theme="0"/>
      <name val="Frutiger LT 45 Light"/>
      <family val="2"/>
    </font>
    <font>
      <sz val="10"/>
      <color theme="2" tint="-0.749992370372631"/>
      <name val="Frutiger LT 45 Light"/>
      <family val="2"/>
    </font>
    <font>
      <b/>
      <sz val="10"/>
      <color theme="2" tint="-0.749992370372631"/>
      <name val="Frutiger LT 45 Light"/>
    </font>
    <font>
      <sz val="10"/>
      <color theme="2" tint="-0.749992370372631"/>
      <name val="Frutiger LT 45 Light"/>
    </font>
    <font>
      <b/>
      <sz val="10"/>
      <color theme="2" tint="-0.749992370372631"/>
      <name val="Frutiger LT 45 Light"/>
      <family val="2"/>
    </font>
    <font>
      <b/>
      <sz val="10"/>
      <name val="Frutiger LT 45 Light"/>
    </font>
    <font>
      <b/>
      <sz val="10"/>
      <color indexed="8"/>
      <name val="Frutiger LT 45 Light"/>
    </font>
    <font>
      <sz val="10"/>
      <color indexed="8"/>
      <name val="Frutiger LT 45 Light"/>
    </font>
    <font>
      <b/>
      <sz val="10"/>
      <color rgb="FF000000"/>
      <name val="Frutiger LT 45 Light"/>
    </font>
    <font>
      <b/>
      <u/>
      <sz val="10"/>
      <color theme="1"/>
      <name val="Frutiger LT 45 Light"/>
    </font>
    <font>
      <b/>
      <u/>
      <sz val="10"/>
      <name val="Frutiger LT 45 Light"/>
    </font>
    <font>
      <b/>
      <i/>
      <sz val="8"/>
      <color rgb="FF002060"/>
      <name val="Frutiger LT 45 Light"/>
    </font>
    <font>
      <sz val="7"/>
      <color theme="1"/>
      <name val="Frutiger LT 45 Light"/>
    </font>
    <font>
      <i/>
      <sz val="10"/>
      <color rgb="FF002060"/>
      <name val="Frutiger LT 45 Light"/>
    </font>
    <font>
      <b/>
      <i/>
      <sz val="10"/>
      <color theme="1" tint="0.249977111117893"/>
      <name val="Frutiger LT 45 Light"/>
    </font>
    <font>
      <sz val="10"/>
      <color theme="1" tint="0.249977111117893"/>
      <name val="Frutiger LT 45 Light"/>
    </font>
    <font>
      <b/>
      <sz val="10"/>
      <color theme="1" tint="0.249977111117893"/>
      <name val="Frutiger LT 45 Light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hair">
        <color rgb="FF80B8BA"/>
      </bottom>
      <diagonal/>
    </border>
    <border>
      <left/>
      <right/>
      <top style="thin">
        <color theme="0"/>
      </top>
      <bottom style="hair">
        <color rgb="FF80B8BA"/>
      </bottom>
      <diagonal/>
    </border>
    <border>
      <left/>
      <right/>
      <top/>
      <bottom style="double">
        <color rgb="FF00206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/>
      <top style="hair">
        <color rgb="FF80B8BA"/>
      </top>
      <bottom style="hair">
        <color rgb="FF80B8BA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2" fillId="0" borderId="0" xfId="1"/>
    <xf numFmtId="0" fontId="3" fillId="0" borderId="0" xfId="1" applyFont="1"/>
    <xf numFmtId="0" fontId="5" fillId="0" borderId="0" xfId="2" applyFont="1"/>
    <xf numFmtId="0" fontId="7" fillId="0" borderId="0" xfId="1" applyFont="1"/>
    <xf numFmtId="0" fontId="9" fillId="0" borderId="0" xfId="0" applyFont="1" applyAlignment="1">
      <alignment horizontal="left" indent="1"/>
    </xf>
    <xf numFmtId="0" fontId="10" fillId="0" borderId="0" xfId="3" applyFont="1"/>
    <xf numFmtId="0" fontId="11" fillId="0" borderId="0" xfId="3" applyFont="1"/>
    <xf numFmtId="0" fontId="12" fillId="0" borderId="0" xfId="3" applyFont="1" applyAlignment="1">
      <alignment horizontal="right"/>
    </xf>
    <xf numFmtId="0" fontId="11" fillId="0" borderId="0" xfId="3" applyFont="1" applyAlignment="1">
      <alignment horizontal="right"/>
    </xf>
    <xf numFmtId="0" fontId="13" fillId="3" borderId="4" xfId="3" applyFont="1" applyFill="1" applyBorder="1" applyAlignment="1">
      <alignment horizontal="center"/>
    </xf>
    <xf numFmtId="0" fontId="14" fillId="3" borderId="5" xfId="3" applyFont="1" applyFill="1" applyBorder="1" applyAlignment="1">
      <alignment horizontal="center"/>
    </xf>
    <xf numFmtId="0" fontId="13" fillId="3" borderId="6" xfId="3" applyFont="1" applyFill="1" applyBorder="1" applyAlignment="1">
      <alignment horizontal="center"/>
    </xf>
    <xf numFmtId="0" fontId="14" fillId="3" borderId="7" xfId="3" applyFont="1" applyFill="1" applyBorder="1" applyAlignment="1">
      <alignment horizontal="center"/>
    </xf>
    <xf numFmtId="164" fontId="9" fillId="0" borderId="4" xfId="3" applyNumberFormat="1" applyFont="1" applyBorder="1" applyAlignment="1">
      <alignment horizontal="right"/>
    </xf>
    <xf numFmtId="165" fontId="15" fillId="0" borderId="5" xfId="4" applyNumberFormat="1" applyFont="1" applyBorder="1" applyAlignment="1">
      <alignment horizontal="right"/>
    </xf>
    <xf numFmtId="164" fontId="11" fillId="0" borderId="4" xfId="3" applyNumberFormat="1" applyFont="1" applyBorder="1" applyAlignment="1">
      <alignment horizontal="right"/>
    </xf>
    <xf numFmtId="165" fontId="12" fillId="0" borderId="5" xfId="4" applyNumberFormat="1" applyFont="1" applyBorder="1" applyAlignment="1">
      <alignment horizontal="right"/>
    </xf>
    <xf numFmtId="0" fontId="9" fillId="0" borderId="0" xfId="3" applyFont="1"/>
    <xf numFmtId="165" fontId="12" fillId="0" borderId="8" xfId="4" applyNumberFormat="1" applyFont="1" applyBorder="1" applyAlignment="1">
      <alignment horizontal="right"/>
    </xf>
    <xf numFmtId="164" fontId="9" fillId="0" borderId="6" xfId="3" applyNumberFormat="1" applyFont="1" applyBorder="1" applyAlignment="1">
      <alignment horizontal="right"/>
    </xf>
    <xf numFmtId="165" fontId="15" fillId="0" borderId="7" xfId="4" applyNumberFormat="1" applyFont="1" applyBorder="1" applyAlignment="1">
      <alignment horizontal="right"/>
    </xf>
    <xf numFmtId="0" fontId="11" fillId="0" borderId="0" xfId="3" applyFont="1" applyAlignment="1">
      <alignment horizontal="left"/>
    </xf>
    <xf numFmtId="0" fontId="16" fillId="0" borderId="0" xfId="1" applyFont="1" applyAlignment="1">
      <alignment horizontal="left" vertical="center" indent="2"/>
    </xf>
    <xf numFmtId="0" fontId="19" fillId="0" borderId="0" xfId="3" applyFont="1" applyAlignment="1">
      <alignment horizontal="left" indent="2"/>
    </xf>
    <xf numFmtId="0" fontId="14" fillId="0" borderId="0" xfId="3" applyFont="1" applyAlignment="1">
      <alignment horizontal="center"/>
    </xf>
    <xf numFmtId="164" fontId="9" fillId="0" borderId="0" xfId="3" applyNumberFormat="1" applyFont="1" applyAlignment="1">
      <alignment horizontal="right"/>
    </xf>
    <xf numFmtId="165" fontId="15" fillId="0" borderId="0" xfId="4" applyNumberFormat="1" applyFont="1" applyBorder="1" applyAlignment="1">
      <alignment horizontal="right"/>
    </xf>
    <xf numFmtId="164" fontId="11" fillId="0" borderId="0" xfId="3" applyNumberFormat="1" applyFont="1" applyAlignment="1">
      <alignment horizontal="right"/>
    </xf>
    <xf numFmtId="165" fontId="12" fillId="0" borderId="0" xfId="4" applyNumberFormat="1" applyFont="1" applyBorder="1" applyAlignment="1">
      <alignment horizontal="right"/>
    </xf>
    <xf numFmtId="165" fontId="17" fillId="0" borderId="0" xfId="4" applyNumberFormat="1" applyFont="1" applyBorder="1" applyAlignment="1">
      <alignment horizontal="right"/>
    </xf>
    <xf numFmtId="165" fontId="18" fillId="0" borderId="0" xfId="4" applyNumberFormat="1" applyFont="1" applyBorder="1" applyAlignment="1">
      <alignment horizontal="right"/>
    </xf>
    <xf numFmtId="0" fontId="20" fillId="2" borderId="9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4" fillId="0" borderId="5" xfId="3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171" fontId="21" fillId="0" borderId="0" xfId="0" applyNumberFormat="1" applyFont="1" applyAlignment="1">
      <alignment vertical="center"/>
    </xf>
    <xf numFmtId="171" fontId="22" fillId="0" borderId="0" xfId="0" applyNumberFormat="1" applyFont="1" applyAlignment="1">
      <alignment vertical="center"/>
    </xf>
    <xf numFmtId="171" fontId="23" fillId="0" borderId="0" xfId="0" applyNumberFormat="1" applyFont="1" applyAlignment="1">
      <alignment vertical="center"/>
    </xf>
    <xf numFmtId="165" fontId="21" fillId="0" borderId="0" xfId="8" applyNumberFormat="1" applyFont="1" applyAlignment="1">
      <alignment vertical="center"/>
    </xf>
    <xf numFmtId="165" fontId="22" fillId="0" borderId="0" xfId="8" applyNumberFormat="1" applyFont="1" applyAlignment="1">
      <alignment vertical="center"/>
    </xf>
    <xf numFmtId="0" fontId="24" fillId="0" borderId="10" xfId="0" applyFont="1" applyBorder="1" applyAlignment="1">
      <alignment vertical="center"/>
    </xf>
    <xf numFmtId="171" fontId="24" fillId="0" borderId="11" xfId="0" applyNumberFormat="1" applyFont="1" applyBorder="1" applyAlignment="1">
      <alignment vertical="center"/>
    </xf>
    <xf numFmtId="165" fontId="24" fillId="0" borderId="11" xfId="8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71" fontId="24" fillId="0" borderId="0" xfId="0" applyNumberFormat="1" applyFont="1" applyAlignment="1">
      <alignment vertical="center"/>
    </xf>
    <xf numFmtId="165" fontId="24" fillId="0" borderId="0" xfId="8" applyNumberFormat="1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171" fontId="24" fillId="0" borderId="12" xfId="0" applyNumberFormat="1" applyFont="1" applyBorder="1" applyAlignment="1">
      <alignment vertical="center"/>
    </xf>
    <xf numFmtId="170" fontId="24" fillId="0" borderId="10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167" fontId="15" fillId="0" borderId="0" xfId="5" applyNumberFormat="1" applyFont="1" applyAlignment="1">
      <alignment vertical="center"/>
    </xf>
    <xf numFmtId="0" fontId="11" fillId="0" borderId="0" xfId="5" applyFont="1"/>
    <xf numFmtId="43" fontId="11" fillId="0" borderId="0" xfId="6" applyFont="1" applyBorder="1"/>
    <xf numFmtId="168" fontId="15" fillId="0" borderId="0" xfId="5" applyNumberFormat="1" applyFont="1" applyAlignment="1">
      <alignment horizontal="right"/>
    </xf>
    <xf numFmtId="0" fontId="15" fillId="0" borderId="0" xfId="5" applyFont="1" applyAlignment="1">
      <alignment horizontal="right"/>
    </xf>
    <xf numFmtId="17" fontId="13" fillId="3" borderId="0" xfId="5" applyNumberFormat="1" applyFont="1" applyFill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17" fontId="13" fillId="0" borderId="0" xfId="5" applyNumberFormat="1" applyFont="1" applyAlignment="1">
      <alignment horizontal="center" vertical="center"/>
    </xf>
    <xf numFmtId="0" fontId="13" fillId="0" borderId="0" xfId="5" quotePrefix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6" fillId="0" borderId="0" xfId="5" applyFont="1"/>
    <xf numFmtId="0" fontId="19" fillId="0" borderId="0" xfId="1" applyFont="1" applyAlignment="1">
      <alignment horizontal="left" vertical="center" indent="1"/>
    </xf>
    <xf numFmtId="0" fontId="9" fillId="0" borderId="0" xfId="5" applyFont="1"/>
    <xf numFmtId="0" fontId="28" fillId="0" borderId="0" xfId="1" applyFont="1" applyAlignment="1">
      <alignment vertical="center"/>
    </xf>
    <xf numFmtId="0" fontId="15" fillId="0" borderId="0" xfId="5" applyFont="1"/>
    <xf numFmtId="166" fontId="11" fillId="0" borderId="0" xfId="5" applyNumberFormat="1" applyFont="1"/>
    <xf numFmtId="0" fontId="9" fillId="0" borderId="0" xfId="5" applyFont="1" applyAlignment="1">
      <alignment horizontal="right"/>
    </xf>
    <xf numFmtId="167" fontId="15" fillId="0" borderId="0" xfId="5" applyNumberFormat="1" applyFont="1" applyAlignment="1">
      <alignment horizontal="center" vertical="center"/>
    </xf>
    <xf numFmtId="0" fontId="13" fillId="4" borderId="0" xfId="5" applyFont="1" applyFill="1" applyAlignment="1">
      <alignment horizontal="center" vertical="center"/>
    </xf>
    <xf numFmtId="0" fontId="11" fillId="0" borderId="0" xfId="5" applyFont="1" applyAlignment="1">
      <alignment horizontal="center"/>
    </xf>
    <xf numFmtId="0" fontId="25" fillId="5" borderId="0" xfId="5" applyFont="1" applyFill="1"/>
    <xf numFmtId="169" fontId="25" fillId="0" borderId="0" xfId="5" applyNumberFormat="1" applyFont="1" applyAlignment="1">
      <alignment horizontal="right"/>
    </xf>
    <xf numFmtId="166" fontId="30" fillId="0" borderId="0" xfId="7" applyNumberFormat="1" applyFont="1" applyBorder="1"/>
    <xf numFmtId="166" fontId="19" fillId="0" borderId="0" xfId="7" applyNumberFormat="1" applyFont="1" applyBorder="1"/>
    <xf numFmtId="0" fontId="19" fillId="5" borderId="0" xfId="5" applyFont="1" applyFill="1" applyAlignment="1">
      <alignment horizontal="left" indent="2"/>
    </xf>
    <xf numFmtId="169" fontId="19" fillId="0" borderId="0" xfId="5" applyNumberFormat="1" applyFont="1" applyAlignment="1">
      <alignment horizontal="right"/>
    </xf>
    <xf numFmtId="0" fontId="11" fillId="5" borderId="0" xfId="5" applyFont="1" applyFill="1" applyAlignment="1">
      <alignment horizontal="left" indent="2"/>
    </xf>
    <xf numFmtId="166" fontId="25" fillId="0" borderId="0" xfId="7" applyNumberFormat="1" applyFont="1" applyBorder="1"/>
    <xf numFmtId="0" fontId="19" fillId="5" borderId="0" xfId="5" applyFont="1" applyFill="1" applyAlignment="1">
      <alignment horizontal="left" indent="1"/>
    </xf>
    <xf numFmtId="0" fontId="11" fillId="0" borderId="0" xfId="5" applyFont="1" applyAlignment="1">
      <alignment horizontal="right"/>
    </xf>
    <xf numFmtId="169" fontId="11" fillId="0" borderId="0" xfId="5" applyNumberFormat="1" applyFont="1"/>
    <xf numFmtId="0" fontId="31" fillId="0" borderId="0" xfId="1" applyFont="1" applyAlignment="1">
      <alignment vertical="center"/>
    </xf>
    <xf numFmtId="0" fontId="13" fillId="3" borderId="0" xfId="3" applyFont="1" applyFill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9" fillId="0" borderId="15" xfId="0" applyFont="1" applyBorder="1" applyAlignment="1">
      <alignment horizontal="left"/>
    </xf>
    <xf numFmtId="165" fontId="21" fillId="0" borderId="0" xfId="8" applyNumberFormat="1" applyFont="1" applyBorder="1" applyAlignment="1">
      <alignment vertical="center"/>
    </xf>
    <xf numFmtId="0" fontId="9" fillId="0" borderId="15" xfId="0" applyFont="1" applyBorder="1" applyAlignment="1">
      <alignment horizontal="left" indent="1"/>
    </xf>
    <xf numFmtId="165" fontId="22" fillId="0" borderId="0" xfId="8" applyNumberFormat="1" applyFont="1" applyBorder="1" applyAlignment="1">
      <alignment vertical="center"/>
    </xf>
    <xf numFmtId="0" fontId="16" fillId="0" borderId="15" xfId="1" applyFont="1" applyBorder="1" applyAlignment="1">
      <alignment horizontal="left" vertical="center" indent="3"/>
    </xf>
    <xf numFmtId="0" fontId="24" fillId="0" borderId="15" xfId="0" applyFont="1" applyBorder="1" applyAlignment="1">
      <alignment vertical="center"/>
    </xf>
    <xf numFmtId="171" fontId="24" fillId="0" borderId="16" xfId="0" applyNumberFormat="1" applyFont="1" applyBorder="1" applyAlignment="1">
      <alignment vertical="center"/>
    </xf>
    <xf numFmtId="165" fontId="24" fillId="0" borderId="16" xfId="8" applyNumberFormat="1" applyFont="1" applyBorder="1" applyAlignment="1">
      <alignment vertical="center"/>
    </xf>
    <xf numFmtId="0" fontId="11" fillId="0" borderId="13" xfId="0" applyFont="1" applyBorder="1" applyAlignment="1">
      <alignment horizontal="left" indent="2"/>
    </xf>
    <xf numFmtId="164" fontId="11" fillId="0" borderId="14" xfId="3" applyNumberFormat="1" applyFont="1" applyBorder="1" applyAlignment="1">
      <alignment horizontal="right"/>
    </xf>
    <xf numFmtId="165" fontId="12" fillId="0" borderId="14" xfId="4" applyNumberFormat="1" applyFont="1" applyBorder="1" applyAlignment="1">
      <alignment horizontal="right"/>
    </xf>
    <xf numFmtId="171" fontId="21" fillId="0" borderId="14" xfId="0" applyNumberFormat="1" applyFont="1" applyBorder="1" applyAlignment="1">
      <alignment vertical="center"/>
    </xf>
    <xf numFmtId="165" fontId="21" fillId="0" borderId="14" xfId="8" applyNumberFormat="1" applyFont="1" applyBorder="1" applyAlignment="1">
      <alignment vertical="center"/>
    </xf>
    <xf numFmtId="172" fontId="11" fillId="0" borderId="0" xfId="3" applyNumberFormat="1" applyFont="1" applyAlignment="1">
      <alignment horizontal="right"/>
    </xf>
    <xf numFmtId="0" fontId="13" fillId="0" borderId="0" xfId="3" applyFont="1" applyAlignment="1">
      <alignment horizontal="center"/>
    </xf>
    <xf numFmtId="164" fontId="9" fillId="0" borderId="17" xfId="3" applyNumberFormat="1" applyFont="1" applyBorder="1" applyAlignment="1">
      <alignment horizontal="right"/>
    </xf>
    <xf numFmtId="0" fontId="14" fillId="3" borderId="14" xfId="3" applyFont="1" applyFill="1" applyBorder="1" applyAlignment="1">
      <alignment horizontal="center"/>
    </xf>
    <xf numFmtId="171" fontId="24" fillId="0" borderId="10" xfId="0" applyNumberFormat="1" applyFont="1" applyBorder="1" applyAlignment="1">
      <alignment vertical="center"/>
    </xf>
    <xf numFmtId="165" fontId="24" fillId="0" borderId="10" xfId="8" applyNumberFormat="1" applyFont="1" applyBorder="1" applyAlignment="1">
      <alignment vertical="center"/>
    </xf>
    <xf numFmtId="165" fontId="15" fillId="0" borderId="12" xfId="8" applyNumberFormat="1" applyFont="1" applyBorder="1" applyAlignment="1">
      <alignment horizontal="right"/>
    </xf>
    <xf numFmtId="0" fontId="32" fillId="0" borderId="0" xfId="3" applyFont="1" applyAlignment="1">
      <alignment horizontal="right"/>
    </xf>
    <xf numFmtId="171" fontId="24" fillId="0" borderId="18" xfId="0" applyNumberFormat="1" applyFont="1" applyBorder="1" applyAlignment="1">
      <alignment vertical="center"/>
    </xf>
    <xf numFmtId="165" fontId="24" fillId="0" borderId="18" xfId="8" applyNumberFormat="1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5" fillId="5" borderId="19" xfId="5" applyFont="1" applyFill="1" applyBorder="1" applyAlignment="1">
      <alignment horizontal="left" indent="1"/>
    </xf>
    <xf numFmtId="167" fontId="15" fillId="5" borderId="0" xfId="5" applyNumberFormat="1" applyFont="1" applyFill="1" applyAlignment="1">
      <alignment vertical="center"/>
    </xf>
    <xf numFmtId="0" fontId="11" fillId="5" borderId="0" xfId="5" applyFont="1" applyFill="1"/>
    <xf numFmtId="0" fontId="13" fillId="5" borderId="0" xfId="5" applyFont="1" applyFill="1" applyAlignment="1">
      <alignment horizontal="center" vertical="center"/>
    </xf>
    <xf numFmtId="166" fontId="29" fillId="5" borderId="0" xfId="7" applyNumberFormat="1" applyFont="1" applyFill="1" applyBorder="1"/>
    <xf numFmtId="166" fontId="11" fillId="5" borderId="0" xfId="7" applyNumberFormat="1" applyFont="1" applyFill="1" applyBorder="1"/>
    <xf numFmtId="169" fontId="11" fillId="5" borderId="0" xfId="5" applyNumberFormat="1" applyFont="1" applyFill="1"/>
    <xf numFmtId="166" fontId="11" fillId="5" borderId="0" xfId="5" applyNumberFormat="1" applyFont="1" applyFill="1"/>
    <xf numFmtId="0" fontId="25" fillId="5" borderId="20" xfId="5" applyFont="1" applyFill="1" applyBorder="1"/>
    <xf numFmtId="0" fontId="33" fillId="5" borderId="0" xfId="5" applyFont="1" applyFill="1" applyAlignment="1">
      <alignment horizontal="left"/>
    </xf>
    <xf numFmtId="171" fontId="25" fillId="5" borderId="20" xfId="5" applyNumberFormat="1" applyFont="1" applyFill="1" applyBorder="1" applyAlignment="1">
      <alignment horizontal="right"/>
    </xf>
    <xf numFmtId="171" fontId="25" fillId="5" borderId="0" xfId="5" applyNumberFormat="1" applyFont="1" applyFill="1" applyAlignment="1">
      <alignment horizontal="right"/>
    </xf>
    <xf numFmtId="171" fontId="25" fillId="5" borderId="19" xfId="5" applyNumberFormat="1" applyFont="1" applyFill="1" applyBorder="1" applyAlignment="1">
      <alignment horizontal="right"/>
    </xf>
    <xf numFmtId="171" fontId="19" fillId="5" borderId="0" xfId="5" applyNumberFormat="1" applyFont="1" applyFill="1" applyAlignment="1">
      <alignment horizontal="right"/>
    </xf>
    <xf numFmtId="165" fontId="34" fillId="5" borderId="19" xfId="4" applyNumberFormat="1" applyFont="1" applyFill="1" applyBorder="1" applyAlignment="1">
      <alignment horizontal="center"/>
    </xf>
    <xf numFmtId="0" fontId="12" fillId="0" borderId="0" xfId="5" applyFont="1" applyAlignment="1">
      <alignment horizontal="center"/>
    </xf>
    <xf numFmtId="43" fontId="11" fillId="0" borderId="0" xfId="6" applyFont="1" applyBorder="1" applyAlignment="1">
      <alignment horizontal="center"/>
    </xf>
    <xf numFmtId="168" fontId="15" fillId="0" borderId="0" xfId="5" applyNumberFormat="1" applyFont="1" applyAlignment="1">
      <alignment horizontal="center"/>
    </xf>
    <xf numFmtId="0" fontId="15" fillId="0" borderId="0" xfId="5" applyFont="1" applyAlignment="1">
      <alignment horizontal="center"/>
    </xf>
    <xf numFmtId="171" fontId="22" fillId="0" borderId="19" xfId="0" applyNumberFormat="1" applyFont="1" applyBorder="1" applyAlignment="1">
      <alignment horizontal="center" vertical="center"/>
    </xf>
    <xf numFmtId="165" fontId="22" fillId="0" borderId="19" xfId="8" applyNumberFormat="1" applyFont="1" applyBorder="1" applyAlignment="1">
      <alignment horizontal="center" vertical="center"/>
    </xf>
    <xf numFmtId="164" fontId="9" fillId="0" borderId="0" xfId="5" applyNumberFormat="1" applyFont="1" applyAlignment="1">
      <alignment horizontal="center"/>
    </xf>
    <xf numFmtId="165" fontId="15" fillId="0" borderId="0" xfId="4" applyNumberFormat="1" applyFont="1" applyBorder="1" applyAlignment="1">
      <alignment horizontal="center"/>
    </xf>
    <xf numFmtId="165" fontId="9" fillId="0" borderId="0" xfId="4" applyNumberFormat="1" applyFont="1" applyBorder="1" applyAlignment="1">
      <alignment horizontal="center"/>
    </xf>
    <xf numFmtId="171" fontId="21" fillId="0" borderId="0" xfId="0" applyNumberFormat="1" applyFont="1" applyAlignment="1">
      <alignment horizontal="center" vertical="center"/>
    </xf>
    <xf numFmtId="165" fontId="21" fillId="0" borderId="0" xfId="8" applyNumberFormat="1" applyFont="1" applyAlignment="1">
      <alignment horizontal="center" vertical="center"/>
    </xf>
    <xf numFmtId="164" fontId="11" fillId="0" borderId="0" xfId="7" applyNumberFormat="1" applyFont="1" applyFill="1" applyBorder="1" applyAlignment="1">
      <alignment horizontal="center"/>
    </xf>
    <xf numFmtId="171" fontId="23" fillId="0" borderId="0" xfId="0" applyNumberFormat="1" applyFont="1" applyAlignment="1">
      <alignment horizontal="center" vertical="center"/>
    </xf>
    <xf numFmtId="165" fontId="23" fillId="0" borderId="0" xfId="8" applyNumberFormat="1" applyFont="1" applyAlignment="1">
      <alignment horizontal="center" vertical="center"/>
    </xf>
    <xf numFmtId="164" fontId="27" fillId="0" borderId="0" xfId="5" applyNumberFormat="1" applyFont="1" applyAlignment="1">
      <alignment horizontal="center"/>
    </xf>
    <xf numFmtId="165" fontId="12" fillId="0" borderId="0" xfId="4" applyNumberFormat="1" applyFont="1" applyBorder="1" applyAlignment="1">
      <alignment horizontal="center"/>
    </xf>
    <xf numFmtId="165" fontId="11" fillId="0" borderId="0" xfId="4" applyNumberFormat="1" applyFont="1" applyBorder="1" applyAlignment="1">
      <alignment horizontal="center"/>
    </xf>
    <xf numFmtId="171" fontId="22" fillId="0" borderId="20" xfId="0" applyNumberFormat="1" applyFont="1" applyBorder="1" applyAlignment="1">
      <alignment horizontal="center" vertical="center"/>
    </xf>
    <xf numFmtId="165" fontId="22" fillId="0" borderId="20" xfId="8" applyNumberFormat="1" applyFont="1" applyBorder="1" applyAlignment="1">
      <alignment horizontal="center" vertical="center"/>
    </xf>
    <xf numFmtId="164" fontId="26" fillId="0" borderId="20" xfId="5" applyNumberFormat="1" applyFont="1" applyBorder="1" applyAlignment="1">
      <alignment horizontal="center"/>
    </xf>
    <xf numFmtId="165" fontId="9" fillId="0" borderId="20" xfId="4" applyNumberFormat="1" applyFont="1" applyBorder="1" applyAlignment="1">
      <alignment horizontal="center"/>
    </xf>
    <xf numFmtId="164" fontId="26" fillId="0" borderId="0" xfId="5" applyNumberFormat="1" applyFont="1" applyAlignment="1">
      <alignment horizontal="center"/>
    </xf>
    <xf numFmtId="171" fontId="22" fillId="0" borderId="0" xfId="0" applyNumberFormat="1" applyFont="1" applyAlignment="1">
      <alignment horizontal="center" vertical="center"/>
    </xf>
    <xf numFmtId="165" fontId="22" fillId="0" borderId="0" xfId="8" applyNumberFormat="1" applyFont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/>
    </xf>
    <xf numFmtId="164" fontId="11" fillId="0" borderId="0" xfId="5" applyNumberFormat="1" applyFont="1" applyAlignment="1">
      <alignment horizontal="center"/>
    </xf>
    <xf numFmtId="166" fontId="12" fillId="0" borderId="0" xfId="5" applyNumberFormat="1" applyFont="1" applyAlignment="1">
      <alignment horizontal="center"/>
    </xf>
    <xf numFmtId="166" fontId="11" fillId="0" borderId="0" xfId="5" applyNumberFormat="1" applyFont="1" applyAlignment="1">
      <alignment horizontal="center"/>
    </xf>
    <xf numFmtId="0" fontId="25" fillId="0" borderId="19" xfId="1" applyFont="1" applyBorder="1" applyAlignment="1">
      <alignment vertical="center"/>
    </xf>
    <xf numFmtId="164" fontId="9" fillId="0" borderId="19" xfId="7" applyNumberFormat="1" applyFont="1" applyFill="1" applyBorder="1" applyAlignment="1">
      <alignment horizontal="center"/>
    </xf>
    <xf numFmtId="165" fontId="11" fillId="0" borderId="19" xfId="4" applyNumberFormat="1" applyFont="1" applyBorder="1" applyAlignment="1">
      <alignment horizontal="center"/>
    </xf>
    <xf numFmtId="165" fontId="34" fillId="5" borderId="0" xfId="4" applyNumberFormat="1" applyFont="1" applyFill="1" applyBorder="1" applyAlignment="1">
      <alignment horizontal="center"/>
    </xf>
    <xf numFmtId="0" fontId="36" fillId="5" borderId="21" xfId="0" applyFont="1" applyFill="1" applyBorder="1" applyAlignment="1">
      <alignment vertical="center"/>
    </xf>
    <xf numFmtId="165" fontId="34" fillId="5" borderId="21" xfId="4" applyNumberFormat="1" applyFont="1" applyFill="1" applyBorder="1" applyAlignment="1">
      <alignment horizontal="center"/>
    </xf>
    <xf numFmtId="165" fontId="36" fillId="5" borderId="21" xfId="4" quotePrefix="1" applyNumberFormat="1" applyFont="1" applyFill="1" applyBorder="1" applyAlignment="1">
      <alignment horizontal="center"/>
    </xf>
    <xf numFmtId="0" fontId="35" fillId="5" borderId="21" xfId="5" applyFont="1" applyFill="1" applyBorder="1"/>
    <xf numFmtId="165" fontId="22" fillId="0" borderId="0" xfId="8" applyNumberFormat="1" applyFont="1" applyBorder="1" applyAlignment="1">
      <alignment horizontal="center" vertical="center"/>
    </xf>
    <xf numFmtId="165" fontId="23" fillId="0" borderId="20" xfId="8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167" fontId="15" fillId="5" borderId="0" xfId="5" applyNumberFormat="1" applyFont="1" applyFill="1" applyAlignment="1">
      <alignment horizontal="center" vertical="center"/>
    </xf>
    <xf numFmtId="168" fontId="15" fillId="5" borderId="0" xfId="5" applyNumberFormat="1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165" fontId="15" fillId="5" borderId="0" xfId="4" applyNumberFormat="1" applyFont="1" applyFill="1" applyBorder="1" applyAlignment="1">
      <alignment horizontal="center"/>
    </xf>
    <xf numFmtId="165" fontId="12" fillId="5" borderId="0" xfId="4" applyNumberFormat="1" applyFont="1" applyFill="1" applyBorder="1" applyAlignment="1">
      <alignment horizontal="center"/>
    </xf>
    <xf numFmtId="164" fontId="11" fillId="5" borderId="0" xfId="5" applyNumberFormat="1" applyFont="1" applyFill="1" applyAlignment="1">
      <alignment horizontal="center"/>
    </xf>
    <xf numFmtId="166" fontId="12" fillId="5" borderId="0" xfId="5" applyNumberFormat="1" applyFont="1" applyFill="1" applyAlignment="1">
      <alignment horizontal="center"/>
    </xf>
    <xf numFmtId="0" fontId="12" fillId="5" borderId="0" xfId="5" applyFont="1" applyFill="1" applyAlignment="1">
      <alignment horizontal="center"/>
    </xf>
    <xf numFmtId="0" fontId="20" fillId="2" borderId="22" xfId="0" applyFont="1" applyFill="1" applyBorder="1" applyAlignment="1">
      <alignment horizontal="center"/>
    </xf>
    <xf numFmtId="171" fontId="23" fillId="0" borderId="19" xfId="0" applyNumberFormat="1" applyFont="1" applyBorder="1" applyAlignment="1">
      <alignment horizontal="center" vertical="center"/>
    </xf>
    <xf numFmtId="165" fontId="23" fillId="0" borderId="19" xfId="8" applyNumberFormat="1" applyFont="1" applyBorder="1" applyAlignment="1">
      <alignment horizontal="center" vertical="center"/>
    </xf>
    <xf numFmtId="0" fontId="19" fillId="0" borderId="0" xfId="1" applyFont="1" applyAlignment="1">
      <alignment horizontal="left" vertical="center" indent="2"/>
    </xf>
    <xf numFmtId="165" fontId="15" fillId="0" borderId="8" xfId="4" applyNumberFormat="1" applyFont="1" applyBorder="1" applyAlignment="1">
      <alignment horizontal="right"/>
    </xf>
    <xf numFmtId="171" fontId="21" fillId="5" borderId="0" xfId="0" applyNumberFormat="1" applyFont="1" applyFill="1" applyAlignment="1">
      <alignment horizontal="center" vertical="center"/>
    </xf>
    <xf numFmtId="165" fontId="21" fillId="5" borderId="0" xfId="8" applyNumberFormat="1" applyFont="1" applyFill="1" applyAlignment="1">
      <alignment horizontal="center" vertical="center"/>
    </xf>
    <xf numFmtId="165" fontId="23" fillId="5" borderId="0" xfId="8" applyNumberFormat="1" applyFont="1" applyFill="1" applyAlignment="1">
      <alignment horizontal="center" vertical="center"/>
    </xf>
    <xf numFmtId="164" fontId="9" fillId="5" borderId="0" xfId="5" applyNumberFormat="1" applyFont="1" applyFill="1" applyAlignment="1">
      <alignment horizontal="center"/>
    </xf>
    <xf numFmtId="165" fontId="9" fillId="5" borderId="0" xfId="4" applyNumberFormat="1" applyFont="1" applyFill="1" applyBorder="1" applyAlignment="1">
      <alignment horizontal="center"/>
    </xf>
    <xf numFmtId="0" fontId="38" fillId="3" borderId="0" xfId="3" applyFont="1" applyFill="1" applyAlignment="1">
      <alignment horizontal="left"/>
    </xf>
    <xf numFmtId="0" fontId="37" fillId="0" borderId="0" xfId="0" applyFont="1" applyAlignment="1">
      <alignment horizontal="left" vertical="center" indent="1"/>
    </xf>
    <xf numFmtId="0" fontId="40" fillId="0" borderId="0" xfId="0" applyFont="1" applyAlignment="1">
      <alignment horizontal="left" vertical="center" indent="1"/>
    </xf>
    <xf numFmtId="0" fontId="39" fillId="0" borderId="0" xfId="0" applyFont="1" applyAlignment="1">
      <alignment horizontal="left" vertical="center" indent="3"/>
    </xf>
    <xf numFmtId="0" fontId="40" fillId="0" borderId="0" xfId="3" applyFont="1" applyAlignment="1">
      <alignment horizontal="left" indent="2"/>
    </xf>
    <xf numFmtId="0" fontId="41" fillId="0" borderId="5" xfId="3" applyFont="1" applyBorder="1" applyAlignment="1">
      <alignment horizontal="left" indent="3"/>
    </xf>
    <xf numFmtId="0" fontId="42" fillId="0" borderId="5" xfId="3" applyFont="1" applyBorder="1" applyAlignment="1">
      <alignment horizontal="left" indent="3"/>
    </xf>
    <xf numFmtId="0" fontId="43" fillId="0" borderId="23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171" fontId="25" fillId="0" borderId="20" xfId="5" applyNumberFormat="1" applyFont="1" applyBorder="1" applyAlignment="1">
      <alignment horizontal="right"/>
    </xf>
    <xf numFmtId="171" fontId="19" fillId="0" borderId="0" xfId="5" applyNumberFormat="1" applyFont="1" applyAlignment="1">
      <alignment horizontal="right"/>
    </xf>
    <xf numFmtId="0" fontId="14" fillId="3" borderId="0" xfId="3" applyFont="1" applyFill="1" applyAlignment="1">
      <alignment horizontal="center"/>
    </xf>
    <xf numFmtId="172" fontId="11" fillId="0" borderId="0" xfId="5" applyNumberFormat="1" applyFont="1"/>
    <xf numFmtId="171" fontId="22" fillId="5" borderId="0" xfId="0" applyNumberFormat="1" applyFont="1" applyFill="1" applyAlignment="1">
      <alignment vertical="center"/>
    </xf>
    <xf numFmtId="164" fontId="9" fillId="5" borderId="4" xfId="3" applyNumberFormat="1" applyFont="1" applyFill="1" applyBorder="1" applyAlignment="1">
      <alignment horizontal="right"/>
    </xf>
    <xf numFmtId="171" fontId="21" fillId="5" borderId="0" xfId="0" applyNumberFormat="1" applyFont="1" applyFill="1" applyAlignment="1">
      <alignment vertical="center"/>
    </xf>
    <xf numFmtId="171" fontId="24" fillId="5" borderId="16" xfId="0" applyNumberFormat="1" applyFont="1" applyFill="1" applyBorder="1" applyAlignment="1">
      <alignment vertical="center"/>
    </xf>
    <xf numFmtId="171" fontId="24" fillId="5" borderId="11" xfId="0" applyNumberFormat="1" applyFont="1" applyFill="1" applyBorder="1" applyAlignment="1">
      <alignment vertical="center"/>
    </xf>
    <xf numFmtId="171" fontId="24" fillId="5" borderId="0" xfId="0" applyNumberFormat="1" applyFont="1" applyFill="1" applyAlignment="1">
      <alignment vertical="center"/>
    </xf>
    <xf numFmtId="171" fontId="24" fillId="5" borderId="18" xfId="0" applyNumberFormat="1" applyFont="1" applyFill="1" applyBorder="1" applyAlignment="1">
      <alignment vertical="center"/>
    </xf>
    <xf numFmtId="164" fontId="11" fillId="5" borderId="4" xfId="3" applyNumberFormat="1" applyFont="1" applyFill="1" applyBorder="1" applyAlignment="1">
      <alignment horizontal="right"/>
    </xf>
    <xf numFmtId="0" fontId="0" fillId="5" borderId="0" xfId="0" applyFill="1"/>
    <xf numFmtId="0" fontId="44" fillId="0" borderId="0" xfId="0" applyFont="1" applyAlignment="1">
      <alignment horizontal="left"/>
    </xf>
    <xf numFmtId="0" fontId="45" fillId="6" borderId="0" xfId="0" applyFont="1" applyFill="1" applyAlignment="1">
      <alignment horizontal="left"/>
    </xf>
    <xf numFmtId="165" fontId="15" fillId="7" borderId="5" xfId="4" applyNumberFormat="1" applyFont="1" applyFill="1" applyBorder="1" applyAlignment="1">
      <alignment horizontal="right"/>
    </xf>
    <xf numFmtId="165" fontId="12" fillId="7" borderId="0" xfId="4" applyNumberFormat="1" applyFont="1" applyFill="1" applyBorder="1" applyAlignment="1">
      <alignment horizontal="right"/>
    </xf>
    <xf numFmtId="165" fontId="15" fillId="7" borderId="7" xfId="4" applyNumberFormat="1" applyFont="1" applyFill="1" applyBorder="1" applyAlignment="1">
      <alignment horizontal="right"/>
    </xf>
    <xf numFmtId="165" fontId="15" fillId="0" borderId="5" xfId="4" applyNumberFormat="1" applyFont="1" applyFill="1" applyBorder="1" applyAlignment="1">
      <alignment horizontal="right"/>
    </xf>
    <xf numFmtId="165" fontId="12" fillId="0" borderId="5" xfId="4" applyNumberFormat="1" applyFont="1" applyFill="1" applyBorder="1" applyAlignment="1">
      <alignment horizontal="right"/>
    </xf>
    <xf numFmtId="165" fontId="15" fillId="0" borderId="8" xfId="4" applyNumberFormat="1" applyFont="1" applyFill="1" applyBorder="1" applyAlignment="1">
      <alignment horizontal="right"/>
    </xf>
    <xf numFmtId="165" fontId="12" fillId="0" borderId="8" xfId="4" applyNumberFormat="1" applyFont="1" applyFill="1" applyBorder="1" applyAlignment="1">
      <alignment horizontal="right"/>
    </xf>
    <xf numFmtId="165" fontId="12" fillId="0" borderId="0" xfId="4" applyNumberFormat="1" applyFont="1" applyFill="1" applyBorder="1" applyAlignment="1">
      <alignment horizontal="right"/>
    </xf>
    <xf numFmtId="165" fontId="18" fillId="0" borderId="0" xfId="4" applyNumberFormat="1" applyFont="1" applyFill="1" applyBorder="1" applyAlignment="1">
      <alignment horizontal="right"/>
    </xf>
    <xf numFmtId="165" fontId="15" fillId="0" borderId="12" xfId="8" applyNumberFormat="1" applyFont="1" applyFill="1" applyBorder="1" applyAlignment="1">
      <alignment horizontal="right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</cellXfs>
  <cellStyles count="9">
    <cellStyle name="Comma" xfId="7" xr:uid="{1732EC8A-0F79-4DA4-9875-4FE9B01EAF65}"/>
    <cellStyle name="Hiperlink 2" xfId="2" xr:uid="{97F97366-4E9D-46AC-89AE-AE993A6A790D}"/>
    <cellStyle name="Normal" xfId="0" builtinId="0"/>
    <cellStyle name="Normal 2" xfId="1" xr:uid="{6C919606-14CB-4C39-AAF2-67AF1D61810B}"/>
    <cellStyle name="Normal 2 2" xfId="5" xr:uid="{6532942C-D239-4E2D-8E7D-9D8E556078AA}"/>
    <cellStyle name="Normal 27" xfId="3" xr:uid="{6E277D37-6D1A-4F09-999C-0F92F9FAD959}"/>
    <cellStyle name="Porcentagem" xfId="8" builtinId="5"/>
    <cellStyle name="Porcentagem 2" xfId="4" xr:uid="{3346653B-64D1-4992-AD84-D15BEBA5CE89}"/>
    <cellStyle name="Vírgula 2" xfId="6" xr:uid="{0A4CAFE2-9EB1-4092-98A6-7BE289AAA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sharedStrings" Target="sharedStrings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61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calcChain" Target="calcChain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&amp;L'!A1"/><Relationship Id="rId2" Type="http://schemas.openxmlformats.org/officeDocument/2006/relationships/hyperlink" Target="#BalanceSheet!A1"/><Relationship Id="rId1" Type="http://schemas.openxmlformats.org/officeDocument/2006/relationships/image" Target="../media/image1.png"/><Relationship Id="rId5" Type="http://schemas.openxmlformats.org/officeDocument/2006/relationships/hyperlink" Target="mailto:ri@blau.com" TargetMode="External"/><Relationship Id="rId4" Type="http://schemas.openxmlformats.org/officeDocument/2006/relationships/hyperlink" Target="#CashFlow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62755</xdr:rowOff>
    </xdr:from>
    <xdr:ext cx="2167716" cy="645459"/>
    <xdr:pic>
      <xdr:nvPicPr>
        <xdr:cNvPr id="2" name="Imagem 2">
          <a:extLst>
            <a:ext uri="{FF2B5EF4-FFF2-40B4-BE49-F238E27FC236}">
              <a16:creationId xmlns:a16="http://schemas.microsoft.com/office/drawing/2014/main" id="{6DF935F1-7B91-4A4F-9DAB-92390C771F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0" y="62755"/>
          <a:ext cx="2167716" cy="645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19050</xdr:colOff>
      <xdr:row>6</xdr:row>
      <xdr:rowOff>810</xdr:rowOff>
    </xdr:from>
    <xdr:to>
      <xdr:col>7</xdr:col>
      <xdr:colOff>614362</xdr:colOff>
      <xdr:row>8</xdr:row>
      <xdr:rowOff>5474</xdr:rowOff>
    </xdr:to>
    <xdr:sp macro="" textlink="">
      <xdr:nvSpPr>
        <xdr:cNvPr id="3" name="Freeform 11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405E1-81C4-4862-93D7-AA4AF37DFF1D}"/>
            </a:ext>
          </a:extLst>
        </xdr:cNvPr>
        <xdr:cNvSpPr>
          <a:spLocks noEditPoints="1"/>
        </xdr:cNvSpPr>
      </xdr:nvSpPr>
      <xdr:spPr bwMode="auto">
        <a:xfrm>
          <a:off x="3067050" y="1191435"/>
          <a:ext cx="1814512" cy="385664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Balance Sheet</a:t>
          </a:r>
        </a:p>
      </xdr:txBody>
    </xdr:sp>
    <xdr:clientData/>
  </xdr:twoCellAnchor>
  <xdr:twoCellAnchor>
    <xdr:from>
      <xdr:col>5</xdr:col>
      <xdr:colOff>19050</xdr:colOff>
      <xdr:row>9</xdr:row>
      <xdr:rowOff>33338</xdr:rowOff>
    </xdr:from>
    <xdr:to>
      <xdr:col>7</xdr:col>
      <xdr:colOff>614362</xdr:colOff>
      <xdr:row>11</xdr:row>
      <xdr:rowOff>48337</xdr:rowOff>
    </xdr:to>
    <xdr:sp macro="" textlink="">
      <xdr:nvSpPr>
        <xdr:cNvPr id="4" name="Freeform 11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1FEE70-97C6-4FA1-9B74-33E9A2C9FFCC}"/>
            </a:ext>
          </a:extLst>
        </xdr:cNvPr>
        <xdr:cNvSpPr>
          <a:spLocks noEditPoints="1"/>
        </xdr:cNvSpPr>
      </xdr:nvSpPr>
      <xdr:spPr bwMode="auto">
        <a:xfrm>
          <a:off x="3067050" y="1795463"/>
          <a:ext cx="1814512" cy="395999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P&amp;L</a:t>
          </a:r>
        </a:p>
      </xdr:txBody>
    </xdr:sp>
    <xdr:clientData/>
  </xdr:twoCellAnchor>
  <xdr:twoCellAnchor>
    <xdr:from>
      <xdr:col>5</xdr:col>
      <xdr:colOff>28014</xdr:colOff>
      <xdr:row>12</xdr:row>
      <xdr:rowOff>49306</xdr:rowOff>
    </xdr:from>
    <xdr:to>
      <xdr:col>7</xdr:col>
      <xdr:colOff>623327</xdr:colOff>
      <xdr:row>14</xdr:row>
      <xdr:rowOff>64306</xdr:rowOff>
    </xdr:to>
    <xdr:sp macro="" textlink="">
      <xdr:nvSpPr>
        <xdr:cNvPr id="5" name="Freeform 11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DF6738-FF99-4A6E-9114-9C2FF56CF227}"/>
            </a:ext>
          </a:extLst>
        </xdr:cNvPr>
        <xdr:cNvSpPr>
          <a:spLocks noEditPoints="1"/>
        </xdr:cNvSpPr>
      </xdr:nvSpPr>
      <xdr:spPr bwMode="auto">
        <a:xfrm>
          <a:off x="3076014" y="2382931"/>
          <a:ext cx="1804988" cy="396000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52387</xdr:colOff>
      <xdr:row>10</xdr:row>
      <xdr:rowOff>133350</xdr:rowOff>
    </xdr:from>
    <xdr:to>
      <xdr:col>3</xdr:col>
      <xdr:colOff>109122</xdr:colOff>
      <xdr:row>14</xdr:row>
      <xdr:rowOff>48455</xdr:rowOff>
    </xdr:to>
    <xdr:sp macro="" textlink="">
      <xdr:nvSpPr>
        <xdr:cNvPr id="6" name="Text Box 2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20C607-CC6E-4033-AF8C-19D72D09D335}"/>
            </a:ext>
          </a:extLst>
        </xdr:cNvPr>
        <xdr:cNvSpPr txBox="1">
          <a:spLocks noChangeArrowheads="1"/>
        </xdr:cNvSpPr>
      </xdr:nvSpPr>
      <xdr:spPr bwMode="auto">
        <a:xfrm>
          <a:off x="52387" y="2085975"/>
          <a:ext cx="1885535" cy="677105"/>
        </a:xfrm>
        <a:prstGeom prst="rect">
          <a:avLst/>
        </a:prstGeom>
        <a:solidFill>
          <a:srgbClr val="D8D8D8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pt-BR" sz="800" b="1" i="0" baseline="0">
              <a:effectLst/>
              <a:latin typeface="+mn-lt"/>
              <a:ea typeface="+mn-ea"/>
              <a:cs typeface="+mn-cs"/>
            </a:rPr>
            <a:t>IR Contact</a:t>
          </a:r>
          <a:br>
            <a:rPr lang="pt-BR" sz="800" b="1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Ph: +55 (11) 4615-9400</a:t>
          </a:r>
          <a:br>
            <a:rPr lang="pt-BR" sz="800" b="0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E-mail: </a:t>
          </a:r>
          <a:r>
            <a:rPr lang="pt-BR" sz="800" b="0" i="0" u="sng" baseline="0">
              <a:effectLst/>
              <a:latin typeface="+mn-lt"/>
              <a:ea typeface="+mn-ea"/>
              <a:cs typeface="+mn-cs"/>
            </a:rPr>
            <a:t>ri@blau.com</a:t>
          </a:r>
          <a:br>
            <a:rPr lang="pt-BR" sz="800" b="0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IR Website:  </a:t>
          </a:r>
          <a:r>
            <a:rPr lang="pt-BR" sz="800" b="0" i="0" u="sng" baseline="0">
              <a:effectLst/>
              <a:latin typeface="+mn-lt"/>
              <a:ea typeface="+mn-ea"/>
              <a:cs typeface="+mn-cs"/>
            </a:rPr>
            <a:t>ir.blau.com</a:t>
          </a:r>
          <a:endParaRPr lang="pt-BR" sz="4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8964</xdr:colOff>
      <xdr:row>0</xdr:row>
      <xdr:rowOff>53787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33D209A2-DA78-4331-83D6-55A551B47E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923489" y="53787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8964</xdr:colOff>
      <xdr:row>0</xdr:row>
      <xdr:rowOff>53787</xdr:rowOff>
    </xdr:from>
    <xdr:ext cx="1615440" cy="481013"/>
    <xdr:pic>
      <xdr:nvPicPr>
        <xdr:cNvPr id="7" name="Imagem 2">
          <a:extLst>
            <a:ext uri="{FF2B5EF4-FFF2-40B4-BE49-F238E27FC236}">
              <a16:creationId xmlns:a16="http://schemas.microsoft.com/office/drawing/2014/main" id="{65D82924-83FB-4F6D-8E64-7DF02F3E71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923489" y="53787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69</xdr:col>
      <xdr:colOff>346496</xdr:colOff>
      <xdr:row>0</xdr:row>
      <xdr:rowOff>126999</xdr:rowOff>
    </xdr:from>
    <xdr:to>
      <xdr:col>70</xdr:col>
      <xdr:colOff>520046</xdr:colOff>
      <xdr:row>2</xdr:row>
      <xdr:rowOff>116711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FDFB39-C411-4245-9237-6194870F8379}"/>
            </a:ext>
          </a:extLst>
        </xdr:cNvPr>
        <xdr:cNvGrpSpPr/>
      </xdr:nvGrpSpPr>
      <xdr:grpSpPr>
        <a:xfrm>
          <a:off x="33007908" y="126999"/>
          <a:ext cx="816020" cy="318418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18E818CB-EC05-4357-7CB9-428817CD094A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6998CE4-F20E-152E-D3CD-4C911927D5B3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E3F9B2C3-47B0-4F64-99F6-06B523FAFCB4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  <xdr:twoCellAnchor>
    <xdr:from>
      <xdr:col>69</xdr:col>
      <xdr:colOff>346496</xdr:colOff>
      <xdr:row>0</xdr:row>
      <xdr:rowOff>126999</xdr:rowOff>
    </xdr:from>
    <xdr:to>
      <xdr:col>70</xdr:col>
      <xdr:colOff>520046</xdr:colOff>
      <xdr:row>2</xdr:row>
      <xdr:rowOff>116711</xdr:rowOff>
    </xdr:to>
    <xdr:grpSp>
      <xdr:nvGrpSpPr>
        <xdr:cNvPr id="12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D8828-88B1-4DCF-8DB9-FED797872EA6}"/>
            </a:ext>
          </a:extLst>
        </xdr:cNvPr>
        <xdr:cNvGrpSpPr/>
      </xdr:nvGrpSpPr>
      <xdr:grpSpPr>
        <a:xfrm>
          <a:off x="33007908" y="126999"/>
          <a:ext cx="816020" cy="318418"/>
          <a:chOff x="5114925" y="1209675"/>
          <a:chExt cx="1800225" cy="396000"/>
        </a:xfrm>
        <a:noFill/>
      </xdr:grpSpPr>
      <xdr:sp macro="" textlink="">
        <xdr:nvSpPr>
          <xdr:cNvPr id="13" name="Freeform 1117">
            <a:extLst>
              <a:ext uri="{FF2B5EF4-FFF2-40B4-BE49-F238E27FC236}">
                <a16:creationId xmlns:a16="http://schemas.microsoft.com/office/drawing/2014/main" id="{39AE76AD-20DD-9697-0CC2-7EF0BE532EE5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FB71331-0E39-DAB9-3386-A2C3C2C65EEC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5" name="Freeform 1122">
            <a:extLst>
              <a:ext uri="{FF2B5EF4-FFF2-40B4-BE49-F238E27FC236}">
                <a16:creationId xmlns:a16="http://schemas.microsoft.com/office/drawing/2014/main" id="{4CD87DE1-28E1-573D-7155-115C8E2359FF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47624</xdr:colOff>
      <xdr:row>0</xdr:row>
      <xdr:rowOff>0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BC890B3D-B8E3-4CD6-A73C-1B383A3DEB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438274" y="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47624</xdr:colOff>
      <xdr:row>0</xdr:row>
      <xdr:rowOff>0</xdr:rowOff>
    </xdr:from>
    <xdr:ext cx="1615440" cy="481013"/>
    <xdr:pic>
      <xdr:nvPicPr>
        <xdr:cNvPr id="3" name="Imagem 2">
          <a:extLst>
            <a:ext uri="{FF2B5EF4-FFF2-40B4-BE49-F238E27FC236}">
              <a16:creationId xmlns:a16="http://schemas.microsoft.com/office/drawing/2014/main" id="{984DEDC7-7F52-4EB8-90AB-119584A0F4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438274" y="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100</xdr:col>
      <xdr:colOff>116438</xdr:colOff>
      <xdr:row>0</xdr:row>
      <xdr:rowOff>57632</xdr:rowOff>
    </xdr:from>
    <xdr:to>
      <xdr:col>101</xdr:col>
      <xdr:colOff>554427</xdr:colOff>
      <xdr:row>2</xdr:row>
      <xdr:rowOff>49863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F8517-0090-43A9-9789-AC56009E1658}"/>
            </a:ext>
          </a:extLst>
        </xdr:cNvPr>
        <xdr:cNvGrpSpPr/>
      </xdr:nvGrpSpPr>
      <xdr:grpSpPr>
        <a:xfrm>
          <a:off x="60351791" y="57632"/>
          <a:ext cx="1080460" cy="335878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C1F012A5-8B67-7649-3060-3676ADC651FA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2451CE6-E78B-041F-990B-67CB3EFEB44F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D3A7A3D3-3DFA-DEBF-5D44-8705EA641B17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17930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0A909242-51C9-4355-966E-4F8E62ACED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085850" y="1793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17930</xdr:rowOff>
    </xdr:from>
    <xdr:ext cx="1516380" cy="451517"/>
    <xdr:pic>
      <xdr:nvPicPr>
        <xdr:cNvPr id="3" name="Imagem 2">
          <a:extLst>
            <a:ext uri="{FF2B5EF4-FFF2-40B4-BE49-F238E27FC236}">
              <a16:creationId xmlns:a16="http://schemas.microsoft.com/office/drawing/2014/main" id="{B7A9E676-2FEC-4E1E-AD54-79EAE72BFA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0" y="17930"/>
          <a:ext cx="1516380" cy="45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47</xdr:col>
      <xdr:colOff>611093</xdr:colOff>
      <xdr:row>0</xdr:row>
      <xdr:rowOff>165101</xdr:rowOff>
    </xdr:from>
    <xdr:to>
      <xdr:col>50</xdr:col>
      <xdr:colOff>19236</xdr:colOff>
      <xdr:row>3</xdr:row>
      <xdr:rowOff>110939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37FFE-2249-49FC-90D6-8F56A536288E}"/>
            </a:ext>
          </a:extLst>
        </xdr:cNvPr>
        <xdr:cNvGrpSpPr/>
      </xdr:nvGrpSpPr>
      <xdr:grpSpPr>
        <a:xfrm>
          <a:off x="33436858" y="165101"/>
          <a:ext cx="1074084" cy="446367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B6331D11-9E5D-4FA2-8FF6-AE8E6DD4ADD1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5E86188-CF8C-4956-96BC-3C76E59640D8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7D046AA2-FECB-4DFB-BDFD-24A7FC598A6E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</xdr:colOff>
      <xdr:row>0</xdr:row>
      <xdr:rowOff>120650</xdr:rowOff>
    </xdr:from>
    <xdr:ext cx="1516380" cy="451517"/>
    <xdr:pic>
      <xdr:nvPicPr>
        <xdr:cNvPr id="2" name="Imagem 1">
          <a:extLst>
            <a:ext uri="{FF2B5EF4-FFF2-40B4-BE49-F238E27FC236}">
              <a16:creationId xmlns:a16="http://schemas.microsoft.com/office/drawing/2014/main" id="{37D94E2B-E34C-4BCE-A452-E6588EA78E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2700" y="120650"/>
          <a:ext cx="1516380" cy="45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ntabilidade\@Leandro\PIS_COFINS\Recupera&#231;&#227;o%20alugu&#233;is%202004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paulo.fornari\Meus%20documentos\Clientes\Bio%20Inter\Severino\Encargos\BAL-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Hd\Projects\Water\Hungary\CCB%20Vienn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g-baeza\baeza\WINNT40\Profiles\Administrador\Pessoal\Pasta%20Mensal%20(JUL%2099)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RSAOFSR01\TAX\Clientes\Clientes%20-%20out%202004\Grupo%20HSBC\Grupo%20HSBC%20-%20Revis&#227;o%20DIPJ%20-%202005\2004%20-%20revis&#227;o%20DIPJ%202005%20-%20ac%202004\Clients\HSBC\DIPJ%202004\Vida%20e%20previdencia%20-%20Pizzo\Grupo%20HSBC%20-%20Revis&#245;%20DIPJ%20-%202004%20-%20PPC\FECHA\VidaPrev_2003.xls?F3DFF9E1" TargetMode="External"/><Relationship Id="rId1" Type="http://schemas.openxmlformats.org/officeDocument/2006/relationships/externalLinkPath" Target="file:///\\F3DFF9E1\VidaPrev_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USERS\FIN_CORP\Impostos\COMUM\Cont2003\CONT%20TVA%20NOV_2003\CONT1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AIG%20Private%20Equity%20(Heringer)\Informa&#231;&#245;es%20diversas%20e%20planilhas%20relatorio\NAritaBalan%20men%202001_02_03_04_Inclui%202004%20%20(15062004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COMAND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CONTABIL\EXCEL\IMPOSTOS\Declara&#231;&#227;o\2002\Parque%20D%20Pedro\DIPJ02\IR%20a%20rec02%20110810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AOFSR01\TAX\Documents%20and%20Settings\LWulff\Desktop\Originais\Impostos\FIC210%20Racon%20IRPJ%20CSLL%202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ario.cardoso\My%20Documents\Due\Sorbet\WP%20Diretos\FOGLIATI\Unit2000\Faturamento_Mens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AOFSR01\TAX\Documents%20and%20Settings\fkdias\My%20Documents\Arquivos%20Felipe\Clientes\2007\RGE\Work%20Papers\PIS%20e%20COFINS\Partes%20Relacionada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paulo.fornari\Meus%20documentos\Clientes\Bio%20Inter\Documents%20and%20Settings\gustavorotta\My%20Documents\Gustavo\Socoril\Dezembro%20-%2020004\0_APF_L_DEZ-2004_2&#170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isonrpr\Desktop\Fechamento%203&#186;%20Tri\20.10.03%20Blau%20Tabelas%20e%20Gr&#225;ficos%20com%20Internet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&#243;-Labor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juan.b.cabanas\My%20Documents\Juan\Clientes%20a%20partir%20de%20Mar&#231;o%202004\Due%20Diligence\Due%20Diligence%20-%20Intesys%20Metagal%20Amazonia\IRPJ-CSLL-2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acon%20IRPJ%20CSLL%20ate%20OUT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ERVER\DATA\Demais%20empresas\Tv%20Filme%202001\Trabalhos%20de%2012.2001\Papeis%20Carolina\DATA\CLIENTS\Sogefi\31.12.98\Autope&#231;as\Sogefi%20Mestras%2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20%20Investiment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336709\Configura&#231;&#245;es%20locais\Temporary%20Internet%20Files\Notas%20CPF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ario.cardoso\My%20Documents\Due\Sorbet\WP%20Diretos\Documents%20and%20Settings\mario.cardoso\Desktop\Atlantic\PPC\Fiscal\CSL\CSLL%202005%20HOL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regis.narita\My%20Documents\Narita\Clientes\Votocel\Narita\Oscar%20Folder\EY\databook%20lab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ginas%20detalhadas\PUBLICA\PAG17_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FECNT\USUARIOS\BACOS003\analisis%20familias\renjwr$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0%20REVENDEDORES%20Leadsheet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Startup" Target="RELATORI/1999/Cons0999/divulga/SOC/ASA/D-AS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ec04\vol1\USERS\ASANTINI\ASTEXTIL\2003\12_03\BAL12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AND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336709\Configura&#231;&#245;es%20locais\Temporary%20Internet%20Files\TEMP\COMAND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Inter\HD\Steve\SPANISH%20MODE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SBURLI~1\LOCALS~1\Temp\Combined%20Management%20Information%20Pac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AOFSR01\TAX\Documents%20and%20Settings\LWulff\My%20Documents\KPMG\Clientes%20-%202007\Projeto%20Camburi%20-%20Due%20Diligence\Revis&#227;o%20PIR%20-%20set%202005%20-%20PPC\IR05%20-%20BORDEN%20QUIMIC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336709\Configura&#231;&#245;es%20locais\Temporary%20Internet%20Files\Clientes\Autoban\5311%20Cupons%20a%20Receber%20Combined%20Leadshe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ginas%20detalhadas\PUBLICA\ANEXOS\PAGPRI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1%20Property,%20plant%20and%20equipaments%20Combined%20Leadsheet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em%20opera&#231;&#227;o%20Leadsheet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9C77CD1BA8B911D4ADAB94977029E419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LX%20Imobilizado%20em%20opera&#231;&#227;o%20Combined%20Leadsheet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rcio\Planilhas\MATRIZES.XLS" TargetMode="External"/></Relationships>
</file>

<file path=xl/externalLinks/_rels/externalLink4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lau000fs3\deptos\Documents%20and%20Settings\paulo.fornari\Meus%20documentos\Clientes\Bio%20Inter\Documents%20and%20Settings\danilo.savioli\My%20Documents\E&amp;Y\TVA\Contingencias\Finais\MODELOS\Chloride\Usyna\ISS%20Pis%20Cofins%20-%20Queiroz-%20SP.xls?E96BBD2E" TargetMode="External"/><Relationship Id="rId1" Type="http://schemas.openxmlformats.org/officeDocument/2006/relationships/externalLinkPath" Target="file:///\\E96BBD2E\ISS%20Pis%20Cofins%20-%20Queiroz-%20SP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rnd\My%20Documents\Bernd\Cash%20Flow\ComplementApril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ernd\Executive%20Committee\FY%2003\New%20Low%20Plan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ernd\Cash%20Flow\ComplementFeb15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barneje\My%20Documents\My%20Clients\_New%20Approach\Update%20-%20Course%20Slides%20&amp;%20Examples\Example%20Datase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lvieira\Configura&#231;&#245;es%20locais\Temporary%20Internet%20Files\OLK1E\Cons-Tevecap%200205-Valor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336709\Configura&#231;&#245;es%20locais\Temporary%20Internet%20Files\FCF%20-%20Divis&#227;o%20Fiscal\Demonstrativos%20Contabeis\ITRs%20Cvm\ITR%202002\Semesa\4&#186;%20trimestre\Planilha%20PPC%20Semesa%20dez0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336709\Configura&#231;&#245;es%20locais\Temporary%20Internet%20Files\My%20Documents\CPFL\imo%20eld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Imobilizado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3401%20GERA&#199;&#195;O%20-%20PPC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60%20EMPR&#201;STIMOS%20E%20FINANCIAMENTOS%20Combined%20Leadsheet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140%20Patrim&#244;nio%20L&#237;quido%20-%2030%2009%202003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dioneia\Configura&#231;&#245;es%20locais\Temporary%20Internet%20Files\OLK15\DATA1\RONALDO\RECO12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dioneia\Configura&#231;&#245;es%20locais\Temporary%20Internet%20Files\OLK15\Data1\RONALDO\DATA2\RONALDO\CNC\RAZAO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au000fs3\deptos\Documents%20and%20Settings\336709\Configura&#231;&#245;es%20locais\Temporary%20Internet%20Files\COMAND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RELATORI/2003/cons0903/ladolado/Eda/cons-eda.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2"/>
      <sheetName val="Plan1"/>
      <sheetName val="Macro1"/>
      <sheetName val="Shareholders Vehicles"/>
      <sheetName val="Cond. CPFL-CPCH"/>
      <sheetName val="Recuperação aluguéis 20042005"/>
      <sheetName val="Base Info"/>
      <sheetName val="Shareholders_Vehicles1"/>
      <sheetName val="Cond__CPFL-CPCH1"/>
      <sheetName val="Recuperação_aluguéis_200420051"/>
      <sheetName val="Shareholders_Vehicles"/>
      <sheetName val="Cond__CPFL-CPCH"/>
      <sheetName val="Recuperação_aluguéis_20042005"/>
      <sheetName val="Shareholders_Vehicles2"/>
      <sheetName val="Cond__CPFL-CPCH2"/>
      <sheetName val="Recuperação_aluguéis_200420052"/>
      <sheetName val="Shareholders_Vehicles3"/>
      <sheetName val="Cond__CPFL-CPCH3"/>
      <sheetName val="Recuperação_aluguéis_200420053"/>
      <sheetName val="Sheet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_BAL"/>
      <sheetName val="DM_BAL"/>
      <sheetName val="DM_DRE"/>
      <sheetName val="DM_DOAR"/>
      <sheetName val="DM_MUT"/>
      <sheetName val="BALANÇO"/>
      <sheetName val="RESULT"/>
      <sheetName val="DOAR"/>
      <sheetName val="MUT'PL"/>
      <sheetName val="LEI'8541"/>
      <sheetName val="C'SOCIAL"/>
      <sheetName val="IRPJ"/>
      <sheetName val="INFL"/>
      <sheetName val="INFL94"/>
      <sheetName val="INFL92"/>
      <sheetName val="INFL91"/>
      <sheetName val="RSM'INFL"/>
      <sheetName val="RLZ'INFL"/>
      <sheetName val="MÚTUOS"/>
      <sheetName val="RESUMO"/>
      <sheetName val="DADOS"/>
      <sheetName val="IMPRESSÕES"/>
      <sheetName val="DOLAR"/>
      <sheetName val="Z"/>
      <sheetName val="AA"/>
      <sheetName val="AB"/>
      <sheetName val="TABELAS"/>
      <sheetName val="CMI"/>
      <sheetName val="COLETOR"/>
      <sheetName val="BAL-COMP"/>
      <sheetName val="DRE-COMP"/>
      <sheetName val="AG"/>
      <sheetName val="MACROS"/>
      <sheetName val="Módulo1"/>
      <sheetName val="Módul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5">
          <cell r="B85">
            <v>211115.29</v>
          </cell>
          <cell r="C85">
            <v>426615.28999999992</v>
          </cell>
          <cell r="D85">
            <v>661215.29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ete"/>
      <sheetName val="Overview &amp; Instr."/>
      <sheetName val="Policy"/>
      <sheetName val="Prodn Accounts"/>
      <sheetName val="Input"/>
      <sheetName val="01"/>
      <sheetName val="02"/>
      <sheetName val="03"/>
      <sheetName val="04"/>
      <sheetName val="05"/>
      <sheetName val="08"/>
      <sheetName val="Alloc Summary"/>
      <sheetName val="DLAB"/>
      <sheetName val="VME"/>
      <sheetName val="IPE"/>
      <sheetName val="PET"/>
      <sheetName val="CO2"/>
      <sheetName val="Rates Summary"/>
      <sheetName val="UPLOAD Local (Formula)"/>
      <sheetName val="UPLOAD Local"/>
      <sheetName val="UPLOAD GAAP (Formula)"/>
      <sheetName val="UPLOAD GA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Exig."/>
      <sheetName val="Plan1"/>
      <sheetName val="Plan7"/>
      <sheetName val="Exigível"/>
      <sheetName val="Dívida"/>
      <sheetName val="Custo"/>
      <sheetName val="SaldoMes"/>
      <sheetName val="Fluxo 99"/>
      <sheetName val=" AnexoOpDiv99"/>
      <sheetName val="Fluxo 99 Dolar"/>
      <sheetName val=" AnexoOpDiv 99 Dolar"/>
      <sheetName val="DívLiq "/>
      <sheetName val="Pressões "/>
      <sheetName val="Ativo"/>
      <sheetName val="Passivo"/>
      <sheetName val="Resultado"/>
      <sheetName val="ServDiv"/>
      <sheetName val="Gráfico"/>
      <sheetName val="Grafbal"/>
      <sheetName val="Grafexi"/>
      <sheetName val="GrafdivA"/>
      <sheetName val="GrafdivB"/>
      <sheetName val="Grafflux"/>
      <sheetName val="GrafdivM"/>
      <sheetName val="Grafservdiv"/>
      <sheetName val="GrafservdivA"/>
      <sheetName val="GrafservdivB"/>
      <sheetName val="Grafresult"/>
      <sheetName val="ServDiv 99 P"/>
      <sheetName val="ServDiv 99 E"/>
      <sheetName val="ServDiv 99 P+E"/>
      <sheetName val="ServDiv 2000 P"/>
      <sheetName val="ServDiv 2000 E"/>
      <sheetName val="ServDiv 2000 P+E"/>
      <sheetName val="ServDiv Anual P"/>
      <sheetName val="ServDiv Anual E"/>
      <sheetName val="ServDiv Anual P+E"/>
      <sheetName val="Comissões"/>
      <sheetName val="Paraná"/>
      <sheetName val="Valorização-MP"/>
      <sheetName val="Rel_Gerencial"/>
      <sheetName val="CIF-3"/>
      <sheetName val="_AnexoOpDiv99"/>
      <sheetName val="Centros de custo"/>
      <sheetName val="Estatísticas {pbc}"/>
      <sheetName val="PPE"/>
      <sheetName val="INV"/>
      <sheetName val="IRPA"/>
      <sheetName val="E2.1_Brapelco"/>
      <sheetName val="GERREAL"/>
      <sheetName val="Sheet1"/>
      <sheetName val="Data"/>
      <sheetName val="Comp Data"/>
      <sheetName val="samar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CHAMENTO-2003"/>
      <sheetName val="ADIÇÕES EXCLUSÕES"/>
      <sheetName val="DIFERIDO"/>
      <sheetName val="LALUR IR"/>
      <sheetName val="PAT"/>
      <sheetName val="FICHA 9"/>
      <sheetName val="FECHAMENTO fiscal (7)"/>
      <sheetName val="PIS COFINS ABR A DEZ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R3" t="str">
            <v>REAL</v>
          </cell>
        </row>
        <row r="4">
          <cell r="R4" t="str">
            <v>ESTIMADO</v>
          </cell>
        </row>
      </sheetData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UFIR"/>
      <sheetName val="FGTS"/>
      <sheetName val="INDICES"/>
      <sheetName val="FGTS (Contrib)"/>
      <sheetName val="FGTS (Rescisão)"/>
      <sheetName val="TR Ac out-98..."/>
      <sheetName val="Déb até 94"/>
      <sheetName val="Déb partir 95"/>
      <sheetName val="TJLP"/>
      <sheetName val="JUROS-ICMS-60MESES"/>
      <sheetName val="INSS"/>
      <sheetName val="Juros ICMS"/>
      <sheetName val="ESTADUAL"/>
      <sheetName val="FEDERAL"/>
      <sheetName val="1%"/>
      <sheetName val="0,5%"/>
      <sheetName val="MULTA FEDERAL"/>
      <sheetName val="1-INSS-SHOW TIME CF"/>
      <sheetName val="2- INSS - TV SHOW 373"/>
      <sheetName val="3 - FINSOCIAL TVA CF"/>
      <sheetName val="4 - SHOW TIME 221"/>
      <sheetName val="9 - PIS TVA DP"/>
      <sheetName val="17 - PIS CURITIBA DP"/>
      <sheetName val="20 - COFINS CABO FOZ DP"/>
      <sheetName val="23 - PIS FOZ DP 97-98"/>
      <sheetName val="24 - PIS FOZ DP 99-00"/>
      <sheetName val="27 - PIS FLORIPA DP 99-00"/>
      <sheetName val="28 - ICMS TVA 3820720 DP"/>
      <sheetName val="28 - ICMS TVA 3820720 DP (2)"/>
      <sheetName val="29 - ICMS TVA 3821008 DP"/>
      <sheetName val="29 - ICMS TVA 3821008 DP (2)"/>
      <sheetName val="30 - ICMS TVA DIVERSOS DP"/>
      <sheetName val="30 - ICMS TVA DIVERSOS DP (2)"/>
      <sheetName val="32- ICMS TVA 3935957 DP"/>
      <sheetName val="33- ICMS TVA MENSAL DP"/>
      <sheetName val="33- ICMS TVA MENSAL DP (2)"/>
      <sheetName val="ICMS FLORIPA-39 e 41"/>
      <sheetName val="42 - ICMS FOZ DP"/>
      <sheetName val="43 - ICMS CURITIBA DP - CONSOL"/>
      <sheetName val="43 C - ICMS CWB CF ADESAO"/>
      <sheetName val="60 - ICMS CAMBORIU DP"/>
      <sheetName val="60 A - ICMS CAMBORIU DP "/>
      <sheetName val="92 - ICMS TVA RJ ACESSO INTERN"/>
      <sheetName val="93 - ICMS - GLB 1098"/>
      <sheetName val="93 - ICMS - GLB 1098-II"/>
      <sheetName val="96 - FUST TVA  S P"/>
      <sheetName val="97 - FUST TVA RIO"/>
      <sheetName val="98 - FUST SUL CWB"/>
      <sheetName val="99 - FUST SUL FOZ"/>
      <sheetName val="100  - FUST SUL FLO"/>
      <sheetName val="101 - FUST CAMBORIU"/>
      <sheetName val="102 - CESSÃO USO REDE -TVASP DP"/>
      <sheetName val="104 - ICMS AJATO SP "/>
      <sheetName val="105 - ICMS AJATO RJ "/>
      <sheetName val="106 - FUNTTEL SP TVA"/>
      <sheetName val="107 - FUNTTEL RIO TVA"/>
      <sheetName val="108 - FUNTTEL CWB"/>
      <sheetName val="109 - FUNTTELL FOZ"/>
      <sheetName val="110- FUNTTEL FLO"/>
      <sheetName val="111 - FUNTTEL CAMBORIU"/>
      <sheetName val="116 - ALUGUEL POSTE- FLO - DP"/>
      <sheetName val="131 - CAMP.BRASIL. DEPOSITO RIO"/>
      <sheetName val="132 - CAMP.BRASIL. DEPOSITO SP"/>
      <sheetName val="TVA SUL - 672"/>
      <sheetName val="TVA SIS - 673"/>
      <sheetName val="REDE AJATO - 673"/>
      <sheetName val="CCS - 674 A"/>
      <sheetName val="138 - ICMS AJATO PUBL.INTER-SP"/>
      <sheetName val="138A - ICMS TVA PUBL.INTER "/>
      <sheetName val="139 - ALUGUEL POSTE-CCS-DP"/>
      <sheetName val="FGTS_(Contrib)"/>
      <sheetName val="FGTS_(Rescisão)"/>
      <sheetName val="TR_Ac_out-98___"/>
      <sheetName val="Déb_até_94"/>
      <sheetName val="Déb_partir_95"/>
      <sheetName val="Juros_ICMS"/>
      <sheetName val="MULTA_FEDERAL"/>
      <sheetName val="1-INSS-SHOW_TIME_CF"/>
      <sheetName val="2-_INSS_-_TV_SHOW_373"/>
      <sheetName val="3_-_FINSOCIAL_TVA_CF"/>
      <sheetName val="4_-_SHOW_TIME_221"/>
      <sheetName val="9_-_PIS_TVA_DP"/>
      <sheetName val="17_-_PIS_CURITIBA_DP"/>
      <sheetName val="20_-_COFINS_CABO_FOZ_DP"/>
      <sheetName val="23_-_PIS_FOZ_DP_97-98"/>
      <sheetName val="24_-_PIS_FOZ_DP_99-00"/>
      <sheetName val="27_-_PIS_FLORIPA_DP_99-00"/>
      <sheetName val="28_-_ICMS_TVA_3820720_DP"/>
      <sheetName val="28_-_ICMS_TVA_3820720_DP_(2)"/>
      <sheetName val="29_-_ICMS_TVA_3821008_DP"/>
      <sheetName val="29_-_ICMS_TVA_3821008_DP_(2)"/>
      <sheetName val="30_-_ICMS_TVA_DIVERSOS_DP"/>
      <sheetName val="30_-_ICMS_TVA_DIVERSOS_DP_(2)"/>
      <sheetName val="32-_ICMS_TVA_3935957_DP"/>
      <sheetName val="33-_ICMS_TVA_MENSAL_DP"/>
      <sheetName val="33-_ICMS_TVA_MENSAL_DP_(2)"/>
      <sheetName val="ICMS_FLORIPA-39_e_41"/>
      <sheetName val="42_-_ICMS_FOZ_DP"/>
      <sheetName val="43_-_ICMS_CURITIBA_DP_-_CONSOL"/>
      <sheetName val="43_C_-_ICMS_CWB_CF_ADESAO"/>
      <sheetName val="60_-_ICMS_CAMBORIU_DP"/>
      <sheetName val="60_A_-_ICMS_CAMBORIU_DP_"/>
      <sheetName val="92_-_ICMS_TVA_RJ_ACESSO_INTERN"/>
      <sheetName val="93_-_ICMS_-_GLB_1098"/>
      <sheetName val="93_-_ICMS_-_GLB_1098-II"/>
      <sheetName val="96_-_FUST_TVA__S_P"/>
      <sheetName val="97_-_FUST_TVA_RIO"/>
      <sheetName val="98_-_FUST_SUL_CWB"/>
      <sheetName val="99_-_FUST_SUL_FOZ"/>
      <sheetName val="100__-_FUST_SUL_FLO"/>
      <sheetName val="101_-_FUST_CAMBORIU"/>
      <sheetName val="102_-_CESSÃO_USO_REDE_-TVASP_DP"/>
      <sheetName val="104_-_ICMS_AJATO_SP_"/>
      <sheetName val="105_-_ICMS_AJATO_RJ_"/>
      <sheetName val="106_-_FUNTTEL_SP_TVA"/>
      <sheetName val="107_-_FUNTTEL_RIO_TVA"/>
      <sheetName val="108_-_FUNTTEL_CWB"/>
      <sheetName val="109_-_FUNTTELL_FOZ"/>
      <sheetName val="110-_FUNTTEL_FLO"/>
      <sheetName val="111_-_FUNTTEL_CAMBORIU"/>
      <sheetName val="116_-_ALUGUEL_POSTE-_FLO_-_DP"/>
      <sheetName val="131_-_CAMP_BRASIL__DEPOSITO_RIO"/>
      <sheetName val="132_-_CAMP_BRASIL__DEPOSITO_SP"/>
      <sheetName val="TVA_SUL_-_672"/>
      <sheetName val="TVA_SIS_-_673"/>
      <sheetName val="REDE_AJATO_-_673"/>
      <sheetName val="CCS_-_674_A"/>
      <sheetName val="138_-_ICMS_AJATO_PUBL_INTER-SP"/>
      <sheetName val="138A_-_ICMS_TVA_PUBL_INTER_"/>
      <sheetName val="139_-_ALUGUEL_POSTE-CCS-DP"/>
    </sheetNames>
    <sheetDataSet>
      <sheetData sheetId="0">
        <row r="6">
          <cell r="B6">
            <v>32143</v>
          </cell>
        </row>
      </sheetData>
      <sheetData sheetId="1">
        <row r="22">
          <cell r="A22">
            <v>32509</v>
          </cell>
        </row>
      </sheetData>
      <sheetData sheetId="2">
        <row r="6">
          <cell r="B6">
            <v>32143</v>
          </cell>
        </row>
      </sheetData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>
        <row r="6">
          <cell r="B6">
            <v>32143</v>
          </cell>
        </row>
      </sheetData>
      <sheetData sheetId="11"/>
      <sheetData sheetId="12" refreshError="1">
        <row r="6">
          <cell r="B6">
            <v>32143</v>
          </cell>
          <cell r="C6">
            <v>32174</v>
          </cell>
          <cell r="D6">
            <v>0.01</v>
          </cell>
          <cell r="E6">
            <v>2.2175999999999965</v>
          </cell>
        </row>
        <row r="7">
          <cell r="B7">
            <v>32174</v>
          </cell>
          <cell r="C7">
            <v>32203</v>
          </cell>
          <cell r="D7">
            <v>0.01</v>
          </cell>
          <cell r="E7">
            <v>2.2075999999999967</v>
          </cell>
        </row>
        <row r="8">
          <cell r="B8">
            <v>32203</v>
          </cell>
          <cell r="C8">
            <v>32234</v>
          </cell>
          <cell r="D8">
            <v>0.01</v>
          </cell>
          <cell r="E8">
            <v>2.1975999999999969</v>
          </cell>
        </row>
        <row r="9">
          <cell r="B9">
            <v>32234</v>
          </cell>
          <cell r="C9">
            <v>32264</v>
          </cell>
          <cell r="D9">
            <v>0.01</v>
          </cell>
          <cell r="E9">
            <v>2.1875999999999971</v>
          </cell>
        </row>
        <row r="10">
          <cell r="B10">
            <v>32264</v>
          </cell>
          <cell r="C10">
            <v>32295</v>
          </cell>
          <cell r="D10">
            <v>0.01</v>
          </cell>
          <cell r="E10">
            <v>2.1775999999999973</v>
          </cell>
        </row>
        <row r="11">
          <cell r="B11">
            <v>32295</v>
          </cell>
          <cell r="C11">
            <v>32325</v>
          </cell>
          <cell r="D11">
            <v>0.01</v>
          </cell>
          <cell r="E11">
            <v>2.1675999999999975</v>
          </cell>
        </row>
        <row r="12">
          <cell r="B12">
            <v>32325</v>
          </cell>
          <cell r="C12">
            <v>32356</v>
          </cell>
          <cell r="D12">
            <v>0.01</v>
          </cell>
          <cell r="E12">
            <v>2.1575999999999977</v>
          </cell>
        </row>
        <row r="13">
          <cell r="B13">
            <v>32356</v>
          </cell>
          <cell r="C13">
            <v>32387</v>
          </cell>
          <cell r="D13">
            <v>0.01</v>
          </cell>
          <cell r="E13">
            <v>2.147599999999998</v>
          </cell>
        </row>
        <row r="14">
          <cell r="B14">
            <v>32387</v>
          </cell>
          <cell r="C14">
            <v>32417</v>
          </cell>
          <cell r="D14">
            <v>0.01</v>
          </cell>
          <cell r="E14">
            <v>2.1375999999999982</v>
          </cell>
        </row>
        <row r="15">
          <cell r="B15">
            <v>32417</v>
          </cell>
          <cell r="C15">
            <v>32448</v>
          </cell>
          <cell r="D15">
            <v>0.01</v>
          </cell>
          <cell r="E15">
            <v>2.1275999999999984</v>
          </cell>
        </row>
        <row r="16">
          <cell r="B16">
            <v>32448</v>
          </cell>
          <cell r="C16">
            <v>32478</v>
          </cell>
          <cell r="D16">
            <v>0.01</v>
          </cell>
          <cell r="E16">
            <v>2.1175999999999986</v>
          </cell>
        </row>
        <row r="17">
          <cell r="B17">
            <v>32478</v>
          </cell>
          <cell r="C17">
            <v>32509</v>
          </cell>
          <cell r="D17">
            <v>0.01</v>
          </cell>
          <cell r="E17">
            <v>2.1075999999999988</v>
          </cell>
        </row>
        <row r="18">
          <cell r="B18">
            <v>32509</v>
          </cell>
          <cell r="C18">
            <v>32540</v>
          </cell>
          <cell r="D18">
            <v>0.01</v>
          </cell>
          <cell r="E18">
            <v>2.097599999999999</v>
          </cell>
        </row>
        <row r="19">
          <cell r="B19">
            <v>32540</v>
          </cell>
          <cell r="C19">
            <v>32568</v>
          </cell>
          <cell r="D19">
            <v>0.01</v>
          </cell>
          <cell r="E19">
            <v>2.0875999999999992</v>
          </cell>
        </row>
        <row r="20">
          <cell r="B20">
            <v>32568</v>
          </cell>
          <cell r="C20">
            <v>32599</v>
          </cell>
          <cell r="D20">
            <v>0.01</v>
          </cell>
          <cell r="E20">
            <v>2.0775999999999994</v>
          </cell>
        </row>
        <row r="21">
          <cell r="B21">
            <v>32599</v>
          </cell>
          <cell r="C21">
            <v>32629</v>
          </cell>
          <cell r="D21">
            <v>0.01</v>
          </cell>
          <cell r="E21">
            <v>2.0675999999999997</v>
          </cell>
        </row>
        <row r="22">
          <cell r="B22">
            <v>32629</v>
          </cell>
          <cell r="C22">
            <v>32660</v>
          </cell>
          <cell r="D22">
            <v>0.01</v>
          </cell>
          <cell r="E22">
            <v>2.0575999999999999</v>
          </cell>
          <cell r="F22" t="str">
            <v xml:space="preserve"> </v>
          </cell>
        </row>
        <row r="23">
          <cell r="B23">
            <v>32660</v>
          </cell>
          <cell r="C23">
            <v>32690</v>
          </cell>
          <cell r="D23">
            <v>0.01</v>
          </cell>
          <cell r="E23">
            <v>2.0476000000000001</v>
          </cell>
        </row>
        <row r="24">
          <cell r="B24">
            <v>32690</v>
          </cell>
          <cell r="C24">
            <v>32721</v>
          </cell>
          <cell r="D24">
            <v>0.01</v>
          </cell>
          <cell r="E24">
            <v>2.0376000000000003</v>
          </cell>
        </row>
        <row r="25">
          <cell r="B25">
            <v>32721</v>
          </cell>
          <cell r="C25">
            <v>32752</v>
          </cell>
          <cell r="D25">
            <v>0.01</v>
          </cell>
          <cell r="E25">
            <v>2.0276000000000005</v>
          </cell>
        </row>
        <row r="26">
          <cell r="B26">
            <v>32752</v>
          </cell>
          <cell r="C26">
            <v>32782</v>
          </cell>
          <cell r="D26">
            <v>0.01</v>
          </cell>
          <cell r="E26">
            <v>2.0176000000000007</v>
          </cell>
        </row>
        <row r="27">
          <cell r="B27">
            <v>32782</v>
          </cell>
          <cell r="C27">
            <v>32813</v>
          </cell>
          <cell r="D27">
            <v>0.01</v>
          </cell>
          <cell r="E27">
            <v>2.0076000000000009</v>
          </cell>
        </row>
        <row r="28">
          <cell r="B28">
            <v>32813</v>
          </cell>
          <cell r="C28">
            <v>32843</v>
          </cell>
          <cell r="D28">
            <v>0.01</v>
          </cell>
          <cell r="E28">
            <v>1.9976000000000012</v>
          </cell>
        </row>
        <row r="29">
          <cell r="B29">
            <v>32843</v>
          </cell>
          <cell r="C29">
            <v>32874</v>
          </cell>
          <cell r="D29">
            <v>0.01</v>
          </cell>
          <cell r="E29">
            <v>1.9876000000000011</v>
          </cell>
        </row>
        <row r="30">
          <cell r="B30">
            <v>32874</v>
          </cell>
          <cell r="C30">
            <v>32905</v>
          </cell>
          <cell r="D30">
            <v>0.01</v>
          </cell>
          <cell r="E30">
            <v>1.9776000000000011</v>
          </cell>
        </row>
        <row r="31">
          <cell r="B31">
            <v>32905</v>
          </cell>
          <cell r="C31">
            <v>32933</v>
          </cell>
          <cell r="D31">
            <v>0.01</v>
          </cell>
          <cell r="E31">
            <v>1.9676000000000011</v>
          </cell>
        </row>
        <row r="32">
          <cell r="B32">
            <v>32933</v>
          </cell>
          <cell r="C32">
            <v>32964</v>
          </cell>
          <cell r="D32">
            <v>0.01</v>
          </cell>
          <cell r="E32">
            <v>1.9576000000000011</v>
          </cell>
        </row>
        <row r="33">
          <cell r="B33">
            <v>32964</v>
          </cell>
          <cell r="C33">
            <v>32994</v>
          </cell>
          <cell r="D33">
            <v>0.01</v>
          </cell>
          <cell r="E33">
            <v>1.9476000000000011</v>
          </cell>
        </row>
        <row r="34">
          <cell r="B34">
            <v>32994</v>
          </cell>
          <cell r="C34">
            <v>33025</v>
          </cell>
          <cell r="D34">
            <v>0.01</v>
          </cell>
          <cell r="E34">
            <v>1.9376000000000011</v>
          </cell>
        </row>
        <row r="35">
          <cell r="B35">
            <v>33025</v>
          </cell>
          <cell r="C35">
            <v>33055</v>
          </cell>
          <cell r="D35">
            <v>0.01</v>
          </cell>
          <cell r="E35">
            <v>1.9276000000000011</v>
          </cell>
        </row>
        <row r="36">
          <cell r="B36">
            <v>33055</v>
          </cell>
          <cell r="C36">
            <v>33086</v>
          </cell>
          <cell r="D36">
            <v>0.01</v>
          </cell>
          <cell r="E36">
            <v>1.9176000000000011</v>
          </cell>
        </row>
        <row r="37">
          <cell r="B37">
            <v>33086</v>
          </cell>
          <cell r="C37">
            <v>33117</v>
          </cell>
          <cell r="D37">
            <v>0.01</v>
          </cell>
          <cell r="E37">
            <v>1.9076000000000011</v>
          </cell>
        </row>
        <row r="38">
          <cell r="B38">
            <v>33117</v>
          </cell>
          <cell r="C38">
            <v>33147</v>
          </cell>
          <cell r="D38">
            <v>0.01</v>
          </cell>
          <cell r="E38">
            <v>1.8976000000000011</v>
          </cell>
        </row>
        <row r="39">
          <cell r="B39">
            <v>33147</v>
          </cell>
          <cell r="C39">
            <v>33178</v>
          </cell>
          <cell r="D39">
            <v>0.01</v>
          </cell>
          <cell r="E39">
            <v>1.8876000000000011</v>
          </cell>
        </row>
        <row r="40">
          <cell r="B40">
            <v>33178</v>
          </cell>
          <cell r="C40">
            <v>33208</v>
          </cell>
          <cell r="D40">
            <v>0.01</v>
          </cell>
          <cell r="E40">
            <v>1.877600000000001</v>
          </cell>
        </row>
        <row r="41">
          <cell r="B41">
            <v>33208</v>
          </cell>
          <cell r="C41">
            <v>33239</v>
          </cell>
          <cell r="D41">
            <v>0.01</v>
          </cell>
          <cell r="E41">
            <v>1.867600000000001</v>
          </cell>
        </row>
        <row r="42">
          <cell r="B42">
            <v>33239</v>
          </cell>
          <cell r="C42">
            <v>33270</v>
          </cell>
          <cell r="D42">
            <v>0.01</v>
          </cell>
          <cell r="E42">
            <v>1.857600000000001</v>
          </cell>
        </row>
        <row r="43">
          <cell r="B43">
            <v>33270</v>
          </cell>
          <cell r="C43">
            <v>33298</v>
          </cell>
          <cell r="D43">
            <v>0.01</v>
          </cell>
          <cell r="E43">
            <v>1.847600000000001</v>
          </cell>
        </row>
        <row r="44">
          <cell r="B44">
            <v>33298</v>
          </cell>
          <cell r="C44">
            <v>33329</v>
          </cell>
          <cell r="D44">
            <v>0.01</v>
          </cell>
          <cell r="E44">
            <v>1.837600000000001</v>
          </cell>
        </row>
        <row r="45">
          <cell r="B45">
            <v>33329</v>
          </cell>
          <cell r="C45">
            <v>33359</v>
          </cell>
          <cell r="D45">
            <v>0.01</v>
          </cell>
          <cell r="E45">
            <v>1.827600000000001</v>
          </cell>
        </row>
        <row r="46">
          <cell r="B46">
            <v>33359</v>
          </cell>
          <cell r="C46">
            <v>33390</v>
          </cell>
          <cell r="D46">
            <v>0.01</v>
          </cell>
          <cell r="E46">
            <v>1.817600000000001</v>
          </cell>
        </row>
        <row r="47">
          <cell r="B47">
            <v>33390</v>
          </cell>
          <cell r="C47">
            <v>33420</v>
          </cell>
          <cell r="D47">
            <v>0.01</v>
          </cell>
          <cell r="E47">
            <v>1.807600000000001</v>
          </cell>
        </row>
        <row r="48">
          <cell r="B48">
            <v>33420</v>
          </cell>
          <cell r="C48">
            <v>33451</v>
          </cell>
          <cell r="D48">
            <v>0.01</v>
          </cell>
          <cell r="E48">
            <v>1.797600000000001</v>
          </cell>
        </row>
        <row r="49">
          <cell r="B49">
            <v>33451</v>
          </cell>
          <cell r="C49">
            <v>33482</v>
          </cell>
          <cell r="D49">
            <v>0.01</v>
          </cell>
          <cell r="E49">
            <v>1.787600000000001</v>
          </cell>
        </row>
        <row r="50">
          <cell r="B50">
            <v>33482</v>
          </cell>
          <cell r="C50">
            <v>33512</v>
          </cell>
          <cell r="D50">
            <v>0.01</v>
          </cell>
          <cell r="E50">
            <v>1.777600000000001</v>
          </cell>
        </row>
        <row r="51">
          <cell r="B51">
            <v>33512</v>
          </cell>
          <cell r="C51">
            <v>33543</v>
          </cell>
          <cell r="D51">
            <v>0.01</v>
          </cell>
          <cell r="E51">
            <v>1.7676000000000009</v>
          </cell>
        </row>
        <row r="52">
          <cell r="B52">
            <v>33543</v>
          </cell>
          <cell r="C52">
            <v>33573</v>
          </cell>
          <cell r="D52">
            <v>0.01</v>
          </cell>
          <cell r="E52">
            <v>1.7576000000000009</v>
          </cell>
        </row>
        <row r="53">
          <cell r="B53">
            <v>33573</v>
          </cell>
          <cell r="C53">
            <v>33604</v>
          </cell>
          <cell r="D53">
            <v>0.01</v>
          </cell>
          <cell r="E53">
            <v>1.7476000000000009</v>
          </cell>
        </row>
        <row r="54">
          <cell r="B54">
            <v>33604</v>
          </cell>
          <cell r="C54">
            <v>33635</v>
          </cell>
          <cell r="D54">
            <v>0.01</v>
          </cell>
          <cell r="E54">
            <v>1.7376000000000009</v>
          </cell>
        </row>
        <row r="55">
          <cell r="B55">
            <v>33635</v>
          </cell>
          <cell r="C55">
            <v>33664</v>
          </cell>
          <cell r="D55">
            <v>0.01</v>
          </cell>
          <cell r="E55">
            <v>1.7276000000000009</v>
          </cell>
        </row>
        <row r="56">
          <cell r="B56">
            <v>33664</v>
          </cell>
          <cell r="C56">
            <v>33695</v>
          </cell>
          <cell r="D56">
            <v>0.01</v>
          </cell>
          <cell r="E56">
            <v>1.7176000000000009</v>
          </cell>
        </row>
        <row r="57">
          <cell r="B57">
            <v>33695</v>
          </cell>
          <cell r="C57">
            <v>33725</v>
          </cell>
          <cell r="D57">
            <v>0.01</v>
          </cell>
          <cell r="E57">
            <v>1.7076000000000009</v>
          </cell>
        </row>
        <row r="58">
          <cell r="B58">
            <v>33725</v>
          </cell>
          <cell r="C58">
            <v>33756</v>
          </cell>
          <cell r="D58">
            <v>0.01</v>
          </cell>
          <cell r="E58">
            <v>1.6976000000000009</v>
          </cell>
        </row>
        <row r="59">
          <cell r="B59">
            <v>33756</v>
          </cell>
          <cell r="C59">
            <v>33786</v>
          </cell>
          <cell r="D59">
            <v>0.01</v>
          </cell>
          <cell r="E59">
            <v>1.6876000000000009</v>
          </cell>
        </row>
        <row r="60">
          <cell r="B60">
            <v>33786</v>
          </cell>
          <cell r="C60">
            <v>33817</v>
          </cell>
          <cell r="D60">
            <v>0.01</v>
          </cell>
          <cell r="E60">
            <v>1.6776000000000009</v>
          </cell>
        </row>
        <row r="61">
          <cell r="B61">
            <v>33817</v>
          </cell>
          <cell r="C61">
            <v>33848</v>
          </cell>
          <cell r="D61">
            <v>0.01</v>
          </cell>
          <cell r="E61">
            <v>1.6676000000000009</v>
          </cell>
        </row>
        <row r="62">
          <cell r="B62">
            <v>33848</v>
          </cell>
          <cell r="C62">
            <v>33878</v>
          </cell>
          <cell r="D62">
            <v>0.01</v>
          </cell>
          <cell r="E62">
            <v>1.6576000000000009</v>
          </cell>
        </row>
        <row r="63">
          <cell r="B63">
            <v>33878</v>
          </cell>
          <cell r="C63">
            <v>33909</v>
          </cell>
          <cell r="D63">
            <v>0.01</v>
          </cell>
          <cell r="E63">
            <v>1.6476000000000008</v>
          </cell>
        </row>
        <row r="64">
          <cell r="B64">
            <v>33909</v>
          </cell>
          <cell r="C64">
            <v>33939</v>
          </cell>
          <cell r="D64">
            <v>0.01</v>
          </cell>
          <cell r="E64">
            <v>1.6376000000000008</v>
          </cell>
        </row>
        <row r="65">
          <cell r="B65">
            <v>33939</v>
          </cell>
          <cell r="C65">
            <v>33970</v>
          </cell>
          <cell r="D65">
            <v>0.01</v>
          </cell>
          <cell r="E65">
            <v>1.6276000000000008</v>
          </cell>
        </row>
        <row r="66">
          <cell r="B66">
            <v>33970</v>
          </cell>
          <cell r="C66">
            <v>34001</v>
          </cell>
          <cell r="D66">
            <v>0.01</v>
          </cell>
          <cell r="E66">
            <v>1.6176000000000008</v>
          </cell>
          <cell r="F66">
            <v>1.2395E-4</v>
          </cell>
        </row>
        <row r="67">
          <cell r="B67">
            <v>34001</v>
          </cell>
          <cell r="C67">
            <v>34029</v>
          </cell>
          <cell r="D67">
            <v>0.01</v>
          </cell>
          <cell r="E67">
            <v>1.6076000000000008</v>
          </cell>
          <cell r="F67">
            <v>9.9300000000000001E-5</v>
          </cell>
        </row>
        <row r="68">
          <cell r="B68">
            <v>34029</v>
          </cell>
          <cell r="C68">
            <v>34060</v>
          </cell>
          <cell r="D68">
            <v>0.01</v>
          </cell>
          <cell r="E68">
            <v>1.5976000000000008</v>
          </cell>
          <cell r="F68">
            <v>7.8590000000000005E-5</v>
          </cell>
        </row>
        <row r="69">
          <cell r="B69">
            <v>34060</v>
          </cell>
          <cell r="C69">
            <v>34090</v>
          </cell>
          <cell r="D69">
            <v>0.01</v>
          </cell>
          <cell r="E69">
            <v>1.5876000000000008</v>
          </cell>
          <cell r="F69">
            <v>6.1470000000000006E-5</v>
          </cell>
        </row>
        <row r="70">
          <cell r="B70">
            <v>34090</v>
          </cell>
          <cell r="C70">
            <v>34121</v>
          </cell>
          <cell r="D70">
            <v>0.01</v>
          </cell>
          <cell r="E70">
            <v>1.5776000000000008</v>
          </cell>
          <cell r="F70">
            <v>4.8590000000000001E-5</v>
          </cell>
        </row>
        <row r="71">
          <cell r="B71">
            <v>34121</v>
          </cell>
          <cell r="C71">
            <v>34151</v>
          </cell>
          <cell r="D71">
            <v>0.01</v>
          </cell>
          <cell r="E71">
            <v>1.5676000000000008</v>
          </cell>
          <cell r="F71">
            <v>3.8439999999999998E-5</v>
          </cell>
        </row>
        <row r="72">
          <cell r="B72">
            <v>34151</v>
          </cell>
          <cell r="C72">
            <v>34182</v>
          </cell>
          <cell r="D72">
            <v>0.01</v>
          </cell>
          <cell r="E72">
            <v>1.5576000000000008</v>
          </cell>
          <cell r="F72">
            <v>2.957E-5</v>
          </cell>
        </row>
        <row r="73">
          <cell r="B73">
            <v>34182</v>
          </cell>
          <cell r="C73">
            <v>34213</v>
          </cell>
          <cell r="D73">
            <v>0.01</v>
          </cell>
          <cell r="E73">
            <v>1.5476000000000008</v>
          </cell>
          <cell r="F73">
            <v>2.2750969999999999E-2</v>
          </cell>
        </row>
        <row r="74">
          <cell r="B74">
            <v>34213</v>
          </cell>
          <cell r="C74">
            <v>34243</v>
          </cell>
          <cell r="D74">
            <v>0.01</v>
          </cell>
          <cell r="E74">
            <v>1.5376000000000007</v>
          </cell>
          <cell r="F74">
            <v>1.728621E-2</v>
          </cell>
        </row>
        <row r="75">
          <cell r="B75">
            <v>34243</v>
          </cell>
          <cell r="C75">
            <v>34274</v>
          </cell>
          <cell r="D75">
            <v>0.01</v>
          </cell>
          <cell r="E75">
            <v>1.5276000000000007</v>
          </cell>
          <cell r="F75">
            <v>1.303376E-2</v>
          </cell>
        </row>
        <row r="76">
          <cell r="B76">
            <v>34274</v>
          </cell>
          <cell r="C76">
            <v>34304</v>
          </cell>
          <cell r="D76">
            <v>0.01</v>
          </cell>
          <cell r="E76">
            <v>1.5176000000000007</v>
          </cell>
          <cell r="F76">
            <v>9.7148300000000007E-3</v>
          </cell>
        </row>
        <row r="77">
          <cell r="B77">
            <v>34304</v>
          </cell>
          <cell r="C77">
            <v>34335</v>
          </cell>
          <cell r="D77">
            <v>0.01</v>
          </cell>
          <cell r="E77">
            <v>1.5076000000000007</v>
          </cell>
          <cell r="F77">
            <v>7.0559799999999999E-3</v>
          </cell>
        </row>
        <row r="78">
          <cell r="B78">
            <v>34335</v>
          </cell>
          <cell r="C78">
            <v>34366</v>
          </cell>
          <cell r="D78">
            <v>0.01</v>
          </cell>
          <cell r="E78">
            <v>1.4976000000000007</v>
          </cell>
          <cell r="F78">
            <v>5.1497399999999999E-3</v>
          </cell>
        </row>
        <row r="79">
          <cell r="B79">
            <v>34366</v>
          </cell>
          <cell r="C79">
            <v>34394</v>
          </cell>
          <cell r="D79">
            <v>0.01</v>
          </cell>
          <cell r="E79">
            <v>1.4876000000000007</v>
          </cell>
          <cell r="F79">
            <v>3.76612E-3</v>
          </cell>
        </row>
        <row r="80">
          <cell r="B80">
            <v>34394</v>
          </cell>
          <cell r="C80">
            <v>34425</v>
          </cell>
          <cell r="D80">
            <v>0.01</v>
          </cell>
          <cell r="E80">
            <v>1.4776000000000007</v>
          </cell>
          <cell r="F80">
            <v>2.7733699999999998E-3</v>
          </cell>
        </row>
        <row r="81">
          <cell r="B81">
            <v>34425</v>
          </cell>
          <cell r="C81">
            <v>34455</v>
          </cell>
          <cell r="D81">
            <v>0.01</v>
          </cell>
          <cell r="E81">
            <v>1.4676000000000007</v>
          </cell>
          <cell r="F81">
            <v>1.93765E-3</v>
          </cell>
        </row>
        <row r="82">
          <cell r="B82">
            <v>34455</v>
          </cell>
          <cell r="C82">
            <v>34486</v>
          </cell>
          <cell r="D82">
            <v>0.01</v>
          </cell>
          <cell r="E82">
            <v>1.4576000000000007</v>
          </cell>
          <cell r="F82">
            <v>1.3387099999999999E-3</v>
          </cell>
        </row>
        <row r="83">
          <cell r="B83">
            <v>34486</v>
          </cell>
          <cell r="C83">
            <v>34516</v>
          </cell>
          <cell r="D83">
            <v>0.01</v>
          </cell>
          <cell r="E83">
            <v>1.4476000000000007</v>
          </cell>
          <cell r="F83">
            <v>9.0954000000000002E-4</v>
          </cell>
        </row>
        <row r="84">
          <cell r="B84">
            <v>34516</v>
          </cell>
          <cell r="C84">
            <v>34547</v>
          </cell>
          <cell r="D84">
            <v>0.01</v>
          </cell>
          <cell r="E84">
            <v>1.4376000000000007</v>
          </cell>
          <cell r="F84">
            <v>1.69860279</v>
          </cell>
        </row>
        <row r="85">
          <cell r="B85">
            <v>34547</v>
          </cell>
          <cell r="C85">
            <v>34578</v>
          </cell>
          <cell r="D85">
            <v>0.01</v>
          </cell>
          <cell r="E85">
            <v>1.4276000000000006</v>
          </cell>
          <cell r="F85">
            <v>1.6396917099999999</v>
          </cell>
        </row>
        <row r="86">
          <cell r="B86">
            <v>34578</v>
          </cell>
          <cell r="C86">
            <v>34608</v>
          </cell>
          <cell r="D86">
            <v>0.01</v>
          </cell>
          <cell r="E86">
            <v>1.4176000000000006</v>
          </cell>
          <cell r="F86">
            <v>1.5759259299999999</v>
          </cell>
        </row>
        <row r="87">
          <cell r="B87">
            <v>34608</v>
          </cell>
          <cell r="C87">
            <v>34639</v>
          </cell>
          <cell r="D87">
            <v>0.01</v>
          </cell>
          <cell r="E87">
            <v>1.4076000000000006</v>
          </cell>
          <cell r="F87">
            <v>1.5500910699999999</v>
          </cell>
        </row>
        <row r="88">
          <cell r="B88">
            <v>34639</v>
          </cell>
          <cell r="C88">
            <v>34669</v>
          </cell>
          <cell r="D88">
            <v>0.01</v>
          </cell>
          <cell r="E88">
            <v>1.3976000000000006</v>
          </cell>
          <cell r="F88">
            <v>1.5223613600000001</v>
          </cell>
        </row>
        <row r="89">
          <cell r="B89">
            <v>34669</v>
          </cell>
          <cell r="C89">
            <v>34700</v>
          </cell>
          <cell r="D89">
            <v>0.01</v>
          </cell>
          <cell r="E89">
            <v>1.3876000000000006</v>
          </cell>
          <cell r="F89">
            <v>1.4774305599999999</v>
          </cell>
        </row>
        <row r="90">
          <cell r="B90">
            <v>34700</v>
          </cell>
          <cell r="C90">
            <v>34731</v>
          </cell>
          <cell r="D90">
            <v>0.01</v>
          </cell>
          <cell r="E90">
            <v>1.3776000000000006</v>
          </cell>
          <cell r="F90">
            <v>1.4448217299999999</v>
          </cell>
        </row>
        <row r="91">
          <cell r="B91">
            <v>34731</v>
          </cell>
          <cell r="C91">
            <v>34759</v>
          </cell>
          <cell r="D91">
            <v>0.01</v>
          </cell>
          <cell r="E91">
            <v>1.3676000000000006</v>
          </cell>
          <cell r="F91">
            <v>1.4448217299999999</v>
          </cell>
        </row>
        <row r="92">
          <cell r="B92">
            <v>34759</v>
          </cell>
          <cell r="C92">
            <v>34790</v>
          </cell>
          <cell r="D92">
            <v>0.01</v>
          </cell>
          <cell r="E92">
            <v>1.3576000000000006</v>
          </cell>
          <cell r="F92">
            <v>1.4448217299999999</v>
          </cell>
        </row>
        <row r="93">
          <cell r="B93">
            <v>34790</v>
          </cell>
          <cell r="C93">
            <v>34820</v>
          </cell>
          <cell r="D93">
            <v>0.01</v>
          </cell>
          <cell r="E93">
            <v>1.3476000000000006</v>
          </cell>
          <cell r="F93">
            <v>1.3859934899999999</v>
          </cell>
        </row>
        <row r="94">
          <cell r="B94">
            <v>34820</v>
          </cell>
          <cell r="C94">
            <v>34851</v>
          </cell>
          <cell r="D94">
            <v>0.01</v>
          </cell>
          <cell r="E94">
            <v>1.3376000000000006</v>
          </cell>
          <cell r="F94">
            <v>1.3859934899999999</v>
          </cell>
        </row>
        <row r="95">
          <cell r="B95">
            <v>34851</v>
          </cell>
          <cell r="C95">
            <v>34881</v>
          </cell>
          <cell r="D95">
            <v>0.01</v>
          </cell>
          <cell r="E95">
            <v>1.3276000000000006</v>
          </cell>
          <cell r="F95">
            <v>1.3859934899999999</v>
          </cell>
        </row>
        <row r="96">
          <cell r="B96">
            <v>34881</v>
          </cell>
          <cell r="C96">
            <v>34912</v>
          </cell>
          <cell r="D96">
            <v>0.01</v>
          </cell>
          <cell r="E96">
            <v>1.3176000000000005</v>
          </cell>
          <cell r="F96">
            <v>1.29331307</v>
          </cell>
        </row>
        <row r="97">
          <cell r="B97">
            <v>34912</v>
          </cell>
          <cell r="C97">
            <v>34943</v>
          </cell>
          <cell r="D97">
            <v>0.01</v>
          </cell>
          <cell r="E97">
            <v>1.3076000000000005</v>
          </cell>
          <cell r="F97">
            <v>1.29331307</v>
          </cell>
        </row>
        <row r="98">
          <cell r="B98">
            <v>34943</v>
          </cell>
          <cell r="C98">
            <v>34973</v>
          </cell>
          <cell r="D98">
            <v>0.01</v>
          </cell>
          <cell r="E98">
            <v>1.2976000000000005</v>
          </cell>
          <cell r="F98">
            <v>1.29331307</v>
          </cell>
        </row>
        <row r="99">
          <cell r="B99">
            <v>34973</v>
          </cell>
          <cell r="C99">
            <v>35004</v>
          </cell>
          <cell r="D99">
            <v>0.01</v>
          </cell>
          <cell r="E99">
            <v>1.2876000000000005</v>
          </cell>
          <cell r="F99">
            <v>1.2297687900000001</v>
          </cell>
        </row>
        <row r="100">
          <cell r="B100">
            <v>35004</v>
          </cell>
          <cell r="C100">
            <v>35034</v>
          </cell>
          <cell r="D100">
            <v>0.01</v>
          </cell>
          <cell r="E100">
            <v>1.2776000000000005</v>
          </cell>
          <cell r="F100">
            <v>1.2297687900000001</v>
          </cell>
        </row>
        <row r="101">
          <cell r="B101">
            <v>35034</v>
          </cell>
          <cell r="C101">
            <v>35065</v>
          </cell>
          <cell r="D101">
            <v>0.01</v>
          </cell>
          <cell r="E101">
            <v>1.2676000000000005</v>
          </cell>
          <cell r="F101">
            <v>1.2297687900000001</v>
          </cell>
        </row>
        <row r="102">
          <cell r="B102">
            <v>35065</v>
          </cell>
          <cell r="C102">
            <v>35096</v>
          </cell>
          <cell r="D102">
            <v>0.01</v>
          </cell>
          <cell r="E102">
            <v>1.2576000000000005</v>
          </cell>
          <cell r="F102">
            <v>1.18030513</v>
          </cell>
        </row>
        <row r="103">
          <cell r="B103">
            <v>35096</v>
          </cell>
          <cell r="C103">
            <v>35125</v>
          </cell>
          <cell r="D103">
            <v>0.01</v>
          </cell>
          <cell r="E103">
            <v>1.2476000000000005</v>
          </cell>
          <cell r="F103">
            <v>1.18030513</v>
          </cell>
        </row>
        <row r="104">
          <cell r="B104">
            <v>35125</v>
          </cell>
          <cell r="C104">
            <v>35156</v>
          </cell>
          <cell r="D104">
            <v>0.01</v>
          </cell>
          <cell r="E104">
            <v>1.2376000000000005</v>
          </cell>
          <cell r="F104">
            <v>1.18030513</v>
          </cell>
        </row>
        <row r="105">
          <cell r="B105">
            <v>35156</v>
          </cell>
          <cell r="C105">
            <v>35186</v>
          </cell>
          <cell r="D105">
            <v>0.01</v>
          </cell>
          <cell r="E105">
            <v>1.2276000000000005</v>
          </cell>
          <cell r="F105">
            <v>1.18030513</v>
          </cell>
        </row>
        <row r="106">
          <cell r="B106">
            <v>35186</v>
          </cell>
          <cell r="C106">
            <v>35217</v>
          </cell>
          <cell r="D106">
            <v>0.01</v>
          </cell>
          <cell r="E106">
            <v>1.2176000000000005</v>
          </cell>
          <cell r="F106">
            <v>1.18030513</v>
          </cell>
        </row>
        <row r="107">
          <cell r="B107">
            <v>35217</v>
          </cell>
          <cell r="C107">
            <v>35247</v>
          </cell>
          <cell r="D107">
            <v>0.01</v>
          </cell>
          <cell r="E107">
            <v>1.2076000000000005</v>
          </cell>
          <cell r="F107">
            <v>1.18030513</v>
          </cell>
        </row>
        <row r="108">
          <cell r="B108">
            <v>35247</v>
          </cell>
          <cell r="C108">
            <v>35278</v>
          </cell>
          <cell r="D108">
            <v>0.01</v>
          </cell>
          <cell r="E108">
            <v>1.1976000000000004</v>
          </cell>
          <cell r="F108">
            <v>1.10519481</v>
          </cell>
        </row>
        <row r="109">
          <cell r="B109">
            <v>35278</v>
          </cell>
          <cell r="C109">
            <v>35309</v>
          </cell>
          <cell r="D109">
            <v>0.01</v>
          </cell>
          <cell r="E109">
            <v>1.1876000000000004</v>
          </cell>
          <cell r="F109">
            <v>1.10519481</v>
          </cell>
        </row>
        <row r="110">
          <cell r="B110">
            <v>35309</v>
          </cell>
          <cell r="C110">
            <v>35339</v>
          </cell>
          <cell r="D110">
            <v>0.01</v>
          </cell>
          <cell r="E110">
            <v>1.1776000000000004</v>
          </cell>
          <cell r="F110">
            <v>1.10519481</v>
          </cell>
        </row>
        <row r="111">
          <cell r="B111">
            <v>35339</v>
          </cell>
          <cell r="C111">
            <v>35370</v>
          </cell>
          <cell r="D111">
            <v>0.01</v>
          </cell>
          <cell r="E111">
            <v>1.1676000000000004</v>
          </cell>
          <cell r="F111">
            <v>1.10519481</v>
          </cell>
        </row>
        <row r="112">
          <cell r="B112">
            <v>35370</v>
          </cell>
          <cell r="C112">
            <v>35400</v>
          </cell>
          <cell r="D112">
            <v>0.01</v>
          </cell>
          <cell r="E112">
            <v>1.1576000000000004</v>
          </cell>
          <cell r="F112">
            <v>1.10519481</v>
          </cell>
        </row>
        <row r="113">
          <cell r="B113">
            <v>35400</v>
          </cell>
          <cell r="C113">
            <v>35431</v>
          </cell>
          <cell r="D113">
            <v>0.01</v>
          </cell>
          <cell r="E113">
            <v>1.1476000000000004</v>
          </cell>
          <cell r="F113">
            <v>1.10519481</v>
          </cell>
        </row>
        <row r="114">
          <cell r="B114">
            <v>35431</v>
          </cell>
          <cell r="C114">
            <v>35462</v>
          </cell>
          <cell r="D114">
            <v>0.01</v>
          </cell>
          <cell r="E114">
            <v>1.1376000000000004</v>
          </cell>
          <cell r="F114">
            <v>1.0731399699999999</v>
          </cell>
        </row>
        <row r="115">
          <cell r="B115">
            <v>35462</v>
          </cell>
          <cell r="C115">
            <v>35490</v>
          </cell>
          <cell r="D115">
            <v>0.01</v>
          </cell>
          <cell r="E115">
            <v>1.1276000000000004</v>
          </cell>
          <cell r="F115">
            <v>1.0731399699999999</v>
          </cell>
        </row>
        <row r="116">
          <cell r="B116">
            <v>35490</v>
          </cell>
          <cell r="C116">
            <v>35521</v>
          </cell>
          <cell r="D116">
            <v>0.01</v>
          </cell>
          <cell r="E116">
            <v>1.1176000000000004</v>
          </cell>
          <cell r="F116">
            <v>1.0731399699999999</v>
          </cell>
        </row>
        <row r="117">
          <cell r="B117">
            <v>35521</v>
          </cell>
          <cell r="C117">
            <v>35551</v>
          </cell>
          <cell r="D117">
            <v>0.01</v>
          </cell>
          <cell r="E117">
            <v>1.1076000000000004</v>
          </cell>
          <cell r="F117">
            <v>1.0731399699999999</v>
          </cell>
        </row>
        <row r="118">
          <cell r="B118">
            <v>35551</v>
          </cell>
          <cell r="C118">
            <v>35582</v>
          </cell>
          <cell r="D118">
            <v>0.01</v>
          </cell>
          <cell r="E118">
            <v>1.0976000000000004</v>
          </cell>
          <cell r="F118">
            <v>1.0731399699999999</v>
          </cell>
        </row>
        <row r="119">
          <cell r="B119">
            <v>35582</v>
          </cell>
          <cell r="C119">
            <v>35612</v>
          </cell>
          <cell r="D119">
            <v>0.01</v>
          </cell>
          <cell r="E119">
            <v>1.0876000000000003</v>
          </cell>
          <cell r="F119">
            <v>1.0731399699999999</v>
          </cell>
        </row>
        <row r="120">
          <cell r="B120">
            <v>35612</v>
          </cell>
          <cell r="C120">
            <v>35643</v>
          </cell>
          <cell r="D120">
            <v>0.01</v>
          </cell>
          <cell r="E120">
            <v>1.0776000000000003</v>
          </cell>
          <cell r="F120">
            <v>1.0731399699999999</v>
          </cell>
        </row>
        <row r="121">
          <cell r="B121">
            <v>35643</v>
          </cell>
          <cell r="C121">
            <v>35674</v>
          </cell>
          <cell r="D121">
            <v>0.01</v>
          </cell>
          <cell r="E121">
            <v>1.0676000000000003</v>
          </cell>
          <cell r="F121">
            <v>1.0731399699999999</v>
          </cell>
        </row>
        <row r="122">
          <cell r="B122">
            <v>35674</v>
          </cell>
          <cell r="C122">
            <v>35704</v>
          </cell>
          <cell r="D122">
            <v>0.01</v>
          </cell>
          <cell r="E122">
            <v>1.0576000000000003</v>
          </cell>
          <cell r="F122">
            <v>1.0731399699999999</v>
          </cell>
        </row>
        <row r="123">
          <cell r="B123">
            <v>35704</v>
          </cell>
          <cell r="C123">
            <v>35735</v>
          </cell>
          <cell r="D123">
            <v>0.01</v>
          </cell>
          <cell r="E123">
            <v>1.0476000000000003</v>
          </cell>
          <cell r="F123">
            <v>1.0731399699999999</v>
          </cell>
        </row>
        <row r="124">
          <cell r="B124">
            <v>35735</v>
          </cell>
          <cell r="C124">
            <v>35765</v>
          </cell>
          <cell r="D124">
            <v>0.01</v>
          </cell>
          <cell r="E124">
            <v>1.0376000000000003</v>
          </cell>
          <cell r="F124">
            <v>1.0731399699999999</v>
          </cell>
        </row>
        <row r="125">
          <cell r="B125">
            <v>35765</v>
          </cell>
          <cell r="C125">
            <v>35796</v>
          </cell>
          <cell r="D125">
            <v>0.01</v>
          </cell>
          <cell r="E125">
            <v>1.0276000000000003</v>
          </cell>
          <cell r="F125">
            <v>1.0731399699999999</v>
          </cell>
        </row>
        <row r="126">
          <cell r="B126">
            <v>35796</v>
          </cell>
          <cell r="C126">
            <v>35827</v>
          </cell>
          <cell r="D126">
            <v>0.01</v>
          </cell>
          <cell r="E126">
            <v>1.0176000000000003</v>
          </cell>
          <cell r="F126">
            <v>1.0167264</v>
          </cell>
        </row>
        <row r="127">
          <cell r="B127">
            <v>35827</v>
          </cell>
          <cell r="C127">
            <v>35855</v>
          </cell>
          <cell r="D127">
            <v>0.01</v>
          </cell>
          <cell r="E127">
            <v>1.0076000000000003</v>
          </cell>
          <cell r="F127">
            <v>1.0167264</v>
          </cell>
        </row>
        <row r="128">
          <cell r="B128">
            <v>35855</v>
          </cell>
          <cell r="C128">
            <v>35886</v>
          </cell>
          <cell r="D128">
            <v>0.01</v>
          </cell>
          <cell r="E128">
            <v>0.99760000000000026</v>
          </cell>
          <cell r="F128">
            <v>1.0167264</v>
          </cell>
        </row>
        <row r="129">
          <cell r="B129">
            <v>35886</v>
          </cell>
          <cell r="C129">
            <v>35916</v>
          </cell>
          <cell r="D129">
            <v>0.01</v>
          </cell>
          <cell r="E129">
            <v>0.98760000000000026</v>
          </cell>
          <cell r="F129">
            <v>1.0167264</v>
          </cell>
        </row>
        <row r="130">
          <cell r="B130">
            <v>35916</v>
          </cell>
          <cell r="C130">
            <v>35947</v>
          </cell>
          <cell r="D130">
            <v>0.01</v>
          </cell>
          <cell r="E130">
            <v>0.97760000000000025</v>
          </cell>
          <cell r="F130">
            <v>1.0167264</v>
          </cell>
        </row>
        <row r="131">
          <cell r="B131">
            <v>35947</v>
          </cell>
          <cell r="C131">
            <v>35977</v>
          </cell>
          <cell r="D131">
            <v>0.01</v>
          </cell>
          <cell r="E131">
            <v>0.96760000000000024</v>
          </cell>
          <cell r="F131">
            <v>1.0167264</v>
          </cell>
        </row>
        <row r="132">
          <cell r="B132">
            <v>35977</v>
          </cell>
          <cell r="C132">
            <v>36008</v>
          </cell>
          <cell r="D132">
            <v>0.01</v>
          </cell>
          <cell r="E132">
            <v>0.95760000000000023</v>
          </cell>
          <cell r="F132">
            <v>1.0167264</v>
          </cell>
        </row>
        <row r="133">
          <cell r="B133">
            <v>36008</v>
          </cell>
          <cell r="C133">
            <v>36039</v>
          </cell>
          <cell r="D133">
            <v>0.01</v>
          </cell>
          <cell r="E133">
            <v>0.94760000000000022</v>
          </cell>
          <cell r="F133">
            <v>1.0167264</v>
          </cell>
        </row>
        <row r="134">
          <cell r="B134">
            <v>36039</v>
          </cell>
          <cell r="C134">
            <v>36069</v>
          </cell>
          <cell r="D134">
            <v>0.01</v>
          </cell>
          <cell r="E134">
            <v>0.93760000000000021</v>
          </cell>
          <cell r="F134">
            <v>1.0167264</v>
          </cell>
        </row>
        <row r="135">
          <cell r="B135">
            <v>36069</v>
          </cell>
          <cell r="C135">
            <v>36100</v>
          </cell>
          <cell r="D135">
            <v>0.01</v>
          </cell>
          <cell r="E135">
            <v>0.9276000000000002</v>
          </cell>
          <cell r="F135">
            <v>1.0167264</v>
          </cell>
        </row>
        <row r="136">
          <cell r="B136">
            <v>36100</v>
          </cell>
          <cell r="C136">
            <v>36130</v>
          </cell>
          <cell r="D136">
            <v>0.01</v>
          </cell>
          <cell r="E136">
            <v>0.91760000000000019</v>
          </cell>
          <cell r="F136">
            <v>1.0167264</v>
          </cell>
        </row>
        <row r="137">
          <cell r="B137">
            <v>36130</v>
          </cell>
          <cell r="C137">
            <v>36161</v>
          </cell>
          <cell r="D137">
            <v>2.18E-2</v>
          </cell>
          <cell r="E137">
            <v>0.90760000000000018</v>
          </cell>
          <cell r="F137">
            <v>1.0167264</v>
          </cell>
        </row>
        <row r="138">
          <cell r="B138">
            <v>36161</v>
          </cell>
          <cell r="C138">
            <v>36192</v>
          </cell>
          <cell r="D138">
            <v>2.3800000000000002E-2</v>
          </cell>
          <cell r="E138">
            <v>0.88580000000000014</v>
          </cell>
          <cell r="F138">
            <v>1</v>
          </cell>
        </row>
        <row r="139">
          <cell r="B139">
            <v>36192</v>
          </cell>
          <cell r="C139">
            <v>36220</v>
          </cell>
          <cell r="D139">
            <v>3.3300000000000003E-2</v>
          </cell>
          <cell r="E139">
            <v>0.8620000000000001</v>
          </cell>
          <cell r="F139">
            <v>1</v>
          </cell>
        </row>
        <row r="140">
          <cell r="B140">
            <v>36220</v>
          </cell>
          <cell r="C140">
            <v>36251</v>
          </cell>
          <cell r="D140">
            <v>2.35E-2</v>
          </cell>
          <cell r="E140">
            <v>0.8287000000000001</v>
          </cell>
          <cell r="F140">
            <v>1</v>
          </cell>
        </row>
        <row r="141">
          <cell r="B141">
            <v>36251</v>
          </cell>
          <cell r="C141">
            <v>36281</v>
          </cell>
          <cell r="D141">
            <v>2.0199999999999999E-2</v>
          </cell>
          <cell r="E141">
            <v>0.80520000000000014</v>
          </cell>
          <cell r="F141">
            <v>1</v>
          </cell>
        </row>
        <row r="142">
          <cell r="B142">
            <v>36281</v>
          </cell>
          <cell r="C142">
            <v>36312</v>
          </cell>
          <cell r="D142">
            <v>1.67E-2</v>
          </cell>
          <cell r="E142">
            <v>0.78500000000000014</v>
          </cell>
          <cell r="F142">
            <v>1</v>
          </cell>
        </row>
        <row r="143">
          <cell r="B143">
            <v>36312</v>
          </cell>
          <cell r="C143">
            <v>36342</v>
          </cell>
          <cell r="D143">
            <v>1.66E-2</v>
          </cell>
          <cell r="E143">
            <v>0.76830000000000009</v>
          </cell>
          <cell r="F143">
            <v>1</v>
          </cell>
        </row>
        <row r="144">
          <cell r="B144">
            <v>36342</v>
          </cell>
          <cell r="C144">
            <v>36373</v>
          </cell>
          <cell r="D144">
            <v>1.5699999999999999E-2</v>
          </cell>
          <cell r="E144">
            <v>0.75170000000000015</v>
          </cell>
          <cell r="F144">
            <v>1</v>
          </cell>
        </row>
        <row r="145">
          <cell r="B145">
            <v>36373</v>
          </cell>
          <cell r="C145">
            <v>36404</v>
          </cell>
          <cell r="D145">
            <v>1.49E-2</v>
          </cell>
          <cell r="E145">
            <v>0.7360000000000001</v>
          </cell>
          <cell r="F145">
            <v>1</v>
          </cell>
        </row>
        <row r="146">
          <cell r="B146">
            <v>36404</v>
          </cell>
          <cell r="C146">
            <v>36434</v>
          </cell>
          <cell r="D146">
            <v>1.38E-2</v>
          </cell>
          <cell r="E146">
            <v>0.72110000000000007</v>
          </cell>
          <cell r="F146">
            <v>1</v>
          </cell>
        </row>
        <row r="147">
          <cell r="B147">
            <v>36434</v>
          </cell>
          <cell r="C147">
            <v>36465</v>
          </cell>
          <cell r="D147">
            <v>1.3899999999999999E-2</v>
          </cell>
          <cell r="E147">
            <v>0.70730000000000004</v>
          </cell>
          <cell r="F147">
            <v>1</v>
          </cell>
        </row>
        <row r="148">
          <cell r="B148">
            <v>36465</v>
          </cell>
          <cell r="C148">
            <v>36495</v>
          </cell>
          <cell r="D148">
            <v>1.6E-2</v>
          </cell>
          <cell r="E148">
            <v>0.69340000000000002</v>
          </cell>
          <cell r="F148">
            <v>1</v>
          </cell>
        </row>
        <row r="149">
          <cell r="B149">
            <v>36495</v>
          </cell>
          <cell r="C149">
            <v>36526</v>
          </cell>
          <cell r="D149">
            <v>1.46E-2</v>
          </cell>
          <cell r="E149">
            <v>0.6774</v>
          </cell>
          <cell r="F149">
            <v>1</v>
          </cell>
        </row>
        <row r="150">
          <cell r="B150">
            <v>36526</v>
          </cell>
          <cell r="C150">
            <v>36557</v>
          </cell>
          <cell r="D150">
            <v>1.4500000000000001E-2</v>
          </cell>
          <cell r="E150">
            <v>0.66280000000000006</v>
          </cell>
          <cell r="F150">
            <v>1</v>
          </cell>
        </row>
        <row r="151">
          <cell r="B151">
            <v>36557</v>
          </cell>
          <cell r="C151">
            <v>36586</v>
          </cell>
          <cell r="D151">
            <v>1.4500000000000001E-2</v>
          </cell>
          <cell r="E151">
            <v>0.6483000000000001</v>
          </cell>
          <cell r="F151">
            <v>1</v>
          </cell>
        </row>
        <row r="152">
          <cell r="B152">
            <v>36586</v>
          </cell>
          <cell r="C152">
            <v>36617</v>
          </cell>
          <cell r="D152">
            <v>1.2999999999999999E-2</v>
          </cell>
          <cell r="E152">
            <v>0.63380000000000014</v>
          </cell>
          <cell r="F152">
            <v>1</v>
          </cell>
        </row>
        <row r="153">
          <cell r="B153">
            <v>36617</v>
          </cell>
          <cell r="C153">
            <v>36647</v>
          </cell>
          <cell r="D153">
            <v>1.49E-2</v>
          </cell>
          <cell r="E153">
            <v>0.62080000000000013</v>
          </cell>
          <cell r="F153">
            <v>1</v>
          </cell>
        </row>
        <row r="154">
          <cell r="B154">
            <v>36647</v>
          </cell>
          <cell r="C154">
            <v>36678</v>
          </cell>
          <cell r="D154">
            <v>1.3899999999999999E-2</v>
          </cell>
          <cell r="E154">
            <v>0.60590000000000011</v>
          </cell>
          <cell r="F154">
            <v>1</v>
          </cell>
        </row>
        <row r="155">
          <cell r="B155">
            <v>36678</v>
          </cell>
          <cell r="C155">
            <v>36708</v>
          </cell>
          <cell r="D155">
            <v>1.3100000000000001E-2</v>
          </cell>
          <cell r="E155">
            <v>0.59200000000000008</v>
          </cell>
          <cell r="F155">
            <v>1</v>
          </cell>
        </row>
        <row r="156">
          <cell r="B156">
            <v>36708</v>
          </cell>
          <cell r="C156">
            <v>36739</v>
          </cell>
          <cell r="D156">
            <v>1.41E-2</v>
          </cell>
          <cell r="E156">
            <v>0.57890000000000008</v>
          </cell>
          <cell r="F156">
            <v>1</v>
          </cell>
        </row>
        <row r="157">
          <cell r="B157">
            <v>36739</v>
          </cell>
          <cell r="C157">
            <v>36770</v>
          </cell>
          <cell r="D157">
            <v>1.2200000000000001E-2</v>
          </cell>
          <cell r="E157">
            <v>0.56480000000000008</v>
          </cell>
          <cell r="F157">
            <v>1</v>
          </cell>
        </row>
        <row r="158">
          <cell r="B158">
            <v>36770</v>
          </cell>
          <cell r="C158">
            <v>36800</v>
          </cell>
          <cell r="D158">
            <v>1.29E-2</v>
          </cell>
          <cell r="E158">
            <v>0.55260000000000009</v>
          </cell>
          <cell r="F158">
            <v>1</v>
          </cell>
        </row>
        <row r="159">
          <cell r="B159">
            <v>36800</v>
          </cell>
          <cell r="C159">
            <v>36831</v>
          </cell>
          <cell r="D159">
            <v>1.2200000000000001E-2</v>
          </cell>
          <cell r="E159">
            <v>0.53970000000000007</v>
          </cell>
          <cell r="F159">
            <v>1</v>
          </cell>
        </row>
        <row r="160">
          <cell r="B160">
            <v>36831</v>
          </cell>
          <cell r="C160">
            <v>36861</v>
          </cell>
          <cell r="D160">
            <v>1.2E-2</v>
          </cell>
          <cell r="E160">
            <v>0.52750000000000008</v>
          </cell>
          <cell r="F160">
            <v>1</v>
          </cell>
        </row>
        <row r="161">
          <cell r="B161">
            <v>36861</v>
          </cell>
          <cell r="C161">
            <v>36892</v>
          </cell>
          <cell r="D161">
            <v>1.2699999999999999E-2</v>
          </cell>
          <cell r="E161">
            <v>0.51550000000000007</v>
          </cell>
          <cell r="F161">
            <v>1</v>
          </cell>
        </row>
        <row r="162">
          <cell r="B162">
            <v>36892</v>
          </cell>
          <cell r="C162">
            <v>36923</v>
          </cell>
          <cell r="D162">
            <v>1.0200000000000001E-2</v>
          </cell>
          <cell r="E162">
            <v>0.50280000000000002</v>
          </cell>
          <cell r="F162">
            <v>1</v>
          </cell>
        </row>
        <row r="163">
          <cell r="B163">
            <v>36923</v>
          </cell>
          <cell r="C163">
            <v>36951</v>
          </cell>
          <cell r="D163">
            <v>1.26E-2</v>
          </cell>
          <cell r="E163">
            <v>0.49260000000000004</v>
          </cell>
          <cell r="F163">
            <v>1</v>
          </cell>
        </row>
        <row r="164">
          <cell r="B164">
            <v>36951</v>
          </cell>
          <cell r="C164">
            <v>36982</v>
          </cell>
          <cell r="D164">
            <v>1.1900000000000001E-2</v>
          </cell>
          <cell r="E164">
            <v>0.48000000000000004</v>
          </cell>
          <cell r="F164">
            <v>1</v>
          </cell>
        </row>
        <row r="165">
          <cell r="B165">
            <v>36982</v>
          </cell>
          <cell r="C165">
            <v>37012</v>
          </cell>
          <cell r="D165">
            <v>1.34E-2</v>
          </cell>
          <cell r="E165">
            <v>0.46810000000000002</v>
          </cell>
          <cell r="F165">
            <v>1</v>
          </cell>
        </row>
        <row r="166">
          <cell r="B166">
            <v>37012</v>
          </cell>
          <cell r="C166">
            <v>37043</v>
          </cell>
          <cell r="D166">
            <v>1.2699999999999999E-2</v>
          </cell>
          <cell r="E166">
            <v>0.45469999999999999</v>
          </cell>
          <cell r="F166">
            <v>1</v>
          </cell>
        </row>
        <row r="167">
          <cell r="B167">
            <v>37043</v>
          </cell>
          <cell r="C167">
            <v>37073</v>
          </cell>
          <cell r="D167">
            <v>1.4999999999999999E-2</v>
          </cell>
          <cell r="E167">
            <v>0.442</v>
          </cell>
          <cell r="F167">
            <v>1</v>
          </cell>
        </row>
        <row r="168">
          <cell r="B168">
            <v>37073</v>
          </cell>
          <cell r="C168">
            <v>37104</v>
          </cell>
          <cell r="D168">
            <v>1.6E-2</v>
          </cell>
          <cell r="E168">
            <v>0.42699999999999999</v>
          </cell>
          <cell r="F168">
            <v>1</v>
          </cell>
        </row>
        <row r="169">
          <cell r="B169">
            <v>37104</v>
          </cell>
          <cell r="C169">
            <v>37135</v>
          </cell>
          <cell r="D169">
            <v>1.32E-2</v>
          </cell>
          <cell r="E169">
            <v>0.41099999999999998</v>
          </cell>
          <cell r="F169">
            <v>1</v>
          </cell>
        </row>
        <row r="170">
          <cell r="B170">
            <v>37135</v>
          </cell>
          <cell r="C170">
            <v>37165</v>
          </cell>
          <cell r="D170">
            <v>1.5299999999999999E-2</v>
          </cell>
          <cell r="E170">
            <v>0.39779999999999999</v>
          </cell>
          <cell r="F170">
            <v>1</v>
          </cell>
        </row>
        <row r="171">
          <cell r="B171">
            <v>37165</v>
          </cell>
          <cell r="C171">
            <v>37196</v>
          </cell>
          <cell r="D171">
            <v>1.3899999999999999E-2</v>
          </cell>
          <cell r="E171">
            <v>0.38250000000000001</v>
          </cell>
          <cell r="F171">
            <v>1</v>
          </cell>
        </row>
        <row r="172">
          <cell r="B172">
            <v>37196</v>
          </cell>
          <cell r="C172">
            <v>37226</v>
          </cell>
          <cell r="D172">
            <v>1.3899999999999999E-2</v>
          </cell>
          <cell r="E172">
            <v>0.36859999999999998</v>
          </cell>
          <cell r="F172">
            <v>1</v>
          </cell>
        </row>
        <row r="173">
          <cell r="B173">
            <v>37226</v>
          </cell>
          <cell r="C173">
            <v>37257</v>
          </cell>
          <cell r="D173">
            <v>1.5299999999999999E-2</v>
          </cell>
          <cell r="E173">
            <v>0.35469999999999996</v>
          </cell>
          <cell r="F173">
            <v>1</v>
          </cell>
        </row>
        <row r="174">
          <cell r="B174">
            <v>37257</v>
          </cell>
          <cell r="C174">
            <v>37288</v>
          </cell>
          <cell r="D174">
            <v>1.2500000000000001E-2</v>
          </cell>
          <cell r="E174">
            <v>0.33939999999999998</v>
          </cell>
          <cell r="F174">
            <v>1</v>
          </cell>
        </row>
        <row r="175">
          <cell r="B175">
            <v>37288</v>
          </cell>
          <cell r="C175">
            <v>37316</v>
          </cell>
          <cell r="D175">
            <v>1.37E-2</v>
          </cell>
          <cell r="E175">
            <v>0.32689999999999997</v>
          </cell>
          <cell r="F175">
            <v>1</v>
          </cell>
        </row>
        <row r="176">
          <cell r="B176">
            <v>37316</v>
          </cell>
          <cell r="C176">
            <v>37347</v>
          </cell>
          <cell r="D176">
            <v>1.4800000000000001E-2</v>
          </cell>
          <cell r="E176">
            <v>0.31319999999999998</v>
          </cell>
          <cell r="F176">
            <v>1</v>
          </cell>
        </row>
        <row r="177">
          <cell r="B177">
            <v>37347</v>
          </cell>
          <cell r="C177">
            <v>37377</v>
          </cell>
          <cell r="D177">
            <v>1.41E-2</v>
          </cell>
          <cell r="E177">
            <v>0.2984</v>
          </cell>
          <cell r="F177">
            <v>1</v>
          </cell>
        </row>
        <row r="178">
          <cell r="B178">
            <v>37377</v>
          </cell>
          <cell r="C178">
            <v>37408</v>
          </cell>
          <cell r="D178">
            <v>1.3299999999999999E-2</v>
          </cell>
          <cell r="E178">
            <v>0.2843</v>
          </cell>
          <cell r="F178">
            <v>1</v>
          </cell>
        </row>
        <row r="179">
          <cell r="B179">
            <v>37408</v>
          </cell>
          <cell r="C179">
            <v>37438</v>
          </cell>
          <cell r="D179">
            <v>1.54E-2</v>
          </cell>
          <cell r="E179">
            <v>0.27100000000000002</v>
          </cell>
          <cell r="F179">
            <v>1</v>
          </cell>
        </row>
        <row r="180">
          <cell r="B180">
            <v>37438</v>
          </cell>
          <cell r="C180">
            <v>37469</v>
          </cell>
          <cell r="D180">
            <v>1.44E-2</v>
          </cell>
          <cell r="E180">
            <v>0.25559999999999999</v>
          </cell>
          <cell r="F180">
            <v>1</v>
          </cell>
        </row>
        <row r="181">
          <cell r="B181">
            <v>37469</v>
          </cell>
          <cell r="C181">
            <v>37500</v>
          </cell>
          <cell r="D181">
            <v>1.38E-2</v>
          </cell>
          <cell r="E181">
            <v>0.2412</v>
          </cell>
          <cell r="F181">
            <v>1</v>
          </cell>
        </row>
        <row r="182">
          <cell r="B182">
            <v>37500</v>
          </cell>
          <cell r="C182">
            <v>37530</v>
          </cell>
          <cell r="D182">
            <v>1.6500000000000001E-2</v>
          </cell>
          <cell r="E182">
            <v>0.22739999999999999</v>
          </cell>
          <cell r="F182">
            <v>1</v>
          </cell>
        </row>
        <row r="183">
          <cell r="B183">
            <v>37530</v>
          </cell>
          <cell r="C183">
            <v>37561</v>
          </cell>
          <cell r="D183">
            <v>1.54E-2</v>
          </cell>
          <cell r="E183">
            <v>0.2109</v>
          </cell>
          <cell r="F183">
            <v>1</v>
          </cell>
        </row>
        <row r="184">
          <cell r="B184">
            <v>37561</v>
          </cell>
          <cell r="C184">
            <v>37591</v>
          </cell>
          <cell r="D184">
            <v>1.7399999999999999E-2</v>
          </cell>
          <cell r="E184">
            <v>0.19550000000000001</v>
          </cell>
          <cell r="F184">
            <v>1</v>
          </cell>
        </row>
        <row r="185">
          <cell r="B185">
            <v>37591</v>
          </cell>
          <cell r="C185">
            <v>37622</v>
          </cell>
          <cell r="D185">
            <v>1.9699999999999999E-2</v>
          </cell>
          <cell r="E185">
            <v>0.17810000000000001</v>
          </cell>
          <cell r="F185">
            <v>1</v>
          </cell>
        </row>
        <row r="186">
          <cell r="B186">
            <v>37622</v>
          </cell>
          <cell r="C186">
            <v>37653</v>
          </cell>
          <cell r="D186">
            <v>1.83E-2</v>
          </cell>
          <cell r="E186">
            <v>0.15840000000000001</v>
          </cell>
          <cell r="F186">
            <v>1</v>
          </cell>
        </row>
        <row r="187">
          <cell r="B187">
            <v>37653</v>
          </cell>
          <cell r="C187">
            <v>37681</v>
          </cell>
          <cell r="D187">
            <v>1.78E-2</v>
          </cell>
          <cell r="E187">
            <v>0.1401</v>
          </cell>
          <cell r="F187">
            <v>1</v>
          </cell>
        </row>
        <row r="188">
          <cell r="B188">
            <v>37681</v>
          </cell>
          <cell r="C188">
            <v>37712</v>
          </cell>
          <cell r="D188">
            <v>1.8700000000000001E-2</v>
          </cell>
          <cell r="E188">
            <v>0.12229999999999999</v>
          </cell>
          <cell r="F188">
            <v>1</v>
          </cell>
        </row>
        <row r="189">
          <cell r="B189">
            <v>37712</v>
          </cell>
          <cell r="C189">
            <v>37742</v>
          </cell>
          <cell r="D189">
            <v>1.9699999999999999E-2</v>
          </cell>
          <cell r="E189">
            <v>0.1036</v>
          </cell>
          <cell r="F189">
            <v>1</v>
          </cell>
        </row>
        <row r="190">
          <cell r="B190">
            <v>37742</v>
          </cell>
          <cell r="C190">
            <v>37773</v>
          </cell>
          <cell r="D190">
            <v>1.8599999999999998E-2</v>
          </cell>
          <cell r="E190">
            <v>8.3900000000000002E-2</v>
          </cell>
          <cell r="F190">
            <v>1</v>
          </cell>
        </row>
        <row r="191">
          <cell r="B191">
            <v>37773</v>
          </cell>
          <cell r="C191">
            <v>37803</v>
          </cell>
          <cell r="D191">
            <v>2.0799999999999999E-2</v>
          </cell>
          <cell r="E191">
            <v>6.5299999999999997E-2</v>
          </cell>
          <cell r="F191">
            <v>1</v>
          </cell>
        </row>
        <row r="192">
          <cell r="B192">
            <v>37803</v>
          </cell>
          <cell r="C192">
            <v>37834</v>
          </cell>
          <cell r="D192">
            <v>1.77E-2</v>
          </cell>
          <cell r="E192">
            <v>4.4499999999999998E-2</v>
          </cell>
          <cell r="F192">
            <v>1</v>
          </cell>
        </row>
        <row r="193">
          <cell r="B193">
            <v>37834</v>
          </cell>
          <cell r="C193">
            <v>37865</v>
          </cell>
          <cell r="D193">
            <v>1.6799999999999999E-2</v>
          </cell>
          <cell r="E193">
            <v>2.6799999999999997E-2</v>
          </cell>
          <cell r="F193">
            <v>1</v>
          </cell>
        </row>
        <row r="194">
          <cell r="B194">
            <v>37865</v>
          </cell>
          <cell r="C194">
            <v>37895</v>
          </cell>
          <cell r="D194">
            <v>0.01</v>
          </cell>
          <cell r="E194">
            <v>0.01</v>
          </cell>
          <cell r="F194">
            <v>1</v>
          </cell>
        </row>
      </sheetData>
      <sheetData sheetId="13"/>
      <sheetData sheetId="14">
        <row r="22">
          <cell r="A22">
            <v>32509</v>
          </cell>
        </row>
      </sheetData>
      <sheetData sheetId="15" refreshError="1">
        <row r="22">
          <cell r="A22">
            <v>32509</v>
          </cell>
          <cell r="B22">
            <v>178</v>
          </cell>
        </row>
        <row r="23">
          <cell r="A23">
            <v>32540</v>
          </cell>
          <cell r="B23">
            <v>177</v>
          </cell>
        </row>
        <row r="24">
          <cell r="A24">
            <v>32568</v>
          </cell>
          <cell r="B24">
            <v>176</v>
          </cell>
        </row>
        <row r="25">
          <cell r="A25">
            <v>32599</v>
          </cell>
          <cell r="B25">
            <v>175</v>
          </cell>
        </row>
        <row r="26">
          <cell r="A26">
            <v>32629</v>
          </cell>
          <cell r="B26">
            <v>174</v>
          </cell>
        </row>
        <row r="27">
          <cell r="A27">
            <v>32660</v>
          </cell>
          <cell r="B27">
            <v>173</v>
          </cell>
        </row>
        <row r="28">
          <cell r="A28">
            <v>32690</v>
          </cell>
          <cell r="B28">
            <v>172</v>
          </cell>
        </row>
        <row r="29">
          <cell r="A29">
            <v>32721</v>
          </cell>
          <cell r="B29">
            <v>171</v>
          </cell>
        </row>
        <row r="30">
          <cell r="A30">
            <v>32752</v>
          </cell>
          <cell r="B30">
            <v>170</v>
          </cell>
        </row>
        <row r="31">
          <cell r="A31">
            <v>32782</v>
          </cell>
          <cell r="B31">
            <v>169</v>
          </cell>
        </row>
        <row r="32">
          <cell r="A32">
            <v>32813</v>
          </cell>
          <cell r="B32">
            <v>168</v>
          </cell>
        </row>
        <row r="33">
          <cell r="A33">
            <v>32843</v>
          </cell>
          <cell r="B33">
            <v>167</v>
          </cell>
        </row>
        <row r="34">
          <cell r="A34">
            <v>32874</v>
          </cell>
          <cell r="B34">
            <v>166</v>
          </cell>
        </row>
        <row r="35">
          <cell r="A35">
            <v>32905</v>
          </cell>
          <cell r="B35">
            <v>165</v>
          </cell>
        </row>
        <row r="36">
          <cell r="A36">
            <v>32933</v>
          </cell>
          <cell r="B36">
            <v>164</v>
          </cell>
        </row>
        <row r="37">
          <cell r="A37">
            <v>32964</v>
          </cell>
          <cell r="B37">
            <v>163</v>
          </cell>
        </row>
        <row r="38">
          <cell r="A38">
            <v>32994</v>
          </cell>
          <cell r="B38">
            <v>162</v>
          </cell>
        </row>
        <row r="39">
          <cell r="A39">
            <v>33025</v>
          </cell>
          <cell r="B39">
            <v>161</v>
          </cell>
        </row>
        <row r="40">
          <cell r="A40">
            <v>33055</v>
          </cell>
          <cell r="B40">
            <v>160</v>
          </cell>
        </row>
        <row r="41">
          <cell r="A41">
            <v>33086</v>
          </cell>
          <cell r="B41">
            <v>159</v>
          </cell>
        </row>
        <row r="42">
          <cell r="A42">
            <v>33117</v>
          </cell>
          <cell r="B42">
            <v>158</v>
          </cell>
        </row>
        <row r="43">
          <cell r="A43">
            <v>33147</v>
          </cell>
          <cell r="B43">
            <v>157</v>
          </cell>
        </row>
        <row r="44">
          <cell r="A44">
            <v>33178</v>
          </cell>
          <cell r="B44">
            <v>156</v>
          </cell>
        </row>
        <row r="45">
          <cell r="A45">
            <v>33208</v>
          </cell>
          <cell r="B45">
            <v>155</v>
          </cell>
        </row>
        <row r="46">
          <cell r="A46">
            <v>33239</v>
          </cell>
          <cell r="B46">
            <v>154</v>
          </cell>
        </row>
        <row r="47">
          <cell r="A47">
            <v>33270</v>
          </cell>
          <cell r="B47">
            <v>153</v>
          </cell>
        </row>
        <row r="48">
          <cell r="A48">
            <v>33298</v>
          </cell>
          <cell r="B48">
            <v>152</v>
          </cell>
        </row>
        <row r="49">
          <cell r="A49">
            <v>33329</v>
          </cell>
          <cell r="B49">
            <v>151</v>
          </cell>
        </row>
        <row r="50">
          <cell r="A50">
            <v>33359</v>
          </cell>
          <cell r="B50">
            <v>150</v>
          </cell>
        </row>
        <row r="51">
          <cell r="A51">
            <v>33390</v>
          </cell>
          <cell r="B51">
            <v>149</v>
          </cell>
        </row>
        <row r="52">
          <cell r="A52">
            <v>33420</v>
          </cell>
          <cell r="B52">
            <v>148</v>
          </cell>
        </row>
        <row r="53">
          <cell r="A53">
            <v>33451</v>
          </cell>
          <cell r="B53">
            <v>147</v>
          </cell>
        </row>
        <row r="54">
          <cell r="A54">
            <v>33482</v>
          </cell>
          <cell r="B54">
            <v>146</v>
          </cell>
        </row>
        <row r="55">
          <cell r="A55">
            <v>33512</v>
          </cell>
          <cell r="B55">
            <v>145</v>
          </cell>
        </row>
        <row r="56">
          <cell r="A56">
            <v>33543</v>
          </cell>
          <cell r="B56">
            <v>144</v>
          </cell>
        </row>
        <row r="57">
          <cell r="A57">
            <v>33573</v>
          </cell>
          <cell r="B57">
            <v>143</v>
          </cell>
        </row>
        <row r="58">
          <cell r="A58">
            <v>33604</v>
          </cell>
          <cell r="B58">
            <v>142</v>
          </cell>
        </row>
        <row r="59">
          <cell r="A59">
            <v>33635</v>
          </cell>
          <cell r="B59">
            <v>141</v>
          </cell>
        </row>
        <row r="60">
          <cell r="A60">
            <v>33664</v>
          </cell>
          <cell r="B60">
            <v>140</v>
          </cell>
        </row>
        <row r="61">
          <cell r="A61">
            <v>33695</v>
          </cell>
          <cell r="B61">
            <v>139</v>
          </cell>
        </row>
        <row r="62">
          <cell r="A62">
            <v>33725</v>
          </cell>
          <cell r="B62">
            <v>138</v>
          </cell>
        </row>
        <row r="63">
          <cell r="A63">
            <v>33756</v>
          </cell>
          <cell r="B63">
            <v>137</v>
          </cell>
        </row>
        <row r="64">
          <cell r="A64">
            <v>33786</v>
          </cell>
          <cell r="B64">
            <v>136</v>
          </cell>
        </row>
        <row r="65">
          <cell r="A65">
            <v>33817</v>
          </cell>
          <cell r="B65">
            <v>135</v>
          </cell>
        </row>
        <row r="66">
          <cell r="A66">
            <v>33848</v>
          </cell>
          <cell r="B66">
            <v>134</v>
          </cell>
        </row>
        <row r="67">
          <cell r="A67">
            <v>33878</v>
          </cell>
          <cell r="B67">
            <v>133</v>
          </cell>
        </row>
        <row r="68">
          <cell r="A68">
            <v>33909</v>
          </cell>
          <cell r="B68">
            <v>132</v>
          </cell>
        </row>
        <row r="69">
          <cell r="A69">
            <v>33939</v>
          </cell>
          <cell r="B69">
            <v>131</v>
          </cell>
        </row>
        <row r="70">
          <cell r="A70">
            <v>33970</v>
          </cell>
          <cell r="B70">
            <v>130</v>
          </cell>
        </row>
        <row r="71">
          <cell r="A71">
            <v>34001</v>
          </cell>
          <cell r="B71">
            <v>129</v>
          </cell>
        </row>
        <row r="72">
          <cell r="A72">
            <v>34029</v>
          </cell>
          <cell r="B72">
            <v>128</v>
          </cell>
        </row>
        <row r="73">
          <cell r="A73">
            <v>34060</v>
          </cell>
          <cell r="B73">
            <v>127</v>
          </cell>
        </row>
        <row r="74">
          <cell r="A74">
            <v>34090</v>
          </cell>
          <cell r="B74">
            <v>126</v>
          </cell>
        </row>
        <row r="75">
          <cell r="A75">
            <v>34121</v>
          </cell>
          <cell r="B75">
            <v>125</v>
          </cell>
        </row>
        <row r="76">
          <cell r="A76">
            <v>34151</v>
          </cell>
          <cell r="B76">
            <v>124</v>
          </cell>
        </row>
        <row r="77">
          <cell r="A77">
            <v>34182</v>
          </cell>
          <cell r="B77">
            <v>123</v>
          </cell>
        </row>
        <row r="78">
          <cell r="A78">
            <v>34213</v>
          </cell>
          <cell r="B78">
            <v>122</v>
          </cell>
        </row>
        <row r="79">
          <cell r="A79">
            <v>34243</v>
          </cell>
          <cell r="B79">
            <v>121</v>
          </cell>
        </row>
        <row r="80">
          <cell r="A80">
            <v>34274</v>
          </cell>
          <cell r="B80">
            <v>120</v>
          </cell>
        </row>
        <row r="81">
          <cell r="A81">
            <v>34304</v>
          </cell>
          <cell r="B81">
            <v>119</v>
          </cell>
        </row>
        <row r="82">
          <cell r="A82">
            <v>34335</v>
          </cell>
          <cell r="B82">
            <v>118</v>
          </cell>
        </row>
        <row r="83">
          <cell r="A83">
            <v>34366</v>
          </cell>
          <cell r="B83">
            <v>117</v>
          </cell>
        </row>
        <row r="84">
          <cell r="A84">
            <v>34394</v>
          </cell>
          <cell r="B84">
            <v>116</v>
          </cell>
        </row>
        <row r="85">
          <cell r="A85">
            <v>34425</v>
          </cell>
          <cell r="B85">
            <v>115</v>
          </cell>
        </row>
        <row r="86">
          <cell r="A86">
            <v>34455</v>
          </cell>
          <cell r="B86">
            <v>114</v>
          </cell>
        </row>
        <row r="87">
          <cell r="A87">
            <v>34486</v>
          </cell>
          <cell r="B87">
            <v>113</v>
          </cell>
        </row>
        <row r="88">
          <cell r="A88">
            <v>34516</v>
          </cell>
          <cell r="B88">
            <v>112</v>
          </cell>
        </row>
        <row r="89">
          <cell r="A89">
            <v>34547</v>
          </cell>
          <cell r="B89">
            <v>111</v>
          </cell>
        </row>
        <row r="90">
          <cell r="A90">
            <v>34578</v>
          </cell>
          <cell r="B90">
            <v>110</v>
          </cell>
        </row>
        <row r="91">
          <cell r="A91">
            <v>34608</v>
          </cell>
          <cell r="B91">
            <v>109</v>
          </cell>
        </row>
        <row r="92">
          <cell r="A92">
            <v>34639</v>
          </cell>
          <cell r="B92">
            <v>108</v>
          </cell>
        </row>
        <row r="93">
          <cell r="A93">
            <v>34669</v>
          </cell>
          <cell r="B93">
            <v>107</v>
          </cell>
        </row>
        <row r="94">
          <cell r="A94">
            <v>34700</v>
          </cell>
          <cell r="B94">
            <v>106</v>
          </cell>
        </row>
        <row r="95">
          <cell r="A95">
            <v>34731</v>
          </cell>
          <cell r="B95">
            <v>105</v>
          </cell>
        </row>
        <row r="96">
          <cell r="A96">
            <v>34759</v>
          </cell>
          <cell r="B96">
            <v>104</v>
          </cell>
        </row>
        <row r="97">
          <cell r="A97">
            <v>34790</v>
          </cell>
          <cell r="B97">
            <v>103</v>
          </cell>
        </row>
        <row r="98">
          <cell r="A98">
            <v>34820</v>
          </cell>
          <cell r="B98">
            <v>102</v>
          </cell>
        </row>
        <row r="99">
          <cell r="A99">
            <v>34851</v>
          </cell>
          <cell r="B99">
            <v>101</v>
          </cell>
        </row>
        <row r="100">
          <cell r="A100">
            <v>34881</v>
          </cell>
          <cell r="B100">
            <v>100</v>
          </cell>
        </row>
        <row r="101">
          <cell r="A101">
            <v>34912</v>
          </cell>
          <cell r="B101">
            <v>99</v>
          </cell>
        </row>
        <row r="102">
          <cell r="A102">
            <v>34943</v>
          </cell>
          <cell r="B102">
            <v>98</v>
          </cell>
        </row>
        <row r="103">
          <cell r="A103">
            <v>34973</v>
          </cell>
          <cell r="B103">
            <v>97</v>
          </cell>
        </row>
        <row r="104">
          <cell r="A104">
            <v>35004</v>
          </cell>
          <cell r="B104">
            <v>96</v>
          </cell>
        </row>
        <row r="105">
          <cell r="A105">
            <v>35034</v>
          </cell>
          <cell r="B105">
            <v>95</v>
          </cell>
        </row>
        <row r="106">
          <cell r="A106">
            <v>35065</v>
          </cell>
          <cell r="B106">
            <v>94</v>
          </cell>
        </row>
        <row r="107">
          <cell r="A107">
            <v>35096</v>
          </cell>
          <cell r="B107">
            <v>93</v>
          </cell>
        </row>
        <row r="108">
          <cell r="A108">
            <v>35125</v>
          </cell>
          <cell r="B108">
            <v>92</v>
          </cell>
        </row>
        <row r="109">
          <cell r="A109">
            <v>35156</v>
          </cell>
          <cell r="B109">
            <v>91</v>
          </cell>
        </row>
        <row r="110">
          <cell r="A110">
            <v>35186</v>
          </cell>
          <cell r="B110">
            <v>90</v>
          </cell>
        </row>
        <row r="111">
          <cell r="A111">
            <v>35217</v>
          </cell>
          <cell r="B111">
            <v>89</v>
          </cell>
        </row>
        <row r="112">
          <cell r="A112">
            <v>35247</v>
          </cell>
          <cell r="B112">
            <v>88</v>
          </cell>
        </row>
        <row r="113">
          <cell r="A113">
            <v>35278</v>
          </cell>
          <cell r="B113">
            <v>87</v>
          </cell>
        </row>
        <row r="114">
          <cell r="A114">
            <v>35309</v>
          </cell>
          <cell r="B114">
            <v>86</v>
          </cell>
        </row>
        <row r="115">
          <cell r="A115">
            <v>35339</v>
          </cell>
          <cell r="B115">
            <v>85</v>
          </cell>
        </row>
        <row r="116">
          <cell r="A116">
            <v>35370</v>
          </cell>
          <cell r="B116">
            <v>84</v>
          </cell>
        </row>
        <row r="117">
          <cell r="A117">
            <v>35400</v>
          </cell>
          <cell r="B117">
            <v>83</v>
          </cell>
        </row>
        <row r="118">
          <cell r="A118">
            <v>35431</v>
          </cell>
          <cell r="B118">
            <v>82</v>
          </cell>
        </row>
        <row r="119">
          <cell r="A119">
            <v>35462</v>
          </cell>
          <cell r="B119">
            <v>81</v>
          </cell>
        </row>
        <row r="120">
          <cell r="A120">
            <v>35490</v>
          </cell>
          <cell r="B120">
            <v>80</v>
          </cell>
        </row>
        <row r="121">
          <cell r="A121">
            <v>35521</v>
          </cell>
          <cell r="B121">
            <v>79</v>
          </cell>
        </row>
        <row r="122">
          <cell r="A122">
            <v>35551</v>
          </cell>
          <cell r="B122">
            <v>78</v>
          </cell>
        </row>
        <row r="123">
          <cell r="A123">
            <v>35582</v>
          </cell>
          <cell r="B123">
            <v>77</v>
          </cell>
        </row>
        <row r="124">
          <cell r="A124">
            <v>35612</v>
          </cell>
          <cell r="B124">
            <v>76</v>
          </cell>
        </row>
        <row r="125">
          <cell r="A125">
            <v>35643</v>
          </cell>
          <cell r="B125">
            <v>75</v>
          </cell>
        </row>
        <row r="126">
          <cell r="A126">
            <v>35674</v>
          </cell>
          <cell r="B126">
            <v>74</v>
          </cell>
        </row>
        <row r="127">
          <cell r="A127">
            <v>35704</v>
          </cell>
          <cell r="B127">
            <v>73</v>
          </cell>
        </row>
        <row r="128">
          <cell r="A128">
            <v>35735</v>
          </cell>
          <cell r="B128">
            <v>72</v>
          </cell>
        </row>
        <row r="129">
          <cell r="A129">
            <v>35765</v>
          </cell>
          <cell r="B129">
            <v>71</v>
          </cell>
        </row>
        <row r="130">
          <cell r="A130">
            <v>35796</v>
          </cell>
          <cell r="B130">
            <v>70</v>
          </cell>
        </row>
        <row r="131">
          <cell r="A131">
            <v>35827</v>
          </cell>
          <cell r="B131">
            <v>69</v>
          </cell>
        </row>
        <row r="132">
          <cell r="A132">
            <v>35855</v>
          </cell>
          <cell r="B132">
            <v>68</v>
          </cell>
        </row>
        <row r="133">
          <cell r="A133">
            <v>35886</v>
          </cell>
          <cell r="B133">
            <v>67</v>
          </cell>
        </row>
        <row r="134">
          <cell r="A134">
            <v>35916</v>
          </cell>
          <cell r="B134">
            <v>66</v>
          </cell>
        </row>
        <row r="135">
          <cell r="A135">
            <v>35947</v>
          </cell>
          <cell r="B135">
            <v>65</v>
          </cell>
        </row>
        <row r="136">
          <cell r="A136">
            <v>35977</v>
          </cell>
          <cell r="B136">
            <v>64</v>
          </cell>
        </row>
        <row r="137">
          <cell r="A137">
            <v>36008</v>
          </cell>
          <cell r="B137">
            <v>63</v>
          </cell>
        </row>
        <row r="138">
          <cell r="A138">
            <v>36039</v>
          </cell>
          <cell r="B138">
            <v>62</v>
          </cell>
        </row>
        <row r="139">
          <cell r="A139">
            <v>36069</v>
          </cell>
          <cell r="B139">
            <v>61</v>
          </cell>
        </row>
        <row r="140">
          <cell r="A140">
            <v>36100</v>
          </cell>
          <cell r="B140">
            <v>60</v>
          </cell>
        </row>
        <row r="141">
          <cell r="A141">
            <v>36130</v>
          </cell>
          <cell r="B141">
            <v>59</v>
          </cell>
        </row>
        <row r="142">
          <cell r="A142">
            <v>36161</v>
          </cell>
          <cell r="B142">
            <v>58</v>
          </cell>
        </row>
        <row r="143">
          <cell r="A143">
            <v>36192</v>
          </cell>
          <cell r="B143">
            <v>57</v>
          </cell>
        </row>
        <row r="144">
          <cell r="A144">
            <v>36220</v>
          </cell>
          <cell r="B144">
            <v>56</v>
          </cell>
        </row>
        <row r="145">
          <cell r="A145">
            <v>36251</v>
          </cell>
          <cell r="B145">
            <v>55</v>
          </cell>
        </row>
        <row r="146">
          <cell r="A146">
            <v>36281</v>
          </cell>
          <cell r="B146">
            <v>54</v>
          </cell>
        </row>
        <row r="147">
          <cell r="A147">
            <v>36312</v>
          </cell>
          <cell r="B147">
            <v>53</v>
          </cell>
        </row>
        <row r="148">
          <cell r="A148">
            <v>36342</v>
          </cell>
          <cell r="B148">
            <v>52</v>
          </cell>
        </row>
        <row r="149">
          <cell r="A149">
            <v>36373</v>
          </cell>
          <cell r="B149">
            <v>51</v>
          </cell>
        </row>
        <row r="150">
          <cell r="A150">
            <v>36404</v>
          </cell>
          <cell r="B150">
            <v>50</v>
          </cell>
        </row>
        <row r="151">
          <cell r="A151">
            <v>36434</v>
          </cell>
          <cell r="B151">
            <v>49</v>
          </cell>
        </row>
        <row r="152">
          <cell r="A152">
            <v>36465</v>
          </cell>
          <cell r="B152">
            <v>48</v>
          </cell>
        </row>
        <row r="153">
          <cell r="A153">
            <v>36495</v>
          </cell>
          <cell r="B153">
            <v>47</v>
          </cell>
        </row>
        <row r="154">
          <cell r="A154">
            <v>36526</v>
          </cell>
          <cell r="B154">
            <v>46</v>
          </cell>
        </row>
        <row r="155">
          <cell r="A155">
            <v>36557</v>
          </cell>
          <cell r="B155">
            <v>45</v>
          </cell>
        </row>
        <row r="156">
          <cell r="A156">
            <v>36586</v>
          </cell>
          <cell r="B156">
            <v>44</v>
          </cell>
        </row>
        <row r="157">
          <cell r="A157">
            <v>36617</v>
          </cell>
          <cell r="B157">
            <v>43</v>
          </cell>
        </row>
        <row r="158">
          <cell r="A158">
            <v>36647</v>
          </cell>
          <cell r="B158">
            <v>42</v>
          </cell>
        </row>
        <row r="159">
          <cell r="A159">
            <v>36678</v>
          </cell>
          <cell r="B159">
            <v>41</v>
          </cell>
        </row>
        <row r="160">
          <cell r="A160">
            <v>36708</v>
          </cell>
          <cell r="B160">
            <v>40</v>
          </cell>
        </row>
        <row r="161">
          <cell r="A161">
            <v>36739</v>
          </cell>
          <cell r="B161">
            <v>39</v>
          </cell>
        </row>
        <row r="162">
          <cell r="A162">
            <v>36770</v>
          </cell>
          <cell r="B162">
            <v>38</v>
          </cell>
        </row>
        <row r="163">
          <cell r="A163">
            <v>36800</v>
          </cell>
          <cell r="B163">
            <v>37</v>
          </cell>
        </row>
        <row r="164">
          <cell r="A164">
            <v>36831</v>
          </cell>
          <cell r="B164">
            <v>36</v>
          </cell>
        </row>
        <row r="165">
          <cell r="A165">
            <v>36861</v>
          </cell>
          <cell r="B165">
            <v>35</v>
          </cell>
        </row>
        <row r="166">
          <cell r="A166">
            <v>36892</v>
          </cell>
          <cell r="B166">
            <v>34</v>
          </cell>
        </row>
        <row r="167">
          <cell r="A167">
            <v>36923</v>
          </cell>
          <cell r="B167">
            <v>33</v>
          </cell>
        </row>
        <row r="168">
          <cell r="A168">
            <v>36951</v>
          </cell>
          <cell r="B168">
            <v>32</v>
          </cell>
        </row>
        <row r="169">
          <cell r="A169">
            <v>36982</v>
          </cell>
          <cell r="B169">
            <v>31</v>
          </cell>
        </row>
        <row r="170">
          <cell r="A170">
            <v>37012</v>
          </cell>
          <cell r="B170">
            <v>30</v>
          </cell>
        </row>
        <row r="171">
          <cell r="A171">
            <v>37043</v>
          </cell>
          <cell r="B171">
            <v>29</v>
          </cell>
        </row>
        <row r="172">
          <cell r="A172">
            <v>37073</v>
          </cell>
          <cell r="B172">
            <v>28</v>
          </cell>
        </row>
        <row r="173">
          <cell r="A173">
            <v>37104</v>
          </cell>
          <cell r="B173">
            <v>27</v>
          </cell>
        </row>
        <row r="174">
          <cell r="A174">
            <v>37135</v>
          </cell>
          <cell r="B174">
            <v>26</v>
          </cell>
        </row>
        <row r="175">
          <cell r="A175">
            <v>37165</v>
          </cell>
          <cell r="B175">
            <v>25</v>
          </cell>
        </row>
        <row r="176">
          <cell r="A176">
            <v>37196</v>
          </cell>
          <cell r="B176">
            <v>24</v>
          </cell>
        </row>
        <row r="177">
          <cell r="A177">
            <v>37226</v>
          </cell>
          <cell r="B177">
            <v>23</v>
          </cell>
        </row>
        <row r="178">
          <cell r="A178">
            <v>37257</v>
          </cell>
          <cell r="B178">
            <v>22</v>
          </cell>
        </row>
        <row r="179">
          <cell r="A179">
            <v>37288</v>
          </cell>
          <cell r="B179">
            <v>21</v>
          </cell>
        </row>
        <row r="180">
          <cell r="A180">
            <v>37316</v>
          </cell>
          <cell r="B180">
            <v>20</v>
          </cell>
        </row>
        <row r="181">
          <cell r="A181">
            <v>37347</v>
          </cell>
          <cell r="B181">
            <v>19</v>
          </cell>
        </row>
        <row r="182">
          <cell r="A182">
            <v>37377</v>
          </cell>
          <cell r="B182">
            <v>18</v>
          </cell>
        </row>
        <row r="183">
          <cell r="A183">
            <v>37408</v>
          </cell>
          <cell r="B183">
            <v>17</v>
          </cell>
        </row>
        <row r="184">
          <cell r="A184">
            <v>37438</v>
          </cell>
          <cell r="B184">
            <v>16</v>
          </cell>
        </row>
        <row r="185">
          <cell r="A185">
            <v>37469</v>
          </cell>
          <cell r="B185">
            <v>15</v>
          </cell>
        </row>
        <row r="186">
          <cell r="A186">
            <v>37500</v>
          </cell>
          <cell r="B186">
            <v>14</v>
          </cell>
        </row>
        <row r="187">
          <cell r="A187">
            <v>37530</v>
          </cell>
          <cell r="B187">
            <v>13</v>
          </cell>
        </row>
        <row r="188">
          <cell r="A188">
            <v>37561</v>
          </cell>
          <cell r="B188">
            <v>12</v>
          </cell>
        </row>
        <row r="189">
          <cell r="A189">
            <v>37591</v>
          </cell>
          <cell r="B189">
            <v>11</v>
          </cell>
        </row>
        <row r="190">
          <cell r="A190">
            <v>37622</v>
          </cell>
          <cell r="B190">
            <v>10</v>
          </cell>
        </row>
        <row r="191">
          <cell r="A191">
            <v>37653</v>
          </cell>
          <cell r="B191">
            <v>9</v>
          </cell>
        </row>
        <row r="192">
          <cell r="A192">
            <v>37681</v>
          </cell>
          <cell r="B192">
            <v>8</v>
          </cell>
        </row>
        <row r="193">
          <cell r="A193">
            <v>37712</v>
          </cell>
          <cell r="B193">
            <v>7</v>
          </cell>
        </row>
        <row r="194">
          <cell r="A194">
            <v>37742</v>
          </cell>
          <cell r="B194">
            <v>6</v>
          </cell>
        </row>
        <row r="195">
          <cell r="A195">
            <v>37773</v>
          </cell>
          <cell r="B195">
            <v>5</v>
          </cell>
        </row>
        <row r="196">
          <cell r="A196">
            <v>37803</v>
          </cell>
          <cell r="B196">
            <v>4</v>
          </cell>
        </row>
        <row r="197">
          <cell r="A197">
            <v>37834</v>
          </cell>
          <cell r="B197">
            <v>3</v>
          </cell>
        </row>
        <row r="198">
          <cell r="A198">
            <v>37865</v>
          </cell>
          <cell r="B198">
            <v>2</v>
          </cell>
        </row>
        <row r="199">
          <cell r="A199">
            <v>37895</v>
          </cell>
          <cell r="B199">
            <v>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6">
          <cell r="B6">
            <v>32143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  <sheetName val="Bal 01 a 04"/>
      <sheetName val="Comp 2 exerc"/>
      <sheetName val="Sheet1"/>
    </sheetNames>
    <sheetDataSet>
      <sheetData sheetId="0" refreshError="1"/>
      <sheetData sheetId="1">
        <row r="1">
          <cell r="A1" t="str">
            <v>Cod</v>
          </cell>
          <cell r="B1" t="str">
            <v>Contas</v>
          </cell>
          <cell r="C1" t="str">
            <v>Nome</v>
          </cell>
          <cell r="D1" t="str">
            <v>Filtro</v>
          </cell>
          <cell r="E1">
            <v>36526</v>
          </cell>
          <cell r="F1">
            <v>36557</v>
          </cell>
          <cell r="G1">
            <v>36586</v>
          </cell>
          <cell r="H1">
            <v>36617</v>
          </cell>
          <cell r="I1">
            <v>36647</v>
          </cell>
          <cell r="J1">
            <v>36678</v>
          </cell>
          <cell r="K1">
            <v>36708</v>
          </cell>
          <cell r="L1">
            <v>36739</v>
          </cell>
          <cell r="M1">
            <v>36770</v>
          </cell>
          <cell r="N1">
            <v>36800</v>
          </cell>
          <cell r="O1">
            <v>36831</v>
          </cell>
          <cell r="P1">
            <v>36861</v>
          </cell>
          <cell r="Q1">
            <v>36892</v>
          </cell>
          <cell r="R1">
            <v>36923</v>
          </cell>
          <cell r="S1">
            <v>36951</v>
          </cell>
          <cell r="T1">
            <v>36982</v>
          </cell>
          <cell r="U1">
            <v>37012</v>
          </cell>
          <cell r="V1">
            <v>37043</v>
          </cell>
          <cell r="W1">
            <v>37073</v>
          </cell>
          <cell r="X1">
            <v>37104</v>
          </cell>
          <cell r="Y1">
            <v>37135</v>
          </cell>
          <cell r="Z1">
            <v>37165</v>
          </cell>
          <cell r="AA1">
            <v>37196</v>
          </cell>
          <cell r="AB1">
            <v>37226</v>
          </cell>
          <cell r="AC1">
            <v>37257</v>
          </cell>
          <cell r="AD1">
            <v>37288</v>
          </cell>
          <cell r="AE1">
            <v>37316</v>
          </cell>
          <cell r="AF1">
            <v>37347</v>
          </cell>
          <cell r="AG1">
            <v>37377</v>
          </cell>
          <cell r="AH1">
            <v>37408</v>
          </cell>
          <cell r="AI1">
            <v>37438</v>
          </cell>
          <cell r="AJ1">
            <v>37469</v>
          </cell>
          <cell r="AK1">
            <v>37500</v>
          </cell>
          <cell r="AL1">
            <v>37530</v>
          </cell>
          <cell r="AM1">
            <v>37561</v>
          </cell>
          <cell r="AN1">
            <v>37591</v>
          </cell>
          <cell r="AO1">
            <v>37622</v>
          </cell>
          <cell r="AP1">
            <v>37653</v>
          </cell>
          <cell r="AQ1">
            <v>37681</v>
          </cell>
          <cell r="AR1">
            <v>37712</v>
          </cell>
          <cell r="AS1">
            <v>37742</v>
          </cell>
          <cell r="AT1">
            <v>37773</v>
          </cell>
          <cell r="AU1">
            <v>37803</v>
          </cell>
          <cell r="AV1">
            <v>37834</v>
          </cell>
          <cell r="AW1">
            <v>37865</v>
          </cell>
          <cell r="AX1">
            <v>37895</v>
          </cell>
          <cell r="AY1">
            <v>37926</v>
          </cell>
          <cell r="AZ1">
            <v>37956</v>
          </cell>
          <cell r="BA1">
            <v>37987</v>
          </cell>
          <cell r="BB1">
            <v>38018</v>
          </cell>
          <cell r="BC1">
            <v>38047</v>
          </cell>
          <cell r="BD1">
            <v>38078</v>
          </cell>
          <cell r="BE1">
            <v>38108</v>
          </cell>
          <cell r="BF1">
            <v>38139</v>
          </cell>
          <cell r="BG1">
            <v>38169</v>
          </cell>
          <cell r="BH1">
            <v>38200</v>
          </cell>
          <cell r="BI1">
            <v>38231</v>
          </cell>
          <cell r="BJ1">
            <v>38261</v>
          </cell>
          <cell r="BK1">
            <v>38292</v>
          </cell>
          <cell r="BL1">
            <v>38322</v>
          </cell>
        </row>
        <row r="2">
          <cell r="B2" t="str">
            <v>1</v>
          </cell>
          <cell r="C2" t="str">
            <v xml:space="preserve">ATIVO                                             </v>
          </cell>
          <cell r="D2">
            <v>1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297917012.91000003</v>
          </cell>
          <cell r="R2">
            <v>295629464.31999999</v>
          </cell>
          <cell r="S2">
            <v>300803134.07999998</v>
          </cell>
          <cell r="T2">
            <v>348788108.56999999</v>
          </cell>
          <cell r="U2">
            <v>338814941.06</v>
          </cell>
          <cell r="V2">
            <v>289277793.16000003</v>
          </cell>
          <cell r="W2">
            <v>360195562.75</v>
          </cell>
          <cell r="X2">
            <v>392358967.81</v>
          </cell>
          <cell r="Y2">
            <v>355497311.19</v>
          </cell>
          <cell r="Z2">
            <v>344664643.10000002</v>
          </cell>
          <cell r="AA2">
            <v>324634681.79000002</v>
          </cell>
          <cell r="AB2">
            <v>272574794.69</v>
          </cell>
          <cell r="AC2">
            <v>265226437.25</v>
          </cell>
          <cell r="AD2">
            <v>259301409.18000001</v>
          </cell>
          <cell r="AE2">
            <v>258364901.94999999</v>
          </cell>
          <cell r="AF2">
            <v>297923563.31999999</v>
          </cell>
          <cell r="AG2">
            <v>292970322.89999998</v>
          </cell>
          <cell r="AH2">
            <v>317096174.49000001</v>
          </cell>
          <cell r="AI2">
            <v>396006873.5</v>
          </cell>
          <cell r="AJ2">
            <v>424894278.13</v>
          </cell>
          <cell r="AK2">
            <v>401083751.33999997</v>
          </cell>
          <cell r="AL2">
            <v>449703105.66000003</v>
          </cell>
          <cell r="AM2">
            <v>434388149.64999998</v>
          </cell>
          <cell r="AN2">
            <v>375726199.44</v>
          </cell>
          <cell r="AO2">
            <v>376916987.56</v>
          </cell>
          <cell r="AP2">
            <v>437440455.82999998</v>
          </cell>
          <cell r="AQ2">
            <v>456722548.04000002</v>
          </cell>
          <cell r="AR2">
            <v>429921302.31999999</v>
          </cell>
          <cell r="AS2">
            <v>399143624.5</v>
          </cell>
          <cell r="AT2">
            <v>460120571.22000003</v>
          </cell>
          <cell r="AU2">
            <v>542765854.25</v>
          </cell>
          <cell r="AV2">
            <v>620512830.94000006</v>
          </cell>
          <cell r="AW2">
            <v>671804709.30999994</v>
          </cell>
          <cell r="AX2">
            <v>679394698.79999995</v>
          </cell>
          <cell r="AY2">
            <v>676715413.30999994</v>
          </cell>
          <cell r="AZ2">
            <v>634338545.24000001</v>
          </cell>
          <cell r="BA2">
            <v>644277168.45000005</v>
          </cell>
          <cell r="BB2">
            <v>649491470.85000002</v>
          </cell>
          <cell r="BC2">
            <v>608846403.88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</row>
        <row r="3">
          <cell r="B3" t="str">
            <v>1.1</v>
          </cell>
          <cell r="C3" t="str">
            <v xml:space="preserve">CIRCULANTE                                        </v>
          </cell>
          <cell r="D3">
            <v>2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262495059.03999999</v>
          </cell>
          <cell r="R3">
            <v>259508067.09999999</v>
          </cell>
          <cell r="S3">
            <v>263930901.53999999</v>
          </cell>
          <cell r="T3">
            <v>310377684.19999999</v>
          </cell>
          <cell r="U3">
            <v>299880863.41000003</v>
          </cell>
          <cell r="V3">
            <v>249555521.13999999</v>
          </cell>
          <cell r="W3">
            <v>320278522.56999999</v>
          </cell>
          <cell r="X3">
            <v>352116671.57999998</v>
          </cell>
          <cell r="Y3">
            <v>306728498.16000003</v>
          </cell>
          <cell r="Z3">
            <v>298502965.79000002</v>
          </cell>
          <cell r="AA3">
            <v>277934689.86000001</v>
          </cell>
          <cell r="AB3">
            <v>226762958.80000001</v>
          </cell>
          <cell r="AC3">
            <v>219565747.06999999</v>
          </cell>
          <cell r="AD3">
            <v>213906745.24000001</v>
          </cell>
          <cell r="AE3">
            <v>212976211.63999999</v>
          </cell>
          <cell r="AF3">
            <v>252323967.28999999</v>
          </cell>
          <cell r="AG3">
            <v>247600077.97</v>
          </cell>
          <cell r="AH3">
            <v>271691652</v>
          </cell>
          <cell r="AI3">
            <v>350143898.44999999</v>
          </cell>
          <cell r="AJ3">
            <v>379634294.00999999</v>
          </cell>
          <cell r="AK3">
            <v>355244502.73000002</v>
          </cell>
          <cell r="AL3">
            <v>408282853.23000002</v>
          </cell>
          <cell r="AM3">
            <v>403400213.27999997</v>
          </cell>
          <cell r="AN3">
            <v>329015709.61000001</v>
          </cell>
          <cell r="AO3">
            <v>331250693.29000002</v>
          </cell>
          <cell r="AP3">
            <v>392355216.73000002</v>
          </cell>
          <cell r="AQ3">
            <v>412340913.02999997</v>
          </cell>
          <cell r="AR3">
            <v>387316639.55000001</v>
          </cell>
          <cell r="AS3">
            <v>356901365.20999998</v>
          </cell>
          <cell r="AT3">
            <v>418044695.42000002</v>
          </cell>
          <cell r="AU3">
            <v>500754664.08999997</v>
          </cell>
          <cell r="AV3">
            <v>577643812.44000006</v>
          </cell>
          <cell r="AW3">
            <v>628287335.14999998</v>
          </cell>
          <cell r="AX3">
            <v>634446608.05999994</v>
          </cell>
          <cell r="AY3">
            <v>632577197.74000001</v>
          </cell>
          <cell r="AZ3">
            <v>595345246.26999998</v>
          </cell>
          <cell r="BA3">
            <v>605297579.46000004</v>
          </cell>
          <cell r="BB3">
            <v>608012964.20000005</v>
          </cell>
          <cell r="BC3">
            <v>566824655.71000004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</row>
        <row r="4">
          <cell r="B4" t="str">
            <v>1.1.01</v>
          </cell>
          <cell r="C4" t="str">
            <v xml:space="preserve">DISPONIBILIDADES                                  </v>
          </cell>
          <cell r="D4">
            <v>3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52122728.159999996</v>
          </cell>
          <cell r="R4">
            <v>47840334.579999998</v>
          </cell>
          <cell r="S4">
            <v>57032521.770000003</v>
          </cell>
          <cell r="T4">
            <v>121545558.13</v>
          </cell>
          <cell r="U4">
            <v>115115782.34</v>
          </cell>
          <cell r="V4">
            <v>28569787.559999999</v>
          </cell>
          <cell r="W4">
            <v>39588972.659999996</v>
          </cell>
          <cell r="X4">
            <v>14416991.939999999</v>
          </cell>
          <cell r="Y4">
            <v>25484817.140000001</v>
          </cell>
          <cell r="Z4">
            <v>39517347.390000001</v>
          </cell>
          <cell r="AA4">
            <v>34241968.520000003</v>
          </cell>
          <cell r="AB4">
            <v>18900486.629999999</v>
          </cell>
          <cell r="AC4">
            <v>32749346.09</v>
          </cell>
          <cell r="AD4">
            <v>30191968.23</v>
          </cell>
          <cell r="AE4">
            <v>26954045.239999998</v>
          </cell>
          <cell r="AF4">
            <v>88405508.569999993</v>
          </cell>
          <cell r="AG4">
            <v>84570094.120000005</v>
          </cell>
          <cell r="AH4">
            <v>95847195.439999998</v>
          </cell>
          <cell r="AI4">
            <v>102094082.69</v>
          </cell>
          <cell r="AJ4">
            <v>87577712.870000005</v>
          </cell>
          <cell r="AK4">
            <v>39539608.130000003</v>
          </cell>
          <cell r="AL4">
            <v>68911990.140000001</v>
          </cell>
          <cell r="AM4">
            <v>78988755.290000007</v>
          </cell>
          <cell r="AN4">
            <v>55373090.200000003</v>
          </cell>
          <cell r="AO4">
            <v>52912339.149999999</v>
          </cell>
          <cell r="AP4">
            <v>34022232.390000001</v>
          </cell>
          <cell r="AQ4">
            <v>29056097.210000001</v>
          </cell>
          <cell r="AR4">
            <v>21741521.59</v>
          </cell>
          <cell r="AS4">
            <v>16559158.48</v>
          </cell>
          <cell r="AT4">
            <v>29851362.73</v>
          </cell>
          <cell r="AU4">
            <v>30397959.940000001</v>
          </cell>
          <cell r="AV4">
            <v>39153518.969999999</v>
          </cell>
          <cell r="AW4">
            <v>47672585.140000001</v>
          </cell>
          <cell r="AX4">
            <v>74814655.980000004</v>
          </cell>
          <cell r="AY4">
            <v>57114884.240000002</v>
          </cell>
          <cell r="AZ4">
            <v>70699413.769999996</v>
          </cell>
          <cell r="BA4">
            <v>62253978.200000003</v>
          </cell>
          <cell r="BB4">
            <v>58662408.969999999</v>
          </cell>
          <cell r="BC4">
            <v>56006158.18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</row>
        <row r="5">
          <cell r="A5">
            <v>1</v>
          </cell>
          <cell r="B5" t="str">
            <v>1.1.01.01</v>
          </cell>
          <cell r="C5" t="str">
            <v xml:space="preserve">CAIXA                                             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319659.83</v>
          </cell>
          <cell r="R5">
            <v>334048.96999999997</v>
          </cell>
          <cell r="S5">
            <v>2674309.4500000002</v>
          </cell>
          <cell r="T5">
            <v>2626531.73</v>
          </cell>
          <cell r="U5">
            <v>2598608.67</v>
          </cell>
          <cell r="V5">
            <v>2595769.48</v>
          </cell>
          <cell r="W5">
            <v>2615247.12</v>
          </cell>
          <cell r="X5">
            <v>278012.71999999997</v>
          </cell>
          <cell r="Y5">
            <v>274394.21000000002</v>
          </cell>
          <cell r="Z5">
            <v>259713.93</v>
          </cell>
          <cell r="AA5">
            <v>220797.89</v>
          </cell>
          <cell r="AB5">
            <v>290540.58</v>
          </cell>
          <cell r="AC5">
            <v>239616.24</v>
          </cell>
          <cell r="AD5">
            <v>86223.43</v>
          </cell>
          <cell r="AE5">
            <v>30779.03</v>
          </cell>
          <cell r="AF5">
            <v>32467.19</v>
          </cell>
          <cell r="AG5">
            <v>32333.9</v>
          </cell>
          <cell r="AH5">
            <v>34394.92</v>
          </cell>
          <cell r="AI5">
            <v>144636.53</v>
          </cell>
          <cell r="AJ5">
            <v>138808.95000000001</v>
          </cell>
          <cell r="AK5">
            <v>23346.54</v>
          </cell>
          <cell r="AL5">
            <v>29759.45</v>
          </cell>
          <cell r="AM5">
            <v>45969.25</v>
          </cell>
          <cell r="AN5">
            <v>63014.49</v>
          </cell>
          <cell r="AO5">
            <v>54620.32</v>
          </cell>
          <cell r="AP5">
            <v>61145.37</v>
          </cell>
          <cell r="AQ5">
            <v>65079.29</v>
          </cell>
          <cell r="AR5">
            <v>39304.050000000003</v>
          </cell>
          <cell r="AS5">
            <v>33178.97</v>
          </cell>
          <cell r="AT5">
            <v>71158.33</v>
          </cell>
          <cell r="AU5">
            <v>55016.82</v>
          </cell>
          <cell r="AV5">
            <v>53148.58</v>
          </cell>
          <cell r="AW5">
            <v>46314.61</v>
          </cell>
          <cell r="AX5">
            <v>40850.61</v>
          </cell>
          <cell r="AY5">
            <v>36074.120000000003</v>
          </cell>
          <cell r="AZ5">
            <v>31327.279999999999</v>
          </cell>
          <cell r="BA5">
            <v>29981.96</v>
          </cell>
          <cell r="BB5">
            <v>31118.62</v>
          </cell>
          <cell r="BC5">
            <v>29684.94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</row>
        <row r="6">
          <cell r="B6" t="str">
            <v>1.1.01.01.00001</v>
          </cell>
          <cell r="C6" t="str">
            <v xml:space="preserve">CAIXA                                             </v>
          </cell>
          <cell r="D6">
            <v>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305971.53999999998</v>
          </cell>
          <cell r="R6">
            <v>320261.18</v>
          </cell>
          <cell r="S6">
            <v>368612.4</v>
          </cell>
          <cell r="T6">
            <v>325650.11</v>
          </cell>
          <cell r="U6">
            <v>293828.05</v>
          </cell>
          <cell r="V6">
            <v>292907.96000000002</v>
          </cell>
          <cell r="W6">
            <v>312734.95</v>
          </cell>
          <cell r="X6">
            <v>277815.71999999997</v>
          </cell>
          <cell r="Y6">
            <v>274394.21000000002</v>
          </cell>
          <cell r="Z6">
            <v>262413.93</v>
          </cell>
          <cell r="AA6">
            <v>250497.89</v>
          </cell>
          <cell r="AB6">
            <v>289753.58</v>
          </cell>
          <cell r="AC6">
            <v>239616.24</v>
          </cell>
          <cell r="AD6">
            <v>85923.43</v>
          </cell>
          <cell r="AE6">
            <v>29279.03</v>
          </cell>
          <cell r="AF6">
            <v>34780.94</v>
          </cell>
          <cell r="AG6">
            <v>25203.05</v>
          </cell>
          <cell r="AH6">
            <v>27296.71</v>
          </cell>
          <cell r="AI6">
            <v>142123.75</v>
          </cell>
          <cell r="AJ6">
            <v>137000.20000000001</v>
          </cell>
          <cell r="AK6">
            <v>21437.79</v>
          </cell>
          <cell r="AL6">
            <v>27545.42</v>
          </cell>
          <cell r="AM6">
            <v>43601.98</v>
          </cell>
          <cell r="AN6">
            <v>60800.46</v>
          </cell>
          <cell r="AO6">
            <v>53228.86</v>
          </cell>
          <cell r="AP6">
            <v>58118.58</v>
          </cell>
          <cell r="AQ6">
            <v>64199.5</v>
          </cell>
          <cell r="AR6">
            <v>38424.26</v>
          </cell>
          <cell r="AS6">
            <v>32299.18</v>
          </cell>
          <cell r="AT6">
            <v>70278.539999999994</v>
          </cell>
          <cell r="AU6">
            <v>54137.03</v>
          </cell>
          <cell r="AV6">
            <v>52268.79</v>
          </cell>
          <cell r="AW6">
            <v>45434.82</v>
          </cell>
          <cell r="AX6">
            <v>39970.82</v>
          </cell>
          <cell r="AY6">
            <v>35194.33</v>
          </cell>
          <cell r="AZ6">
            <v>28947.49</v>
          </cell>
          <cell r="BA6">
            <v>29102.17</v>
          </cell>
          <cell r="BB6">
            <v>30238.83</v>
          </cell>
          <cell r="BC6">
            <v>28805.15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</row>
        <row r="7">
          <cell r="B7" t="str">
            <v>1.1.01.01.00002</v>
          </cell>
          <cell r="C7" t="str">
            <v xml:space="preserve">VALORES EM TRANSFERENCIA                          </v>
          </cell>
          <cell r="D7">
            <v>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13688.29</v>
          </cell>
          <cell r="R7">
            <v>13787.79</v>
          </cell>
          <cell r="S7">
            <v>2305697.0499999998</v>
          </cell>
          <cell r="T7">
            <v>2300881.62</v>
          </cell>
          <cell r="U7">
            <v>2304780.62</v>
          </cell>
          <cell r="V7">
            <v>2302861.52</v>
          </cell>
          <cell r="W7">
            <v>2302512.17</v>
          </cell>
          <cell r="X7">
            <v>197</v>
          </cell>
          <cell r="Y7">
            <v>0</v>
          </cell>
          <cell r="Z7">
            <v>-2700</v>
          </cell>
          <cell r="AA7">
            <v>-29700</v>
          </cell>
          <cell r="AB7">
            <v>787</v>
          </cell>
          <cell r="AC7">
            <v>0</v>
          </cell>
          <cell r="AD7">
            <v>300</v>
          </cell>
          <cell r="AE7">
            <v>1500</v>
          </cell>
          <cell r="AF7">
            <v>-2313.75</v>
          </cell>
          <cell r="AG7">
            <v>7130.85</v>
          </cell>
          <cell r="AH7">
            <v>7098.21</v>
          </cell>
          <cell r="AI7">
            <v>2512.7800000000002</v>
          </cell>
          <cell r="AJ7">
            <v>1808.75</v>
          </cell>
          <cell r="AK7">
            <v>1908.75</v>
          </cell>
          <cell r="AL7">
            <v>2214.0300000000002</v>
          </cell>
          <cell r="AM7">
            <v>2367.27</v>
          </cell>
          <cell r="AN7">
            <v>2214.0300000000002</v>
          </cell>
          <cell r="AO7">
            <v>1391.46</v>
          </cell>
          <cell r="AP7">
            <v>3026.79</v>
          </cell>
          <cell r="AQ7">
            <v>879.79</v>
          </cell>
          <cell r="AR7">
            <v>879.79</v>
          </cell>
          <cell r="AS7">
            <v>879.79</v>
          </cell>
          <cell r="AT7">
            <v>879.79</v>
          </cell>
          <cell r="AU7">
            <v>879.79</v>
          </cell>
          <cell r="AV7">
            <v>879.79</v>
          </cell>
          <cell r="AW7">
            <v>879.79</v>
          </cell>
          <cell r="AX7">
            <v>879.79</v>
          </cell>
          <cell r="AY7">
            <v>879.79</v>
          </cell>
          <cell r="AZ7">
            <v>2379.79</v>
          </cell>
          <cell r="BA7">
            <v>879.79</v>
          </cell>
          <cell r="BB7">
            <v>879.79</v>
          </cell>
          <cell r="BC7">
            <v>879.79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</row>
        <row r="8">
          <cell r="A8">
            <v>1</v>
          </cell>
          <cell r="B8" t="str">
            <v>1.1.01.02</v>
          </cell>
          <cell r="C8" t="str">
            <v xml:space="preserve">BANCOS C/MOVIMENTO                                </v>
          </cell>
          <cell r="D8">
            <v>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12503294.59</v>
          </cell>
          <cell r="R8">
            <v>11097764.01</v>
          </cell>
          <cell r="S8">
            <v>15253660.789999999</v>
          </cell>
          <cell r="T8">
            <v>8650690.8100000005</v>
          </cell>
          <cell r="U8">
            <v>11118188.77</v>
          </cell>
          <cell r="V8">
            <v>5197243.92</v>
          </cell>
          <cell r="W8">
            <v>10732697.48</v>
          </cell>
          <cell r="X8">
            <v>-2367507.9700000002</v>
          </cell>
          <cell r="Y8">
            <v>4713949.3</v>
          </cell>
          <cell r="Z8">
            <v>19549571.440000001</v>
          </cell>
          <cell r="AA8">
            <v>14237964.279999999</v>
          </cell>
          <cell r="AB8">
            <v>3029325.17</v>
          </cell>
          <cell r="AC8">
            <v>11636585.52</v>
          </cell>
          <cell r="AD8">
            <v>9352754.6799999997</v>
          </cell>
          <cell r="AE8">
            <v>4036039.82</v>
          </cell>
          <cell r="AF8">
            <v>16878762.52</v>
          </cell>
          <cell r="AG8">
            <v>12074961.130000001</v>
          </cell>
          <cell r="AH8">
            <v>16987680.079999998</v>
          </cell>
          <cell r="AI8">
            <v>13426501.76</v>
          </cell>
          <cell r="AJ8">
            <v>11680151.07</v>
          </cell>
          <cell r="AK8">
            <v>12349489.4</v>
          </cell>
          <cell r="AL8">
            <v>29842804.050000001</v>
          </cell>
          <cell r="AM8">
            <v>37464697.210000001</v>
          </cell>
          <cell r="AN8">
            <v>9116814.0700000003</v>
          </cell>
          <cell r="AO8">
            <v>12852595.529999999</v>
          </cell>
          <cell r="AP8">
            <v>7218864.6600000001</v>
          </cell>
          <cell r="AQ8">
            <v>13551843.84</v>
          </cell>
          <cell r="AR8">
            <v>12061727.49</v>
          </cell>
          <cell r="AS8">
            <v>212310.15</v>
          </cell>
          <cell r="AT8">
            <v>8105118.5999999996</v>
          </cell>
          <cell r="AU8">
            <v>10810912.26</v>
          </cell>
          <cell r="AV8">
            <v>12787172.24</v>
          </cell>
          <cell r="AW8">
            <v>20049456.050000001</v>
          </cell>
          <cell r="AX8">
            <v>35813308.609999999</v>
          </cell>
          <cell r="AY8">
            <v>11973607.800000001</v>
          </cell>
          <cell r="AZ8">
            <v>12809271.550000001</v>
          </cell>
          <cell r="BA8">
            <v>17168978.5</v>
          </cell>
          <cell r="BB8">
            <v>14144162.880000001</v>
          </cell>
          <cell r="BC8">
            <v>21691801.010000002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</row>
        <row r="9">
          <cell r="B9" t="str">
            <v>1.1.01.02.00001</v>
          </cell>
          <cell r="C9" t="str">
            <v xml:space="preserve">ABC BRASIL AG 001 C/C 1750002-0                   </v>
          </cell>
          <cell r="D9">
            <v>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66740.45</v>
          </cell>
          <cell r="R9">
            <v>255504</v>
          </cell>
          <cell r="S9">
            <v>229317.32</v>
          </cell>
          <cell r="T9">
            <v>5751.08</v>
          </cell>
          <cell r="U9">
            <v>5751.22</v>
          </cell>
          <cell r="V9">
            <v>5751.34</v>
          </cell>
          <cell r="W9">
            <v>5751.41</v>
          </cell>
          <cell r="X9">
            <v>5751.54</v>
          </cell>
          <cell r="Y9">
            <v>2655.32</v>
          </cell>
          <cell r="Z9">
            <v>32969.71</v>
          </cell>
          <cell r="AA9">
            <v>-126852.3</v>
          </cell>
          <cell r="AB9">
            <v>2.4900000000000002</v>
          </cell>
          <cell r="AC9">
            <v>2.64</v>
          </cell>
          <cell r="AD9">
            <v>4.2</v>
          </cell>
          <cell r="AE9">
            <v>4.3099999999999996</v>
          </cell>
          <cell r="AF9">
            <v>4.4400000000000004</v>
          </cell>
          <cell r="AG9">
            <v>7.9</v>
          </cell>
          <cell r="AH9">
            <v>8.02</v>
          </cell>
          <cell r="AI9">
            <v>8.1</v>
          </cell>
          <cell r="AJ9">
            <v>8.24</v>
          </cell>
          <cell r="AK9">
            <v>8.36</v>
          </cell>
          <cell r="AL9">
            <v>8.51</v>
          </cell>
          <cell r="AM9">
            <v>8.59</v>
          </cell>
          <cell r="AN9">
            <v>6611.67</v>
          </cell>
          <cell r="AO9">
            <v>3295012.88</v>
          </cell>
          <cell r="AP9">
            <v>138036.20000000001</v>
          </cell>
          <cell r="AQ9">
            <v>138029.59</v>
          </cell>
          <cell r="AR9">
            <v>138029.59</v>
          </cell>
          <cell r="AS9">
            <v>138029.59</v>
          </cell>
          <cell r="AT9">
            <v>138029.59</v>
          </cell>
          <cell r="AU9">
            <v>136812.99</v>
          </cell>
          <cell r="AV9">
            <v>136782.07999999999</v>
          </cell>
          <cell r="AW9">
            <v>136782.07999999999</v>
          </cell>
          <cell r="AX9">
            <v>138001.28</v>
          </cell>
          <cell r="AY9">
            <v>136411.43</v>
          </cell>
          <cell r="AZ9">
            <v>135194.82999999999</v>
          </cell>
          <cell r="BA9">
            <v>671.54</v>
          </cell>
          <cell r="BB9">
            <v>671.54</v>
          </cell>
          <cell r="BC9">
            <v>2617.2199999999998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</row>
        <row r="10">
          <cell r="B10" t="str">
            <v>1.1.01.02.00002</v>
          </cell>
          <cell r="C10" t="str">
            <v xml:space="preserve">AMERICA DO SUL-VIT-21926-6                        </v>
          </cell>
          <cell r="D10">
            <v>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7.5</v>
          </cell>
          <cell r="R10">
            <v>7.5</v>
          </cell>
          <cell r="S10">
            <v>7.5</v>
          </cell>
          <cell r="T10">
            <v>7.5</v>
          </cell>
          <cell r="U10">
            <v>7.5</v>
          </cell>
          <cell r="V10">
            <v>7.5</v>
          </cell>
          <cell r="W10">
            <v>7.5</v>
          </cell>
          <cell r="X10">
            <v>7.5</v>
          </cell>
          <cell r="Y10">
            <v>7.5</v>
          </cell>
          <cell r="Z10">
            <v>7.5</v>
          </cell>
          <cell r="AA10">
            <v>7.5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</row>
        <row r="11">
          <cell r="B11" t="str">
            <v>1.1.01.02.00003</v>
          </cell>
          <cell r="C11" t="str">
            <v xml:space="preserve">HSBC MCU - AG 1070 C/C 00043-8                    </v>
          </cell>
          <cell r="D11">
            <v>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12.25</v>
          </cell>
          <cell r="R11">
            <v>1212.25</v>
          </cell>
          <cell r="S11">
            <v>5966.25</v>
          </cell>
          <cell r="T11">
            <v>5966.25</v>
          </cell>
          <cell r="U11">
            <v>14666.25</v>
          </cell>
          <cell r="V11">
            <v>-25333.75</v>
          </cell>
          <cell r="W11">
            <v>4723.78</v>
          </cell>
          <cell r="X11">
            <v>4723.78</v>
          </cell>
          <cell r="Y11">
            <v>4723.78</v>
          </cell>
          <cell r="Z11">
            <v>6700.78</v>
          </cell>
          <cell r="AA11">
            <v>13070.78</v>
          </cell>
          <cell r="AB11">
            <v>0.01</v>
          </cell>
          <cell r="AC11">
            <v>0.01</v>
          </cell>
          <cell r="AD11">
            <v>0.01</v>
          </cell>
          <cell r="AE11">
            <v>1420.01</v>
          </cell>
          <cell r="AF11">
            <v>3220.01</v>
          </cell>
          <cell r="AG11">
            <v>3220.01</v>
          </cell>
          <cell r="AH11">
            <v>3207.47</v>
          </cell>
          <cell r="AI11">
            <v>17638.849999999999</v>
          </cell>
          <cell r="AJ11">
            <v>17650.66</v>
          </cell>
          <cell r="AK11">
            <v>20846.66</v>
          </cell>
          <cell r="AL11">
            <v>20467.330000000002</v>
          </cell>
          <cell r="AM11">
            <v>18749.830000000002</v>
          </cell>
          <cell r="AN11">
            <v>15770.63</v>
          </cell>
          <cell r="AO11">
            <v>16535.62</v>
          </cell>
          <cell r="AP11">
            <v>21285.61</v>
          </cell>
          <cell r="AQ11">
            <v>21279.59</v>
          </cell>
          <cell r="AR11">
            <v>-7839.98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</row>
        <row r="12">
          <cell r="B12" t="str">
            <v>1.1.01.02.00004</v>
          </cell>
          <cell r="C12" t="str">
            <v xml:space="preserve">HSBC PLN - AG 193 C/C 12710-00                    </v>
          </cell>
          <cell r="D12">
            <v>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1202.58</v>
          </cell>
          <cell r="R12">
            <v>2137.71</v>
          </cell>
          <cell r="S12">
            <v>55538.76</v>
          </cell>
          <cell r="T12">
            <v>-16447.080000000002</v>
          </cell>
          <cell r="U12">
            <v>936412.11</v>
          </cell>
          <cell r="V12">
            <v>-75723.240000000005</v>
          </cell>
          <cell r="W12">
            <v>-19797.060000000001</v>
          </cell>
          <cell r="X12">
            <v>-47023.59</v>
          </cell>
          <cell r="Y12">
            <v>-27225.96</v>
          </cell>
          <cell r="Z12">
            <v>-212151.48</v>
          </cell>
          <cell r="AA12">
            <v>-7570.4</v>
          </cell>
          <cell r="AB12">
            <v>6695.42</v>
          </cell>
          <cell r="AC12">
            <v>9895.5499999999993</v>
          </cell>
          <cell r="AD12">
            <v>11375.27</v>
          </cell>
          <cell r="AE12">
            <v>9549.2000000000007</v>
          </cell>
          <cell r="AF12">
            <v>141816.43</v>
          </cell>
          <cell r="AG12">
            <v>7291.96</v>
          </cell>
          <cell r="AH12">
            <v>22305.45</v>
          </cell>
          <cell r="AI12">
            <v>107798.2</v>
          </cell>
          <cell r="AJ12">
            <v>-54473.21</v>
          </cell>
          <cell r="AK12">
            <v>-24728</v>
          </cell>
          <cell r="AL12">
            <v>-3524.46</v>
          </cell>
          <cell r="AM12">
            <v>67565.490000000005</v>
          </cell>
          <cell r="AN12">
            <v>2331.67</v>
          </cell>
          <cell r="AO12">
            <v>2938.94</v>
          </cell>
          <cell r="AP12">
            <v>-24135.19</v>
          </cell>
          <cell r="AQ12">
            <v>21133.599999999999</v>
          </cell>
          <cell r="AR12">
            <v>67652.740000000005</v>
          </cell>
          <cell r="AS12">
            <v>38639.35</v>
          </cell>
          <cell r="AT12">
            <v>141712.29</v>
          </cell>
          <cell r="AU12">
            <v>50035.32</v>
          </cell>
          <cell r="AV12">
            <v>79784.25</v>
          </cell>
          <cell r="AW12">
            <v>80262.960000000006</v>
          </cell>
          <cell r="AX12">
            <v>89484.64</v>
          </cell>
          <cell r="AY12">
            <v>24615.33</v>
          </cell>
          <cell r="AZ12">
            <v>2116.56</v>
          </cell>
          <cell r="BA12">
            <v>103.49</v>
          </cell>
          <cell r="BB12">
            <v>1912.85</v>
          </cell>
          <cell r="BC12">
            <v>-12312403.26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</row>
        <row r="13">
          <cell r="B13" t="str">
            <v>1.1.01.02.00005</v>
          </cell>
          <cell r="C13" t="str">
            <v xml:space="preserve">HSBC VIT AG 302 C/C 4456-06                       </v>
          </cell>
          <cell r="D13">
            <v>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-400063.06</v>
          </cell>
          <cell r="R13">
            <v>-690078.08</v>
          </cell>
          <cell r="S13">
            <v>-711795.99</v>
          </cell>
          <cell r="T13">
            <v>-711795.99</v>
          </cell>
          <cell r="U13">
            <v>-660158.15</v>
          </cell>
          <cell r="V13">
            <v>369748.3</v>
          </cell>
          <cell r="W13">
            <v>406876.66</v>
          </cell>
          <cell r="X13">
            <v>399543.03999999998</v>
          </cell>
          <cell r="Y13">
            <v>387455.61</v>
          </cell>
          <cell r="Z13">
            <v>1788825.67</v>
          </cell>
          <cell r="AA13">
            <v>1786769.8</v>
          </cell>
          <cell r="AB13">
            <v>1058.69</v>
          </cell>
          <cell r="AC13">
            <v>-38941.31</v>
          </cell>
          <cell r="AD13">
            <v>7.49</v>
          </cell>
          <cell r="AE13">
            <v>-182789.2</v>
          </cell>
          <cell r="AF13">
            <v>5869.71</v>
          </cell>
          <cell r="AG13">
            <v>-752130.29</v>
          </cell>
          <cell r="AH13">
            <v>5869.71</v>
          </cell>
          <cell r="AI13">
            <v>6.95</v>
          </cell>
          <cell r="AJ13">
            <v>0.83</v>
          </cell>
          <cell r="AK13">
            <v>6.05</v>
          </cell>
          <cell r="AL13">
            <v>5.14</v>
          </cell>
          <cell r="AM13">
            <v>4.21</v>
          </cell>
          <cell r="AN13">
            <v>0</v>
          </cell>
          <cell r="AO13">
            <v>14.63</v>
          </cell>
          <cell r="AP13">
            <v>14.63</v>
          </cell>
          <cell r="AQ13">
            <v>14.6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</row>
        <row r="14">
          <cell r="B14" t="str">
            <v>1.1.01.02.00006</v>
          </cell>
          <cell r="C14" t="str">
            <v xml:space="preserve">BAMERINDUS-VIT-5447-87                            </v>
          </cell>
          <cell r="D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</row>
        <row r="15">
          <cell r="B15" t="str">
            <v>1.1.01.02.00007</v>
          </cell>
          <cell r="C15" t="str">
            <v xml:space="preserve">BAMERINDUS-VIT-5449-49                            </v>
          </cell>
          <cell r="D15">
            <v>5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</row>
        <row r="16">
          <cell r="B16" t="str">
            <v>1.1.01.02.00008</v>
          </cell>
          <cell r="C16" t="str">
            <v xml:space="preserve">BAMERINDUS-VIT-5450-23                            </v>
          </cell>
          <cell r="D16">
            <v>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</row>
        <row r="17">
          <cell r="B17" t="str">
            <v>1.1.01.02.00009</v>
          </cell>
          <cell r="C17" t="str">
            <v xml:space="preserve">BAMERINDUS-VIT-6286-97                            </v>
          </cell>
          <cell r="D17">
            <v>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</row>
        <row r="18">
          <cell r="B18" t="str">
            <v>1.1.01.02.00010</v>
          </cell>
          <cell r="C18" t="str">
            <v xml:space="preserve">BAMERINDUS-VIT-6287-78                            </v>
          </cell>
          <cell r="D18">
            <v>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</row>
        <row r="19">
          <cell r="B19" t="str">
            <v>1.1.01.02.00011</v>
          </cell>
          <cell r="C19" t="str">
            <v xml:space="preserve">BAMERINDUS-VIT-6291-97                            </v>
          </cell>
          <cell r="D19">
            <v>5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-11915.04</v>
          </cell>
          <cell r="V19">
            <v>-11915.04</v>
          </cell>
          <cell r="W19">
            <v>-11915.04</v>
          </cell>
          <cell r="X19">
            <v>-11915.04</v>
          </cell>
          <cell r="Y19">
            <v>-11915.04</v>
          </cell>
          <cell r="Z19">
            <v>-11915.04</v>
          </cell>
          <cell r="AA19">
            <v>-11915.04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</row>
        <row r="20">
          <cell r="B20" t="str">
            <v>1.1.01.02.00012</v>
          </cell>
          <cell r="C20" t="str">
            <v xml:space="preserve">BAMERINDUS-VIT-6292-78                            </v>
          </cell>
          <cell r="D20">
            <v>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</row>
        <row r="21">
          <cell r="B21" t="str">
            <v>1.1.01.02.00013</v>
          </cell>
          <cell r="C21" t="str">
            <v xml:space="preserve">BANCO BRASIL - 1090                               </v>
          </cell>
          <cell r="D21">
            <v>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158995.03</v>
          </cell>
          <cell r="R21">
            <v>158995.03</v>
          </cell>
          <cell r="S21">
            <v>158995.03</v>
          </cell>
          <cell r="T21">
            <v>158995.03</v>
          </cell>
          <cell r="U21">
            <v>158995.03</v>
          </cell>
          <cell r="V21">
            <v>158995.03</v>
          </cell>
          <cell r="W21">
            <v>159056.03</v>
          </cell>
          <cell r="X21">
            <v>159056.03</v>
          </cell>
          <cell r="Y21">
            <v>159056.03</v>
          </cell>
          <cell r="Z21">
            <v>159056.03</v>
          </cell>
          <cell r="AA21">
            <v>159056.03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</row>
        <row r="22">
          <cell r="B22" t="str">
            <v>1.1.01.02.00014</v>
          </cell>
          <cell r="C22" t="str">
            <v xml:space="preserve">BANCO BRASIL UBR - 15095                          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394511.86</v>
          </cell>
          <cell r="R22">
            <v>483446.72</v>
          </cell>
          <cell r="S22">
            <v>-107984.35</v>
          </cell>
          <cell r="T22">
            <v>-197089.6</v>
          </cell>
          <cell r="U22">
            <v>318578.38</v>
          </cell>
          <cell r="V22">
            <v>892149.34</v>
          </cell>
          <cell r="W22">
            <v>2750053.18</v>
          </cell>
          <cell r="X22">
            <v>-99438.83</v>
          </cell>
          <cell r="Y22">
            <v>1149096.5900000001</v>
          </cell>
          <cell r="Z22">
            <v>219420.58</v>
          </cell>
          <cell r="AA22">
            <v>245100.98</v>
          </cell>
          <cell r="AB22">
            <v>174359.2</v>
          </cell>
          <cell r="AC22">
            <v>226652.77</v>
          </cell>
          <cell r="AD22">
            <v>229655.04000000001</v>
          </cell>
          <cell r="AE22">
            <v>122141.3</v>
          </cell>
          <cell r="AF22">
            <v>292756.06</v>
          </cell>
          <cell r="AG22">
            <v>-226049.49</v>
          </cell>
          <cell r="AH22">
            <v>-238888.94</v>
          </cell>
          <cell r="AI22">
            <v>352788.87</v>
          </cell>
          <cell r="AJ22">
            <v>-1592974.79</v>
          </cell>
          <cell r="AK22">
            <v>1642359.32</v>
          </cell>
          <cell r="AL22">
            <v>84853.49</v>
          </cell>
          <cell r="AM22">
            <v>3148251.72</v>
          </cell>
          <cell r="AN22">
            <v>362180.37</v>
          </cell>
          <cell r="AO22">
            <v>385067.87</v>
          </cell>
          <cell r="AP22">
            <v>1031052.22</v>
          </cell>
          <cell r="AQ22">
            <v>357189.5</v>
          </cell>
          <cell r="AR22">
            <v>591753.74</v>
          </cell>
          <cell r="AS22">
            <v>-73292.45</v>
          </cell>
          <cell r="AT22">
            <v>643550.31999999995</v>
          </cell>
          <cell r="AU22">
            <v>-255420.91</v>
          </cell>
          <cell r="AV22">
            <v>398789.84</v>
          </cell>
          <cell r="AW22">
            <v>1021432.31</v>
          </cell>
          <cell r="AX22">
            <v>1094631.43</v>
          </cell>
          <cell r="AY22">
            <v>1662353.8</v>
          </cell>
          <cell r="AZ22">
            <v>401529.84</v>
          </cell>
          <cell r="BA22">
            <v>566616.1</v>
          </cell>
          <cell r="BB22">
            <v>662105.72</v>
          </cell>
          <cell r="BC22">
            <v>1280399.17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</row>
        <row r="23">
          <cell r="B23" t="str">
            <v>1.1.01.02.00015</v>
          </cell>
          <cell r="C23" t="str">
            <v xml:space="preserve">BANCO DO BRASIL - PLN CTA 67190-8                 </v>
          </cell>
          <cell r="D23">
            <v>5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-285.02</v>
          </cell>
          <cell r="R23">
            <v>-285.02</v>
          </cell>
          <cell r="S23">
            <v>-285.02</v>
          </cell>
          <cell r="T23">
            <v>-285.02</v>
          </cell>
          <cell r="U23">
            <v>2025797.08</v>
          </cell>
          <cell r="V23">
            <v>6433934.7400000002</v>
          </cell>
          <cell r="W23">
            <v>9227760.2100000009</v>
          </cell>
          <cell r="X23">
            <v>-728732.44</v>
          </cell>
          <cell r="Y23">
            <v>0</v>
          </cell>
          <cell r="Z23">
            <v>337945.23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</row>
        <row r="24">
          <cell r="B24" t="str">
            <v>1.1.01.02.00016</v>
          </cell>
          <cell r="C24" t="str">
            <v xml:space="preserve">BANCOOB-MCU-0849-4                                </v>
          </cell>
          <cell r="D24">
            <v>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-1014.84</v>
          </cell>
          <cell r="AX24">
            <v>257360.42</v>
          </cell>
          <cell r="AY24">
            <v>534689.52</v>
          </cell>
          <cell r="AZ24">
            <v>378912.35</v>
          </cell>
          <cell r="BA24">
            <v>270169.3</v>
          </cell>
          <cell r="BB24">
            <v>539602.56999999995</v>
          </cell>
          <cell r="BC24">
            <v>74733.600000000006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</row>
        <row r="25">
          <cell r="B25" t="str">
            <v>1.1.01.02.00017</v>
          </cell>
          <cell r="C25" t="str">
            <v xml:space="preserve">BANDEIRANTES-VIT-20151-5                          </v>
          </cell>
          <cell r="D25">
            <v>5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</row>
        <row r="26">
          <cell r="B26" t="str">
            <v>1.1.01.02.00018</v>
          </cell>
          <cell r="C26" t="str">
            <v xml:space="preserve">BANERJ-VIT-36316                                  </v>
          </cell>
          <cell r="D26">
            <v>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</row>
        <row r="27">
          <cell r="B27" t="str">
            <v>1.1.01.02.00019</v>
          </cell>
          <cell r="C27" t="str">
            <v xml:space="preserve">BANESPA PLN AG 303 C/C 442-6                      </v>
          </cell>
          <cell r="D27">
            <v>5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345816.38</v>
          </cell>
          <cell r="R27">
            <v>933354.55</v>
          </cell>
          <cell r="S27">
            <v>787458.93</v>
          </cell>
          <cell r="T27">
            <v>1024043.65</v>
          </cell>
          <cell r="U27">
            <v>386416.42</v>
          </cell>
          <cell r="V27">
            <v>590507.59</v>
          </cell>
          <cell r="W27">
            <v>127419.16</v>
          </cell>
          <cell r="X27">
            <v>179864.64</v>
          </cell>
          <cell r="Y27">
            <v>258353.57</v>
          </cell>
          <cell r="Z27">
            <v>106307.03</v>
          </cell>
          <cell r="AA27">
            <v>302294.74</v>
          </cell>
          <cell r="AB27">
            <v>36921.85</v>
          </cell>
          <cell r="AC27">
            <v>48268.85</v>
          </cell>
          <cell r="AD27">
            <v>58244.81</v>
          </cell>
          <cell r="AE27">
            <v>16239.32</v>
          </cell>
          <cell r="AF27">
            <v>262207.06</v>
          </cell>
          <cell r="AG27">
            <v>-14745.61</v>
          </cell>
          <cell r="AH27">
            <v>99102.86</v>
          </cell>
          <cell r="AI27">
            <v>441005.51</v>
          </cell>
          <cell r="AJ27">
            <v>192446.63</v>
          </cell>
          <cell r="AK27">
            <v>-80899.240000000005</v>
          </cell>
          <cell r="AL27">
            <v>-64124.91</v>
          </cell>
          <cell r="AM27">
            <v>-57998.79</v>
          </cell>
          <cell r="AN27">
            <v>35407.660000000003</v>
          </cell>
          <cell r="AO27">
            <v>20532.09</v>
          </cell>
          <cell r="AP27">
            <v>-7652.92</v>
          </cell>
          <cell r="AQ27">
            <v>18961.5</v>
          </cell>
          <cell r="AR27">
            <v>54388.14</v>
          </cell>
          <cell r="AS27">
            <v>24181.46</v>
          </cell>
          <cell r="AT27">
            <v>126030.73</v>
          </cell>
          <cell r="AU27">
            <v>50214.559999999998</v>
          </cell>
          <cell r="AV27">
            <v>203289.11</v>
          </cell>
          <cell r="AW27">
            <v>330562.74</v>
          </cell>
          <cell r="AX27">
            <v>252537.27</v>
          </cell>
          <cell r="AY27">
            <v>16427.5</v>
          </cell>
          <cell r="AZ27">
            <v>20873.560000000001</v>
          </cell>
          <cell r="BA27">
            <v>37372.81</v>
          </cell>
          <cell r="BB27">
            <v>65769.259999999995</v>
          </cell>
          <cell r="BC27">
            <v>414503.89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</row>
        <row r="28">
          <cell r="B28" t="str">
            <v>1.1.01.02.00020</v>
          </cell>
          <cell r="C28" t="str">
            <v xml:space="preserve">BANESTADO PLN AG 108 C/C 24543-9                  </v>
          </cell>
          <cell r="D28">
            <v>5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442988.51</v>
          </cell>
          <cell r="R28">
            <v>62120.21</v>
          </cell>
          <cell r="S28">
            <v>106365.04</v>
          </cell>
          <cell r="T28">
            <v>6495.93</v>
          </cell>
          <cell r="U28">
            <v>-1042.95</v>
          </cell>
          <cell r="V28">
            <v>-1042.95</v>
          </cell>
          <cell r="W28">
            <v>-1042.95</v>
          </cell>
          <cell r="X28">
            <v>0</v>
          </cell>
          <cell r="Y28">
            <v>0</v>
          </cell>
          <cell r="Z28">
            <v>155156.03</v>
          </cell>
          <cell r="AA28">
            <v>169156.03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</row>
        <row r="29">
          <cell r="B29" t="str">
            <v>1.1.01.02.00021</v>
          </cell>
          <cell r="C29" t="str">
            <v xml:space="preserve">BANESTES-VIT-1.833.391                            </v>
          </cell>
          <cell r="D29">
            <v>5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</row>
        <row r="30">
          <cell r="B30" t="str">
            <v>1.1.01.02.00022</v>
          </cell>
          <cell r="C30" t="str">
            <v xml:space="preserve">BANESTES-VNA-1.432.863                            </v>
          </cell>
          <cell r="D30">
            <v>5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657401.06000000006</v>
          </cell>
          <cell r="R30">
            <v>265608.02</v>
          </cell>
          <cell r="S30">
            <v>859894.5</v>
          </cell>
          <cell r="T30">
            <v>372082.83</v>
          </cell>
          <cell r="U30">
            <v>-2448326.2400000002</v>
          </cell>
          <cell r="V30">
            <v>-2598183.7999999998</v>
          </cell>
          <cell r="W30">
            <v>-2415283.9300000002</v>
          </cell>
          <cell r="X30">
            <v>1148045.72</v>
          </cell>
          <cell r="Y30">
            <v>577099.29</v>
          </cell>
          <cell r="Z30">
            <v>918770.2</v>
          </cell>
          <cell r="AA30">
            <v>504907.55</v>
          </cell>
          <cell r="AB30">
            <v>35827.11</v>
          </cell>
          <cell r="AC30">
            <v>162979.1</v>
          </cell>
          <cell r="AD30">
            <v>158732.89000000001</v>
          </cell>
          <cell r="AE30">
            <v>-18080.080000000002</v>
          </cell>
          <cell r="AF30">
            <v>340366.6</v>
          </cell>
          <cell r="AG30">
            <v>677772.15</v>
          </cell>
          <cell r="AH30">
            <v>764596.3</v>
          </cell>
          <cell r="AI30">
            <v>1431021.3</v>
          </cell>
          <cell r="AJ30">
            <v>2447123.71</v>
          </cell>
          <cell r="AK30">
            <v>1701238.88</v>
          </cell>
          <cell r="AL30">
            <v>1465655.99</v>
          </cell>
          <cell r="AM30">
            <v>452639.93</v>
          </cell>
          <cell r="AN30">
            <v>396313.86</v>
          </cell>
          <cell r="AO30">
            <v>-18412.18</v>
          </cell>
          <cell r="AP30">
            <v>183.88</v>
          </cell>
          <cell r="AQ30">
            <v>73620.95</v>
          </cell>
          <cell r="AR30">
            <v>83501.25</v>
          </cell>
          <cell r="AS30">
            <v>152478.9</v>
          </cell>
          <cell r="AT30">
            <v>675281.77</v>
          </cell>
          <cell r="AU30">
            <v>401660</v>
          </cell>
          <cell r="AV30">
            <v>1357039.9</v>
          </cell>
          <cell r="AW30">
            <v>1123896.3600000001</v>
          </cell>
          <cell r="AX30">
            <v>1517219.46</v>
          </cell>
          <cell r="AY30">
            <v>517343.18</v>
          </cell>
          <cell r="AZ30">
            <v>430060.58</v>
          </cell>
          <cell r="BA30">
            <v>496800.12</v>
          </cell>
          <cell r="BB30">
            <v>312586.58</v>
          </cell>
          <cell r="BC30">
            <v>432573.52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</row>
        <row r="31">
          <cell r="B31" t="str">
            <v>1.1.01.02.00023</v>
          </cell>
          <cell r="C31" t="str">
            <v xml:space="preserve">BARCLAYS E GALICIA-PLN-001-8                      </v>
          </cell>
          <cell r="D31">
            <v>5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54</v>
          </cell>
          <cell r="V31">
            <v>97.2</v>
          </cell>
          <cell r="W31">
            <v>97.2</v>
          </cell>
          <cell r="X31">
            <v>97.2</v>
          </cell>
          <cell r="Y31">
            <v>97.2</v>
          </cell>
          <cell r="Z31">
            <v>97.2</v>
          </cell>
          <cell r="AA31">
            <v>97.2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</row>
        <row r="32">
          <cell r="B32" t="str">
            <v>1.1.01.02.00024</v>
          </cell>
          <cell r="C32" t="str">
            <v xml:space="preserve">BBA PLN AG 004 C/C 40100005                       </v>
          </cell>
          <cell r="D32">
            <v>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-3194.3</v>
          </cell>
          <cell r="T32">
            <v>-3194.3</v>
          </cell>
          <cell r="U32">
            <v>0</v>
          </cell>
          <cell r="V32">
            <v>111857.36</v>
          </cell>
          <cell r="W32">
            <v>51417.52</v>
          </cell>
          <cell r="X32">
            <v>260054.42</v>
          </cell>
          <cell r="Y32">
            <v>990401.83</v>
          </cell>
          <cell r="Z32">
            <v>4239211.45</v>
          </cell>
          <cell r="AA32">
            <v>-1073239.48</v>
          </cell>
          <cell r="AB32">
            <v>12782.13</v>
          </cell>
          <cell r="AC32">
            <v>12782.13</v>
          </cell>
          <cell r="AD32">
            <v>9403.4</v>
          </cell>
          <cell r="AE32">
            <v>8670.9699999999993</v>
          </cell>
          <cell r="AF32">
            <v>8673.7199999999993</v>
          </cell>
          <cell r="AG32">
            <v>8673.7199999999993</v>
          </cell>
          <cell r="AH32">
            <v>8657.9699999999993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</row>
        <row r="33">
          <cell r="B33" t="str">
            <v>1.1.01.02.00025</v>
          </cell>
          <cell r="C33" t="str">
            <v xml:space="preserve">BCN-VNA-182385-8                                  </v>
          </cell>
          <cell r="D33">
            <v>5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15198.75</v>
          </cell>
          <cell r="R33">
            <v>25141.55</v>
          </cell>
          <cell r="S33">
            <v>25134.35</v>
          </cell>
          <cell r="T33">
            <v>25127.15</v>
          </cell>
          <cell r="U33">
            <v>25119.95</v>
          </cell>
          <cell r="V33">
            <v>25112.75</v>
          </cell>
          <cell r="W33">
            <v>25105.55</v>
          </cell>
          <cell r="X33">
            <v>10092.34</v>
          </cell>
          <cell r="Y33">
            <v>10092.34</v>
          </cell>
          <cell r="Z33">
            <v>10085.14</v>
          </cell>
          <cell r="AA33">
            <v>10065.27</v>
          </cell>
          <cell r="AB33">
            <v>10050.870000000001</v>
          </cell>
          <cell r="AC33">
            <v>10042.370000000001</v>
          </cell>
          <cell r="AD33">
            <v>10033.870000000001</v>
          </cell>
          <cell r="AE33">
            <v>10033.870000000001</v>
          </cell>
          <cell r="AF33">
            <v>10033.870000000001</v>
          </cell>
          <cell r="AG33">
            <v>4602.8100000000004</v>
          </cell>
          <cell r="AH33">
            <v>4579.0600000000004</v>
          </cell>
          <cell r="AI33">
            <v>4570.5600000000004</v>
          </cell>
          <cell r="AJ33">
            <v>4570.5600000000004</v>
          </cell>
          <cell r="AK33">
            <v>4553.5600000000004</v>
          </cell>
          <cell r="AL33">
            <v>4545.0600000000004</v>
          </cell>
          <cell r="AM33">
            <v>4511.3100000000004</v>
          </cell>
          <cell r="AN33">
            <v>4297.78</v>
          </cell>
          <cell r="AO33">
            <v>4289.28</v>
          </cell>
          <cell r="AP33">
            <v>4265.53</v>
          </cell>
          <cell r="AQ33">
            <v>69890.259999999995</v>
          </cell>
          <cell r="AR33">
            <v>150.82</v>
          </cell>
          <cell r="AS33">
            <v>150.82</v>
          </cell>
          <cell r="AT33">
            <v>150.82</v>
          </cell>
          <cell r="AU33">
            <v>150.82</v>
          </cell>
          <cell r="AV33">
            <v>151.43</v>
          </cell>
          <cell r="AW33">
            <v>151.43</v>
          </cell>
          <cell r="AX33">
            <v>1.43</v>
          </cell>
          <cell r="AY33">
            <v>1.43</v>
          </cell>
          <cell r="AZ33">
            <v>1.43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</row>
        <row r="34">
          <cell r="B34" t="str">
            <v>1.1.01.02.00026</v>
          </cell>
          <cell r="C34" t="str">
            <v xml:space="preserve">BCN-VNA-182511-7                                  </v>
          </cell>
          <cell r="D34">
            <v>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5017.97</v>
          </cell>
          <cell r="R34">
            <v>5017.97</v>
          </cell>
          <cell r="S34">
            <v>5017.97</v>
          </cell>
          <cell r="T34">
            <v>5017.97</v>
          </cell>
          <cell r="U34">
            <v>5017.97</v>
          </cell>
          <cell r="V34">
            <v>5017.97</v>
          </cell>
          <cell r="W34">
            <v>5017.97</v>
          </cell>
          <cell r="X34">
            <v>5017.97</v>
          </cell>
          <cell r="Y34">
            <v>5017.97</v>
          </cell>
          <cell r="Z34">
            <v>5017.97</v>
          </cell>
          <cell r="AA34">
            <v>5017.97</v>
          </cell>
          <cell r="AB34">
            <v>5017.97</v>
          </cell>
          <cell r="AC34">
            <v>5017.97</v>
          </cell>
          <cell r="AD34">
            <v>5017.97</v>
          </cell>
          <cell r="AE34">
            <v>5017.97</v>
          </cell>
          <cell r="AF34">
            <v>5017.97</v>
          </cell>
          <cell r="AG34">
            <v>0</v>
          </cell>
          <cell r="AH34">
            <v>5.55</v>
          </cell>
          <cell r="AI34">
            <v>5.55</v>
          </cell>
          <cell r="AJ34">
            <v>0</v>
          </cell>
          <cell r="AK34">
            <v>0</v>
          </cell>
          <cell r="AL34">
            <v>0</v>
          </cell>
          <cell r="AM34">
            <v>15.61</v>
          </cell>
          <cell r="AN34">
            <v>0</v>
          </cell>
          <cell r="AO34">
            <v>0</v>
          </cell>
          <cell r="AP34">
            <v>9.7799999999999994</v>
          </cell>
          <cell r="AQ34">
            <v>-13.39</v>
          </cell>
          <cell r="AR34">
            <v>0.61</v>
          </cell>
          <cell r="AS34">
            <v>0.61</v>
          </cell>
          <cell r="AT34">
            <v>0.61</v>
          </cell>
          <cell r="AU34">
            <v>0.61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</row>
        <row r="35">
          <cell r="B35" t="str">
            <v>1.1.01.02.00027</v>
          </cell>
          <cell r="C35" t="str">
            <v xml:space="preserve">BEMGE-VIT.-033493-8                               </v>
          </cell>
          <cell r="D35">
            <v>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0.56000000000000005</v>
          </cell>
          <cell r="R35">
            <v>0.56000000000000005</v>
          </cell>
          <cell r="S35">
            <v>0.56000000000000005</v>
          </cell>
          <cell r="T35">
            <v>0.56000000000000005</v>
          </cell>
          <cell r="U35">
            <v>0.56000000000000005</v>
          </cell>
          <cell r="V35">
            <v>0.56000000000000005</v>
          </cell>
          <cell r="W35">
            <v>0.56000000000000005</v>
          </cell>
          <cell r="X35">
            <v>0.56000000000000005</v>
          </cell>
          <cell r="Y35">
            <v>0.56000000000000005</v>
          </cell>
          <cell r="Z35">
            <v>0.56000000000000005</v>
          </cell>
          <cell r="AA35">
            <v>0.56000000000000005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20601</v>
          </cell>
          <cell r="AL35">
            <v>20601</v>
          </cell>
          <cell r="AM35">
            <v>20601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</row>
        <row r="36">
          <cell r="B36" t="str">
            <v>1.1.01.02.00028</v>
          </cell>
          <cell r="C36" t="str">
            <v xml:space="preserve">ITAU S/A AG 3091 C/C 00625-8                      </v>
          </cell>
          <cell r="D36">
            <v>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44931.21</v>
          </cell>
          <cell r="R36">
            <v>51957.79</v>
          </cell>
          <cell r="S36">
            <v>686.25</v>
          </cell>
          <cell r="T36">
            <v>376.5</v>
          </cell>
          <cell r="U36">
            <v>238.48</v>
          </cell>
          <cell r="V36">
            <v>-16166.42</v>
          </cell>
          <cell r="W36">
            <v>-15297.16</v>
          </cell>
          <cell r="X36">
            <v>-15739.67</v>
          </cell>
          <cell r="Y36">
            <v>-17148.419999999998</v>
          </cell>
          <cell r="Z36">
            <v>32615.32</v>
          </cell>
          <cell r="AA36">
            <v>-35813.919999999998</v>
          </cell>
          <cell r="AB36">
            <v>2480.59</v>
          </cell>
          <cell r="AC36">
            <v>7494.3</v>
          </cell>
          <cell r="AD36">
            <v>15406.82</v>
          </cell>
          <cell r="AE36">
            <v>9037.56</v>
          </cell>
          <cell r="AF36">
            <v>8618.81</v>
          </cell>
          <cell r="AG36">
            <v>25651.279999999999</v>
          </cell>
          <cell r="AH36">
            <v>949.58</v>
          </cell>
          <cell r="AI36">
            <v>52112.58</v>
          </cell>
          <cell r="AJ36">
            <v>115041.29</v>
          </cell>
          <cell r="AK36">
            <v>34209.43</v>
          </cell>
          <cell r="AL36">
            <v>72682.55</v>
          </cell>
          <cell r="AM36">
            <v>46406.1</v>
          </cell>
          <cell r="AN36">
            <v>13620.04</v>
          </cell>
          <cell r="AO36">
            <v>18296.2</v>
          </cell>
          <cell r="AP36">
            <v>35180.449999999997</v>
          </cell>
          <cell r="AQ36">
            <v>68378.7</v>
          </cell>
          <cell r="AR36">
            <v>785.35</v>
          </cell>
          <cell r="AS36">
            <v>1716.2</v>
          </cell>
          <cell r="AT36">
            <v>11754.66</v>
          </cell>
          <cell r="AU36">
            <v>51662.71</v>
          </cell>
          <cell r="AV36">
            <v>51662.71</v>
          </cell>
          <cell r="AW36">
            <v>70421.75</v>
          </cell>
          <cell r="AX36">
            <v>81968.600000000006</v>
          </cell>
          <cell r="AY36">
            <v>81965.899999999994</v>
          </cell>
          <cell r="AZ36">
            <v>89931.58</v>
          </cell>
          <cell r="BA36">
            <v>8570.35</v>
          </cell>
          <cell r="BB36">
            <v>8568.5499999999993</v>
          </cell>
          <cell r="BC36">
            <v>11493.03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</row>
        <row r="37">
          <cell r="B37" t="str">
            <v>1.1.01.02.00029</v>
          </cell>
          <cell r="C37" t="str">
            <v xml:space="preserve">BIC BANCO VNA - AG 039 C/C 50245-4                </v>
          </cell>
          <cell r="D37">
            <v>5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-3170.03</v>
          </cell>
          <cell r="U37">
            <v>46.93</v>
          </cell>
          <cell r="V37">
            <v>38.9</v>
          </cell>
          <cell r="W37">
            <v>-193.51</v>
          </cell>
          <cell r="X37">
            <v>-193.51</v>
          </cell>
          <cell r="Y37">
            <v>-193.51</v>
          </cell>
          <cell r="Z37">
            <v>-193.51</v>
          </cell>
          <cell r="AA37">
            <v>-193.51</v>
          </cell>
          <cell r="AB37">
            <v>5.36</v>
          </cell>
          <cell r="AC37">
            <v>5.36</v>
          </cell>
          <cell r="AD37">
            <v>5.36</v>
          </cell>
          <cell r="AE37">
            <v>-1391.73</v>
          </cell>
          <cell r="AF37">
            <v>-1391.73</v>
          </cell>
          <cell r="AG37">
            <v>48.78</v>
          </cell>
          <cell r="AH37">
            <v>48.78</v>
          </cell>
          <cell r="AI37">
            <v>0.1</v>
          </cell>
          <cell r="AJ37">
            <v>0.1</v>
          </cell>
          <cell r="AK37">
            <v>0.1</v>
          </cell>
          <cell r="AL37">
            <v>0.1</v>
          </cell>
          <cell r="AM37">
            <v>0.1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</row>
        <row r="38">
          <cell r="B38" t="str">
            <v>1.1.01.02.00030</v>
          </cell>
          <cell r="C38" t="str">
            <v xml:space="preserve">BICBANCO-VIT-50227-6                              </v>
          </cell>
          <cell r="D38">
            <v>5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487.61</v>
          </cell>
          <cell r="R38">
            <v>1307.1099999999999</v>
          </cell>
          <cell r="S38">
            <v>1277.02</v>
          </cell>
          <cell r="T38">
            <v>611.72</v>
          </cell>
          <cell r="U38">
            <v>87.27</v>
          </cell>
          <cell r="V38">
            <v>83.26</v>
          </cell>
          <cell r="W38">
            <v>26.53</v>
          </cell>
          <cell r="X38">
            <v>2.27</v>
          </cell>
          <cell r="Y38">
            <v>5170.07</v>
          </cell>
          <cell r="Z38">
            <v>3170.07</v>
          </cell>
          <cell r="AA38">
            <v>3024.52</v>
          </cell>
          <cell r="AB38">
            <v>442.55</v>
          </cell>
          <cell r="AC38">
            <v>412.41</v>
          </cell>
          <cell r="AD38">
            <v>674.64</v>
          </cell>
          <cell r="AE38">
            <v>118410.77</v>
          </cell>
          <cell r="AF38">
            <v>1139.33</v>
          </cell>
          <cell r="AG38">
            <v>973.71</v>
          </cell>
          <cell r="AH38">
            <v>953.71</v>
          </cell>
          <cell r="AI38">
            <v>3.62</v>
          </cell>
          <cell r="AJ38">
            <v>-99996.38</v>
          </cell>
          <cell r="AK38">
            <v>3.62</v>
          </cell>
          <cell r="AL38">
            <v>3.62</v>
          </cell>
          <cell r="AM38">
            <v>324.08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</row>
        <row r="39">
          <cell r="B39" t="str">
            <v>1.1.01.02.00031</v>
          </cell>
          <cell r="C39" t="str">
            <v xml:space="preserve">BILBAO VIZCAYA PLN AG 828 C/C 0000042             </v>
          </cell>
          <cell r="D39">
            <v>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113045.81</v>
          </cell>
          <cell r="R39">
            <v>185129.5</v>
          </cell>
          <cell r="S39">
            <v>158082.99</v>
          </cell>
          <cell r="T39">
            <v>100351.69</v>
          </cell>
          <cell r="U39">
            <v>119346.92</v>
          </cell>
          <cell r="V39">
            <v>62229.84</v>
          </cell>
          <cell r="W39">
            <v>477001.19</v>
          </cell>
          <cell r="X39">
            <v>130368.9</v>
          </cell>
          <cell r="Y39">
            <v>44535.040000000001</v>
          </cell>
          <cell r="Z39">
            <v>-434428.77</v>
          </cell>
          <cell r="AA39">
            <v>3587448.2</v>
          </cell>
          <cell r="AB39">
            <v>94763.68</v>
          </cell>
          <cell r="AC39">
            <v>1551084.53</v>
          </cell>
          <cell r="AD39">
            <v>677382.48</v>
          </cell>
          <cell r="AE39">
            <v>-90830.52</v>
          </cell>
          <cell r="AF39">
            <v>-347086.91</v>
          </cell>
          <cell r="AG39">
            <v>1016017.87</v>
          </cell>
          <cell r="AH39">
            <v>-125309.75999999999</v>
          </cell>
          <cell r="AI39">
            <v>158996.75</v>
          </cell>
          <cell r="AJ39">
            <v>93237.69</v>
          </cell>
          <cell r="AK39">
            <v>436710.62</v>
          </cell>
          <cell r="AL39">
            <v>1019645.85</v>
          </cell>
          <cell r="AM39">
            <v>202943.76</v>
          </cell>
          <cell r="AN39">
            <v>374635.49</v>
          </cell>
          <cell r="AO39">
            <v>431142.68</v>
          </cell>
          <cell r="AP39">
            <v>813855.77</v>
          </cell>
          <cell r="AQ39">
            <v>873413.27</v>
          </cell>
          <cell r="AR39">
            <v>640321.79</v>
          </cell>
          <cell r="AS39">
            <v>1762697.75</v>
          </cell>
          <cell r="AT39">
            <v>460707.54</v>
          </cell>
          <cell r="AU39">
            <v>378390.97</v>
          </cell>
          <cell r="AV39">
            <v>438546.51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</row>
        <row r="40">
          <cell r="B40" t="str">
            <v>1.1.01.02.00032</v>
          </cell>
          <cell r="C40" t="str">
            <v xml:space="preserve">BILBAO VIZCAYA-VIT                                </v>
          </cell>
          <cell r="D40">
            <v>5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3641.2</v>
          </cell>
          <cell r="AC40">
            <v>3641.2</v>
          </cell>
          <cell r="AD40">
            <v>3641.2</v>
          </cell>
          <cell r="AE40">
            <v>3641.2</v>
          </cell>
          <cell r="AF40">
            <v>3641.2</v>
          </cell>
          <cell r="AG40">
            <v>3641.2</v>
          </cell>
          <cell r="AH40">
            <v>3641.2</v>
          </cell>
          <cell r="AI40">
            <v>3641.2</v>
          </cell>
          <cell r="AJ40">
            <v>3641.2</v>
          </cell>
          <cell r="AK40">
            <v>3641.2</v>
          </cell>
          <cell r="AL40">
            <v>3641.2</v>
          </cell>
          <cell r="AM40">
            <v>3641.2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</row>
        <row r="41">
          <cell r="B41" t="str">
            <v>1.1.01.02.00033</v>
          </cell>
          <cell r="C41" t="str">
            <v xml:space="preserve">BMC PLN AG 045 C/C 100510-4                       </v>
          </cell>
          <cell r="D41">
            <v>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1725.73</v>
          </cell>
          <cell r="R41">
            <v>1050.73</v>
          </cell>
          <cell r="S41">
            <v>1050.73</v>
          </cell>
          <cell r="T41">
            <v>150.72999999999999</v>
          </cell>
          <cell r="U41">
            <v>-299357.57</v>
          </cell>
          <cell r="V41">
            <v>4625.25</v>
          </cell>
          <cell r="W41">
            <v>4625.25</v>
          </cell>
          <cell r="X41">
            <v>4605.34</v>
          </cell>
          <cell r="Y41">
            <v>4605.34</v>
          </cell>
          <cell r="Z41">
            <v>4605.34</v>
          </cell>
          <cell r="AA41">
            <v>-80394.66</v>
          </cell>
          <cell r="AB41">
            <v>5627.75</v>
          </cell>
          <cell r="AC41">
            <v>5585.28</v>
          </cell>
          <cell r="AD41">
            <v>5585.28</v>
          </cell>
          <cell r="AE41">
            <v>3029.54</v>
          </cell>
          <cell r="AF41">
            <v>3029.54</v>
          </cell>
          <cell r="AG41">
            <v>3029.54</v>
          </cell>
          <cell r="AH41">
            <v>3029.54</v>
          </cell>
          <cell r="AI41">
            <v>2782.16</v>
          </cell>
          <cell r="AJ41">
            <v>2684.82</v>
          </cell>
          <cell r="AK41">
            <v>2684.82</v>
          </cell>
          <cell r="AL41">
            <v>15.82</v>
          </cell>
          <cell r="AM41">
            <v>322.55</v>
          </cell>
          <cell r="AN41">
            <v>2466.15</v>
          </cell>
          <cell r="AO41">
            <v>1114.21</v>
          </cell>
          <cell r="AP41">
            <v>980.17</v>
          </cell>
          <cell r="AQ41">
            <v>980.13</v>
          </cell>
          <cell r="AR41">
            <v>980.13</v>
          </cell>
          <cell r="AS41">
            <v>4430.71</v>
          </cell>
          <cell r="AT41">
            <v>4430.71</v>
          </cell>
          <cell r="AU41">
            <v>4788.75</v>
          </cell>
          <cell r="AV41">
            <v>4358.2700000000004</v>
          </cell>
          <cell r="AW41">
            <v>4327.03</v>
          </cell>
          <cell r="AX41">
            <v>-0.06</v>
          </cell>
          <cell r="AY41">
            <v>-0.06</v>
          </cell>
          <cell r="AZ41">
            <v>-0.06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</row>
        <row r="42">
          <cell r="B42" t="str">
            <v>1.1.01.02.00034</v>
          </cell>
          <cell r="C42" t="str">
            <v xml:space="preserve">BMD-PLN-017.10569-3                               </v>
          </cell>
          <cell r="D42">
            <v>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</row>
        <row r="43">
          <cell r="B43" t="str">
            <v>1.1.01.02.00035</v>
          </cell>
          <cell r="C43" t="str">
            <v xml:space="preserve">BNL PLN AG 001 C/C 000209                         </v>
          </cell>
          <cell r="D43">
            <v>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-841.11</v>
          </cell>
          <cell r="R43">
            <v>-841.11</v>
          </cell>
          <cell r="S43">
            <v>-747.06</v>
          </cell>
          <cell r="T43">
            <v>7985.1</v>
          </cell>
          <cell r="U43">
            <v>8037.35</v>
          </cell>
          <cell r="V43">
            <v>7729.94</v>
          </cell>
          <cell r="W43">
            <v>3150.75</v>
          </cell>
          <cell r="X43">
            <v>3150.75</v>
          </cell>
          <cell r="Y43">
            <v>3150.75</v>
          </cell>
          <cell r="Z43">
            <v>4290.75</v>
          </cell>
          <cell r="AA43">
            <v>4290.75</v>
          </cell>
          <cell r="AB43">
            <v>3123.75</v>
          </cell>
          <cell r="AC43">
            <v>3143.64</v>
          </cell>
          <cell r="AD43">
            <v>3143.64</v>
          </cell>
          <cell r="AE43">
            <v>3143.64</v>
          </cell>
          <cell r="AF43">
            <v>2306.52</v>
          </cell>
          <cell r="AG43">
            <v>5139.9799999999996</v>
          </cell>
          <cell r="AH43">
            <v>5139.9799999999996</v>
          </cell>
          <cell r="AI43">
            <v>5139.9799999999996</v>
          </cell>
          <cell r="AJ43">
            <v>2842.19</v>
          </cell>
          <cell r="AK43">
            <v>3396.49</v>
          </cell>
          <cell r="AL43">
            <v>347128.81</v>
          </cell>
          <cell r="AM43">
            <v>423415.26</v>
          </cell>
          <cell r="AN43">
            <v>119609.32</v>
          </cell>
          <cell r="AO43">
            <v>327830.28999999998</v>
          </cell>
          <cell r="AP43">
            <v>485246.69</v>
          </cell>
          <cell r="AQ43">
            <v>283363.98</v>
          </cell>
          <cell r="AR43">
            <v>639746.54</v>
          </cell>
          <cell r="AS43">
            <v>-7699784.7999999998</v>
          </cell>
          <cell r="AT43">
            <v>-6848051</v>
          </cell>
          <cell r="AU43">
            <v>-7687688.2800000003</v>
          </cell>
          <cell r="AV43">
            <v>-7112810.0099999998</v>
          </cell>
          <cell r="AW43">
            <v>-6524358.04</v>
          </cell>
          <cell r="AX43">
            <v>-5365100.25</v>
          </cell>
          <cell r="AY43">
            <v>268637.42</v>
          </cell>
          <cell r="AZ43">
            <v>109484.79</v>
          </cell>
          <cell r="BA43">
            <v>301779.08</v>
          </cell>
          <cell r="BB43">
            <v>151064.54</v>
          </cell>
          <cell r="BC43">
            <v>298144.84000000003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</row>
        <row r="44">
          <cell r="B44" t="str">
            <v>1.1.01.02.00036</v>
          </cell>
          <cell r="C44" t="str">
            <v xml:space="preserve">BOAVISTA-PLN-193-2                                </v>
          </cell>
          <cell r="D44">
            <v>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107697.82</v>
          </cell>
          <cell r="R44">
            <v>26958.78</v>
          </cell>
          <cell r="S44">
            <v>5473.68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</row>
        <row r="45">
          <cell r="B45" t="str">
            <v>1.1.01.02.00037</v>
          </cell>
          <cell r="C45" t="str">
            <v xml:space="preserve">BOSTON-PLN-256865-07                              </v>
          </cell>
          <cell r="D45">
            <v>5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59256.99</v>
          </cell>
          <cell r="R45">
            <v>63142.12</v>
          </cell>
          <cell r="S45">
            <v>88680.16</v>
          </cell>
          <cell r="T45">
            <v>128308.78</v>
          </cell>
          <cell r="U45">
            <v>82450.42</v>
          </cell>
          <cell r="V45">
            <v>58337.26</v>
          </cell>
          <cell r="W45">
            <v>786742.09</v>
          </cell>
          <cell r="X45">
            <v>34535.15</v>
          </cell>
          <cell r="Y45">
            <v>1305121.51</v>
          </cell>
          <cell r="Z45">
            <v>-9058.7999999999993</v>
          </cell>
          <cell r="AA45">
            <v>-2110120.2200000002</v>
          </cell>
          <cell r="AB45">
            <v>246662.02</v>
          </cell>
          <cell r="AC45">
            <v>251351.13</v>
          </cell>
          <cell r="AD45">
            <v>901655.44</v>
          </cell>
          <cell r="AE45">
            <v>275990.15000000002</v>
          </cell>
          <cell r="AF45">
            <v>1037153.34</v>
          </cell>
          <cell r="AG45">
            <v>565483.01</v>
          </cell>
          <cell r="AH45">
            <v>311585.33</v>
          </cell>
          <cell r="AI45">
            <v>1136.69</v>
          </cell>
          <cell r="AJ45">
            <v>1069095.78</v>
          </cell>
          <cell r="AK45">
            <v>2279493.4500000002</v>
          </cell>
          <cell r="AL45">
            <v>11926349.02</v>
          </cell>
          <cell r="AM45">
            <v>13418613.390000001</v>
          </cell>
          <cell r="AN45">
            <v>2061455.73</v>
          </cell>
          <cell r="AO45">
            <v>6093910.0099999998</v>
          </cell>
          <cell r="AP45">
            <v>4132179.34</v>
          </cell>
          <cell r="AQ45">
            <v>7194942.7999999998</v>
          </cell>
          <cell r="AR45">
            <v>5311110</v>
          </cell>
          <cell r="AS45">
            <v>7393550.1200000001</v>
          </cell>
          <cell r="AT45">
            <v>8129685.6699999999</v>
          </cell>
          <cell r="AU45">
            <v>10854118.560000001</v>
          </cell>
          <cell r="AV45">
            <v>9578807.4199999999</v>
          </cell>
          <cell r="AW45">
            <v>8717896.0399999991</v>
          </cell>
          <cell r="AX45">
            <v>14897560.74</v>
          </cell>
          <cell r="AY45">
            <v>1231121.18</v>
          </cell>
          <cell r="AZ45">
            <v>3164015.88</v>
          </cell>
          <cell r="BA45">
            <v>-726464.03</v>
          </cell>
          <cell r="BB45">
            <v>-961242.54</v>
          </cell>
          <cell r="BC45">
            <v>577459.18000000005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</row>
        <row r="46">
          <cell r="B46" t="str">
            <v>1.1.01.02.00038</v>
          </cell>
          <cell r="C46" t="str">
            <v xml:space="preserve">BOZANO,SIMONSEN-VIT-17611801-8                    </v>
          </cell>
          <cell r="D46">
            <v>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2061.4</v>
          </cell>
          <cell r="R46">
            <v>2061.4</v>
          </cell>
          <cell r="S46">
            <v>2061.4</v>
          </cell>
          <cell r="T46">
            <v>2061.4</v>
          </cell>
          <cell r="U46">
            <v>2061.4</v>
          </cell>
          <cell r="V46">
            <v>2061.4</v>
          </cell>
          <cell r="W46">
            <v>2061.4</v>
          </cell>
          <cell r="X46">
            <v>2061.4</v>
          </cell>
          <cell r="Y46">
            <v>2061.4</v>
          </cell>
          <cell r="Z46">
            <v>2061.4</v>
          </cell>
          <cell r="AA46">
            <v>2061.4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</row>
        <row r="47">
          <cell r="B47" t="str">
            <v>1.1.01.02.00039</v>
          </cell>
          <cell r="C47" t="str">
            <v xml:space="preserve">BRADESCO PGA - AG 048-5 C/C 37880-1               </v>
          </cell>
          <cell r="D47">
            <v>5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106114.33</v>
          </cell>
          <cell r="R47">
            <v>117225.97</v>
          </cell>
          <cell r="S47">
            <v>200820.47</v>
          </cell>
          <cell r="T47">
            <v>293166.31</v>
          </cell>
          <cell r="U47">
            <v>313911.01</v>
          </cell>
          <cell r="V47">
            <v>-63504.94</v>
          </cell>
          <cell r="W47">
            <v>-341336.34</v>
          </cell>
          <cell r="X47">
            <v>550852.73</v>
          </cell>
          <cell r="Y47">
            <v>-2787.13</v>
          </cell>
          <cell r="Z47">
            <v>1996543.17</v>
          </cell>
          <cell r="AA47">
            <v>1547336.52</v>
          </cell>
          <cell r="AB47">
            <v>38931.910000000003</v>
          </cell>
          <cell r="AC47">
            <v>172018.02</v>
          </cell>
          <cell r="AD47">
            <v>9793.85</v>
          </cell>
          <cell r="AE47">
            <v>54898.57</v>
          </cell>
          <cell r="AF47">
            <v>189608</v>
          </cell>
          <cell r="AG47">
            <v>32607.91</v>
          </cell>
          <cell r="AH47">
            <v>48480.02</v>
          </cell>
          <cell r="AI47">
            <v>158285.57</v>
          </cell>
          <cell r="AJ47">
            <v>66691.61</v>
          </cell>
          <cell r="AK47">
            <v>291910.46000000002</v>
          </cell>
          <cell r="AL47">
            <v>1376491.67</v>
          </cell>
          <cell r="AM47">
            <v>-821943.74</v>
          </cell>
          <cell r="AN47">
            <v>66003.55</v>
          </cell>
          <cell r="AO47">
            <v>125405.87</v>
          </cell>
          <cell r="AP47">
            <v>126153.65</v>
          </cell>
          <cell r="AQ47">
            <v>401428.87</v>
          </cell>
          <cell r="AR47">
            <v>174021.01</v>
          </cell>
          <cell r="AS47">
            <v>169803.14</v>
          </cell>
          <cell r="AT47">
            <v>210421.34</v>
          </cell>
          <cell r="AU47">
            <v>264007.69</v>
          </cell>
          <cell r="AV47">
            <v>237619.04</v>
          </cell>
          <cell r="AW47">
            <v>451789.4</v>
          </cell>
          <cell r="AX47">
            <v>430532.27</v>
          </cell>
          <cell r="AY47">
            <v>-17050.37</v>
          </cell>
          <cell r="AZ47">
            <v>269486.09999999998</v>
          </cell>
          <cell r="BA47">
            <v>445966.47</v>
          </cell>
          <cell r="BB47">
            <v>689682.14</v>
          </cell>
          <cell r="BC47">
            <v>1150284.67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</row>
        <row r="48">
          <cell r="B48" t="str">
            <v>1.1.01.02.00040</v>
          </cell>
          <cell r="C48" t="str">
            <v xml:space="preserve">BRADESCO - UBERABA - 70768-6                      </v>
          </cell>
          <cell r="D48">
            <v>5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448185.09</v>
          </cell>
          <cell r="R48">
            <v>228806.8</v>
          </cell>
          <cell r="S48">
            <v>106075.16</v>
          </cell>
          <cell r="T48">
            <v>294258.7</v>
          </cell>
          <cell r="U48">
            <v>453539.13</v>
          </cell>
          <cell r="V48">
            <v>2495367.89</v>
          </cell>
          <cell r="W48">
            <v>5141437.3499999996</v>
          </cell>
          <cell r="X48">
            <v>-1449715.2</v>
          </cell>
          <cell r="Y48">
            <v>126263.11</v>
          </cell>
          <cell r="Z48">
            <v>56836.639999999999</v>
          </cell>
          <cell r="AA48">
            <v>532632.09</v>
          </cell>
          <cell r="AB48">
            <v>38518.089999999997</v>
          </cell>
          <cell r="AC48">
            <v>32458.12</v>
          </cell>
          <cell r="AD48">
            <v>94161.83</v>
          </cell>
          <cell r="AE48">
            <v>83402.42</v>
          </cell>
          <cell r="AF48">
            <v>90948.23</v>
          </cell>
          <cell r="AG48">
            <v>11784</v>
          </cell>
          <cell r="AH48">
            <v>-246733.73</v>
          </cell>
          <cell r="AI48">
            <v>-166303.76</v>
          </cell>
          <cell r="AJ48">
            <v>49222.16</v>
          </cell>
          <cell r="AK48">
            <v>172269.87</v>
          </cell>
          <cell r="AL48">
            <v>236268.2</v>
          </cell>
          <cell r="AM48">
            <v>398272.34</v>
          </cell>
          <cell r="AN48">
            <v>46056.89</v>
          </cell>
          <cell r="AO48">
            <v>17886.650000000001</v>
          </cell>
          <cell r="AP48">
            <v>-1640.51</v>
          </cell>
          <cell r="AQ48">
            <v>-79592.42</v>
          </cell>
          <cell r="AR48">
            <v>-25165.63</v>
          </cell>
          <cell r="AS48">
            <v>15713.29</v>
          </cell>
          <cell r="AT48">
            <v>685144.47</v>
          </cell>
          <cell r="AU48">
            <v>312053.78999999998</v>
          </cell>
          <cell r="AV48">
            <v>327497.86</v>
          </cell>
          <cell r="AW48">
            <v>616757.25</v>
          </cell>
          <cell r="AX48">
            <v>414103.2</v>
          </cell>
          <cell r="AY48">
            <v>94499.23</v>
          </cell>
          <cell r="AZ48">
            <v>60247.05</v>
          </cell>
          <cell r="BA48">
            <v>265972.8</v>
          </cell>
          <cell r="BB48">
            <v>74076.61</v>
          </cell>
          <cell r="BC48">
            <v>426897.53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</row>
        <row r="49">
          <cell r="B49" t="str">
            <v>1.1.01.02.00041</v>
          </cell>
          <cell r="C49" t="str">
            <v xml:space="preserve">BRADESCO - UBR - 70768-6                          </v>
          </cell>
          <cell r="D49">
            <v>5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</row>
        <row r="50">
          <cell r="B50" t="str">
            <v>1.1.01.02.00042</v>
          </cell>
          <cell r="C50" t="str">
            <v xml:space="preserve">BRADESCO-MCU-418-9                                </v>
          </cell>
          <cell r="D50">
            <v>5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-61970.86</v>
          </cell>
          <cell r="R50">
            <v>-354224.03</v>
          </cell>
          <cell r="S50">
            <v>-427774.15</v>
          </cell>
          <cell r="T50">
            <v>-511868.33</v>
          </cell>
          <cell r="U50">
            <v>-496316.39</v>
          </cell>
          <cell r="V50">
            <v>-690206.12</v>
          </cell>
          <cell r="W50">
            <v>-554464.72</v>
          </cell>
          <cell r="X50">
            <v>96968.02</v>
          </cell>
          <cell r="Y50">
            <v>43447.67</v>
          </cell>
          <cell r="Z50">
            <v>56735.26</v>
          </cell>
          <cell r="AA50">
            <v>-51994.68</v>
          </cell>
          <cell r="AB50">
            <v>29328.75</v>
          </cell>
          <cell r="AC50">
            <v>34877.25</v>
          </cell>
          <cell r="AD50">
            <v>7618.82</v>
          </cell>
          <cell r="AE50">
            <v>79224.429999999993</v>
          </cell>
          <cell r="AF50">
            <v>64768.79</v>
          </cell>
          <cell r="AG50">
            <v>-60827.5</v>
          </cell>
          <cell r="AH50">
            <v>15427.5</v>
          </cell>
          <cell r="AI50">
            <v>107928.5</v>
          </cell>
          <cell r="AJ50">
            <v>73223.59</v>
          </cell>
          <cell r="AK50">
            <v>32171.599999999999</v>
          </cell>
          <cell r="AL50">
            <v>41317.370000000003</v>
          </cell>
          <cell r="AM50">
            <v>-4977.32</v>
          </cell>
          <cell r="AN50">
            <v>63174.63</v>
          </cell>
          <cell r="AO50">
            <v>-46087.02</v>
          </cell>
          <cell r="AP50">
            <v>-110580.01</v>
          </cell>
          <cell r="AQ50">
            <v>-125725.07</v>
          </cell>
          <cell r="AR50">
            <v>161839.46</v>
          </cell>
          <cell r="AS50">
            <v>21899.49</v>
          </cell>
          <cell r="AT50">
            <v>95322.58</v>
          </cell>
          <cell r="AU50">
            <v>69277.78</v>
          </cell>
          <cell r="AV50">
            <v>121488.21</v>
          </cell>
          <cell r="AW50">
            <v>176781.68</v>
          </cell>
          <cell r="AX50">
            <v>66068.259999999995</v>
          </cell>
          <cell r="AY50">
            <v>234307.22</v>
          </cell>
          <cell r="AZ50">
            <v>157883.51999999999</v>
          </cell>
          <cell r="BA50">
            <v>119769.77</v>
          </cell>
          <cell r="BB50">
            <v>53185.97</v>
          </cell>
          <cell r="BC50">
            <v>31177.759999999998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</row>
        <row r="51">
          <cell r="B51" t="str">
            <v>1.1.01.02.00043</v>
          </cell>
          <cell r="C51" t="str">
            <v xml:space="preserve">BRADESCO-MIR-658-0                                </v>
          </cell>
          <cell r="D51">
            <v>5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18236.68</v>
          </cell>
          <cell r="R51">
            <v>18235.98</v>
          </cell>
          <cell r="S51">
            <v>18235.98</v>
          </cell>
          <cell r="T51">
            <v>18235.98</v>
          </cell>
          <cell r="U51">
            <v>18235.98</v>
          </cell>
          <cell r="V51">
            <v>3235.98</v>
          </cell>
          <cell r="W51">
            <v>3235.96</v>
          </cell>
          <cell r="X51">
            <v>3214.13</v>
          </cell>
          <cell r="Y51">
            <v>3214.13</v>
          </cell>
          <cell r="Z51">
            <v>3214.13</v>
          </cell>
          <cell r="AA51">
            <v>3214.13</v>
          </cell>
          <cell r="AB51">
            <v>4872.63</v>
          </cell>
          <cell r="AC51">
            <v>4872.63</v>
          </cell>
          <cell r="AD51">
            <v>4872.63</v>
          </cell>
          <cell r="AE51">
            <v>4872.63</v>
          </cell>
          <cell r="AF51">
            <v>4862.6000000000004</v>
          </cell>
          <cell r="AG51">
            <v>4852.57</v>
          </cell>
          <cell r="AH51">
            <v>4842.54</v>
          </cell>
          <cell r="AI51">
            <v>8892.5400000000009</v>
          </cell>
          <cell r="AJ51">
            <v>8892.5400000000009</v>
          </cell>
          <cell r="AK51">
            <v>8892.5400000000009</v>
          </cell>
          <cell r="AL51">
            <v>8892.5400000000009</v>
          </cell>
          <cell r="AM51">
            <v>8892.5400000000009</v>
          </cell>
          <cell r="AN51">
            <v>8892.5400000000009</v>
          </cell>
          <cell r="AO51">
            <v>8892.5400000000009</v>
          </cell>
          <cell r="AP51">
            <v>8892.5400000000009</v>
          </cell>
          <cell r="AQ51">
            <v>8892.51</v>
          </cell>
          <cell r="AR51">
            <v>20.260000000000002</v>
          </cell>
          <cell r="AS51">
            <v>20.260000000000002</v>
          </cell>
          <cell r="AT51">
            <v>20.260000000000002</v>
          </cell>
          <cell r="AU51">
            <v>20.260000000000002</v>
          </cell>
          <cell r="AV51">
            <v>20.260000000000002</v>
          </cell>
          <cell r="AW51">
            <v>20.260000000000002</v>
          </cell>
          <cell r="AX51">
            <v>20.260000000000002</v>
          </cell>
          <cell r="AY51">
            <v>20.260000000000002</v>
          </cell>
          <cell r="AZ51">
            <v>20.260000000000002</v>
          </cell>
          <cell r="BA51">
            <v>30.06</v>
          </cell>
          <cell r="BB51">
            <v>30.06</v>
          </cell>
          <cell r="BC51">
            <v>30.06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</row>
        <row r="52">
          <cell r="B52" t="str">
            <v>1.1.01.02.00044</v>
          </cell>
          <cell r="C52" t="str">
            <v xml:space="preserve">BRADESCO-PLN-18513-2                              </v>
          </cell>
          <cell r="D52">
            <v>5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1354110.58</v>
          </cell>
          <cell r="R52">
            <v>3951922.2</v>
          </cell>
          <cell r="S52">
            <v>3434226.34</v>
          </cell>
          <cell r="T52">
            <v>-4293386.47</v>
          </cell>
          <cell r="U52">
            <v>-1457813.61</v>
          </cell>
          <cell r="V52">
            <v>-2154436.4900000002</v>
          </cell>
          <cell r="W52">
            <v>3917138.77</v>
          </cell>
          <cell r="X52">
            <v>-1193121.3700000001</v>
          </cell>
          <cell r="Y52">
            <v>-3447333.59</v>
          </cell>
          <cell r="Z52">
            <v>-2677976.88</v>
          </cell>
          <cell r="AA52">
            <v>-5615678.1699999999</v>
          </cell>
          <cell r="AB52">
            <v>0</v>
          </cell>
          <cell r="AC52">
            <v>4535409.13</v>
          </cell>
          <cell r="AD52">
            <v>459983.35</v>
          </cell>
          <cell r="AE52">
            <v>1630646.96</v>
          </cell>
          <cell r="AF52">
            <v>6626356.54</v>
          </cell>
          <cell r="AG52">
            <v>5450735.1900000004</v>
          </cell>
          <cell r="AH52">
            <v>7564682.3600000003</v>
          </cell>
          <cell r="AI52">
            <v>4697821.09</v>
          </cell>
          <cell r="AJ52">
            <v>4736749.5599999996</v>
          </cell>
          <cell r="AK52">
            <v>5762807.4000000004</v>
          </cell>
          <cell r="AL52">
            <v>7938622.4400000004</v>
          </cell>
          <cell r="AM52">
            <v>10728769.08</v>
          </cell>
          <cell r="AN52">
            <v>1045704.49</v>
          </cell>
          <cell r="AO52">
            <v>-154998.99</v>
          </cell>
          <cell r="AP52">
            <v>-2095763.4</v>
          </cell>
          <cell r="AQ52">
            <v>31847</v>
          </cell>
          <cell r="AR52">
            <v>1916371.67</v>
          </cell>
          <cell r="AS52">
            <v>3742409.66</v>
          </cell>
          <cell r="AT52">
            <v>2875983.47</v>
          </cell>
          <cell r="AU52">
            <v>3078838.46</v>
          </cell>
          <cell r="AV52">
            <v>3143681.02</v>
          </cell>
          <cell r="AW52">
            <v>3633994.64</v>
          </cell>
          <cell r="AX52">
            <v>4036452.3</v>
          </cell>
          <cell r="AY52">
            <v>691982.26</v>
          </cell>
          <cell r="AZ52">
            <v>886146.37</v>
          </cell>
          <cell r="BA52">
            <v>2361375.98</v>
          </cell>
          <cell r="BB52">
            <v>1931872.54</v>
          </cell>
          <cell r="BC52">
            <v>9166223.0800000001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</row>
        <row r="53">
          <cell r="B53" t="str">
            <v>1.1.01.02.00045</v>
          </cell>
          <cell r="C53" t="str">
            <v xml:space="preserve">BRADESCO-SERG-01685-3                             </v>
          </cell>
          <cell r="D53">
            <v>5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825.5</v>
          </cell>
          <cell r="R53">
            <v>16807.52</v>
          </cell>
          <cell r="S53">
            <v>-5186.32</v>
          </cell>
          <cell r="T53">
            <v>7129.97</v>
          </cell>
          <cell r="U53">
            <v>-10973.52</v>
          </cell>
          <cell r="V53">
            <v>-47341.11</v>
          </cell>
          <cell r="W53">
            <v>-67856.160000000003</v>
          </cell>
          <cell r="X53">
            <v>-17407.21</v>
          </cell>
          <cell r="Y53">
            <v>-10939.21</v>
          </cell>
          <cell r="Z53">
            <v>-20387.990000000002</v>
          </cell>
          <cell r="AA53">
            <v>-57053.03</v>
          </cell>
          <cell r="AB53">
            <v>0</v>
          </cell>
          <cell r="AC53">
            <v>-32130.05</v>
          </cell>
          <cell r="AD53">
            <v>-48412.800000000003</v>
          </cell>
          <cell r="AE53">
            <v>-75303.78</v>
          </cell>
          <cell r="AF53">
            <v>19058.05</v>
          </cell>
          <cell r="AG53">
            <v>-6192.43</v>
          </cell>
          <cell r="AH53">
            <v>45981.31</v>
          </cell>
          <cell r="AI53">
            <v>-29423.51</v>
          </cell>
          <cell r="AJ53">
            <v>-14313.79</v>
          </cell>
          <cell r="AK53">
            <v>22482.07</v>
          </cell>
          <cell r="AL53">
            <v>6695.35</v>
          </cell>
          <cell r="AM53">
            <v>769.96</v>
          </cell>
          <cell r="AN53">
            <v>60013.32</v>
          </cell>
          <cell r="AO53">
            <v>10994.38</v>
          </cell>
          <cell r="AP53">
            <v>22888.79</v>
          </cell>
          <cell r="AQ53">
            <v>-10859.62</v>
          </cell>
          <cell r="AR53">
            <v>-65930.320000000007</v>
          </cell>
          <cell r="AS53">
            <v>-5484.47</v>
          </cell>
          <cell r="AT53">
            <v>-29075.65</v>
          </cell>
          <cell r="AU53">
            <v>14571.14</v>
          </cell>
          <cell r="AV53">
            <v>-76890.720000000001</v>
          </cell>
          <cell r="AW53">
            <v>76968.63</v>
          </cell>
          <cell r="AX53">
            <v>67305.039999999994</v>
          </cell>
          <cell r="AY53">
            <v>41450.660000000003</v>
          </cell>
          <cell r="AZ53">
            <v>-40623.620000000003</v>
          </cell>
          <cell r="BA53">
            <v>-27540.3</v>
          </cell>
          <cell r="BB53">
            <v>81050.47</v>
          </cell>
          <cell r="BC53">
            <v>59902.16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</row>
        <row r="54">
          <cell r="B54" t="str">
            <v>1.1.01.02.00046</v>
          </cell>
          <cell r="C54" t="str">
            <v xml:space="preserve">BRADESCO-T.CORACOES-10400-0                       </v>
          </cell>
          <cell r="D54">
            <v>5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2168879.46</v>
          </cell>
          <cell r="R54">
            <v>515216.92</v>
          </cell>
          <cell r="S54">
            <v>491747.17</v>
          </cell>
          <cell r="T54">
            <v>446865.16</v>
          </cell>
          <cell r="U54">
            <v>-766799.16</v>
          </cell>
          <cell r="V54">
            <v>-1033575.8</v>
          </cell>
          <cell r="W54">
            <v>-834771.05</v>
          </cell>
          <cell r="X54">
            <v>53994.65</v>
          </cell>
          <cell r="Y54">
            <v>56107.01</v>
          </cell>
          <cell r="Z54">
            <v>-3724425.51</v>
          </cell>
          <cell r="AA54">
            <v>217647.77</v>
          </cell>
          <cell r="AB54">
            <v>183495.09</v>
          </cell>
          <cell r="AC54">
            <v>218005.7</v>
          </cell>
          <cell r="AD54">
            <v>16136.02</v>
          </cell>
          <cell r="AE54">
            <v>9371.7000000000007</v>
          </cell>
          <cell r="AF54">
            <v>368368.97</v>
          </cell>
          <cell r="AG54">
            <v>346268.09</v>
          </cell>
          <cell r="AH54">
            <v>74451.490000000005</v>
          </cell>
          <cell r="AI54">
            <v>-111693.86</v>
          </cell>
          <cell r="AJ54">
            <v>-2373.61</v>
          </cell>
          <cell r="AK54">
            <v>-699218.93</v>
          </cell>
          <cell r="AL54">
            <v>220435.16</v>
          </cell>
          <cell r="AM54">
            <v>3314353.64</v>
          </cell>
          <cell r="AN54">
            <v>384440.59</v>
          </cell>
          <cell r="AO54">
            <v>250301.36</v>
          </cell>
          <cell r="AP54">
            <v>316571.53999999998</v>
          </cell>
          <cell r="AQ54">
            <v>380816.42</v>
          </cell>
          <cell r="AR54">
            <v>263041.78000000003</v>
          </cell>
          <cell r="AS54">
            <v>725067.4</v>
          </cell>
          <cell r="AT54">
            <v>128555.66</v>
          </cell>
          <cell r="AU54">
            <v>232503.64</v>
          </cell>
          <cell r="AV54">
            <v>129567.86</v>
          </cell>
          <cell r="AW54">
            <v>5665.7</v>
          </cell>
          <cell r="AX54">
            <v>201422.24</v>
          </cell>
          <cell r="AY54">
            <v>476281.42</v>
          </cell>
          <cell r="AZ54">
            <v>597734.07999999996</v>
          </cell>
          <cell r="BA54">
            <v>3100818.33</v>
          </cell>
          <cell r="BB54">
            <v>2965895.49</v>
          </cell>
          <cell r="BC54">
            <v>3598652.82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</row>
        <row r="55">
          <cell r="B55" t="str">
            <v>1.1.01.02.00047</v>
          </cell>
          <cell r="C55" t="str">
            <v xml:space="preserve">BRADESCO-VNA-143-0                                </v>
          </cell>
          <cell r="D55">
            <v>5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408742.18</v>
          </cell>
          <cell r="R55">
            <v>-1703233.25</v>
          </cell>
          <cell r="S55">
            <v>-1343756.5</v>
          </cell>
          <cell r="T55">
            <v>-1853529.62</v>
          </cell>
          <cell r="U55">
            <v>-1690195.41</v>
          </cell>
          <cell r="V55">
            <v>-602704.66</v>
          </cell>
          <cell r="W55">
            <v>-1186207.2</v>
          </cell>
          <cell r="X55">
            <v>219347.23</v>
          </cell>
          <cell r="Y55">
            <v>216125.79</v>
          </cell>
          <cell r="Z55">
            <v>697150.27</v>
          </cell>
          <cell r="AA55">
            <v>203799.1</v>
          </cell>
          <cell r="AB55">
            <v>104690.7</v>
          </cell>
          <cell r="AC55">
            <v>74245.91</v>
          </cell>
          <cell r="AD55">
            <v>356355.41</v>
          </cell>
          <cell r="AE55">
            <v>29040.14</v>
          </cell>
          <cell r="AF55">
            <v>21113.81</v>
          </cell>
          <cell r="AG55">
            <v>134067.95000000001</v>
          </cell>
          <cell r="AH55">
            <v>403328.75</v>
          </cell>
          <cell r="AI55">
            <v>576839.73</v>
          </cell>
          <cell r="AJ55">
            <v>401261.89</v>
          </cell>
          <cell r="AK55">
            <v>489281.4</v>
          </cell>
          <cell r="AL55">
            <v>930041.92</v>
          </cell>
          <cell r="AM55">
            <v>581254.86</v>
          </cell>
          <cell r="AN55">
            <v>469353.41</v>
          </cell>
          <cell r="AO55">
            <v>45767.34</v>
          </cell>
          <cell r="AP55">
            <v>-44316.26</v>
          </cell>
          <cell r="AQ55">
            <v>233214.14</v>
          </cell>
          <cell r="AR55">
            <v>107884.89</v>
          </cell>
          <cell r="AS55">
            <v>84950.56</v>
          </cell>
          <cell r="AT55">
            <v>971630</v>
          </cell>
          <cell r="AU55">
            <v>136737.78</v>
          </cell>
          <cell r="AV55">
            <v>294783.5</v>
          </cell>
          <cell r="AW55">
            <v>781246.01</v>
          </cell>
          <cell r="AX55">
            <v>2265356.5699999998</v>
          </cell>
          <cell r="AY55">
            <v>173484.59</v>
          </cell>
          <cell r="AZ55">
            <v>186437.9</v>
          </cell>
          <cell r="BA55">
            <v>4056355.09</v>
          </cell>
          <cell r="BB55">
            <v>4317937.21</v>
          </cell>
          <cell r="BC55">
            <v>4529542.82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</row>
        <row r="56">
          <cell r="B56" t="str">
            <v>1.1.01.02.00048</v>
          </cell>
          <cell r="C56" t="str">
            <v xml:space="preserve">BRASIL PGA AG 259-3 C/C 10176-1                   </v>
          </cell>
          <cell r="D56">
            <v>5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-102228.1</v>
          </cell>
          <cell r="R56">
            <v>113935.45</v>
          </cell>
          <cell r="S56">
            <v>603800.56000000006</v>
          </cell>
          <cell r="T56">
            <v>1061013.8500000001</v>
          </cell>
          <cell r="U56">
            <v>329510.59000000003</v>
          </cell>
          <cell r="V56">
            <v>647015.61</v>
          </cell>
          <cell r="W56">
            <v>-917864.65</v>
          </cell>
          <cell r="X56">
            <v>376789.64</v>
          </cell>
          <cell r="Y56">
            <v>104683.77</v>
          </cell>
          <cell r="Z56">
            <v>2102461.19</v>
          </cell>
          <cell r="AA56">
            <v>1732350.18</v>
          </cell>
          <cell r="AB56">
            <v>1026283.73</v>
          </cell>
          <cell r="AC56">
            <v>107458.32</v>
          </cell>
          <cell r="AD56">
            <v>114645</v>
          </cell>
          <cell r="AE56">
            <v>75760.81</v>
          </cell>
          <cell r="AF56">
            <v>1052473.21</v>
          </cell>
          <cell r="AG56">
            <v>2111505.2400000002</v>
          </cell>
          <cell r="AH56">
            <v>597907.29</v>
          </cell>
          <cell r="AI56">
            <v>817283.23</v>
          </cell>
          <cell r="AJ56">
            <v>606582.71</v>
          </cell>
          <cell r="AK56">
            <v>762030.98</v>
          </cell>
          <cell r="AL56">
            <v>299045.96999999997</v>
          </cell>
          <cell r="AM56">
            <v>1394553.7</v>
          </cell>
          <cell r="AN56">
            <v>130579.71</v>
          </cell>
          <cell r="AO56">
            <v>93669.59</v>
          </cell>
          <cell r="AP56">
            <v>-400918.62</v>
          </cell>
          <cell r="AQ56">
            <v>794365.17</v>
          </cell>
          <cell r="AR56">
            <v>-527818.25</v>
          </cell>
          <cell r="AS56">
            <v>-674684.07</v>
          </cell>
          <cell r="AT56">
            <v>942354.57</v>
          </cell>
          <cell r="AU56">
            <v>416248.95</v>
          </cell>
          <cell r="AV56">
            <v>557307.55000000005</v>
          </cell>
          <cell r="AW56">
            <v>922177.48</v>
          </cell>
          <cell r="AX56">
            <v>575167.61</v>
          </cell>
          <cell r="AY56">
            <v>638883.91</v>
          </cell>
          <cell r="AZ56">
            <v>661219.77</v>
          </cell>
          <cell r="BA56">
            <v>1249097.97</v>
          </cell>
          <cell r="BB56">
            <v>400828.9</v>
          </cell>
          <cell r="BC56">
            <v>1166243.3400000001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</row>
        <row r="57">
          <cell r="B57" t="str">
            <v>1.1.01.02.00049</v>
          </cell>
          <cell r="C57" t="str">
            <v xml:space="preserve">BRASIL - VIT- 5674-X BBAGRO                       </v>
          </cell>
          <cell r="D57">
            <v>5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199018.92</v>
          </cell>
          <cell r="R57">
            <v>241438.89</v>
          </cell>
          <cell r="S57">
            <v>156202.35</v>
          </cell>
          <cell r="T57">
            <v>525781.27</v>
          </cell>
          <cell r="U57">
            <v>-127627.82</v>
          </cell>
          <cell r="V57">
            <v>1113354.01</v>
          </cell>
          <cell r="W57">
            <v>2077670.35</v>
          </cell>
          <cell r="X57">
            <v>-2269253.81</v>
          </cell>
          <cell r="Y57">
            <v>0</v>
          </cell>
          <cell r="Z57">
            <v>878868.22</v>
          </cell>
          <cell r="AA57">
            <v>736695.08</v>
          </cell>
          <cell r="AB57">
            <v>0</v>
          </cell>
          <cell r="AC57">
            <v>130642.35</v>
          </cell>
          <cell r="AD57">
            <v>0</v>
          </cell>
          <cell r="AE57">
            <v>0</v>
          </cell>
          <cell r="AF57">
            <v>0</v>
          </cell>
          <cell r="AG57">
            <v>-1849.29</v>
          </cell>
          <cell r="AH57">
            <v>-103429.3</v>
          </cell>
          <cell r="AI57">
            <v>72790.69</v>
          </cell>
          <cell r="AJ57">
            <v>311910.14</v>
          </cell>
          <cell r="AK57">
            <v>-14718.04</v>
          </cell>
          <cell r="AL57">
            <v>0</v>
          </cell>
          <cell r="AM57">
            <v>0</v>
          </cell>
          <cell r="AN57">
            <v>168628.2</v>
          </cell>
          <cell r="AO57">
            <v>168628.2</v>
          </cell>
          <cell r="AP57">
            <v>168628.2</v>
          </cell>
          <cell r="AQ57">
            <v>168628.2</v>
          </cell>
          <cell r="AR57">
            <v>168628.2</v>
          </cell>
          <cell r="AS57">
            <v>193594.14</v>
          </cell>
          <cell r="AT57">
            <v>193594.14</v>
          </cell>
          <cell r="AU57">
            <v>193594.14</v>
          </cell>
          <cell r="AV57">
            <v>193594.14</v>
          </cell>
          <cell r="AW57">
            <v>193594.14</v>
          </cell>
          <cell r="AX57">
            <v>193594.14</v>
          </cell>
          <cell r="AY57">
            <v>193594.14</v>
          </cell>
          <cell r="AZ57">
            <v>193594.14</v>
          </cell>
          <cell r="BA57">
            <v>193594.14</v>
          </cell>
          <cell r="BB57">
            <v>193594.14</v>
          </cell>
          <cell r="BC57">
            <v>193594.14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</row>
        <row r="58">
          <cell r="B58" t="str">
            <v>1.1.01.02.00050</v>
          </cell>
          <cell r="C58" t="str">
            <v xml:space="preserve">BRASIL - VNA - 400207-5                           </v>
          </cell>
          <cell r="D58">
            <v>5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2034215.68</v>
          </cell>
          <cell r="R58">
            <v>1535909.5</v>
          </cell>
          <cell r="S58">
            <v>4073956.85</v>
          </cell>
          <cell r="T58">
            <v>2927308.83</v>
          </cell>
          <cell r="U58">
            <v>6426289.1299999999</v>
          </cell>
          <cell r="V58">
            <v>1476728.27</v>
          </cell>
          <cell r="W58">
            <v>-3178286.69</v>
          </cell>
          <cell r="X58">
            <v>-120996.41</v>
          </cell>
          <cell r="Y58">
            <v>-2155935.1800000002</v>
          </cell>
          <cell r="Z58">
            <v>-712859.66</v>
          </cell>
          <cell r="AA58">
            <v>1069633.2</v>
          </cell>
          <cell r="AB58">
            <v>0</v>
          </cell>
          <cell r="AC58">
            <v>512110.31</v>
          </cell>
          <cell r="AD58">
            <v>964065.16</v>
          </cell>
          <cell r="AE58">
            <v>0</v>
          </cell>
          <cell r="AF58">
            <v>635128.79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</row>
        <row r="59">
          <cell r="B59" t="str">
            <v>1.1.01.02.00051</v>
          </cell>
          <cell r="C59" t="str">
            <v xml:space="preserve">BRASIL-A.CHAVES-79536-4                           </v>
          </cell>
          <cell r="D59">
            <v>5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</row>
        <row r="60">
          <cell r="B60" t="str">
            <v>1.1.01.02.00052</v>
          </cell>
          <cell r="C60" t="str">
            <v xml:space="preserve">BRASIL-MCU-2007-9                                 </v>
          </cell>
          <cell r="D60">
            <v>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558754.28</v>
          </cell>
          <cell r="R60">
            <v>683541.18</v>
          </cell>
          <cell r="S60">
            <v>701423.86</v>
          </cell>
          <cell r="T60">
            <v>776446.65</v>
          </cell>
          <cell r="U60">
            <v>1126907.3700000001</v>
          </cell>
          <cell r="V60">
            <v>82728.62</v>
          </cell>
          <cell r="W60">
            <v>246689.51</v>
          </cell>
          <cell r="X60">
            <v>464493.94</v>
          </cell>
          <cell r="Y60">
            <v>183122.87</v>
          </cell>
          <cell r="Z60">
            <v>121090.53</v>
          </cell>
          <cell r="AA60">
            <v>2230034.4700000002</v>
          </cell>
          <cell r="AB60">
            <v>110140.3</v>
          </cell>
          <cell r="AC60">
            <v>390772.57</v>
          </cell>
          <cell r="AD60">
            <v>-10523.73</v>
          </cell>
          <cell r="AE60">
            <v>114557.39</v>
          </cell>
          <cell r="AF60">
            <v>156516.35</v>
          </cell>
          <cell r="AG60">
            <v>-18541.599999999999</v>
          </cell>
          <cell r="AH60">
            <v>171039.63</v>
          </cell>
          <cell r="AI60">
            <v>171386.17</v>
          </cell>
          <cell r="AJ60">
            <v>124353.05</v>
          </cell>
          <cell r="AK60">
            <v>217219.67</v>
          </cell>
          <cell r="AL60">
            <v>43274.8</v>
          </cell>
          <cell r="AM60">
            <v>34577.599999999999</v>
          </cell>
          <cell r="AN60">
            <v>351295.63</v>
          </cell>
          <cell r="AO60">
            <v>145059.38</v>
          </cell>
          <cell r="AP60">
            <v>-16232.73</v>
          </cell>
          <cell r="AQ60">
            <v>194632.86</v>
          </cell>
          <cell r="AR60">
            <v>-68601.37</v>
          </cell>
          <cell r="AS60">
            <v>-554873.19999999995</v>
          </cell>
          <cell r="AT60">
            <v>323926.92</v>
          </cell>
          <cell r="AU60">
            <v>380322.62</v>
          </cell>
          <cell r="AV60">
            <v>91318.57</v>
          </cell>
          <cell r="AW60">
            <v>439665.65</v>
          </cell>
          <cell r="AX60">
            <v>449197</v>
          </cell>
          <cell r="AY60">
            <v>294726.42</v>
          </cell>
          <cell r="AZ60">
            <v>763522.74</v>
          </cell>
          <cell r="BA60">
            <v>748161.88</v>
          </cell>
          <cell r="BB60">
            <v>189719.37</v>
          </cell>
          <cell r="BC60">
            <v>274640.2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</row>
        <row r="61">
          <cell r="B61" t="str">
            <v>1.1.01.02.00053</v>
          </cell>
          <cell r="C61" t="str">
            <v xml:space="preserve">BRASIL-MIR-3743-5                                 </v>
          </cell>
          <cell r="D61">
            <v>5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95615.42</v>
          </cell>
          <cell r="R61">
            <v>37431.21</v>
          </cell>
          <cell r="S61">
            <v>46557.2</v>
          </cell>
          <cell r="T61">
            <v>52901.18</v>
          </cell>
          <cell r="U61">
            <v>63127.16</v>
          </cell>
          <cell r="V61">
            <v>54958.54</v>
          </cell>
          <cell r="W61">
            <v>61857.83</v>
          </cell>
          <cell r="X61">
            <v>23129.599999999999</v>
          </cell>
          <cell r="Y61">
            <v>-21450.43</v>
          </cell>
          <cell r="Z61">
            <v>-6671.46</v>
          </cell>
          <cell r="AA61">
            <v>11063.44</v>
          </cell>
          <cell r="AB61">
            <v>17807.23</v>
          </cell>
          <cell r="AC61">
            <v>51630.62</v>
          </cell>
          <cell r="AD61">
            <v>911.84</v>
          </cell>
          <cell r="AE61">
            <v>903.81</v>
          </cell>
          <cell r="AF61">
            <v>8487.5499999999993</v>
          </cell>
          <cell r="AG61">
            <v>6979.52</v>
          </cell>
          <cell r="AH61">
            <v>15733.49</v>
          </cell>
          <cell r="AI61">
            <v>8358.06</v>
          </cell>
          <cell r="AJ61">
            <v>2750.03</v>
          </cell>
          <cell r="AK61">
            <v>48777.64</v>
          </cell>
          <cell r="AL61">
            <v>114243.76</v>
          </cell>
          <cell r="AM61">
            <v>55689.23</v>
          </cell>
          <cell r="AN61">
            <v>46250.8</v>
          </cell>
          <cell r="AO61">
            <v>56411.56</v>
          </cell>
          <cell r="AP61">
            <v>66372.929999999993</v>
          </cell>
          <cell r="AQ61">
            <v>90672.06</v>
          </cell>
          <cell r="AR61">
            <v>13660.83</v>
          </cell>
          <cell r="AS61">
            <v>18151.37</v>
          </cell>
          <cell r="AT61">
            <v>20396.47</v>
          </cell>
          <cell r="AU61">
            <v>58126.57</v>
          </cell>
          <cell r="AV61">
            <v>100054.9</v>
          </cell>
          <cell r="AW61">
            <v>122978.23</v>
          </cell>
          <cell r="AX61">
            <v>164017.01</v>
          </cell>
          <cell r="AY61">
            <v>208554.31</v>
          </cell>
          <cell r="AZ61">
            <v>378258.92</v>
          </cell>
          <cell r="BA61">
            <v>73473.59</v>
          </cell>
          <cell r="BB61">
            <v>129854.11</v>
          </cell>
          <cell r="BC61">
            <v>4722.83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</row>
        <row r="62">
          <cell r="B62" t="str">
            <v>1.1.01.02.00054</v>
          </cell>
          <cell r="C62" t="str">
            <v xml:space="preserve">BRASIL-PLN-88173-3                                </v>
          </cell>
          <cell r="D62">
            <v>5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518619.28</v>
          </cell>
          <cell r="R62">
            <v>649971.11</v>
          </cell>
          <cell r="S62">
            <v>1185147.57</v>
          </cell>
          <cell r="T62">
            <v>4057831.84</v>
          </cell>
          <cell r="U62">
            <v>4096775.53</v>
          </cell>
          <cell r="V62">
            <v>1110662.49</v>
          </cell>
          <cell r="W62">
            <v>1151834.76</v>
          </cell>
          <cell r="X62">
            <v>-893175.2</v>
          </cell>
          <cell r="Y62">
            <v>428807.17</v>
          </cell>
          <cell r="Z62">
            <v>2517413.75</v>
          </cell>
          <cell r="AA62">
            <v>1828839.65</v>
          </cell>
          <cell r="AB62">
            <v>174581.29</v>
          </cell>
          <cell r="AC62">
            <v>242879.01</v>
          </cell>
          <cell r="AD62">
            <v>465567.04</v>
          </cell>
          <cell r="AE62">
            <v>-80170.850000000006</v>
          </cell>
          <cell r="AF62">
            <v>2833813.88</v>
          </cell>
          <cell r="AG62">
            <v>-926935.41</v>
          </cell>
          <cell r="AH62">
            <v>2069389.7</v>
          </cell>
          <cell r="AI62">
            <v>1728946.81</v>
          </cell>
          <cell r="AJ62">
            <v>2637480.64</v>
          </cell>
          <cell r="AK62">
            <v>2343229.98</v>
          </cell>
          <cell r="AL62">
            <v>5858560.04</v>
          </cell>
          <cell r="AM62">
            <v>4241944.1399999997</v>
          </cell>
          <cell r="AN62">
            <v>494823.35</v>
          </cell>
          <cell r="AO62">
            <v>-170479.85</v>
          </cell>
          <cell r="AP62">
            <v>41470.660000000003</v>
          </cell>
          <cell r="AQ62">
            <v>138268.91</v>
          </cell>
          <cell r="AR62">
            <v>3233030.24</v>
          </cell>
          <cell r="AS62">
            <v>2077679.93</v>
          </cell>
          <cell r="AT62">
            <v>2539513.27</v>
          </cell>
          <cell r="AU62">
            <v>3472988.53</v>
          </cell>
          <cell r="AV62">
            <v>3846447.55</v>
          </cell>
          <cell r="AW62">
            <v>5242318.29</v>
          </cell>
          <cell r="AX62">
            <v>7765015.9800000004</v>
          </cell>
          <cell r="AY62">
            <v>-28571.279999999999</v>
          </cell>
          <cell r="AZ62">
            <v>271756.21000000002</v>
          </cell>
          <cell r="BA62">
            <v>1193384</v>
          </cell>
          <cell r="BB62">
            <v>746767.4</v>
          </cell>
          <cell r="BC62">
            <v>3309763.99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</row>
        <row r="63">
          <cell r="B63" t="str">
            <v>1.1.01.02.00055</v>
          </cell>
          <cell r="C63" t="str">
            <v xml:space="preserve">BRASIL-T.CORACOES-1404-4                          </v>
          </cell>
          <cell r="D63">
            <v>5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860101.29</v>
          </cell>
          <cell r="R63">
            <v>1022405.95</v>
          </cell>
          <cell r="S63">
            <v>831747.69</v>
          </cell>
          <cell r="T63">
            <v>915611.71</v>
          </cell>
          <cell r="U63">
            <v>514809.45</v>
          </cell>
          <cell r="V63">
            <v>611721.84</v>
          </cell>
          <cell r="W63">
            <v>611904.4</v>
          </cell>
          <cell r="X63">
            <v>173970.88</v>
          </cell>
          <cell r="Y63">
            <v>101747.7</v>
          </cell>
          <cell r="Z63">
            <v>599761.76</v>
          </cell>
          <cell r="AA63">
            <v>710030.12</v>
          </cell>
          <cell r="AB63">
            <v>90732.34</v>
          </cell>
          <cell r="AC63">
            <v>-40184.1</v>
          </cell>
          <cell r="AD63">
            <v>256215.09</v>
          </cell>
          <cell r="AE63">
            <v>-81651.95</v>
          </cell>
          <cell r="AF63">
            <v>159521.89000000001</v>
          </cell>
          <cell r="AG63">
            <v>391032.6</v>
          </cell>
          <cell r="AH63">
            <v>160427.06</v>
          </cell>
          <cell r="AI63">
            <v>112806.48</v>
          </cell>
          <cell r="AJ63">
            <v>262664.34999999998</v>
          </cell>
          <cell r="AK63">
            <v>-301544.53000000003</v>
          </cell>
          <cell r="AL63">
            <v>61190.6</v>
          </cell>
          <cell r="AM63">
            <v>947760.03</v>
          </cell>
          <cell r="AN63">
            <v>804104.95</v>
          </cell>
          <cell r="AO63">
            <v>526889.68999999994</v>
          </cell>
          <cell r="AP63">
            <v>308481.45</v>
          </cell>
          <cell r="AQ63">
            <v>288024.26</v>
          </cell>
          <cell r="AR63">
            <v>327327.62</v>
          </cell>
          <cell r="AS63">
            <v>731310.25</v>
          </cell>
          <cell r="AT63">
            <v>648931.06999999995</v>
          </cell>
          <cell r="AU63">
            <v>342781.27</v>
          </cell>
          <cell r="AV63">
            <v>214737.08</v>
          </cell>
          <cell r="AW63">
            <v>47507.03</v>
          </cell>
          <cell r="AX63">
            <v>248060.68</v>
          </cell>
          <cell r="AY63">
            <v>70777.289999999994</v>
          </cell>
          <cell r="AZ63">
            <v>593478.28</v>
          </cell>
          <cell r="BA63">
            <v>574593.39</v>
          </cell>
          <cell r="BB63">
            <v>459915.72</v>
          </cell>
          <cell r="BC63">
            <v>81678.570000000007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</row>
        <row r="64">
          <cell r="B64" t="str">
            <v>1.1.01.02.00056</v>
          </cell>
          <cell r="C64" t="str">
            <v xml:space="preserve">BRASIL-VIT-4105-X                                 </v>
          </cell>
          <cell r="D64">
            <v>5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-6.01</v>
          </cell>
          <cell r="T64">
            <v>-12.03</v>
          </cell>
          <cell r="U64">
            <v>227.2</v>
          </cell>
          <cell r="V64">
            <v>227.14</v>
          </cell>
          <cell r="W64">
            <v>-532653.14</v>
          </cell>
          <cell r="X64">
            <v>-1371338.47</v>
          </cell>
          <cell r="Y64">
            <v>1019904.36</v>
          </cell>
          <cell r="Z64">
            <v>5681976.8600000003</v>
          </cell>
          <cell r="AA64">
            <v>-1534337.09</v>
          </cell>
          <cell r="AB64">
            <v>168499.69</v>
          </cell>
          <cell r="AC64">
            <v>40600.639999999999</v>
          </cell>
          <cell r="AD64">
            <v>4301342.3099999996</v>
          </cell>
          <cell r="AE64">
            <v>883677.46</v>
          </cell>
          <cell r="AF64">
            <v>1452258.97</v>
          </cell>
          <cell r="AG64">
            <v>641016.17000000004</v>
          </cell>
          <cell r="AH64">
            <v>5097135.3600000003</v>
          </cell>
          <cell r="AI64">
            <v>1191879.01</v>
          </cell>
          <cell r="AJ64">
            <v>1252535.8400000001</v>
          </cell>
          <cell r="AK64">
            <v>-2622649.4500000002</v>
          </cell>
          <cell r="AL64">
            <v>-3140445.94</v>
          </cell>
          <cell r="AM64">
            <v>-2152211.2999999998</v>
          </cell>
          <cell r="AN64">
            <v>676705.71</v>
          </cell>
          <cell r="AO64">
            <v>-748194.37</v>
          </cell>
          <cell r="AP64">
            <v>1042377.61</v>
          </cell>
          <cell r="AQ64">
            <v>-1232859.02</v>
          </cell>
          <cell r="AR64">
            <v>-1267986.79</v>
          </cell>
          <cell r="AS64">
            <v>-3155875.75</v>
          </cell>
          <cell r="AT64">
            <v>-5090206.78</v>
          </cell>
          <cell r="AU64">
            <v>-1215774.43</v>
          </cell>
          <cell r="AV64">
            <v>-1372622.52</v>
          </cell>
          <cell r="AW64">
            <v>947893.87</v>
          </cell>
          <cell r="AX64">
            <v>2404480.0099999998</v>
          </cell>
          <cell r="AY64">
            <v>2338559.84</v>
          </cell>
          <cell r="AZ64">
            <v>639040.06000000006</v>
          </cell>
          <cell r="BA64">
            <v>1799233.69</v>
          </cell>
          <cell r="BB64">
            <v>1074883.8600000001</v>
          </cell>
          <cell r="BC64">
            <v>-897686.75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</row>
        <row r="65">
          <cell r="B65" t="str">
            <v>1.1.01.02.00057</v>
          </cell>
          <cell r="C65" t="str">
            <v xml:space="preserve">BRASIL-VIT-5648-0 (CONV. BBAGRO)                  </v>
          </cell>
          <cell r="D65">
            <v>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-23620.28</v>
          </cell>
          <cell r="R65">
            <v>-48532.58</v>
          </cell>
          <cell r="S65">
            <v>-81434.19</v>
          </cell>
          <cell r="T65">
            <v>-136410.17000000001</v>
          </cell>
          <cell r="U65">
            <v>-161627.84</v>
          </cell>
          <cell r="V65">
            <v>-143763.97</v>
          </cell>
          <cell r="W65">
            <v>-54639.97</v>
          </cell>
          <cell r="X65">
            <v>0</v>
          </cell>
          <cell r="Y65">
            <v>0</v>
          </cell>
          <cell r="Z65">
            <v>0</v>
          </cell>
          <cell r="AA65">
            <v>12300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</row>
        <row r="66">
          <cell r="B66" t="str">
            <v>1.1.01.02.00058</v>
          </cell>
          <cell r="C66" t="str">
            <v xml:space="preserve">BRASIL-VNA-400207-5                               </v>
          </cell>
          <cell r="D66">
            <v>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-26185.9</v>
          </cell>
          <cell r="X66">
            <v>604152.71</v>
          </cell>
          <cell r="Y66">
            <v>2155935.1800000002</v>
          </cell>
          <cell r="Z66">
            <v>2155935.1800000002</v>
          </cell>
          <cell r="AA66">
            <v>2155935.1800000002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</row>
        <row r="67">
          <cell r="B67" t="str">
            <v>1.1.01.02.00059</v>
          </cell>
          <cell r="C67" t="str">
            <v xml:space="preserve">CCF BRASIL AG 001 C/C 38792-4                     </v>
          </cell>
          <cell r="D67">
            <v>5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2388.3000000000002</v>
          </cell>
          <cell r="R67">
            <v>2388.3000000000002</v>
          </cell>
          <cell r="S67">
            <v>2388.3000000000002</v>
          </cell>
          <cell r="T67">
            <v>2388.3000000000002</v>
          </cell>
          <cell r="U67">
            <v>2388.3000000000002</v>
          </cell>
          <cell r="V67">
            <v>2388.3000000000002</v>
          </cell>
          <cell r="W67">
            <v>2388.3000000000002</v>
          </cell>
          <cell r="X67">
            <v>2388.3000000000002</v>
          </cell>
          <cell r="Y67">
            <v>2388.3000000000002</v>
          </cell>
          <cell r="Z67">
            <v>2388.3000000000002</v>
          </cell>
          <cell r="AA67">
            <v>2388.3000000000002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</row>
        <row r="68">
          <cell r="B68" t="str">
            <v>1.1.01.02.00060</v>
          </cell>
          <cell r="C68" t="str">
            <v xml:space="preserve">CEF - TCR - 501390-2                              </v>
          </cell>
          <cell r="D68">
            <v>5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64.489999999999995</v>
          </cell>
          <cell r="R68">
            <v>64.489999999999995</v>
          </cell>
          <cell r="S68">
            <v>64.489999999999995</v>
          </cell>
          <cell r="T68">
            <v>64.489999999999995</v>
          </cell>
          <cell r="U68">
            <v>64.489999999999995</v>
          </cell>
          <cell r="V68">
            <v>64.489999999999995</v>
          </cell>
          <cell r="W68">
            <v>64.489999999999995</v>
          </cell>
          <cell r="X68">
            <v>64.489999999999995</v>
          </cell>
          <cell r="Y68">
            <v>64.489999999999995</v>
          </cell>
          <cell r="Z68">
            <v>64.489999999999995</v>
          </cell>
          <cell r="AA68">
            <v>64.489999999999995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</row>
        <row r="69">
          <cell r="B69" t="str">
            <v>1.1.01.02.00061</v>
          </cell>
          <cell r="C69" t="str">
            <v xml:space="preserve">CEF-CAMPOS-690-9                                  </v>
          </cell>
          <cell r="D69">
            <v>5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0.42</v>
          </cell>
          <cell r="R69">
            <v>0.42</v>
          </cell>
          <cell r="S69">
            <v>0.42</v>
          </cell>
          <cell r="T69">
            <v>0.42</v>
          </cell>
          <cell r="U69">
            <v>0.42</v>
          </cell>
          <cell r="V69">
            <v>0.42</v>
          </cell>
          <cell r="W69">
            <v>0.42</v>
          </cell>
          <cell r="X69">
            <v>0.42</v>
          </cell>
          <cell r="Y69">
            <v>0.42</v>
          </cell>
          <cell r="Z69">
            <v>0.42</v>
          </cell>
          <cell r="AA69">
            <v>0.42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</row>
        <row r="70">
          <cell r="B70" t="str">
            <v>1.1.01.02.00062</v>
          </cell>
          <cell r="C70" t="str">
            <v xml:space="preserve">CEF-MCU-500110-0                                  </v>
          </cell>
          <cell r="D70">
            <v>5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42600.56</v>
          </cell>
          <cell r="R70">
            <v>48093.54</v>
          </cell>
          <cell r="S70">
            <v>5715.71</v>
          </cell>
          <cell r="T70">
            <v>3948.2</v>
          </cell>
          <cell r="U70">
            <v>2865.53</v>
          </cell>
          <cell r="V70">
            <v>1461.68</v>
          </cell>
          <cell r="W70">
            <v>1504.05</v>
          </cell>
          <cell r="X70">
            <v>3598.11</v>
          </cell>
          <cell r="Y70">
            <v>7282.42</v>
          </cell>
          <cell r="Z70">
            <v>16665.900000000001</v>
          </cell>
          <cell r="AA70">
            <v>-2030.28</v>
          </cell>
          <cell r="AB70">
            <v>2750.98</v>
          </cell>
          <cell r="AC70">
            <v>6292.36</v>
          </cell>
          <cell r="AD70">
            <v>8685.7000000000007</v>
          </cell>
          <cell r="AE70">
            <v>9720.75</v>
          </cell>
          <cell r="AF70">
            <v>1027.71</v>
          </cell>
          <cell r="AG70">
            <v>3951.67</v>
          </cell>
          <cell r="AH70">
            <v>3945.65</v>
          </cell>
          <cell r="AI70">
            <v>28639.65</v>
          </cell>
          <cell r="AJ70">
            <v>25379.53</v>
          </cell>
          <cell r="AK70">
            <v>26427.41</v>
          </cell>
          <cell r="AL70">
            <v>58009.91</v>
          </cell>
          <cell r="AM70">
            <v>29078.959999999999</v>
          </cell>
          <cell r="AN70">
            <v>21357.94</v>
          </cell>
          <cell r="AO70">
            <v>28728.62</v>
          </cell>
          <cell r="AP70">
            <v>28720.42</v>
          </cell>
          <cell r="AQ70">
            <v>28718.7</v>
          </cell>
          <cell r="AR70">
            <v>3701.17</v>
          </cell>
          <cell r="AS70">
            <v>8215.8799999999992</v>
          </cell>
          <cell r="AT70">
            <v>34235.730000000003</v>
          </cell>
          <cell r="AU70">
            <v>50310.7</v>
          </cell>
          <cell r="AV70">
            <v>56803.16</v>
          </cell>
          <cell r="AW70">
            <v>61495.66</v>
          </cell>
          <cell r="AX70">
            <v>73659.12</v>
          </cell>
          <cell r="AY70">
            <v>75127.73</v>
          </cell>
          <cell r="AZ70">
            <v>84236.23</v>
          </cell>
          <cell r="BA70">
            <v>5414.66</v>
          </cell>
          <cell r="BB70">
            <v>6907.14</v>
          </cell>
          <cell r="BC70">
            <v>6899.64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</row>
        <row r="71">
          <cell r="B71" t="str">
            <v>1.1.01.02.00063</v>
          </cell>
          <cell r="C71" t="str">
            <v xml:space="preserve">CEF-MIR-440-7                                     </v>
          </cell>
          <cell r="D71">
            <v>5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32814.47</v>
          </cell>
          <cell r="R71">
            <v>43809.46</v>
          </cell>
          <cell r="S71">
            <v>6267.98</v>
          </cell>
          <cell r="T71">
            <v>217.89</v>
          </cell>
          <cell r="U71">
            <v>212.89</v>
          </cell>
          <cell r="V71">
            <v>212.89</v>
          </cell>
          <cell r="W71">
            <v>202.86</v>
          </cell>
          <cell r="X71">
            <v>7897.85</v>
          </cell>
          <cell r="Y71">
            <v>99.39</v>
          </cell>
          <cell r="Z71">
            <v>3712.07</v>
          </cell>
          <cell r="AA71">
            <v>3712.07</v>
          </cell>
          <cell r="AB71">
            <v>3077.1</v>
          </cell>
          <cell r="AC71">
            <v>10597.1</v>
          </cell>
          <cell r="AD71">
            <v>11697.1</v>
          </cell>
          <cell r="AE71">
            <v>14697.1</v>
          </cell>
          <cell r="AF71">
            <v>14680.06</v>
          </cell>
          <cell r="AG71">
            <v>3176.02</v>
          </cell>
          <cell r="AH71">
            <v>3176.02</v>
          </cell>
          <cell r="AI71">
            <v>3176.02</v>
          </cell>
          <cell r="AJ71">
            <v>3176.02</v>
          </cell>
          <cell r="AK71">
            <v>3176.02</v>
          </cell>
          <cell r="AL71">
            <v>21308.02</v>
          </cell>
          <cell r="AM71">
            <v>21265.9</v>
          </cell>
          <cell r="AN71">
            <v>21233.81</v>
          </cell>
          <cell r="AO71">
            <v>3226.27</v>
          </cell>
          <cell r="AP71">
            <v>3218.75</v>
          </cell>
          <cell r="AQ71">
            <v>3211.23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B72" t="str">
            <v>1.1.01.02.00064</v>
          </cell>
          <cell r="C72" t="str">
            <v xml:space="preserve">CEF-VNA-0022-6                                    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415539.29</v>
          </cell>
          <cell r="R72">
            <v>455030.15</v>
          </cell>
          <cell r="S72">
            <v>556942.81000000006</v>
          </cell>
          <cell r="T72">
            <v>362321.5</v>
          </cell>
          <cell r="U72">
            <v>386218.02</v>
          </cell>
          <cell r="V72">
            <v>390186.05</v>
          </cell>
          <cell r="W72">
            <v>383857.11</v>
          </cell>
          <cell r="X72">
            <v>370102.1</v>
          </cell>
          <cell r="Y72">
            <v>421168.05</v>
          </cell>
          <cell r="Z72">
            <v>471657.49</v>
          </cell>
          <cell r="AA72">
            <v>165612.64000000001</v>
          </cell>
          <cell r="AB72">
            <v>104588.63</v>
          </cell>
          <cell r="AC72">
            <v>63062.51</v>
          </cell>
          <cell r="AD72">
            <v>61887.87</v>
          </cell>
          <cell r="AE72">
            <v>274394.55</v>
          </cell>
          <cell r="AF72">
            <v>96036.479999999996</v>
          </cell>
          <cell r="AG72">
            <v>105789.4</v>
          </cell>
          <cell r="AH72">
            <v>123115.31</v>
          </cell>
          <cell r="AI72">
            <v>167945.51</v>
          </cell>
          <cell r="AJ72">
            <v>172354.44</v>
          </cell>
          <cell r="AK72">
            <v>-7316.44</v>
          </cell>
          <cell r="AL72">
            <v>8199.2000000000007</v>
          </cell>
          <cell r="AM72">
            <v>52350.22</v>
          </cell>
          <cell r="AN72">
            <v>0</v>
          </cell>
          <cell r="AO72">
            <v>197479.8</v>
          </cell>
          <cell r="AP72">
            <v>36822.11</v>
          </cell>
          <cell r="AQ72">
            <v>29466.44</v>
          </cell>
          <cell r="AR72">
            <v>91380.63</v>
          </cell>
          <cell r="AS72">
            <v>175944.16</v>
          </cell>
          <cell r="AT72">
            <v>214174.54</v>
          </cell>
          <cell r="AU72">
            <v>300812.2</v>
          </cell>
          <cell r="AV72">
            <v>457140.9</v>
          </cell>
          <cell r="AW72">
            <v>427066.71</v>
          </cell>
          <cell r="AX72">
            <v>378779.81</v>
          </cell>
          <cell r="AY72">
            <v>546941.27</v>
          </cell>
          <cell r="AZ72">
            <v>435218.42</v>
          </cell>
          <cell r="BA72">
            <v>551661.32999999996</v>
          </cell>
          <cell r="BB72">
            <v>358601</v>
          </cell>
          <cell r="BC72">
            <v>130515.81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</row>
        <row r="73">
          <cell r="B73" t="str">
            <v>1.1.01.02.00065</v>
          </cell>
          <cell r="C73" t="str">
            <v xml:space="preserve">CIDADE-PLN-035247.64                              </v>
          </cell>
          <cell r="D73">
            <v>5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383.56</v>
          </cell>
          <cell r="R73">
            <v>383.56</v>
          </cell>
          <cell r="S73">
            <v>383.56</v>
          </cell>
          <cell r="T73">
            <v>383.56</v>
          </cell>
          <cell r="U73">
            <v>383.56</v>
          </cell>
          <cell r="V73">
            <v>383.56</v>
          </cell>
          <cell r="W73">
            <v>383.56</v>
          </cell>
          <cell r="X73">
            <v>383.56</v>
          </cell>
          <cell r="Y73">
            <v>383.56</v>
          </cell>
          <cell r="Z73">
            <v>383.56</v>
          </cell>
          <cell r="AA73">
            <v>383.56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</row>
        <row r="74">
          <cell r="B74" t="str">
            <v>1.1.01.02.00066</v>
          </cell>
          <cell r="C74" t="str">
            <v xml:space="preserve">CREDIBANCO-PLN-000001-5                           </v>
          </cell>
          <cell r="D74">
            <v>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</row>
        <row r="75">
          <cell r="B75" t="str">
            <v>1.1.01.02.00067</v>
          </cell>
          <cell r="C75" t="str">
            <v xml:space="preserve">CREDIREAL-VIT-033214-2                            </v>
          </cell>
          <cell r="D75">
            <v>5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</row>
        <row r="76">
          <cell r="B76" t="str">
            <v>1.1.01.02.00068</v>
          </cell>
          <cell r="C76" t="str">
            <v xml:space="preserve">DEUTSCHE BANK-PLN-03 957836                       </v>
          </cell>
          <cell r="D76">
            <v>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</row>
        <row r="77">
          <cell r="B77" t="str">
            <v>1.1.01.02.00069</v>
          </cell>
          <cell r="C77" t="str">
            <v xml:space="preserve">DRESNER BANK-PLN-9999                             </v>
          </cell>
          <cell r="D77">
            <v>5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73166.17</v>
          </cell>
          <cell r="Y77">
            <v>94299.67</v>
          </cell>
          <cell r="Z77">
            <v>94299.67</v>
          </cell>
          <cell r="AA77">
            <v>1094299.67</v>
          </cell>
          <cell r="AB77">
            <v>0</v>
          </cell>
          <cell r="AC77">
            <v>0</v>
          </cell>
          <cell r="AD77">
            <v>-1026950.82</v>
          </cell>
          <cell r="AE77">
            <v>0</v>
          </cell>
          <cell r="AF77">
            <v>152408.99</v>
          </cell>
          <cell r="AG77">
            <v>152739.38</v>
          </cell>
          <cell r="AH77">
            <v>176178.34</v>
          </cell>
          <cell r="AI77">
            <v>0</v>
          </cell>
          <cell r="AJ77">
            <v>0</v>
          </cell>
          <cell r="AK77">
            <v>0</v>
          </cell>
          <cell r="AL77">
            <v>139557.84</v>
          </cell>
          <cell r="AM77">
            <v>139557.84</v>
          </cell>
          <cell r="AN77">
            <v>0</v>
          </cell>
          <cell r="AO77">
            <v>0</v>
          </cell>
          <cell r="AP77">
            <v>0</v>
          </cell>
          <cell r="AQ77">
            <v>814.32</v>
          </cell>
          <cell r="AR77">
            <v>814.32</v>
          </cell>
          <cell r="AS77">
            <v>814.32</v>
          </cell>
          <cell r="AT77">
            <v>814.32</v>
          </cell>
          <cell r="AU77">
            <v>814.32</v>
          </cell>
          <cell r="AV77">
            <v>814.32</v>
          </cell>
          <cell r="AW77">
            <v>814.32</v>
          </cell>
          <cell r="AX77">
            <v>814.32</v>
          </cell>
          <cell r="AY77">
            <v>814.32</v>
          </cell>
          <cell r="AZ77">
            <v>814.32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</row>
        <row r="78">
          <cell r="B78" t="str">
            <v>1.1.01.02.00070</v>
          </cell>
          <cell r="C78" t="str">
            <v xml:space="preserve">FIBRA-PLN-1/000183-7                              </v>
          </cell>
          <cell r="D78">
            <v>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72089.89</v>
          </cell>
          <cell r="AF78">
            <v>72089.89</v>
          </cell>
          <cell r="AG78">
            <v>72089.89</v>
          </cell>
          <cell r="AH78">
            <v>83469.86</v>
          </cell>
          <cell r="AI78">
            <v>84073.66</v>
          </cell>
          <cell r="AJ78">
            <v>84073.66</v>
          </cell>
          <cell r="AK78">
            <v>81493.919999999998</v>
          </cell>
          <cell r="AL78">
            <v>81493.919999999998</v>
          </cell>
          <cell r="AM78">
            <v>81493.919999999998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43476.26</v>
          </cell>
          <cell r="AS78">
            <v>43476.26</v>
          </cell>
          <cell r="AT78">
            <v>43476.26</v>
          </cell>
          <cell r="AU78">
            <v>43476.26</v>
          </cell>
          <cell r="AV78">
            <v>43476.26</v>
          </cell>
          <cell r="AW78">
            <v>43476.26</v>
          </cell>
          <cell r="AX78">
            <v>43476.26</v>
          </cell>
          <cell r="AY78">
            <v>43476.26</v>
          </cell>
          <cell r="AZ78">
            <v>43476.26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</row>
        <row r="79">
          <cell r="B79" t="str">
            <v>1.1.01.02.00071</v>
          </cell>
          <cell r="C79" t="str">
            <v xml:space="preserve">INTER AMERICAN PLN AG 001 C/C 001-9               </v>
          </cell>
          <cell r="D79">
            <v>5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6530.37</v>
          </cell>
          <cell r="R79">
            <v>6530.37</v>
          </cell>
          <cell r="S79">
            <v>6530.37</v>
          </cell>
          <cell r="T79">
            <v>6530.37</v>
          </cell>
          <cell r="U79">
            <v>25588.959999999999</v>
          </cell>
          <cell r="V79">
            <v>70669.490000000005</v>
          </cell>
          <cell r="W79">
            <v>70669.490000000005</v>
          </cell>
          <cell r="X79">
            <v>0</v>
          </cell>
          <cell r="Y79">
            <v>0</v>
          </cell>
          <cell r="Z79">
            <v>0</v>
          </cell>
          <cell r="AA79">
            <v>400000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</row>
        <row r="80">
          <cell r="B80" t="str">
            <v>1.1.01.02.00072</v>
          </cell>
          <cell r="C80" t="str">
            <v xml:space="preserve">ITAU-VIT-13392-1                                  </v>
          </cell>
          <cell r="D80">
            <v>5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1297.6099999999999</v>
          </cell>
          <cell r="R80">
            <v>10090.5</v>
          </cell>
          <cell r="S80">
            <v>6603.4</v>
          </cell>
          <cell r="T80">
            <v>6603.4</v>
          </cell>
          <cell r="U80">
            <v>6603.4</v>
          </cell>
          <cell r="V80">
            <v>6603.4</v>
          </cell>
          <cell r="W80">
            <v>-4838.4399999999996</v>
          </cell>
          <cell r="X80">
            <v>915.88</v>
          </cell>
          <cell r="Y80">
            <v>896.88</v>
          </cell>
          <cell r="Z80">
            <v>896.88</v>
          </cell>
          <cell r="AA80">
            <v>896.88</v>
          </cell>
          <cell r="AB80">
            <v>0</v>
          </cell>
          <cell r="AC80">
            <v>0</v>
          </cell>
          <cell r="AD80">
            <v>649.80999999999995</v>
          </cell>
          <cell r="AE80">
            <v>649.80999999999995</v>
          </cell>
          <cell r="AF80">
            <v>649.80999999999995</v>
          </cell>
          <cell r="AG80">
            <v>649.80999999999995</v>
          </cell>
          <cell r="AH80">
            <v>622.32000000000005</v>
          </cell>
          <cell r="AI80">
            <v>614.82000000000005</v>
          </cell>
          <cell r="AJ80">
            <v>584.48</v>
          </cell>
          <cell r="AK80">
            <v>549.34</v>
          </cell>
          <cell r="AL80">
            <v>388.86</v>
          </cell>
          <cell r="AM80">
            <v>388.26</v>
          </cell>
          <cell r="AN80">
            <v>152749.88</v>
          </cell>
          <cell r="AO80">
            <v>152644</v>
          </cell>
          <cell r="AP80">
            <v>276334.2</v>
          </cell>
          <cell r="AQ80">
            <v>276318.90000000002</v>
          </cell>
          <cell r="AR80">
            <v>26104.58</v>
          </cell>
          <cell r="AS80">
            <v>1520.22</v>
          </cell>
          <cell r="AT80">
            <v>1520.22</v>
          </cell>
          <cell r="AU80">
            <v>4404.22</v>
          </cell>
          <cell r="AV80">
            <v>4404.22</v>
          </cell>
          <cell r="AW80">
            <v>4343.08</v>
          </cell>
          <cell r="AX80">
            <v>4630.01</v>
          </cell>
          <cell r="AY80">
            <v>5142.46</v>
          </cell>
          <cell r="AZ80">
            <v>29842.55</v>
          </cell>
          <cell r="BA80">
            <v>79428.27</v>
          </cell>
          <cell r="BB80">
            <v>119010.94</v>
          </cell>
          <cell r="BC80">
            <v>118977.63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</row>
        <row r="81">
          <cell r="B81" t="str">
            <v>1.1.01.02.00073</v>
          </cell>
          <cell r="C81" t="str">
            <v xml:space="preserve">NOSSA CAIXA NOSSO BANCO-PLN-100113-1              </v>
          </cell>
          <cell r="D81">
            <v>5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5000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</row>
        <row r="82">
          <cell r="B82" t="str">
            <v>1.1.01.02.00074</v>
          </cell>
          <cell r="C82" t="str">
            <v xml:space="preserve">PONTUAL-PLN-200-9                                 </v>
          </cell>
          <cell r="D82">
            <v>5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103029.05</v>
          </cell>
          <cell r="S82">
            <v>103029.05</v>
          </cell>
          <cell r="T82">
            <v>103029.05</v>
          </cell>
          <cell r="U82">
            <v>103029.05</v>
          </cell>
          <cell r="V82">
            <v>103029.05</v>
          </cell>
          <cell r="W82">
            <v>103029.05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</row>
        <row r="83">
          <cell r="B83" t="str">
            <v>1.1.01.02.00075</v>
          </cell>
          <cell r="C83" t="str">
            <v xml:space="preserve">RABOBANK PLN AG 001 C/C 4498-7                    </v>
          </cell>
          <cell r="D83">
            <v>5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629996</v>
          </cell>
          <cell r="T83">
            <v>614717.05000000005</v>
          </cell>
          <cell r="U83">
            <v>-212972.15</v>
          </cell>
          <cell r="V83">
            <v>-212822.15</v>
          </cell>
          <cell r="W83">
            <v>-212672.15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</row>
        <row r="84">
          <cell r="B84" t="str">
            <v>1.1.01.02.00076</v>
          </cell>
          <cell r="C84" t="str">
            <v xml:space="preserve">REAL PLN AG 1878 C/C 7033145-1                    </v>
          </cell>
          <cell r="D84">
            <v>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-1222697.57</v>
          </cell>
          <cell r="R84">
            <v>-1240549.79</v>
          </cell>
          <cell r="S84">
            <v>-1271936.3999999999</v>
          </cell>
          <cell r="T84">
            <v>-1039524.72</v>
          </cell>
          <cell r="U84">
            <v>-1280517.1000000001</v>
          </cell>
          <cell r="V84">
            <v>-1392078.98</v>
          </cell>
          <cell r="W84">
            <v>-1414779.33</v>
          </cell>
          <cell r="X84">
            <v>1807.47</v>
          </cell>
          <cell r="Y84">
            <v>2019.03</v>
          </cell>
          <cell r="Z84">
            <v>6353.83</v>
          </cell>
          <cell r="AA84">
            <v>8351.26</v>
          </cell>
          <cell r="AB84">
            <v>0</v>
          </cell>
          <cell r="AC84">
            <v>8053.71</v>
          </cell>
          <cell r="AD84">
            <v>1812.63</v>
          </cell>
          <cell r="AE84">
            <v>3888.88</v>
          </cell>
          <cell r="AF84">
            <v>932.97</v>
          </cell>
          <cell r="AG84">
            <v>15900.99</v>
          </cell>
          <cell r="AH84">
            <v>15885.95</v>
          </cell>
          <cell r="AI84">
            <v>15870.91</v>
          </cell>
          <cell r="AJ84">
            <v>15850.87</v>
          </cell>
          <cell r="AK84">
            <v>21827.83</v>
          </cell>
          <cell r="AL84">
            <v>3012.57</v>
          </cell>
          <cell r="AM84">
            <v>10212.14</v>
          </cell>
          <cell r="AN84">
            <v>5687.6</v>
          </cell>
          <cell r="AO84">
            <v>5672.56</v>
          </cell>
          <cell r="AP84">
            <v>643.02</v>
          </cell>
          <cell r="AQ84">
            <v>627.98</v>
          </cell>
          <cell r="AR84">
            <v>614.29999999999995</v>
          </cell>
          <cell r="AS84">
            <v>598.02</v>
          </cell>
          <cell r="AT84">
            <v>19325.91</v>
          </cell>
          <cell r="AU84">
            <v>19314.63</v>
          </cell>
          <cell r="AV84">
            <v>65960.509999999995</v>
          </cell>
          <cell r="AW84">
            <v>14208.2</v>
          </cell>
          <cell r="AX84">
            <v>508650.16</v>
          </cell>
          <cell r="AY84">
            <v>-3677.15</v>
          </cell>
          <cell r="AZ84">
            <v>138816.56</v>
          </cell>
          <cell r="BA84">
            <v>267755.23</v>
          </cell>
          <cell r="BB84">
            <v>418460.9</v>
          </cell>
          <cell r="BC84">
            <v>737199.8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</row>
        <row r="85">
          <cell r="B85" t="str">
            <v>1.1.01.02.00077</v>
          </cell>
          <cell r="C85" t="str">
            <v xml:space="preserve">RURAL VIT AG 023-0 C/C 6000250-9                  </v>
          </cell>
          <cell r="D85">
            <v>5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2993023.04</v>
          </cell>
          <cell r="R85">
            <v>3139286.77</v>
          </cell>
          <cell r="S85">
            <v>4463167.47</v>
          </cell>
          <cell r="T85">
            <v>4424563.99</v>
          </cell>
          <cell r="U85">
            <v>4515960.6900000004</v>
          </cell>
          <cell r="V85">
            <v>1181385.83</v>
          </cell>
          <cell r="W85">
            <v>-1116413.3400000001</v>
          </cell>
          <cell r="X85">
            <v>-2704811.48</v>
          </cell>
          <cell r="Y85">
            <v>40876.94</v>
          </cell>
          <cell r="Z85">
            <v>2440841.63</v>
          </cell>
          <cell r="AA85">
            <v>849099.22</v>
          </cell>
          <cell r="AB85">
            <v>57405.85</v>
          </cell>
          <cell r="AC85">
            <v>-193964.41</v>
          </cell>
          <cell r="AD85">
            <v>821783.14</v>
          </cell>
          <cell r="AE85">
            <v>350903.58</v>
          </cell>
          <cell r="AF85">
            <v>-398922.79</v>
          </cell>
          <cell r="AG85">
            <v>242666.63</v>
          </cell>
          <cell r="AH85">
            <v>162937.43</v>
          </cell>
          <cell r="AI85">
            <v>-42673.79</v>
          </cell>
          <cell r="AJ85">
            <v>169639.49</v>
          </cell>
          <cell r="AK85">
            <v>56436.63</v>
          </cell>
          <cell r="AL85">
            <v>9492.2099999999991</v>
          </cell>
          <cell r="AM85">
            <v>41164.61</v>
          </cell>
          <cell r="AN85">
            <v>38285.050000000003</v>
          </cell>
          <cell r="AO85">
            <v>146002.43</v>
          </cell>
          <cell r="AP85">
            <v>5282.53</v>
          </cell>
          <cell r="AQ85">
            <v>483993.62</v>
          </cell>
          <cell r="AR85">
            <v>41613.379999999997</v>
          </cell>
          <cell r="AS85">
            <v>111591.64</v>
          </cell>
          <cell r="AT85">
            <v>12067.66</v>
          </cell>
          <cell r="AU85">
            <v>35961.040000000001</v>
          </cell>
          <cell r="AV85">
            <v>54365.07</v>
          </cell>
          <cell r="AW85">
            <v>55519.06</v>
          </cell>
          <cell r="AX85">
            <v>25370.73</v>
          </cell>
          <cell r="AY85">
            <v>111970.29</v>
          </cell>
          <cell r="AZ85">
            <v>79684.52</v>
          </cell>
          <cell r="BA85">
            <v>3343.25</v>
          </cell>
          <cell r="BB85">
            <v>27426.77</v>
          </cell>
          <cell r="BC85">
            <v>70697.070000000007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</row>
        <row r="86">
          <cell r="B86" t="str">
            <v>1.1.01.02.00078</v>
          </cell>
          <cell r="C86" t="str">
            <v xml:space="preserve">SAFRA PLN AG 1000 C/C 122546-6                    </v>
          </cell>
          <cell r="D86">
            <v>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-1447.63</v>
          </cell>
          <cell r="R86">
            <v>694.18</v>
          </cell>
          <cell r="S86">
            <v>-595478.89</v>
          </cell>
          <cell r="T86">
            <v>-595663.82999999996</v>
          </cell>
          <cell r="U86">
            <v>-569550.57999999996</v>
          </cell>
          <cell r="V86">
            <v>-320091.59000000003</v>
          </cell>
          <cell r="W86">
            <v>-591897.91</v>
          </cell>
          <cell r="X86">
            <v>5312.45</v>
          </cell>
          <cell r="Y86">
            <v>5312.45</v>
          </cell>
          <cell r="Z86">
            <v>5312.34</v>
          </cell>
          <cell r="AA86">
            <v>5312.34</v>
          </cell>
          <cell r="AB86">
            <v>5312.95</v>
          </cell>
          <cell r="AC86">
            <v>5140.07</v>
          </cell>
          <cell r="AD86">
            <v>104438.48</v>
          </cell>
          <cell r="AE86">
            <v>754.04</v>
          </cell>
          <cell r="AF86">
            <v>1900.79</v>
          </cell>
          <cell r="AG86">
            <v>1858.2</v>
          </cell>
          <cell r="AH86">
            <v>82251.13</v>
          </cell>
          <cell r="AI86">
            <v>415937.32</v>
          </cell>
          <cell r="AJ86">
            <v>-9636.83</v>
          </cell>
          <cell r="AK86">
            <v>16053.68</v>
          </cell>
          <cell r="AL86">
            <v>-21018.26</v>
          </cell>
          <cell r="AM86">
            <v>-20950.509999999998</v>
          </cell>
          <cell r="AN86">
            <v>41.2</v>
          </cell>
          <cell r="AO86">
            <v>26.15</v>
          </cell>
          <cell r="AP86">
            <v>26.15</v>
          </cell>
          <cell r="AQ86">
            <v>58.86</v>
          </cell>
          <cell r="AR86">
            <v>58.86</v>
          </cell>
          <cell r="AS86">
            <v>58.86</v>
          </cell>
          <cell r="AT86">
            <v>58.86</v>
          </cell>
          <cell r="AU86">
            <v>28.75</v>
          </cell>
          <cell r="AV86">
            <v>28.75</v>
          </cell>
          <cell r="AW86">
            <v>28.75</v>
          </cell>
          <cell r="AX86">
            <v>28.75</v>
          </cell>
          <cell r="AY86">
            <v>28.75</v>
          </cell>
          <cell r="AZ86">
            <v>28.75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</row>
        <row r="87">
          <cell r="B87" t="str">
            <v>1.1.01.02.00079</v>
          </cell>
          <cell r="C87" t="str">
            <v xml:space="preserve">SAFRA-VIT-774-1                                   </v>
          </cell>
          <cell r="D87">
            <v>5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13</v>
          </cell>
          <cell r="R87">
            <v>12.92</v>
          </cell>
          <cell r="S87">
            <v>12.92</v>
          </cell>
          <cell r="T87">
            <v>12.92</v>
          </cell>
          <cell r="U87">
            <v>12.92</v>
          </cell>
          <cell r="V87">
            <v>12.92</v>
          </cell>
          <cell r="W87">
            <v>12.92</v>
          </cell>
          <cell r="X87">
            <v>12.92</v>
          </cell>
          <cell r="Y87">
            <v>12.92</v>
          </cell>
          <cell r="Z87">
            <v>12.92</v>
          </cell>
          <cell r="AA87">
            <v>12.92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12.92</v>
          </cell>
          <cell r="AG87">
            <v>12.92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</row>
        <row r="88">
          <cell r="B88" t="str">
            <v>1.1.01.02.00080</v>
          </cell>
          <cell r="C88" t="str">
            <v xml:space="preserve">SANTANDER PLN AG 162 C/C 41422724                 </v>
          </cell>
          <cell r="D88">
            <v>5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-10776.93</v>
          </cell>
          <cell r="R88">
            <v>-12920</v>
          </cell>
          <cell r="S88">
            <v>-6892.71</v>
          </cell>
          <cell r="T88">
            <v>29625.69</v>
          </cell>
          <cell r="U88">
            <v>-1003.53</v>
          </cell>
          <cell r="V88">
            <v>-34461.24</v>
          </cell>
          <cell r="W88">
            <v>11067.78</v>
          </cell>
          <cell r="X88">
            <v>-1583.9</v>
          </cell>
          <cell r="Y88">
            <v>4470.2700000000004</v>
          </cell>
          <cell r="Z88">
            <v>-71290.350000000006</v>
          </cell>
          <cell r="AA88">
            <v>-1202.4000000000001</v>
          </cell>
          <cell r="AB88">
            <v>0</v>
          </cell>
          <cell r="AC88">
            <v>238339.75</v>
          </cell>
          <cell r="AD88">
            <v>1671.04</v>
          </cell>
          <cell r="AE88">
            <v>4316.21</v>
          </cell>
          <cell r="AF88">
            <v>3368.49</v>
          </cell>
          <cell r="AG88">
            <v>14208.91</v>
          </cell>
          <cell r="AH88">
            <v>110921.46</v>
          </cell>
          <cell r="AI88">
            <v>16699.669999999998</v>
          </cell>
          <cell r="AJ88">
            <v>10422.15</v>
          </cell>
          <cell r="AK88">
            <v>300871.51</v>
          </cell>
          <cell r="AL88">
            <v>8375.74</v>
          </cell>
          <cell r="AM88">
            <v>8592.6200000000008</v>
          </cell>
          <cell r="AN88">
            <v>46618.81</v>
          </cell>
          <cell r="AO88">
            <v>451357.4</v>
          </cell>
          <cell r="AP88">
            <v>145431.29</v>
          </cell>
          <cell r="AQ88">
            <v>281092.31</v>
          </cell>
          <cell r="AR88">
            <v>164474.97</v>
          </cell>
          <cell r="AS88">
            <v>167017.70000000001</v>
          </cell>
          <cell r="AT88">
            <v>299413.09999999998</v>
          </cell>
          <cell r="AU88">
            <v>90929.79</v>
          </cell>
          <cell r="AV88">
            <v>-15114.27</v>
          </cell>
          <cell r="AW88">
            <v>-4637.8100000000004</v>
          </cell>
          <cell r="AX88">
            <v>82193.02</v>
          </cell>
          <cell r="AY88">
            <v>10632.75</v>
          </cell>
          <cell r="AZ88">
            <v>27819.42</v>
          </cell>
          <cell r="BA88">
            <v>2899.15</v>
          </cell>
          <cell r="BB88">
            <v>533039.94999999995</v>
          </cell>
          <cell r="BC88">
            <v>669669.51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</row>
        <row r="89">
          <cell r="B89" t="str">
            <v>1.1.01.02.00081</v>
          </cell>
          <cell r="C89" t="str">
            <v xml:space="preserve">SUDAMERIS BRASIL-VIT.-0912530001                  </v>
          </cell>
          <cell r="D89">
            <v>5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5163.24</v>
          </cell>
          <cell r="R89">
            <v>8783.9699999999993</v>
          </cell>
          <cell r="S89">
            <v>8782.68</v>
          </cell>
          <cell r="T89">
            <v>-716960.93</v>
          </cell>
          <cell r="U89">
            <v>-1087512.55</v>
          </cell>
          <cell r="V89">
            <v>-935384.51</v>
          </cell>
          <cell r="W89">
            <v>-1053728.1399999999</v>
          </cell>
          <cell r="X89">
            <v>103129.09</v>
          </cell>
          <cell r="Y89">
            <v>36976.800000000003</v>
          </cell>
          <cell r="Z89">
            <v>247465.43</v>
          </cell>
          <cell r="AA89">
            <v>-2293.21</v>
          </cell>
          <cell r="AB89">
            <v>2597.0500000000002</v>
          </cell>
          <cell r="AC89">
            <v>-319.06</v>
          </cell>
          <cell r="AD89">
            <v>2387.8200000000002</v>
          </cell>
          <cell r="AE89">
            <v>7112.59</v>
          </cell>
          <cell r="AF89">
            <v>313573.07</v>
          </cell>
          <cell r="AG89">
            <v>1024.27</v>
          </cell>
          <cell r="AH89">
            <v>1091.3499999999999</v>
          </cell>
          <cell r="AI89">
            <v>30488.71</v>
          </cell>
          <cell r="AJ89">
            <v>96544.24</v>
          </cell>
          <cell r="AK89">
            <v>92786.17</v>
          </cell>
          <cell r="AL89">
            <v>73337.36</v>
          </cell>
          <cell r="AM89">
            <v>84508.479999999996</v>
          </cell>
          <cell r="AN89">
            <v>32228.58</v>
          </cell>
          <cell r="AO89">
            <v>53588.74</v>
          </cell>
          <cell r="AP89">
            <v>27758.95</v>
          </cell>
          <cell r="AQ89">
            <v>26061.73</v>
          </cell>
          <cell r="AR89">
            <v>62378.53</v>
          </cell>
          <cell r="AS89">
            <v>42162.81</v>
          </cell>
          <cell r="AT89">
            <v>35851</v>
          </cell>
          <cell r="AU89">
            <v>74209.279999999999</v>
          </cell>
          <cell r="AV89">
            <v>76103.81</v>
          </cell>
          <cell r="AW89">
            <v>170631.24</v>
          </cell>
          <cell r="AX89">
            <v>406922.86</v>
          </cell>
          <cell r="AY89">
            <v>5155.66</v>
          </cell>
          <cell r="AZ89">
            <v>22288.35</v>
          </cell>
          <cell r="BA89">
            <v>4893.29</v>
          </cell>
          <cell r="BB89">
            <v>3740.8</v>
          </cell>
          <cell r="BC89">
            <v>261548.53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</row>
        <row r="90">
          <cell r="B90" t="str">
            <v>1.1.01.02.00082</v>
          </cell>
          <cell r="C90" t="str">
            <v xml:space="preserve">UNIBANCO VIT AG 817-0 C/C 821990-6                </v>
          </cell>
          <cell r="D90">
            <v>5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-363481.8</v>
          </cell>
          <cell r="R90">
            <v>-365945.23</v>
          </cell>
          <cell r="S90">
            <v>-365945.25</v>
          </cell>
          <cell r="T90">
            <v>-77966.27</v>
          </cell>
          <cell r="U90">
            <v>-77904.31</v>
          </cell>
          <cell r="V90">
            <v>-77911.33</v>
          </cell>
          <cell r="W90">
            <v>-247715.66</v>
          </cell>
          <cell r="X90">
            <v>100835.58</v>
          </cell>
          <cell r="Y90">
            <v>828.56</v>
          </cell>
          <cell r="Z90">
            <v>828.56</v>
          </cell>
          <cell r="AA90">
            <v>828.56</v>
          </cell>
          <cell r="AB90">
            <v>9155.8799999999992</v>
          </cell>
          <cell r="AC90">
            <v>21135.85</v>
          </cell>
          <cell r="AD90">
            <v>1135.82</v>
          </cell>
          <cell r="AE90">
            <v>1135.82</v>
          </cell>
          <cell r="AF90">
            <v>1135.82</v>
          </cell>
          <cell r="AG90">
            <v>1135.82</v>
          </cell>
          <cell r="AH90">
            <v>1068.76</v>
          </cell>
          <cell r="AI90">
            <v>1011.55</v>
          </cell>
          <cell r="AJ90">
            <v>1011.55</v>
          </cell>
          <cell r="AK90">
            <v>961.35</v>
          </cell>
          <cell r="AL90">
            <v>861.35</v>
          </cell>
          <cell r="AM90">
            <v>811.15</v>
          </cell>
          <cell r="AN90">
            <v>762.27</v>
          </cell>
          <cell r="AO90">
            <v>712.08</v>
          </cell>
          <cell r="AP90">
            <v>662.26</v>
          </cell>
          <cell r="AQ90">
            <v>612.26</v>
          </cell>
          <cell r="AR90">
            <v>562.26</v>
          </cell>
          <cell r="AS90">
            <v>512.07000000000005</v>
          </cell>
          <cell r="AT90">
            <v>462.25</v>
          </cell>
          <cell r="AU90">
            <v>412.24</v>
          </cell>
          <cell r="AV90">
            <v>362.05</v>
          </cell>
          <cell r="AW90">
            <v>312.23</v>
          </cell>
          <cell r="AX90">
            <v>262.04000000000002</v>
          </cell>
          <cell r="AY90">
            <v>212.23</v>
          </cell>
          <cell r="AZ90">
            <v>162.22999999999999</v>
          </cell>
          <cell r="BA90">
            <v>112.04</v>
          </cell>
          <cell r="BB90">
            <v>62.22</v>
          </cell>
          <cell r="BC90">
            <v>12.22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</row>
        <row r="91">
          <cell r="B91" t="str">
            <v>1.1.01.02.00083</v>
          </cell>
          <cell r="C91" t="str">
            <v xml:space="preserve">VOTORANTIM-RJ-2.000-1                             </v>
          </cell>
          <cell r="D91">
            <v>5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</row>
        <row r="92">
          <cell r="B92" t="str">
            <v>1.1.01.02.00084</v>
          </cell>
          <cell r="C92" t="str">
            <v xml:space="preserve">NACION ARGENTINA-PLN-02201297-0                   </v>
          </cell>
          <cell r="D92">
            <v>5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0.01</v>
          </cell>
          <cell r="R92">
            <v>0.01</v>
          </cell>
          <cell r="S92">
            <v>0.01</v>
          </cell>
          <cell r="T92">
            <v>0.01</v>
          </cell>
          <cell r="U92">
            <v>10200.01</v>
          </cell>
          <cell r="V92">
            <v>13059.58</v>
          </cell>
          <cell r="W92">
            <v>16496.91</v>
          </cell>
          <cell r="X92">
            <v>13.58</v>
          </cell>
          <cell r="Y92">
            <v>13.58</v>
          </cell>
          <cell r="Z92">
            <v>13.58</v>
          </cell>
          <cell r="AA92">
            <v>13.58</v>
          </cell>
          <cell r="AB92">
            <v>54.28</v>
          </cell>
          <cell r="AC92">
            <v>54.28</v>
          </cell>
          <cell r="AD92">
            <v>57.46</v>
          </cell>
          <cell r="AE92">
            <v>29.06</v>
          </cell>
          <cell r="AF92">
            <v>29.06</v>
          </cell>
          <cell r="AG92">
            <v>13.98</v>
          </cell>
          <cell r="AH92">
            <v>13.16</v>
          </cell>
          <cell r="AI92">
            <v>13.16</v>
          </cell>
          <cell r="AJ92">
            <v>13.16</v>
          </cell>
          <cell r="AK92">
            <v>13.16</v>
          </cell>
          <cell r="AL92">
            <v>13.16</v>
          </cell>
          <cell r="AM92">
            <v>-1394.35</v>
          </cell>
          <cell r="AN92">
            <v>175.25</v>
          </cell>
          <cell r="AO92">
            <v>175.25</v>
          </cell>
          <cell r="AP92">
            <v>175.25</v>
          </cell>
          <cell r="AQ92">
            <v>175.25</v>
          </cell>
          <cell r="AR92">
            <v>175.25</v>
          </cell>
          <cell r="AS92">
            <v>175.25</v>
          </cell>
          <cell r="AT92">
            <v>175.25</v>
          </cell>
          <cell r="AU92">
            <v>175.25</v>
          </cell>
          <cell r="AV92">
            <v>175.25</v>
          </cell>
          <cell r="AW92">
            <v>115.03</v>
          </cell>
          <cell r="AX92">
            <v>115.03</v>
          </cell>
          <cell r="AY92">
            <v>115.03</v>
          </cell>
          <cell r="AZ92">
            <v>115.03</v>
          </cell>
          <cell r="BA92">
            <v>5094.8999999999996</v>
          </cell>
          <cell r="BB92">
            <v>5055.1000000000004</v>
          </cell>
          <cell r="BC92">
            <v>5055.1000000000004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</row>
        <row r="93">
          <cell r="B93" t="str">
            <v>1.1.01.02.00085</v>
          </cell>
          <cell r="C93" t="str">
            <v xml:space="preserve">REAL-UBR-8720472-5                                </v>
          </cell>
          <cell r="D93">
            <v>5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2369.88</v>
          </cell>
          <cell r="R93">
            <v>2054.19</v>
          </cell>
          <cell r="S93">
            <v>26214.6</v>
          </cell>
          <cell r="T93">
            <v>-611.86</v>
          </cell>
          <cell r="U93">
            <v>9384.14</v>
          </cell>
          <cell r="V93">
            <v>19913.39</v>
          </cell>
          <cell r="W93">
            <v>21119.11</v>
          </cell>
          <cell r="X93">
            <v>20930.72</v>
          </cell>
          <cell r="Y93">
            <v>22436.83</v>
          </cell>
          <cell r="Z93">
            <v>14470.23</v>
          </cell>
          <cell r="AA93">
            <v>13155.73</v>
          </cell>
          <cell r="AB93">
            <v>5555.75</v>
          </cell>
          <cell r="AC93">
            <v>6396.49</v>
          </cell>
          <cell r="AD93">
            <v>4998.42</v>
          </cell>
          <cell r="AE93">
            <v>934.91</v>
          </cell>
          <cell r="AF93">
            <v>39699.03</v>
          </cell>
          <cell r="AG93">
            <v>899.97</v>
          </cell>
          <cell r="AH93">
            <v>7534.51</v>
          </cell>
          <cell r="AI93">
            <v>5831.44</v>
          </cell>
          <cell r="AJ93">
            <v>-43400.9</v>
          </cell>
          <cell r="AK93">
            <v>-48449.34</v>
          </cell>
          <cell r="AL93">
            <v>-79077.67</v>
          </cell>
          <cell r="AM93">
            <v>14084.76</v>
          </cell>
          <cell r="AN93">
            <v>12165.43</v>
          </cell>
          <cell r="AO93">
            <v>19655.12</v>
          </cell>
          <cell r="AP93">
            <v>24011.85</v>
          </cell>
          <cell r="AQ93">
            <v>47078.33</v>
          </cell>
          <cell r="AR93">
            <v>22000</v>
          </cell>
          <cell r="AS93">
            <v>15050.8</v>
          </cell>
          <cell r="AT93">
            <v>17959.27</v>
          </cell>
          <cell r="AU93">
            <v>9748.92</v>
          </cell>
          <cell r="AV93">
            <v>20012.95</v>
          </cell>
          <cell r="AW93">
            <v>9348.39</v>
          </cell>
          <cell r="AX93">
            <v>18269.11</v>
          </cell>
          <cell r="AY93">
            <v>26427.91</v>
          </cell>
          <cell r="AZ93">
            <v>34921.61</v>
          </cell>
          <cell r="BA93">
            <v>18933.060000000001</v>
          </cell>
          <cell r="BB93">
            <v>22250.1</v>
          </cell>
          <cell r="BC93">
            <v>8859.99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</row>
        <row r="94">
          <cell r="B94" t="str">
            <v>1.1.01.02.00086</v>
          </cell>
          <cell r="C94" t="str">
            <v xml:space="preserve">BANCO COMERCIAL URUGUAI PLN AG 001 C/C 1          </v>
          </cell>
          <cell r="D94">
            <v>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-203000</v>
          </cell>
          <cell r="V94">
            <v>-203000</v>
          </cell>
          <cell r="W94">
            <v>-203000</v>
          </cell>
          <cell r="X94">
            <v>-3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</row>
        <row r="95">
          <cell r="B95" t="str">
            <v>1.1.01.02.00087</v>
          </cell>
          <cell r="C95" t="str">
            <v xml:space="preserve">BRADESCO - HTL - 4172/6                           </v>
          </cell>
          <cell r="D95">
            <v>5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</row>
        <row r="96">
          <cell r="B96" t="str">
            <v>1.1.01.02.00088</v>
          </cell>
          <cell r="C96" t="str">
            <v xml:space="preserve">BANCO SICREDI MS - 2315-9                         </v>
          </cell>
          <cell r="D96">
            <v>5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2738.5</v>
          </cell>
          <cell r="T96">
            <v>2738.5</v>
          </cell>
          <cell r="U96">
            <v>2738.5</v>
          </cell>
          <cell r="V96">
            <v>2738.5</v>
          </cell>
          <cell r="W96">
            <v>2738.5</v>
          </cell>
          <cell r="X96">
            <v>10</v>
          </cell>
          <cell r="Y96">
            <v>10</v>
          </cell>
          <cell r="Z96">
            <v>10</v>
          </cell>
          <cell r="AA96">
            <v>10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</row>
        <row r="97">
          <cell r="B97" t="str">
            <v>1.1.01.02.00089</v>
          </cell>
          <cell r="C97" t="str">
            <v xml:space="preserve">BRADESCO - HTP - 44060-4                          </v>
          </cell>
          <cell r="D97">
            <v>5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</row>
        <row r="98">
          <cell r="B98" t="str">
            <v>1.1.01.02.00090</v>
          </cell>
          <cell r="C98" t="str">
            <v xml:space="preserve">BCN - PLN - 390/456821-9                          </v>
          </cell>
          <cell r="D98">
            <v>5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2637.77</v>
          </cell>
          <cell r="U98">
            <v>-92700.49</v>
          </cell>
          <cell r="V98">
            <v>-92646.75</v>
          </cell>
          <cell r="W98">
            <v>-120405.62</v>
          </cell>
          <cell r="X98">
            <v>18947.23</v>
          </cell>
          <cell r="Y98">
            <v>8894.85</v>
          </cell>
          <cell r="Z98">
            <v>8872.11</v>
          </cell>
          <cell r="AA98">
            <v>1864.91</v>
          </cell>
          <cell r="AB98">
            <v>8836.99</v>
          </cell>
          <cell r="AC98">
            <v>8818.1299999999992</v>
          </cell>
          <cell r="AD98">
            <v>8799.27</v>
          </cell>
          <cell r="AE98">
            <v>8788.91</v>
          </cell>
          <cell r="AF98">
            <v>8761.5499999999993</v>
          </cell>
          <cell r="AG98">
            <v>8742.69</v>
          </cell>
          <cell r="AH98">
            <v>8723.83</v>
          </cell>
          <cell r="AI98">
            <v>8704.9699999999993</v>
          </cell>
          <cell r="AJ98">
            <v>8686.11</v>
          </cell>
          <cell r="AK98">
            <v>8667.25</v>
          </cell>
          <cell r="AL98">
            <v>8648.39</v>
          </cell>
          <cell r="AM98">
            <v>8629.5300000000007</v>
          </cell>
          <cell r="AN98">
            <v>8610.67</v>
          </cell>
          <cell r="AO98">
            <v>8591.81</v>
          </cell>
          <cell r="AP98">
            <v>8572.9500000000007</v>
          </cell>
          <cell r="AQ98">
            <v>37.090000000000003</v>
          </cell>
          <cell r="AR98">
            <v>18.23</v>
          </cell>
          <cell r="AS98">
            <v>7.87</v>
          </cell>
          <cell r="AT98">
            <v>0.04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</row>
        <row r="99">
          <cell r="B99" t="str">
            <v>1.1.01.02.00091</v>
          </cell>
          <cell r="C99" t="str">
            <v xml:space="preserve">BANESTADO PGA C/C 43478-7                         </v>
          </cell>
          <cell r="D99">
            <v>5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37124.5</v>
          </cell>
          <cell r="S99">
            <v>16301.49</v>
          </cell>
          <cell r="T99">
            <v>12085.83</v>
          </cell>
          <cell r="U99">
            <v>246850.83</v>
          </cell>
          <cell r="V99">
            <v>246860.83</v>
          </cell>
          <cell r="W99">
            <v>192686.33</v>
          </cell>
          <cell r="X99">
            <v>196180.02</v>
          </cell>
          <cell r="Y99">
            <v>186343.67999999999</v>
          </cell>
          <cell r="Z99">
            <v>148273.20000000001</v>
          </cell>
          <cell r="AA99">
            <v>41390.879999999997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</row>
        <row r="100">
          <cell r="B100" t="str">
            <v>1.1.01.02.00092</v>
          </cell>
          <cell r="C100" t="str">
            <v xml:space="preserve">BRASIL 12554-7 CMC                                </v>
          </cell>
          <cell r="D100">
            <v>5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16882.349999999999</v>
          </cell>
          <cell r="U100">
            <v>17896.39</v>
          </cell>
          <cell r="V100">
            <v>-8027.41</v>
          </cell>
          <cell r="W100">
            <v>-48685.3</v>
          </cell>
          <cell r="X100">
            <v>-227528.99</v>
          </cell>
          <cell r="Y100">
            <v>81594.03</v>
          </cell>
          <cell r="Z100">
            <v>541293.05000000005</v>
          </cell>
          <cell r="AA100">
            <v>-362874.24</v>
          </cell>
          <cell r="AB100">
            <v>146600.54999999999</v>
          </cell>
          <cell r="AC100">
            <v>140410.41</v>
          </cell>
          <cell r="AD100">
            <v>145749.54999999999</v>
          </cell>
          <cell r="AE100">
            <v>90135.71</v>
          </cell>
          <cell r="AF100">
            <v>170381.29</v>
          </cell>
          <cell r="AG100">
            <v>370357.83</v>
          </cell>
          <cell r="AH100">
            <v>1816</v>
          </cell>
          <cell r="AI100">
            <v>397687.05</v>
          </cell>
          <cell r="AJ100">
            <v>266505.5</v>
          </cell>
          <cell r="AK100">
            <v>1045731.73</v>
          </cell>
          <cell r="AL100">
            <v>290159.52</v>
          </cell>
          <cell r="AM100">
            <v>569871.85</v>
          </cell>
          <cell r="AN100">
            <v>193724.58</v>
          </cell>
          <cell r="AO100">
            <v>57840.08</v>
          </cell>
          <cell r="AP100">
            <v>-189887.89</v>
          </cell>
          <cell r="AQ100">
            <v>-151590.01</v>
          </cell>
          <cell r="AR100">
            <v>-110580.44</v>
          </cell>
          <cell r="AS100">
            <v>-188746.47</v>
          </cell>
          <cell r="AT100">
            <v>55618.41</v>
          </cell>
          <cell r="AU100">
            <v>161598.79999999999</v>
          </cell>
          <cell r="AV100">
            <v>266596.90999999997</v>
          </cell>
          <cell r="AW100">
            <v>976022.01</v>
          </cell>
          <cell r="AX100">
            <v>1332988.01</v>
          </cell>
          <cell r="AY100">
            <v>521476.56</v>
          </cell>
          <cell r="AZ100">
            <v>568261.64</v>
          </cell>
          <cell r="BA100">
            <v>114078.37</v>
          </cell>
          <cell r="BB100">
            <v>76253.850000000006</v>
          </cell>
          <cell r="BC100">
            <v>130262.05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</row>
        <row r="101">
          <cell r="B101" t="str">
            <v>1.1.01.02.00093</v>
          </cell>
          <cell r="C101" t="str">
            <v xml:space="preserve">ITAU S/A PLN AG 2964 C/C 15363-5                  </v>
          </cell>
          <cell r="D101">
            <v>5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3116.84</v>
          </cell>
          <cell r="V101">
            <v>-1183583.31</v>
          </cell>
          <cell r="W101">
            <v>-1579526.92</v>
          </cell>
          <cell r="X101">
            <v>2503.3000000000002</v>
          </cell>
          <cell r="Y101">
            <v>2503.3000000000002</v>
          </cell>
          <cell r="Z101">
            <v>4016.71</v>
          </cell>
          <cell r="AA101">
            <v>118433.75</v>
          </cell>
          <cell r="AB101">
            <v>45314.06</v>
          </cell>
          <cell r="AC101">
            <v>154072.01</v>
          </cell>
          <cell r="AD101">
            <v>98691.83</v>
          </cell>
          <cell r="AE101">
            <v>-1133.3699999999999</v>
          </cell>
          <cell r="AF101">
            <v>324740.07</v>
          </cell>
          <cell r="AG101">
            <v>32217.27</v>
          </cell>
          <cell r="AH101">
            <v>68697.22</v>
          </cell>
          <cell r="AI101">
            <v>30248.94</v>
          </cell>
          <cell r="AJ101">
            <v>32632.03</v>
          </cell>
          <cell r="AK101">
            <v>69539.990000000005</v>
          </cell>
          <cell r="AL101">
            <v>83318.12</v>
          </cell>
          <cell r="AM101">
            <v>-7957.72</v>
          </cell>
          <cell r="AN101">
            <v>19543.47</v>
          </cell>
          <cell r="AO101">
            <v>22607.66</v>
          </cell>
          <cell r="AP101">
            <v>88718.62</v>
          </cell>
          <cell r="AQ101">
            <v>312397.98</v>
          </cell>
          <cell r="AR101">
            <v>18525.28</v>
          </cell>
          <cell r="AS101">
            <v>41137.22</v>
          </cell>
          <cell r="AT101">
            <v>87532.15</v>
          </cell>
          <cell r="AU101">
            <v>51390.38</v>
          </cell>
          <cell r="AV101">
            <v>21288.66</v>
          </cell>
          <cell r="AW101">
            <v>32488.03</v>
          </cell>
          <cell r="AX101">
            <v>114819.07</v>
          </cell>
          <cell r="AY101">
            <v>48824.04</v>
          </cell>
          <cell r="AZ101">
            <v>14506.25</v>
          </cell>
          <cell r="BA101">
            <v>-724545.59</v>
          </cell>
          <cell r="BB101">
            <v>-651661.23</v>
          </cell>
          <cell r="BC101">
            <v>1507272.27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</row>
        <row r="102">
          <cell r="B102" t="str">
            <v>1.1.01.02.00094</v>
          </cell>
          <cell r="C102" t="str">
            <v xml:space="preserve">BRASIL-VNA-6234-0                                 </v>
          </cell>
          <cell r="D102">
            <v>5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-6.01</v>
          </cell>
          <cell r="S102">
            <v>-12.02</v>
          </cell>
          <cell r="T102">
            <v>-29.55</v>
          </cell>
          <cell r="U102">
            <v>-29.55</v>
          </cell>
          <cell r="V102">
            <v>-29.55</v>
          </cell>
          <cell r="W102">
            <v>118529.45</v>
          </cell>
          <cell r="X102">
            <v>-841958.94</v>
          </cell>
          <cell r="Y102">
            <v>0</v>
          </cell>
          <cell r="Z102">
            <v>276459.28000000003</v>
          </cell>
          <cell r="AA102">
            <v>592042.43000000005</v>
          </cell>
          <cell r="AB102">
            <v>0</v>
          </cell>
          <cell r="AC102">
            <v>0</v>
          </cell>
          <cell r="AD102">
            <v>3883.68</v>
          </cell>
          <cell r="AE102">
            <v>3883.68</v>
          </cell>
          <cell r="AF102">
            <v>3883.68</v>
          </cell>
          <cell r="AG102">
            <v>3883.68</v>
          </cell>
          <cell r="AH102">
            <v>3883.68</v>
          </cell>
          <cell r="AI102">
            <v>3883.68</v>
          </cell>
          <cell r="AJ102">
            <v>3883.68</v>
          </cell>
          <cell r="AK102">
            <v>3883.68</v>
          </cell>
          <cell r="AL102">
            <v>3883.68</v>
          </cell>
          <cell r="AM102">
            <v>3883.68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</row>
        <row r="103">
          <cell r="B103" t="str">
            <v>1.1.01.02.00095</v>
          </cell>
          <cell r="C103" t="str">
            <v xml:space="preserve">BCO MERCANTIL DO BRASIL S/A C/C 02010620          </v>
          </cell>
          <cell r="D103">
            <v>5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9600</v>
          </cell>
          <cell r="V103">
            <v>6645.04</v>
          </cell>
          <cell r="W103">
            <v>6645.04</v>
          </cell>
          <cell r="X103">
            <v>13068.82</v>
          </cell>
          <cell r="Y103">
            <v>13068.82</v>
          </cell>
          <cell r="Z103">
            <v>13068.82</v>
          </cell>
          <cell r="AA103">
            <v>13068.82</v>
          </cell>
          <cell r="AB103">
            <v>1269.83</v>
          </cell>
          <cell r="AC103">
            <v>1260.3</v>
          </cell>
          <cell r="AD103">
            <v>1252.27</v>
          </cell>
          <cell r="AE103">
            <v>1244.24</v>
          </cell>
          <cell r="AF103">
            <v>1236.21</v>
          </cell>
          <cell r="AG103">
            <v>1226.68</v>
          </cell>
          <cell r="AH103">
            <v>1216.6500000000001</v>
          </cell>
          <cell r="AI103">
            <v>1206.6199999999999</v>
          </cell>
          <cell r="AJ103">
            <v>1196.5899999999999</v>
          </cell>
          <cell r="AK103">
            <v>1185.06</v>
          </cell>
          <cell r="AL103">
            <v>1173.53</v>
          </cell>
          <cell r="AM103">
            <v>1163.5</v>
          </cell>
          <cell r="AN103">
            <v>9959.4699999999993</v>
          </cell>
          <cell r="AO103">
            <v>9957.9699999999993</v>
          </cell>
          <cell r="AP103">
            <v>9957.9699999999993</v>
          </cell>
          <cell r="AQ103">
            <v>24606.47</v>
          </cell>
          <cell r="AR103">
            <v>0</v>
          </cell>
          <cell r="AS103">
            <v>-1.5</v>
          </cell>
          <cell r="AT103">
            <v>0</v>
          </cell>
          <cell r="AU103">
            <v>0.09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</row>
        <row r="104">
          <cell r="B104" t="str">
            <v>1.1.01.02.00096</v>
          </cell>
          <cell r="C104" t="str">
            <v xml:space="preserve">BCO ALFA S/A - PLN - AG 01 C/C 18537              </v>
          </cell>
          <cell r="D104">
            <v>5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-1248722.31</v>
          </cell>
          <cell r="W104">
            <v>-1248722.31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30511.08</v>
          </cell>
          <cell r="AG104">
            <v>0</v>
          </cell>
          <cell r="AH104">
            <v>44.18</v>
          </cell>
          <cell r="AI104">
            <v>416261.31</v>
          </cell>
          <cell r="AJ104">
            <v>538173.79</v>
          </cell>
          <cell r="AK104">
            <v>307929.99</v>
          </cell>
          <cell r="AL104">
            <v>12640</v>
          </cell>
          <cell r="AM104">
            <v>123398.39999999999</v>
          </cell>
          <cell r="AN104">
            <v>52609.29</v>
          </cell>
          <cell r="AO104">
            <v>4272.9799999999996</v>
          </cell>
          <cell r="AP104">
            <v>4272.9799999999996</v>
          </cell>
          <cell r="AQ104">
            <v>4272.9799999999996</v>
          </cell>
          <cell r="AR104">
            <v>4272.9799999999996</v>
          </cell>
          <cell r="AS104">
            <v>35856.980000000003</v>
          </cell>
          <cell r="AT104">
            <v>35856.980000000003</v>
          </cell>
          <cell r="AU104">
            <v>35856.980000000003</v>
          </cell>
          <cell r="AV104">
            <v>191059.91</v>
          </cell>
          <cell r="AW104">
            <v>48058.23</v>
          </cell>
          <cell r="AX104">
            <v>282088.5</v>
          </cell>
          <cell r="AY104">
            <v>32102.12</v>
          </cell>
          <cell r="AZ104">
            <v>161528.70000000001</v>
          </cell>
          <cell r="BA104">
            <v>36178.9</v>
          </cell>
          <cell r="BB104">
            <v>202254.82</v>
          </cell>
          <cell r="BC104">
            <v>282739.38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</row>
        <row r="105">
          <cell r="B105" t="str">
            <v>1.1.01.02.00097</v>
          </cell>
          <cell r="C105" t="str">
            <v xml:space="preserve">BRASIL(BBAGRO)-VNA-AG.021-3 C/C 15674-4           </v>
          </cell>
          <cell r="D105">
            <v>5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552819.82999999996</v>
          </cell>
          <cell r="X105">
            <v>3791268.95</v>
          </cell>
          <cell r="Y105">
            <v>128872.07</v>
          </cell>
          <cell r="Z105">
            <v>-1787017.03</v>
          </cell>
          <cell r="AA105">
            <v>2234350.34</v>
          </cell>
          <cell r="AB105">
            <v>0</v>
          </cell>
          <cell r="AC105">
            <v>2386867.62</v>
          </cell>
          <cell r="AD105">
            <v>0</v>
          </cell>
          <cell r="AE105">
            <v>118476.33</v>
          </cell>
          <cell r="AF105">
            <v>-24236.9</v>
          </cell>
          <cell r="AG105">
            <v>782055.14</v>
          </cell>
          <cell r="AH105">
            <v>-777521.66</v>
          </cell>
          <cell r="AI105">
            <v>-124186.74</v>
          </cell>
          <cell r="AJ105">
            <v>-2523336.6800000002</v>
          </cell>
          <cell r="AK105">
            <v>-2718579.64</v>
          </cell>
          <cell r="AL105">
            <v>-34886.22</v>
          </cell>
          <cell r="AM105">
            <v>-223306.98</v>
          </cell>
          <cell r="AN105">
            <v>-54118.33</v>
          </cell>
          <cell r="AO105">
            <v>33882.36</v>
          </cell>
          <cell r="AP105">
            <v>-113319.94</v>
          </cell>
          <cell r="AQ105">
            <v>-266657.53999999998</v>
          </cell>
          <cell r="AR105">
            <v>-1845916.17</v>
          </cell>
          <cell r="AS105">
            <v>-6271984.9500000002</v>
          </cell>
          <cell r="AT105">
            <v>-1618737.86</v>
          </cell>
          <cell r="AU105">
            <v>-2457477.54</v>
          </cell>
          <cell r="AV105">
            <v>-2056274.33</v>
          </cell>
          <cell r="AW105">
            <v>-2013953.18</v>
          </cell>
          <cell r="AX105">
            <v>-1918680.64</v>
          </cell>
          <cell r="AY105">
            <v>203642.75</v>
          </cell>
          <cell r="AZ105">
            <v>0</v>
          </cell>
          <cell r="BA105">
            <v>-1021746.3</v>
          </cell>
          <cell r="BB105">
            <v>-1436110.09</v>
          </cell>
          <cell r="BC105">
            <v>-1428868.26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</row>
        <row r="106">
          <cell r="B106" t="str">
            <v>1.1.01.02.00098</v>
          </cell>
          <cell r="C106" t="str">
            <v xml:space="preserve">BRADESCO - HTV - 13240-3                          </v>
          </cell>
          <cell r="D106">
            <v>5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</row>
        <row r="107">
          <cell r="B107" t="str">
            <v>1.1.01.02.00099</v>
          </cell>
          <cell r="C107" t="str">
            <v xml:space="preserve">ITAU S/A - PGA AG: 3786 C/C 14705-2               </v>
          </cell>
          <cell r="D107">
            <v>5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21286.53</v>
          </cell>
          <cell r="AA107">
            <v>27353.93</v>
          </cell>
          <cell r="AB107">
            <v>-0.05</v>
          </cell>
          <cell r="AC107">
            <v>35823.11</v>
          </cell>
          <cell r="AD107">
            <v>7961.05</v>
          </cell>
          <cell r="AE107">
            <v>42088.18</v>
          </cell>
          <cell r="AF107">
            <v>594740.71</v>
          </cell>
          <cell r="AG107">
            <v>805767.51</v>
          </cell>
          <cell r="AH107">
            <v>105913.9</v>
          </cell>
          <cell r="AI107">
            <v>28944.63</v>
          </cell>
          <cell r="AJ107">
            <v>69986.13</v>
          </cell>
          <cell r="AK107">
            <v>518698.22</v>
          </cell>
          <cell r="AL107">
            <v>143390.12</v>
          </cell>
          <cell r="AM107">
            <v>348854.36</v>
          </cell>
          <cell r="AN107">
            <v>228429.45</v>
          </cell>
          <cell r="AO107">
            <v>635733.68000000005</v>
          </cell>
          <cell r="AP107">
            <v>3847.7</v>
          </cell>
          <cell r="AQ107">
            <v>1874240.35</v>
          </cell>
          <cell r="AR107">
            <v>1684297.04</v>
          </cell>
          <cell r="AS107">
            <v>927727.77</v>
          </cell>
          <cell r="AT107">
            <v>826202.39</v>
          </cell>
          <cell r="AU107">
            <v>657903.1</v>
          </cell>
          <cell r="AV107">
            <v>633498.56999999995</v>
          </cell>
          <cell r="AW107">
            <v>1284805.3899999999</v>
          </cell>
          <cell r="AX107">
            <v>1810651.9</v>
          </cell>
          <cell r="AY107">
            <v>141859.03</v>
          </cell>
          <cell r="AZ107">
            <v>70554.91</v>
          </cell>
          <cell r="BA107">
            <v>95654.07</v>
          </cell>
          <cell r="BB107">
            <v>2177.69</v>
          </cell>
          <cell r="BC107">
            <v>213248.54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</row>
        <row r="108">
          <cell r="B108" t="str">
            <v>1.1.01.02.00100</v>
          </cell>
          <cell r="C108" t="str">
            <v xml:space="preserve">NOSSA CAIXA NOSSO BCO PLN C/C 000249-3            </v>
          </cell>
          <cell r="D108">
            <v>5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-45000</v>
          </cell>
          <cell r="AB108">
            <v>9460.93</v>
          </cell>
          <cell r="AC108">
            <v>9460.93</v>
          </cell>
          <cell r="AD108">
            <v>9460.93</v>
          </cell>
          <cell r="AE108">
            <v>9460.93</v>
          </cell>
          <cell r="AF108">
            <v>9460.93</v>
          </cell>
          <cell r="AG108">
            <v>9460.93</v>
          </cell>
          <cell r="AH108">
            <v>9460.93</v>
          </cell>
          <cell r="AI108">
            <v>9460.93</v>
          </cell>
          <cell r="AJ108">
            <v>9460.93</v>
          </cell>
          <cell r="AK108">
            <v>9460.93</v>
          </cell>
          <cell r="AL108">
            <v>9460.93</v>
          </cell>
          <cell r="AM108">
            <v>7.98</v>
          </cell>
          <cell r="AN108">
            <v>1.96</v>
          </cell>
          <cell r="AO108">
            <v>987.91</v>
          </cell>
          <cell r="AP108">
            <v>961.83</v>
          </cell>
          <cell r="AQ108">
            <v>943.37</v>
          </cell>
          <cell r="AR108">
            <v>943.37</v>
          </cell>
          <cell r="AS108">
            <v>943.37</v>
          </cell>
          <cell r="AT108">
            <v>943.37</v>
          </cell>
          <cell r="AU108">
            <v>943.37</v>
          </cell>
          <cell r="AV108">
            <v>943.37</v>
          </cell>
          <cell r="AW108">
            <v>943.37</v>
          </cell>
          <cell r="AX108">
            <v>943.37</v>
          </cell>
          <cell r="AY108">
            <v>943.37</v>
          </cell>
          <cell r="AZ108">
            <v>943.37</v>
          </cell>
          <cell r="BA108">
            <v>943.37</v>
          </cell>
          <cell r="BB108">
            <v>943.37</v>
          </cell>
          <cell r="BC108">
            <v>943.37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</row>
        <row r="109">
          <cell r="B109" t="str">
            <v>1.1.01.02.00101</v>
          </cell>
          <cell r="C109" t="str">
            <v xml:space="preserve">BAMERINDUS - MCU - 4308                           </v>
          </cell>
          <cell r="D109">
            <v>5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</row>
        <row r="110">
          <cell r="B110" t="str">
            <v>1.1.01.02.00102</v>
          </cell>
          <cell r="C110" t="str">
            <v xml:space="preserve">BANCO ZOGBI - PLN C/C 2821.000-7                  </v>
          </cell>
          <cell r="D110">
            <v>5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4705.26</v>
          </cell>
          <cell r="AI110">
            <v>1035.0999999999999</v>
          </cell>
          <cell r="AJ110">
            <v>275.42</v>
          </cell>
          <cell r="AK110">
            <v>275.19</v>
          </cell>
          <cell r="AL110">
            <v>101243.4</v>
          </cell>
          <cell r="AM110">
            <v>101242.73</v>
          </cell>
          <cell r="AN110">
            <v>91609.9</v>
          </cell>
          <cell r="AO110">
            <v>91609.9</v>
          </cell>
          <cell r="AP110">
            <v>804052.42</v>
          </cell>
          <cell r="AQ110">
            <v>-414.75</v>
          </cell>
          <cell r="AR110">
            <v>2041.58</v>
          </cell>
          <cell r="AS110">
            <v>2040.74</v>
          </cell>
          <cell r="AT110">
            <v>1092.68</v>
          </cell>
          <cell r="AU110">
            <v>3461.4</v>
          </cell>
          <cell r="AV110">
            <v>2762.15</v>
          </cell>
          <cell r="AW110">
            <v>2762.15</v>
          </cell>
          <cell r="AX110">
            <v>-1879.57</v>
          </cell>
          <cell r="AY110">
            <v>2378.1799999999998</v>
          </cell>
          <cell r="AZ110">
            <v>13943.53</v>
          </cell>
          <cell r="BA110">
            <v>13943.53</v>
          </cell>
          <cell r="BB110">
            <v>1257.93</v>
          </cell>
          <cell r="BC110">
            <v>1539.82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</row>
        <row r="111">
          <cell r="B111" t="str">
            <v>1.1.01.02.00103</v>
          </cell>
          <cell r="C111" t="str">
            <v xml:space="preserve">BCN - PLN C/C 810.286-0                           </v>
          </cell>
          <cell r="D111">
            <v>5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383.56</v>
          </cell>
          <cell r="AI111">
            <v>383.56</v>
          </cell>
          <cell r="AJ111">
            <v>383.56</v>
          </cell>
          <cell r="AK111">
            <v>1.32</v>
          </cell>
          <cell r="AL111">
            <v>1.32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</row>
        <row r="112">
          <cell r="B112" t="str">
            <v>1.1.01.02.00104</v>
          </cell>
          <cell r="C112" t="str">
            <v xml:space="preserve">SAFRA - PLN C/C 126.048-2                         </v>
          </cell>
          <cell r="D112">
            <v>5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16</v>
          </cell>
          <cell r="AJ112">
            <v>27008.76</v>
          </cell>
          <cell r="AK112">
            <v>22.09</v>
          </cell>
          <cell r="AL112">
            <v>48.67</v>
          </cell>
          <cell r="AM112">
            <v>8.17</v>
          </cell>
          <cell r="AN112">
            <v>47.71</v>
          </cell>
          <cell r="AO112">
            <v>32.71</v>
          </cell>
          <cell r="AP112">
            <v>32.71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</row>
        <row r="113">
          <cell r="B113" t="str">
            <v>1.1.01.02.00105</v>
          </cell>
          <cell r="C113" t="str">
            <v xml:space="preserve">BICBANCO-PLN-AG.021-C/C:14051809-9                </v>
          </cell>
          <cell r="D113">
            <v>5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773.36</v>
          </cell>
          <cell r="AJ113">
            <v>753.36</v>
          </cell>
          <cell r="AK113">
            <v>773.37</v>
          </cell>
          <cell r="AL113">
            <v>7080.38</v>
          </cell>
          <cell r="AM113">
            <v>-132.58000000000001</v>
          </cell>
          <cell r="AN113">
            <v>191.6</v>
          </cell>
          <cell r="AO113">
            <v>73140.160000000003</v>
          </cell>
          <cell r="AP113">
            <v>42990.55</v>
          </cell>
          <cell r="AQ113">
            <v>225731.08</v>
          </cell>
          <cell r="AR113">
            <v>2995.17</v>
          </cell>
          <cell r="AS113">
            <v>4952.24</v>
          </cell>
          <cell r="AT113">
            <v>13351.5</v>
          </cell>
          <cell r="AU113">
            <v>2889.64</v>
          </cell>
          <cell r="AV113">
            <v>0</v>
          </cell>
          <cell r="AW113">
            <v>105.74</v>
          </cell>
          <cell r="AX113">
            <v>21533.18</v>
          </cell>
          <cell r="AY113">
            <v>5227.8500000000004</v>
          </cell>
          <cell r="AZ113">
            <v>4968.26</v>
          </cell>
          <cell r="BA113">
            <v>4868.9399999999996</v>
          </cell>
          <cell r="BB113">
            <v>4813.7</v>
          </cell>
          <cell r="BC113">
            <v>1060.51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</row>
        <row r="114">
          <cell r="B114" t="str">
            <v>1.1.01.02.00106</v>
          </cell>
          <cell r="C114" t="str">
            <v xml:space="preserve">SAFRA PLN C/C 2750-0                              </v>
          </cell>
          <cell r="D114">
            <v>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20100</v>
          </cell>
          <cell r="AM114">
            <v>-399849.81</v>
          </cell>
          <cell r="AN114">
            <v>24170.34</v>
          </cell>
          <cell r="AO114">
            <v>29379.42</v>
          </cell>
          <cell r="AP114">
            <v>29818.36</v>
          </cell>
          <cell r="AQ114">
            <v>30235.919999999998</v>
          </cell>
          <cell r="AR114">
            <v>0</v>
          </cell>
          <cell r="AS114">
            <v>427.01</v>
          </cell>
          <cell r="AT114">
            <v>896.86</v>
          </cell>
          <cell r="AU114">
            <v>0</v>
          </cell>
          <cell r="AV114">
            <v>356.3</v>
          </cell>
          <cell r="AW114">
            <v>344.26</v>
          </cell>
          <cell r="AX114">
            <v>11266.62</v>
          </cell>
          <cell r="AY114">
            <v>32519.89</v>
          </cell>
          <cell r="AZ114">
            <v>5369.06</v>
          </cell>
          <cell r="BA114">
            <v>83202.2</v>
          </cell>
          <cell r="BB114">
            <v>-154022.57</v>
          </cell>
          <cell r="BC114">
            <v>-2899560.42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B115" t="str">
            <v>1.1.01.02.00107</v>
          </cell>
          <cell r="C115" t="str">
            <v xml:space="preserve">BANCO SOFISA S/A - PLN AG.001 C/C 8411-7          </v>
          </cell>
          <cell r="D115">
            <v>5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-15.05</v>
          </cell>
          <cell r="AY115">
            <v>-15.05</v>
          </cell>
          <cell r="AZ115">
            <v>-15.05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</row>
        <row r="116">
          <cell r="B116" t="str">
            <v>1.1.01.02.00108</v>
          </cell>
          <cell r="C116" t="str">
            <v xml:space="preserve">BRADESCO - CMC AG.3669-2 C/C.5161-6               </v>
          </cell>
          <cell r="D116">
            <v>5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42448.75</v>
          </cell>
          <cell r="AT116">
            <v>100492.06</v>
          </cell>
          <cell r="AU116">
            <v>60211.09</v>
          </cell>
          <cell r="AV116">
            <v>83217.91</v>
          </cell>
          <cell r="AW116">
            <v>159628.94</v>
          </cell>
          <cell r="AX116">
            <v>327355.07</v>
          </cell>
          <cell r="AY116">
            <v>230137.75</v>
          </cell>
          <cell r="AZ116">
            <v>104192.4</v>
          </cell>
          <cell r="BA116">
            <v>87269.78</v>
          </cell>
          <cell r="BB116">
            <v>101926.51</v>
          </cell>
          <cell r="BC116">
            <v>80852.97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</row>
        <row r="117">
          <cell r="B117" t="str">
            <v>1.1.01.02.00109</v>
          </cell>
          <cell r="C117" t="str">
            <v xml:space="preserve">BANCO PAULISTA-PLN AG. MATRIZ C/C 6.882.1         </v>
          </cell>
          <cell r="D117">
            <v>5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1011.25</v>
          </cell>
          <cell r="AT117">
            <v>993.49</v>
          </cell>
          <cell r="AU117">
            <v>976.43</v>
          </cell>
          <cell r="AV117">
            <v>10579.37</v>
          </cell>
          <cell r="AW117">
            <v>62.31</v>
          </cell>
          <cell r="AX117">
            <v>98.97</v>
          </cell>
          <cell r="AY117">
            <v>687.51</v>
          </cell>
          <cell r="AZ117">
            <v>45359.13</v>
          </cell>
          <cell r="BA117">
            <v>6050.52</v>
          </cell>
          <cell r="BB117">
            <v>4086.76</v>
          </cell>
          <cell r="BC117">
            <v>4048.8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</row>
        <row r="118">
          <cell r="B118" t="str">
            <v>1.1.01.02.00110</v>
          </cell>
          <cell r="C118" t="str">
            <v xml:space="preserve">BANCO SANTOS-BCO 702-AG.0001-C/C 12259-5          </v>
          </cell>
          <cell r="D118">
            <v>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-10.029999999999999</v>
          </cell>
          <cell r="AV118">
            <v>1239.54</v>
          </cell>
          <cell r="AW118">
            <v>1239.54</v>
          </cell>
          <cell r="AX118">
            <v>1550.95</v>
          </cell>
          <cell r="AY118">
            <v>4954.01</v>
          </cell>
          <cell r="AZ118">
            <v>35951.61</v>
          </cell>
          <cell r="BA118">
            <v>3857.88</v>
          </cell>
          <cell r="BB118">
            <v>1878.84</v>
          </cell>
          <cell r="BC118">
            <v>4678.01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</row>
        <row r="119">
          <cell r="B119" t="str">
            <v>1.1.01.02.00111</v>
          </cell>
          <cell r="C119" t="str">
            <v xml:space="preserve">BANCO FIBRA-AGENCIA 001-SP-C/C 10.001-3           </v>
          </cell>
          <cell r="D119">
            <v>5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1212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</row>
        <row r="120">
          <cell r="B120" t="str">
            <v>1.1.01.02.00112</v>
          </cell>
          <cell r="C120" t="str">
            <v xml:space="preserve">BANCO SOFISA - PLN AG.0001-9 C/C 8411-7           </v>
          </cell>
          <cell r="D120">
            <v>5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818.43</v>
          </cell>
          <cell r="AW120">
            <v>803.38</v>
          </cell>
          <cell r="AX120">
            <v>815.9</v>
          </cell>
          <cell r="AY120">
            <v>27281.34</v>
          </cell>
          <cell r="AZ120">
            <v>5000</v>
          </cell>
          <cell r="BA120">
            <v>2746.18</v>
          </cell>
          <cell r="BB120">
            <v>3840.06</v>
          </cell>
          <cell r="BC120">
            <v>3045.28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</row>
        <row r="121">
          <cell r="B121" t="str">
            <v>1.1.01.02.00113</v>
          </cell>
          <cell r="C121" t="str">
            <v>BANCO BRADESCO S/A-PLN  AG. 03429-0  C/C 0040003-3</v>
          </cell>
          <cell r="D121">
            <v>5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AO121">
            <v>-83128.38</v>
          </cell>
          <cell r="AP121">
            <v>-83128.38</v>
          </cell>
          <cell r="AQ121">
            <v>-83128.38</v>
          </cell>
          <cell r="AR121">
            <v>-83128.38</v>
          </cell>
          <cell r="AS121">
            <v>-83128.38</v>
          </cell>
          <cell r="AT121">
            <v>-83128.38</v>
          </cell>
          <cell r="AU121">
            <v>-83128.38</v>
          </cell>
          <cell r="AV121">
            <v>-83128.38</v>
          </cell>
          <cell r="AW121">
            <v>148572.79</v>
          </cell>
          <cell r="AX121">
            <v>21572.74</v>
          </cell>
          <cell r="AY121">
            <v>-2147.64</v>
          </cell>
          <cell r="AZ121">
            <v>2758.14</v>
          </cell>
          <cell r="BA121">
            <v>1080</v>
          </cell>
          <cell r="BB121">
            <v>1079.27</v>
          </cell>
          <cell r="BC121">
            <v>1079.27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</row>
        <row r="122">
          <cell r="B122" t="str">
            <v>1.1.01.02.00114</v>
          </cell>
          <cell r="C122" t="str">
            <v xml:space="preserve">BANIF PRIMUS BANCO - PLN - AG:2  C/C: 6311-0      </v>
          </cell>
          <cell r="D122">
            <v>5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15436.95</v>
          </cell>
          <cell r="AY122">
            <v>10188.19</v>
          </cell>
          <cell r="AZ122">
            <v>10272.74</v>
          </cell>
          <cell r="BA122">
            <v>9850.6200000000008</v>
          </cell>
          <cell r="BB122">
            <v>2581.9499999999998</v>
          </cell>
          <cell r="BC122">
            <v>9426.2099999999991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</row>
        <row r="123">
          <cell r="B123" t="str">
            <v>1.1.01.02.00115</v>
          </cell>
          <cell r="C123" t="str">
            <v xml:space="preserve">BANCO BBM S/A - VNA AG. 2 C/C 700396-5            </v>
          </cell>
          <cell r="D123">
            <v>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510603.63</v>
          </cell>
          <cell r="BA123">
            <v>399991.37</v>
          </cell>
          <cell r="BB123">
            <v>391860.18</v>
          </cell>
          <cell r="BC123">
            <v>7889295.6399999997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B124" t="str">
            <v>1.1.01.02.00116</v>
          </cell>
          <cell r="C124" t="str">
            <v xml:space="preserve">BANCO SCHAHIN AG:1 C/C:007657-0 PLN               </v>
          </cell>
          <cell r="D124">
            <v>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979.97</v>
          </cell>
          <cell r="AZ124">
            <v>979.97</v>
          </cell>
          <cell r="BA124">
            <v>979.97</v>
          </cell>
          <cell r="BB124">
            <v>979.97</v>
          </cell>
          <cell r="BC124">
            <v>979.97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</row>
        <row r="125">
          <cell r="B125" t="str">
            <v>1.1.01.02.00117</v>
          </cell>
          <cell r="C125" t="str">
            <v xml:space="preserve">ITAU BBA PLN C/C 257969                           </v>
          </cell>
          <cell r="D125">
            <v>5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4675.04</v>
          </cell>
          <cell r="AU125">
            <v>4675.04</v>
          </cell>
          <cell r="AV125">
            <v>4675.04</v>
          </cell>
          <cell r="AW125">
            <v>5133.8900000000003</v>
          </cell>
          <cell r="AX125">
            <v>5133.8900000000003</v>
          </cell>
          <cell r="AY125">
            <v>5133.8900000000003</v>
          </cell>
          <cell r="AZ125">
            <v>5133.8900000000003</v>
          </cell>
          <cell r="BA125">
            <v>5133.8900000000003</v>
          </cell>
          <cell r="BB125">
            <v>5133.8900000000003</v>
          </cell>
          <cell r="BC125">
            <v>5133.8900000000003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</row>
        <row r="126">
          <cell r="B126" t="str">
            <v>1.1.01.02.00118</v>
          </cell>
          <cell r="C126" t="str">
            <v xml:space="preserve">BANCO MODAL VNA AG.1 C/C 1206                     </v>
          </cell>
          <cell r="D126">
            <v>5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</row>
        <row r="127">
          <cell r="B127" t="str">
            <v>1.1.01.02.00119</v>
          </cell>
          <cell r="C127" t="str">
            <v>BCO INDUSVAL MULTISTOCK PLN AG 001 C/C 115590-0000</v>
          </cell>
          <cell r="D127">
            <v>5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</row>
        <row r="128">
          <cell r="B128" t="str">
            <v>1.1.01.02.00120</v>
          </cell>
          <cell r="C128" t="str">
            <v>BANCO MERCANTIL DO BRASIL-VNA AG.0323 C/C-02011983</v>
          </cell>
          <cell r="D128">
            <v>5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</row>
        <row r="129">
          <cell r="B129" t="str">
            <v>1.1.01.02.00999</v>
          </cell>
          <cell r="C129" t="str">
            <v xml:space="preserve">TED - TRANSM. ELETR. DADOS                        </v>
          </cell>
          <cell r="D129">
            <v>5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</row>
        <row r="130">
          <cell r="A130">
            <v>2</v>
          </cell>
          <cell r="B130" t="str">
            <v>1.1.01.03</v>
          </cell>
          <cell r="C130" t="str">
            <v xml:space="preserve">BANCOS CONTA APLICACOES                           </v>
          </cell>
          <cell r="D130">
            <v>4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38880915.609999999</v>
          </cell>
          <cell r="R130">
            <v>35631545.490000002</v>
          </cell>
          <cell r="S130">
            <v>37819888.079999998</v>
          </cell>
          <cell r="T130">
            <v>101763314.39</v>
          </cell>
          <cell r="U130">
            <v>90919927.040000007</v>
          </cell>
          <cell r="V130">
            <v>10690778.789999999</v>
          </cell>
          <cell r="W130">
            <v>12533528.720000001</v>
          </cell>
          <cell r="X130">
            <v>13380893.630000001</v>
          </cell>
          <cell r="Y130">
            <v>17129297.710000001</v>
          </cell>
          <cell r="Z130">
            <v>15630275.539999999</v>
          </cell>
          <cell r="AA130">
            <v>13362797.85</v>
          </cell>
          <cell r="AB130">
            <v>14231436.619999999</v>
          </cell>
          <cell r="AC130">
            <v>17313047.210000001</v>
          </cell>
          <cell r="AD130">
            <v>16611538.75</v>
          </cell>
          <cell r="AE130">
            <v>18962128.82</v>
          </cell>
          <cell r="AF130">
            <v>68148760.969999999</v>
          </cell>
          <cell r="AG130">
            <v>70154331.170000002</v>
          </cell>
          <cell r="AH130">
            <v>76490569.420000002</v>
          </cell>
          <cell r="AI130">
            <v>84278616.569999993</v>
          </cell>
          <cell r="AJ130">
            <v>70952890.739999995</v>
          </cell>
          <cell r="AK130">
            <v>20136630.989999998</v>
          </cell>
          <cell r="AL130">
            <v>37086373.640000001</v>
          </cell>
          <cell r="AM130">
            <v>38879749.939999998</v>
          </cell>
          <cell r="AN130">
            <v>38117671.700000003</v>
          </cell>
          <cell r="AO130">
            <v>37895612.859999999</v>
          </cell>
          <cell r="AP130">
            <v>22386278.109999999</v>
          </cell>
          <cell r="AQ130">
            <v>11349284.859999999</v>
          </cell>
          <cell r="AR130">
            <v>6252162.2000000002</v>
          </cell>
          <cell r="AS130">
            <v>10172707.82</v>
          </cell>
          <cell r="AT130">
            <v>13508725.92</v>
          </cell>
          <cell r="AU130">
            <v>16087494.119999999</v>
          </cell>
          <cell r="AV130">
            <v>21134188.559999999</v>
          </cell>
          <cell r="AW130">
            <v>22609147.239999998</v>
          </cell>
          <cell r="AX130">
            <v>31253328.329999998</v>
          </cell>
          <cell r="AY130">
            <v>39402628.869999997</v>
          </cell>
          <cell r="AZ130">
            <v>51804310.25</v>
          </cell>
          <cell r="BA130">
            <v>38282591.600000001</v>
          </cell>
          <cell r="BB130">
            <v>40545931.93</v>
          </cell>
          <cell r="BC130">
            <v>42407589.210000001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</row>
        <row r="131">
          <cell r="B131" t="str">
            <v>1.1.01.03.00001</v>
          </cell>
          <cell r="C131" t="str">
            <v xml:space="preserve">ABC-ROMA-PLN                                      </v>
          </cell>
          <cell r="D131">
            <v>5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5301.45</v>
          </cell>
          <cell r="R131">
            <v>325301.45</v>
          </cell>
          <cell r="S131">
            <v>-13453.72</v>
          </cell>
          <cell r="T131">
            <v>-13453.72</v>
          </cell>
          <cell r="U131">
            <v>-13453.72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513100.17</v>
          </cell>
          <cell r="AD131">
            <v>513100.17</v>
          </cell>
          <cell r="AE131">
            <v>691334.38</v>
          </cell>
          <cell r="AF131">
            <v>2003226.51</v>
          </cell>
          <cell r="AG131">
            <v>2138470.7999999998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1529500.64</v>
          </cell>
          <cell r="AM131">
            <v>1550041.84</v>
          </cell>
          <cell r="AN131">
            <v>2565029.91</v>
          </cell>
          <cell r="AO131">
            <v>738637.52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1003802.89</v>
          </cell>
          <cell r="AY131">
            <v>1984527.07</v>
          </cell>
          <cell r="AZ131">
            <v>2074648.74</v>
          </cell>
          <cell r="BA131">
            <v>2042099.24</v>
          </cell>
          <cell r="BB131">
            <v>2783082.03</v>
          </cell>
          <cell r="BC131">
            <v>3810771.42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</row>
        <row r="132">
          <cell r="B132" t="str">
            <v>1.1.01.03.00002</v>
          </cell>
          <cell r="C132" t="str">
            <v xml:space="preserve">BAMERINDUS-MCU                                    </v>
          </cell>
          <cell r="D132">
            <v>5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31166.43</v>
          </cell>
          <cell r="R132">
            <v>31166.43</v>
          </cell>
          <cell r="S132">
            <v>31166.43</v>
          </cell>
          <cell r="T132">
            <v>31166.43</v>
          </cell>
          <cell r="U132">
            <v>31501</v>
          </cell>
          <cell r="V132">
            <v>31501</v>
          </cell>
          <cell r="W132">
            <v>9148.66</v>
          </cell>
          <cell r="X132">
            <v>9148.66</v>
          </cell>
          <cell r="Y132">
            <v>9148.66</v>
          </cell>
          <cell r="Z132">
            <v>9148.66</v>
          </cell>
          <cell r="AA132">
            <v>9148.66</v>
          </cell>
          <cell r="AB132">
            <v>3675.3</v>
          </cell>
          <cell r="AC132">
            <v>3691.55</v>
          </cell>
          <cell r="AD132">
            <v>3691.55</v>
          </cell>
          <cell r="AE132">
            <v>3714.73</v>
          </cell>
          <cell r="AF132">
            <v>3714.73</v>
          </cell>
          <cell r="AG132">
            <v>3714.73</v>
          </cell>
          <cell r="AH132">
            <v>3714.73</v>
          </cell>
          <cell r="AI132">
            <v>0</v>
          </cell>
          <cell r="AJ132">
            <v>0</v>
          </cell>
          <cell r="AK132">
            <v>0</v>
          </cell>
          <cell r="AL132">
            <v>26846.38</v>
          </cell>
          <cell r="AM132">
            <v>53286.41</v>
          </cell>
          <cell r="AN132">
            <v>57513.51</v>
          </cell>
          <cell r="AO132">
            <v>57831.45</v>
          </cell>
          <cell r="AP132">
            <v>58083.17</v>
          </cell>
          <cell r="AQ132">
            <v>58328.97</v>
          </cell>
          <cell r="AR132">
            <v>592.26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</row>
        <row r="133">
          <cell r="B133" t="str">
            <v>1.1.01.03.00003</v>
          </cell>
          <cell r="C133" t="str">
            <v xml:space="preserve">BAMERINDUS-PLN                                    </v>
          </cell>
          <cell r="D133">
            <v>5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18303.759999999998</v>
          </cell>
          <cell r="R133">
            <v>182696.93</v>
          </cell>
          <cell r="S133">
            <v>117093.92</v>
          </cell>
          <cell r="T133">
            <v>40918.269999999997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-3384.34</v>
          </cell>
          <cell r="AF133">
            <v>-3384.34</v>
          </cell>
          <cell r="AG133">
            <v>-3384.34</v>
          </cell>
          <cell r="AH133">
            <v>-3384.34</v>
          </cell>
          <cell r="AI133">
            <v>61863.54</v>
          </cell>
          <cell r="AJ133">
            <v>61818.46</v>
          </cell>
          <cell r="AK133">
            <v>121529.58</v>
          </cell>
          <cell r="AL133">
            <v>121514.56</v>
          </cell>
          <cell r="AM133">
            <v>2580.38</v>
          </cell>
          <cell r="AN133">
            <v>2569.67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</row>
        <row r="134">
          <cell r="B134" t="str">
            <v>1.1.01.03.00004</v>
          </cell>
          <cell r="C134" t="str">
            <v xml:space="preserve">BAMERINDUS-VIT                                    </v>
          </cell>
          <cell r="D134">
            <v>5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AO134">
            <v>2595.06</v>
          </cell>
          <cell r="AP134">
            <v>2629.72</v>
          </cell>
          <cell r="AQ134">
            <v>2649.6</v>
          </cell>
          <cell r="AR134">
            <v>2317.73</v>
          </cell>
          <cell r="AS134">
            <v>2355.11</v>
          </cell>
          <cell r="AT134">
            <v>2391.27</v>
          </cell>
          <cell r="AU134">
            <v>2430.31</v>
          </cell>
          <cell r="AV134">
            <v>2464.9699999999998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</row>
        <row r="135">
          <cell r="B135" t="str">
            <v>1.1.01.03.00005</v>
          </cell>
          <cell r="C135" t="str">
            <v xml:space="preserve">BANDEIRANTES-VIT                                  </v>
          </cell>
          <cell r="D135">
            <v>5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</row>
        <row r="136">
          <cell r="B136" t="str">
            <v>1.1.01.03.00006</v>
          </cell>
          <cell r="C136" t="str">
            <v xml:space="preserve">BANESPA-PLN                                       </v>
          </cell>
          <cell r="D136">
            <v>5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500000</v>
          </cell>
          <cell r="S136">
            <v>500000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</row>
        <row r="137">
          <cell r="B137" t="str">
            <v>1.1.01.03.00007</v>
          </cell>
          <cell r="C137" t="str">
            <v xml:space="preserve">BANESTADO-PLN                                     </v>
          </cell>
          <cell r="D137">
            <v>5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</row>
        <row r="138">
          <cell r="B138" t="str">
            <v>1.1.01.03.00008</v>
          </cell>
          <cell r="C138" t="str">
            <v xml:space="preserve">BANESTES-VIT                                      </v>
          </cell>
          <cell r="D138">
            <v>5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</row>
        <row r="139">
          <cell r="B139" t="str">
            <v>1.1.01.03.00009</v>
          </cell>
          <cell r="C139" t="str">
            <v xml:space="preserve">BANESTES-VNA                                      </v>
          </cell>
          <cell r="D139">
            <v>5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707566.39</v>
          </cell>
          <cell r="R139">
            <v>707566.39</v>
          </cell>
          <cell r="S139">
            <v>707566.39</v>
          </cell>
          <cell r="T139">
            <v>707566.39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16933.54</v>
          </cell>
          <cell r="AC139">
            <v>16933.54</v>
          </cell>
          <cell r="AD139">
            <v>16933.54</v>
          </cell>
          <cell r="AE139">
            <v>16933.54</v>
          </cell>
          <cell r="AF139">
            <v>16192.18</v>
          </cell>
          <cell r="AG139">
            <v>16192.18</v>
          </cell>
          <cell r="AH139">
            <v>519030.51</v>
          </cell>
          <cell r="AI139">
            <v>510696.03</v>
          </cell>
          <cell r="AJ139">
            <v>518509.76</v>
          </cell>
          <cell r="AK139">
            <v>2708715</v>
          </cell>
          <cell r="AL139">
            <v>2779611.9</v>
          </cell>
          <cell r="AM139">
            <v>0</v>
          </cell>
          <cell r="AN139">
            <v>0</v>
          </cell>
          <cell r="AO139">
            <v>20198.38</v>
          </cell>
          <cell r="AP139">
            <v>20463.810000000001</v>
          </cell>
          <cell r="AQ139">
            <v>20726.07</v>
          </cell>
          <cell r="AR139">
            <v>21006.47</v>
          </cell>
          <cell r="AS139">
            <v>21307.31</v>
          </cell>
          <cell r="AT139">
            <v>21595.35</v>
          </cell>
          <cell r="AU139">
            <v>528175.31999999995</v>
          </cell>
          <cell r="AV139">
            <v>535701.42000000004</v>
          </cell>
          <cell r="AW139">
            <v>542742.81999999995</v>
          </cell>
          <cell r="AX139">
            <v>1762219.64</v>
          </cell>
          <cell r="AY139">
            <v>2982504.73</v>
          </cell>
          <cell r="AZ139">
            <v>3015743.51</v>
          </cell>
          <cell r="BA139">
            <v>23436.59</v>
          </cell>
          <cell r="BB139">
            <v>21527.65</v>
          </cell>
          <cell r="BC139">
            <v>21770.22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</row>
        <row r="140">
          <cell r="B140" t="str">
            <v>1.1.01.03.00010</v>
          </cell>
          <cell r="C140" t="str">
            <v xml:space="preserve">BARCLAYS E GALICIA-PLN                            </v>
          </cell>
          <cell r="D140">
            <v>5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</row>
        <row r="141">
          <cell r="B141" t="str">
            <v>1.1.01.03.00011</v>
          </cell>
          <cell r="C141" t="str">
            <v xml:space="preserve">BBA CREDIT.FOM.COML.LTDA-PLN                      </v>
          </cell>
          <cell r="D141">
            <v>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602000</v>
          </cell>
          <cell r="R141">
            <v>1967000</v>
          </cell>
          <cell r="S141">
            <v>3262134</v>
          </cell>
          <cell r="T141">
            <v>74756305.469999999</v>
          </cell>
          <cell r="U141">
            <v>72701170.540000007</v>
          </cell>
          <cell r="V141">
            <v>1708798.68</v>
          </cell>
          <cell r="W141">
            <v>1708798.68</v>
          </cell>
          <cell r="X141">
            <v>3954256.72</v>
          </cell>
          <cell r="Y141">
            <v>5759806.3200000003</v>
          </cell>
          <cell r="Z141">
            <v>2727099.69</v>
          </cell>
          <cell r="AA141">
            <v>3281495.44</v>
          </cell>
          <cell r="AB141">
            <v>655238.03</v>
          </cell>
          <cell r="AC141">
            <v>172792.56</v>
          </cell>
          <cell r="AD141">
            <v>172792.56</v>
          </cell>
          <cell r="AE141">
            <v>0</v>
          </cell>
          <cell r="AF141">
            <v>0</v>
          </cell>
          <cell r="AG141">
            <v>0</v>
          </cell>
          <cell r="AH141">
            <v>1012805.9</v>
          </cell>
          <cell r="AI141">
            <v>1020817.3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-88059.02</v>
          </cell>
          <cell r="AS141">
            <v>-158193.18</v>
          </cell>
          <cell r="AT141">
            <v>-362378.95</v>
          </cell>
          <cell r="AU141">
            <v>-292368.28999999998</v>
          </cell>
          <cell r="AV141">
            <v>-272032.58</v>
          </cell>
          <cell r="AW141">
            <v>-361898.51</v>
          </cell>
          <cell r="AX141">
            <v>1470368.49</v>
          </cell>
          <cell r="AY141">
            <v>1792541.48</v>
          </cell>
          <cell r="AZ141">
            <v>3387072.57</v>
          </cell>
          <cell r="BA141">
            <v>3235072.57</v>
          </cell>
          <cell r="BB141">
            <v>3243117.78</v>
          </cell>
          <cell r="BC141">
            <v>3150154.5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</row>
        <row r="142">
          <cell r="B142" t="str">
            <v>1.1.01.03.00012</v>
          </cell>
          <cell r="C142" t="str">
            <v xml:space="preserve">BCN-PLN                                           </v>
          </cell>
          <cell r="D142">
            <v>5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</row>
        <row r="143">
          <cell r="B143" t="str">
            <v>1.1.01.03.00013</v>
          </cell>
          <cell r="C143" t="str">
            <v xml:space="preserve">BCN-VIT                                           </v>
          </cell>
          <cell r="D143">
            <v>5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60000</v>
          </cell>
          <cell r="R143">
            <v>60000</v>
          </cell>
          <cell r="S143">
            <v>60000</v>
          </cell>
          <cell r="T143">
            <v>60000</v>
          </cell>
          <cell r="U143">
            <v>60000</v>
          </cell>
          <cell r="V143">
            <v>60000</v>
          </cell>
          <cell r="W143">
            <v>60000</v>
          </cell>
          <cell r="X143">
            <v>60000</v>
          </cell>
          <cell r="Y143">
            <v>60000</v>
          </cell>
          <cell r="Z143">
            <v>60000</v>
          </cell>
          <cell r="AA143">
            <v>60000</v>
          </cell>
          <cell r="AB143">
            <v>60850</v>
          </cell>
          <cell r="AC143">
            <v>60850</v>
          </cell>
          <cell r="AD143">
            <v>60850</v>
          </cell>
          <cell r="AE143">
            <v>60850</v>
          </cell>
          <cell r="AF143">
            <v>60850</v>
          </cell>
          <cell r="AG143">
            <v>60850</v>
          </cell>
          <cell r="AH143">
            <v>60850</v>
          </cell>
          <cell r="AI143">
            <v>60850</v>
          </cell>
          <cell r="AJ143">
            <v>60850</v>
          </cell>
          <cell r="AK143">
            <v>60850</v>
          </cell>
          <cell r="AL143">
            <v>60850</v>
          </cell>
          <cell r="AM143">
            <v>0</v>
          </cell>
          <cell r="AN143">
            <v>201.38</v>
          </cell>
          <cell r="AO143">
            <v>61051.38</v>
          </cell>
          <cell r="AP143">
            <v>61051.38</v>
          </cell>
          <cell r="AQ143">
            <v>207.73</v>
          </cell>
          <cell r="AR143">
            <v>210</v>
          </cell>
          <cell r="AS143">
            <v>212.44</v>
          </cell>
          <cell r="AT143">
            <v>214.68</v>
          </cell>
          <cell r="AU143">
            <v>217.37</v>
          </cell>
          <cell r="AV143">
            <v>217.37</v>
          </cell>
          <cell r="AW143">
            <v>217.37</v>
          </cell>
          <cell r="AX143">
            <v>217.37</v>
          </cell>
          <cell r="AY143">
            <v>217.37</v>
          </cell>
          <cell r="AZ143">
            <v>217.37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</row>
        <row r="144">
          <cell r="B144" t="str">
            <v>1.1.01.03.00014</v>
          </cell>
          <cell r="C144" t="str">
            <v xml:space="preserve">BEMGE-MCU                                         </v>
          </cell>
          <cell r="D144">
            <v>5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</row>
        <row r="145">
          <cell r="B145" t="str">
            <v>1.1.01.03.00015</v>
          </cell>
          <cell r="C145" t="str">
            <v xml:space="preserve">BEMGE-VIT                                         </v>
          </cell>
          <cell r="D145">
            <v>5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2516.35</v>
          </cell>
          <cell r="R145">
            <v>2516.35</v>
          </cell>
          <cell r="S145">
            <v>2516.35</v>
          </cell>
          <cell r="T145">
            <v>2516.35</v>
          </cell>
          <cell r="U145">
            <v>2516.35</v>
          </cell>
          <cell r="V145">
            <v>2516.35</v>
          </cell>
          <cell r="W145">
            <v>2516.35</v>
          </cell>
          <cell r="X145">
            <v>2516.35</v>
          </cell>
          <cell r="Y145">
            <v>2516.35</v>
          </cell>
          <cell r="Z145">
            <v>2516.35</v>
          </cell>
          <cell r="AA145">
            <v>2516.35</v>
          </cell>
          <cell r="AB145">
            <v>2530.0100000000002</v>
          </cell>
          <cell r="AC145">
            <v>2530.0100000000002</v>
          </cell>
          <cell r="AD145">
            <v>2530.0100000000002</v>
          </cell>
          <cell r="AE145">
            <v>2530.0100000000002</v>
          </cell>
          <cell r="AF145">
            <v>2530.0100000000002</v>
          </cell>
          <cell r="AG145">
            <v>2530.0100000000002</v>
          </cell>
          <cell r="AH145">
            <v>2530.0100000000002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</row>
        <row r="146">
          <cell r="B146" t="str">
            <v>1.1.01.03.00016</v>
          </cell>
          <cell r="C146" t="str">
            <v xml:space="preserve">BICBANCO-VIT                                      </v>
          </cell>
          <cell r="D146">
            <v>5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652380</v>
          </cell>
          <cell r="R146">
            <v>202380</v>
          </cell>
          <cell r="S146">
            <v>202380</v>
          </cell>
          <cell r="T146">
            <v>202380</v>
          </cell>
          <cell r="U146">
            <v>202380</v>
          </cell>
          <cell r="V146">
            <v>215029.46</v>
          </cell>
          <cell r="W146">
            <v>936.14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69430</v>
          </cell>
          <cell r="AC146">
            <v>69430</v>
          </cell>
          <cell r="AD146">
            <v>69430</v>
          </cell>
          <cell r="AE146">
            <v>546673.07999999996</v>
          </cell>
          <cell r="AF146">
            <v>555188.03</v>
          </cell>
          <cell r="AG146">
            <v>555072.71</v>
          </cell>
          <cell r="AH146">
            <v>622068.47999999998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</row>
        <row r="147">
          <cell r="B147" t="str">
            <v>1.1.01.03.00017</v>
          </cell>
          <cell r="C147" t="str">
            <v xml:space="preserve">BILBAO VIZCAYA-PLN                                </v>
          </cell>
          <cell r="D147">
            <v>5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1097.52</v>
          </cell>
          <cell r="R147">
            <v>1276097.52</v>
          </cell>
          <cell r="S147">
            <v>1026097.52</v>
          </cell>
          <cell r="T147">
            <v>1026097.52</v>
          </cell>
          <cell r="U147">
            <v>1451097.52</v>
          </cell>
          <cell r="V147">
            <v>1477683.45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1609471.14</v>
          </cell>
          <cell r="AC147">
            <v>1609471.14</v>
          </cell>
          <cell r="AD147">
            <v>1609471.14</v>
          </cell>
          <cell r="AE147">
            <v>1774575.69</v>
          </cell>
          <cell r="AF147">
            <v>2391959.02</v>
          </cell>
          <cell r="AG147">
            <v>800010.54</v>
          </cell>
          <cell r="AH147">
            <v>1382374.7</v>
          </cell>
          <cell r="AI147">
            <v>1246391.31</v>
          </cell>
          <cell r="AJ147">
            <v>251243.35</v>
          </cell>
          <cell r="AK147">
            <v>1253608.3600000001</v>
          </cell>
          <cell r="AL147">
            <v>1276528.49</v>
          </cell>
          <cell r="AM147">
            <v>3301012.44</v>
          </cell>
          <cell r="AN147">
            <v>2306194.5099999998</v>
          </cell>
          <cell r="AO147">
            <v>2850255.35</v>
          </cell>
          <cell r="AP147">
            <v>636498.81000000006</v>
          </cell>
          <cell r="AQ147">
            <v>860484.72</v>
          </cell>
          <cell r="AR147">
            <v>876477.19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</row>
        <row r="148">
          <cell r="B148" t="str">
            <v>1.1.01.03.00018</v>
          </cell>
          <cell r="C148" t="str">
            <v xml:space="preserve">BILBAO VIZCAYA-VNA                                </v>
          </cell>
          <cell r="D148">
            <v>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3623.03</v>
          </cell>
          <cell r="R148">
            <v>3623.03</v>
          </cell>
          <cell r="S148">
            <v>3623.03</v>
          </cell>
          <cell r="T148">
            <v>3623.03</v>
          </cell>
          <cell r="U148">
            <v>3623.03</v>
          </cell>
          <cell r="V148">
            <v>3623.03</v>
          </cell>
          <cell r="W148">
            <v>3623.03</v>
          </cell>
          <cell r="X148">
            <v>3623.03</v>
          </cell>
          <cell r="Y148">
            <v>3623.03</v>
          </cell>
          <cell r="Z148">
            <v>3623.03</v>
          </cell>
          <cell r="AA148">
            <v>3623.03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</row>
        <row r="149">
          <cell r="B149" t="str">
            <v>1.1.01.03.00019</v>
          </cell>
          <cell r="C149" t="str">
            <v xml:space="preserve">BMC-PLN                                           </v>
          </cell>
          <cell r="D149">
            <v>5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725137.83</v>
          </cell>
          <cell r="R149">
            <v>950137.83</v>
          </cell>
          <cell r="S149">
            <v>1410137.83</v>
          </cell>
          <cell r="T149">
            <v>2590137.83</v>
          </cell>
          <cell r="U149">
            <v>878477.84</v>
          </cell>
          <cell r="V149">
            <v>561112.59</v>
          </cell>
          <cell r="W149">
            <v>561112.59</v>
          </cell>
          <cell r="X149">
            <v>250000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761744.52</v>
          </cell>
          <cell r="AM149">
            <v>2026631.23</v>
          </cell>
          <cell r="AN149">
            <v>3369400.85</v>
          </cell>
          <cell r="AO149">
            <v>1304404.76</v>
          </cell>
          <cell r="AP149">
            <v>735788.28</v>
          </cell>
          <cell r="AQ149">
            <v>748835.83</v>
          </cell>
          <cell r="AR149">
            <v>762807.57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782515.79</v>
          </cell>
          <cell r="AY149">
            <v>800357.29</v>
          </cell>
          <cell r="AZ149">
            <v>1214652.3899999999</v>
          </cell>
          <cell r="BA149">
            <v>1227918.04</v>
          </cell>
          <cell r="BB149">
            <v>1236447.3400000001</v>
          </cell>
          <cell r="BC149">
            <v>3193035.07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</row>
        <row r="150">
          <cell r="B150" t="str">
            <v>1.1.01.03.00020</v>
          </cell>
          <cell r="C150" t="str">
            <v xml:space="preserve">BMD-PLN                                           </v>
          </cell>
          <cell r="D150">
            <v>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</row>
        <row r="151">
          <cell r="B151" t="str">
            <v>1.1.01.03.00021</v>
          </cell>
          <cell r="C151" t="str">
            <v xml:space="preserve">BNL DO BRASIL-PLN                                 </v>
          </cell>
          <cell r="D151">
            <v>5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1770000</v>
          </cell>
          <cell r="S151">
            <v>7966.77</v>
          </cell>
          <cell r="T151">
            <v>7966.77</v>
          </cell>
          <cell r="U151">
            <v>7966.77</v>
          </cell>
          <cell r="V151">
            <v>0</v>
          </cell>
          <cell r="W151">
            <v>0</v>
          </cell>
          <cell r="X151">
            <v>0</v>
          </cell>
          <cell r="Y151">
            <v>106647</v>
          </cell>
          <cell r="Z151">
            <v>301045.28999999998</v>
          </cell>
          <cell r="AA151">
            <v>-580495.84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2337252.2400000002</v>
          </cell>
          <cell r="AG151">
            <v>1071348.8999999999</v>
          </cell>
          <cell r="AH151">
            <v>1273976.72</v>
          </cell>
          <cell r="AI151">
            <v>1043303.85</v>
          </cell>
          <cell r="AJ151">
            <v>0</v>
          </cell>
          <cell r="AK151">
            <v>0</v>
          </cell>
          <cell r="AL151">
            <v>705930.57</v>
          </cell>
          <cell r="AM151">
            <v>2575930.5699999998</v>
          </cell>
          <cell r="AN151">
            <v>1920779.72</v>
          </cell>
          <cell r="AO151">
            <v>1098231.28</v>
          </cell>
          <cell r="AP151">
            <v>1030660.03</v>
          </cell>
          <cell r="AQ151">
            <v>-730510.38</v>
          </cell>
          <cell r="AR151">
            <v>-1027816.32</v>
          </cell>
          <cell r="AS151">
            <v>-933182.39</v>
          </cell>
          <cell r="AT151">
            <v>-4213.32</v>
          </cell>
          <cell r="AU151">
            <v>13828.53</v>
          </cell>
          <cell r="AV151">
            <v>-29042.34</v>
          </cell>
          <cell r="AW151">
            <v>-165585.17000000001</v>
          </cell>
          <cell r="AX151">
            <v>-442346.97</v>
          </cell>
          <cell r="AY151">
            <v>-305108.36</v>
          </cell>
          <cell r="AZ151">
            <v>-243829.14</v>
          </cell>
          <cell r="BA151">
            <v>-113519.85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</row>
        <row r="152">
          <cell r="B152" t="str">
            <v>1.1.01.03.00022</v>
          </cell>
          <cell r="C152" t="str">
            <v xml:space="preserve">BOAVISTA-PLN                                      </v>
          </cell>
          <cell r="D152">
            <v>5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720994.55</v>
          </cell>
          <cell r="R152">
            <v>310994.55</v>
          </cell>
          <cell r="S152">
            <v>310994.55</v>
          </cell>
          <cell r="T152">
            <v>310994.55</v>
          </cell>
          <cell r="U152">
            <v>10994.55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</row>
        <row r="153">
          <cell r="B153" t="str">
            <v>1.1.01.03.00023</v>
          </cell>
          <cell r="C153" t="str">
            <v xml:space="preserve">BOSTON-PLN                                        </v>
          </cell>
          <cell r="D153">
            <v>5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13559782.529999999</v>
          </cell>
          <cell r="R153">
            <v>9061401.6699999999</v>
          </cell>
          <cell r="S153">
            <v>7721401.6699999999</v>
          </cell>
          <cell r="T153">
            <v>2931401.67</v>
          </cell>
          <cell r="U153">
            <v>674233.48</v>
          </cell>
          <cell r="V153">
            <v>674233.48</v>
          </cell>
          <cell r="W153">
            <v>1414913.2</v>
          </cell>
          <cell r="X153">
            <v>1329206.18</v>
          </cell>
          <cell r="Y153">
            <v>2736810.73</v>
          </cell>
          <cell r="Z153">
            <v>8692.08</v>
          </cell>
          <cell r="AA153">
            <v>8692.08</v>
          </cell>
          <cell r="AB153">
            <v>0</v>
          </cell>
          <cell r="AC153">
            <v>1200000</v>
          </cell>
          <cell r="AD153">
            <v>1200000</v>
          </cell>
          <cell r="AE153">
            <v>1200000</v>
          </cell>
          <cell r="AF153">
            <v>2289543.87</v>
          </cell>
          <cell r="AG153">
            <v>3903331.62</v>
          </cell>
          <cell r="AH153">
            <v>1598292.54</v>
          </cell>
          <cell r="AI153">
            <v>1529550.04</v>
          </cell>
          <cell r="AJ153">
            <v>1552999.04</v>
          </cell>
          <cell r="AK153">
            <v>3175517.52</v>
          </cell>
          <cell r="AL153">
            <v>6175517.5199999996</v>
          </cell>
          <cell r="AM153">
            <v>10088108.27</v>
          </cell>
          <cell r="AN153">
            <v>8393955.0299999993</v>
          </cell>
          <cell r="AO153">
            <v>6841874.1799999997</v>
          </cell>
          <cell r="AP153">
            <v>3890091.62</v>
          </cell>
          <cell r="AQ153">
            <v>3895886.52</v>
          </cell>
          <cell r="AR153">
            <v>5157394.0999999996</v>
          </cell>
          <cell r="AS153">
            <v>2684003.36</v>
          </cell>
          <cell r="AT153">
            <v>2724914.05</v>
          </cell>
          <cell r="AU153">
            <v>2497553.9500000002</v>
          </cell>
          <cell r="AV153">
            <v>2532712.61</v>
          </cell>
          <cell r="AW153">
            <v>2354837.63</v>
          </cell>
          <cell r="AX153">
            <v>3656101.37</v>
          </cell>
          <cell r="AY153">
            <v>5636766.21</v>
          </cell>
          <cell r="AZ153">
            <v>7968986.0199999996</v>
          </cell>
          <cell r="BA153">
            <v>3843368.39</v>
          </cell>
          <cell r="BB153">
            <v>4191892.43</v>
          </cell>
          <cell r="BC153">
            <v>3923411.03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</row>
        <row r="154">
          <cell r="B154" t="str">
            <v>1.1.01.03.00024</v>
          </cell>
          <cell r="C154" t="str">
            <v xml:space="preserve">BOZANO, SIMONSEN-VIT                              </v>
          </cell>
          <cell r="D154">
            <v>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</row>
        <row r="155">
          <cell r="B155" t="str">
            <v>1.1.01.03.00025</v>
          </cell>
          <cell r="C155" t="str">
            <v xml:space="preserve">BRADESCO-PLN                                      </v>
          </cell>
          <cell r="D155">
            <v>5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161863.19</v>
          </cell>
          <cell r="R155">
            <v>161863.19</v>
          </cell>
          <cell r="S155">
            <v>161863.19</v>
          </cell>
          <cell r="T155">
            <v>161863.19</v>
          </cell>
          <cell r="U155">
            <v>161863.19</v>
          </cell>
          <cell r="V155">
            <v>161863.19</v>
          </cell>
          <cell r="W155">
            <v>162363.19</v>
          </cell>
          <cell r="X155">
            <v>41201.08</v>
          </cell>
          <cell r="Y155">
            <v>35910.160000000003</v>
          </cell>
          <cell r="Z155">
            <v>36028.57</v>
          </cell>
          <cell r="AA155">
            <v>36028.57</v>
          </cell>
          <cell r="AB155">
            <v>36278.400000000001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1500</v>
          </cell>
          <cell r="AP155">
            <v>1500</v>
          </cell>
          <cell r="AQ155">
            <v>1500</v>
          </cell>
          <cell r="AR155">
            <v>1500</v>
          </cell>
          <cell r="AS155">
            <v>-155630.48000000001</v>
          </cell>
          <cell r="AT155">
            <v>-525875.74</v>
          </cell>
          <cell r="AU155">
            <v>-437425.34</v>
          </cell>
          <cell r="AV155">
            <v>-477963.25</v>
          </cell>
          <cell r="AW155">
            <v>-624451.83999999997</v>
          </cell>
          <cell r="AX155">
            <v>-1013171.47</v>
          </cell>
          <cell r="AY155">
            <v>-377595.89</v>
          </cell>
          <cell r="AZ155">
            <v>2032.28</v>
          </cell>
          <cell r="BA155">
            <v>2049.6</v>
          </cell>
          <cell r="BB155">
            <v>2063.52</v>
          </cell>
          <cell r="BC155">
            <v>2082.6999999999998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</row>
        <row r="156">
          <cell r="B156" t="str">
            <v>1.1.01.03.00026</v>
          </cell>
          <cell r="C156" t="str">
            <v xml:space="preserve">BRADESCO-VNA                                      </v>
          </cell>
          <cell r="D156">
            <v>5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1143250.6499999999</v>
          </cell>
          <cell r="R156">
            <v>164091.82</v>
          </cell>
          <cell r="S156">
            <v>164091.82</v>
          </cell>
          <cell r="T156">
            <v>164091.82</v>
          </cell>
          <cell r="U156">
            <v>164091.82</v>
          </cell>
          <cell r="V156">
            <v>164091.82</v>
          </cell>
          <cell r="W156">
            <v>43250.65</v>
          </cell>
          <cell r="X156">
            <v>51864.5</v>
          </cell>
          <cell r="Y156">
            <v>338891.5</v>
          </cell>
          <cell r="Z156">
            <v>527307.19999999995</v>
          </cell>
          <cell r="AA156">
            <v>-361838.4</v>
          </cell>
          <cell r="AB156">
            <v>51864.5</v>
          </cell>
          <cell r="AC156">
            <v>51864.5</v>
          </cell>
          <cell r="AD156">
            <v>51864.5</v>
          </cell>
          <cell r="AE156">
            <v>51864.5</v>
          </cell>
          <cell r="AF156">
            <v>51864.5</v>
          </cell>
          <cell r="AG156">
            <v>51864.5</v>
          </cell>
          <cell r="AH156">
            <v>621609.28</v>
          </cell>
          <cell r="AI156">
            <v>1313350.42</v>
          </cell>
          <cell r="AJ156">
            <v>1333444.68</v>
          </cell>
          <cell r="AK156">
            <v>1352779.63</v>
          </cell>
          <cell r="AL156">
            <v>3422854.32</v>
          </cell>
          <cell r="AM156">
            <v>1622854.32</v>
          </cell>
          <cell r="AN156">
            <v>1655826.18</v>
          </cell>
          <cell r="AO156">
            <v>1648061.26</v>
          </cell>
          <cell r="AP156">
            <v>1155048.73</v>
          </cell>
          <cell r="AQ156">
            <v>1169803.3500000001</v>
          </cell>
          <cell r="AR156">
            <v>136059.29999999999</v>
          </cell>
          <cell r="AS156">
            <v>141783.20000000001</v>
          </cell>
          <cell r="AT156">
            <v>641290.9</v>
          </cell>
          <cell r="AU156">
            <v>651765.23</v>
          </cell>
          <cell r="AV156">
            <v>651880.56999999995</v>
          </cell>
          <cell r="AW156">
            <v>648151.41</v>
          </cell>
          <cell r="AX156">
            <v>2739486.95</v>
          </cell>
          <cell r="AY156">
            <v>2778743.08</v>
          </cell>
          <cell r="AZ156">
            <v>2791714.7</v>
          </cell>
          <cell r="BA156">
            <v>637536.82999999996</v>
          </cell>
          <cell r="BB156">
            <v>638748.30000000005</v>
          </cell>
          <cell r="BC156">
            <v>146783.20000000001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</row>
        <row r="157">
          <cell r="B157" t="str">
            <v>1.1.01.03.00027</v>
          </cell>
          <cell r="C157" t="str">
            <v xml:space="preserve">BRASIL-MCU                                        </v>
          </cell>
          <cell r="D157">
            <v>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</row>
        <row r="158">
          <cell r="B158" t="str">
            <v>1.1.01.03.00028</v>
          </cell>
          <cell r="C158" t="str">
            <v xml:space="preserve">BRASIL-MIRIM                                      </v>
          </cell>
          <cell r="D158">
            <v>5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</row>
        <row r="159">
          <cell r="B159" t="str">
            <v>1.1.01.03.00029</v>
          </cell>
          <cell r="C159" t="str">
            <v xml:space="preserve">BRASIL-PLN                                        </v>
          </cell>
          <cell r="D159">
            <v>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</row>
        <row r="160">
          <cell r="B160" t="str">
            <v>1.1.01.03.00030</v>
          </cell>
          <cell r="C160" t="str">
            <v xml:space="preserve">BRASIL-VIT                                        </v>
          </cell>
          <cell r="D160">
            <v>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25561.59</v>
          </cell>
          <cell r="R160">
            <v>25561.59</v>
          </cell>
          <cell r="S160">
            <v>25561.59</v>
          </cell>
          <cell r="T160">
            <v>25561.59</v>
          </cell>
          <cell r="U160">
            <v>26727.7</v>
          </cell>
          <cell r="V160">
            <v>26979.97</v>
          </cell>
          <cell r="W160">
            <v>26979.97</v>
          </cell>
          <cell r="X160">
            <v>27608.16</v>
          </cell>
          <cell r="Y160">
            <v>27608.16</v>
          </cell>
          <cell r="Z160">
            <v>517408.16</v>
          </cell>
          <cell r="AA160">
            <v>-379487.71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</row>
        <row r="161">
          <cell r="B161" t="str">
            <v>1.1.01.03.00031</v>
          </cell>
          <cell r="C161" t="str">
            <v xml:space="preserve">BRASIL-VNA                                        </v>
          </cell>
          <cell r="D161">
            <v>5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3078583.5</v>
          </cell>
          <cell r="R161">
            <v>2940583.5</v>
          </cell>
          <cell r="S161">
            <v>3465183.5</v>
          </cell>
          <cell r="T161">
            <v>2474613.9900000002</v>
          </cell>
          <cell r="U161">
            <v>169464.76</v>
          </cell>
          <cell r="V161">
            <v>172664.76</v>
          </cell>
          <cell r="W161">
            <v>208476.92</v>
          </cell>
          <cell r="X161">
            <v>681076.92</v>
          </cell>
          <cell r="Y161">
            <v>1228790.43</v>
          </cell>
          <cell r="Z161">
            <v>1628390.43</v>
          </cell>
          <cell r="AA161">
            <v>1628390.43</v>
          </cell>
          <cell r="AB161">
            <v>2272459.9900000002</v>
          </cell>
          <cell r="AC161">
            <v>2272459.9900000002</v>
          </cell>
          <cell r="AD161">
            <v>1993844.05</v>
          </cell>
          <cell r="AE161">
            <v>2699315.86</v>
          </cell>
          <cell r="AF161">
            <v>2966794.85</v>
          </cell>
          <cell r="AG161">
            <v>3457867.34</v>
          </cell>
          <cell r="AH161">
            <v>4363435.04</v>
          </cell>
          <cell r="AI161">
            <v>1565778.85</v>
          </cell>
          <cell r="AJ161">
            <v>48793.69</v>
          </cell>
          <cell r="AK161">
            <v>929949.44</v>
          </cell>
          <cell r="AL161">
            <v>3855432.27</v>
          </cell>
          <cell r="AM161">
            <v>5498776.4800000004</v>
          </cell>
          <cell r="AN161">
            <v>5135428.0599999996</v>
          </cell>
          <cell r="AO161">
            <v>6669592.7599999998</v>
          </cell>
          <cell r="AP161">
            <v>3491122.74</v>
          </cell>
          <cell r="AQ161">
            <v>162013.42000000001</v>
          </cell>
          <cell r="AR161">
            <v>-1251934.07</v>
          </cell>
          <cell r="AS161">
            <v>24156.5</v>
          </cell>
          <cell r="AT161">
            <v>-225726.63</v>
          </cell>
          <cell r="AU161">
            <v>405553.99</v>
          </cell>
          <cell r="AV161">
            <v>317470.15000000002</v>
          </cell>
          <cell r="AW161">
            <v>293433.96999999997</v>
          </cell>
          <cell r="AX161">
            <v>901828.97</v>
          </cell>
          <cell r="AY161">
            <v>1140031.52</v>
          </cell>
          <cell r="AZ161">
            <v>3326439.53</v>
          </cell>
          <cell r="BA161">
            <v>3326439.53</v>
          </cell>
          <cell r="BB161">
            <v>3326439.53</v>
          </cell>
          <cell r="BC161">
            <v>3326439.53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</row>
        <row r="162">
          <cell r="B162" t="str">
            <v>1.1.01.03.00032</v>
          </cell>
          <cell r="C162" t="str">
            <v xml:space="preserve">CCF-PLN                                           </v>
          </cell>
          <cell r="D162">
            <v>5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</row>
        <row r="163">
          <cell r="B163" t="str">
            <v>1.1.01.03.00033</v>
          </cell>
          <cell r="C163" t="str">
            <v xml:space="preserve">CEF-MCU                                           </v>
          </cell>
          <cell r="D163">
            <v>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</row>
        <row r="164">
          <cell r="B164" t="str">
            <v>1.1.01.03.00034</v>
          </cell>
          <cell r="C164" t="str">
            <v xml:space="preserve">CEF-MIR                                           </v>
          </cell>
          <cell r="D164">
            <v>5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</row>
        <row r="165">
          <cell r="B165" t="str">
            <v>1.1.01.03.00035</v>
          </cell>
          <cell r="C165" t="str">
            <v xml:space="preserve">CEF-VNA                                           </v>
          </cell>
          <cell r="D165">
            <v>5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209569.93</v>
          </cell>
          <cell r="AL165">
            <v>203346.53</v>
          </cell>
          <cell r="AM165">
            <v>203346.53</v>
          </cell>
          <cell r="AN165">
            <v>207357.23</v>
          </cell>
          <cell r="AO165">
            <v>210338.3</v>
          </cell>
          <cell r="AP165">
            <v>213149.34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200548.02</v>
          </cell>
          <cell r="AY165">
            <v>203010.8</v>
          </cell>
          <cell r="AZ165">
            <v>204964.06</v>
          </cell>
          <cell r="BA165">
            <v>206767.34</v>
          </cell>
          <cell r="BB165">
            <v>208320.9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</row>
        <row r="166">
          <cell r="B166" t="str">
            <v>1.1.01.03.00036</v>
          </cell>
          <cell r="C166" t="str">
            <v xml:space="preserve">CIDADE-PLN                                        </v>
          </cell>
          <cell r="D166">
            <v>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</row>
        <row r="167">
          <cell r="B167" t="str">
            <v>1.1.01.03.00037</v>
          </cell>
          <cell r="C167" t="str">
            <v xml:space="preserve">CREDIBANCO-PLN                                    </v>
          </cell>
          <cell r="D167">
            <v>5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</row>
        <row r="168">
          <cell r="B168" t="str">
            <v>1.1.01.03.00038</v>
          </cell>
          <cell r="C168" t="str">
            <v xml:space="preserve">DEUTSCHE BANK-PLN                                 </v>
          </cell>
          <cell r="D168">
            <v>5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</row>
        <row r="169">
          <cell r="B169" t="str">
            <v>1.1.01.03.00039</v>
          </cell>
          <cell r="C169" t="str">
            <v xml:space="preserve">DRESNER BANK-PLN                                  </v>
          </cell>
          <cell r="D169">
            <v>5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1012842.76</v>
          </cell>
          <cell r="AC169">
            <v>1012842.76</v>
          </cell>
          <cell r="AD169">
            <v>1012842.76</v>
          </cell>
          <cell r="AE169">
            <v>0</v>
          </cell>
          <cell r="AF169">
            <v>0</v>
          </cell>
          <cell r="AG169">
            <v>500535.67</v>
          </cell>
          <cell r="AH169">
            <v>500544.29</v>
          </cell>
          <cell r="AI169">
            <v>1023083.9</v>
          </cell>
          <cell r="AJ169">
            <v>513418.03</v>
          </cell>
          <cell r="AK169">
            <v>520862.59</v>
          </cell>
          <cell r="AL169">
            <v>551195.23</v>
          </cell>
          <cell r="AM169">
            <v>51195.23</v>
          </cell>
          <cell r="AN169">
            <v>-156036.06</v>
          </cell>
          <cell r="AO169">
            <v>275729.73</v>
          </cell>
          <cell r="AP169">
            <v>260983.02</v>
          </cell>
          <cell r="AQ169">
            <v>-302870.71000000002</v>
          </cell>
          <cell r="AR169">
            <v>-520632.78</v>
          </cell>
          <cell r="AS169">
            <v>-535186.42000000004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</row>
        <row r="170">
          <cell r="B170" t="str">
            <v>1.1.01.03.00040</v>
          </cell>
          <cell r="C170" t="str">
            <v xml:space="preserve">FIBRA-PLN                                         </v>
          </cell>
          <cell r="D170">
            <v>5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479891.51</v>
          </cell>
          <cell r="AF170">
            <v>488941.16</v>
          </cell>
          <cell r="AG170">
            <v>523071.53</v>
          </cell>
          <cell r="AH170">
            <v>591161.25</v>
          </cell>
          <cell r="AI170">
            <v>714079.8</v>
          </cell>
          <cell r="AJ170">
            <v>520424.62</v>
          </cell>
          <cell r="AK170">
            <v>635696.59</v>
          </cell>
          <cell r="AL170">
            <v>594911.39</v>
          </cell>
          <cell r="AM170">
            <v>594911.39</v>
          </cell>
          <cell r="AN170">
            <v>596976.85</v>
          </cell>
          <cell r="AO170">
            <v>600122.55000000005</v>
          </cell>
          <cell r="AP170">
            <v>611735.23</v>
          </cell>
          <cell r="AQ170">
            <v>584595.56999999995</v>
          </cell>
          <cell r="AR170">
            <v>515806.97</v>
          </cell>
          <cell r="AS170">
            <v>527679.52</v>
          </cell>
          <cell r="AT170">
            <v>525598.71999999997</v>
          </cell>
          <cell r="AU170">
            <v>534801.30000000005</v>
          </cell>
          <cell r="AV170">
            <v>756776.08</v>
          </cell>
          <cell r="AW170">
            <v>753690.97</v>
          </cell>
          <cell r="AX170">
            <v>735371.08</v>
          </cell>
          <cell r="AY170">
            <v>1366152.18</v>
          </cell>
          <cell r="AZ170">
            <v>1356274.18</v>
          </cell>
          <cell r="BA170">
            <v>1372321.62</v>
          </cell>
          <cell r="BB170">
            <v>1372482.14</v>
          </cell>
          <cell r="BC170">
            <v>1335335.7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</row>
        <row r="171">
          <cell r="B171" t="str">
            <v>1.1.01.03.00041</v>
          </cell>
          <cell r="C171" t="str">
            <v xml:space="preserve">INTER AMERICAN EXPRESS                            </v>
          </cell>
          <cell r="D171">
            <v>5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470000</v>
          </cell>
          <cell r="S171">
            <v>200000</v>
          </cell>
          <cell r="T171">
            <v>200000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405885.17</v>
          </cell>
          <cell r="AC171">
            <v>405885.17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</row>
        <row r="172">
          <cell r="B172" t="str">
            <v>1.1.01.03.00042</v>
          </cell>
          <cell r="C172" t="str">
            <v xml:space="preserve">ITAMARATI-PLN                                     </v>
          </cell>
          <cell r="D172">
            <v>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</row>
        <row r="173">
          <cell r="B173" t="str">
            <v>1.1.01.03.00043</v>
          </cell>
          <cell r="C173" t="str">
            <v xml:space="preserve">ITAU-VIT                                          </v>
          </cell>
          <cell r="D173">
            <v>5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AO173">
            <v>76292.259999999995</v>
          </cell>
          <cell r="AP173">
            <v>108319.92</v>
          </cell>
          <cell r="AQ173">
            <v>-289004.57</v>
          </cell>
          <cell r="AR173">
            <v>-1202243.05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</row>
        <row r="174">
          <cell r="B174" t="str">
            <v>1.1.01.03.00044</v>
          </cell>
          <cell r="C174" t="str">
            <v xml:space="preserve">NOSSA CAIXA NOSSO BANCO-PLN                       </v>
          </cell>
          <cell r="D174">
            <v>5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</row>
        <row r="175">
          <cell r="B175" t="str">
            <v>1.1.01.03.00045</v>
          </cell>
          <cell r="C175" t="str">
            <v xml:space="preserve">PONTUAL-PLN                                       </v>
          </cell>
          <cell r="D175">
            <v>5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</row>
        <row r="176">
          <cell r="B176" t="str">
            <v>1.1.01.03.00046</v>
          </cell>
          <cell r="C176" t="str">
            <v xml:space="preserve">RAIBOBANK-PLN                                     </v>
          </cell>
          <cell r="D176">
            <v>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1150000</v>
          </cell>
          <cell r="R176">
            <v>1150000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</row>
        <row r="177">
          <cell r="B177" t="str">
            <v>1.1.01.03.00047</v>
          </cell>
          <cell r="C177" t="str">
            <v xml:space="preserve">REAL-PLN                                          </v>
          </cell>
          <cell r="D177">
            <v>5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3104876.14</v>
          </cell>
          <cell r="R177">
            <v>-32347.46</v>
          </cell>
          <cell r="S177">
            <v>-32347.46</v>
          </cell>
          <cell r="T177">
            <v>-32347.46</v>
          </cell>
          <cell r="U177">
            <v>-32347.46</v>
          </cell>
          <cell r="V177">
            <v>0</v>
          </cell>
          <cell r="W177">
            <v>0</v>
          </cell>
          <cell r="X177">
            <v>0</v>
          </cell>
          <cell r="Y177">
            <v>4427.84</v>
          </cell>
          <cell r="Z177">
            <v>18921.259999999998</v>
          </cell>
          <cell r="AA177">
            <v>18921.259999999998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1016625.96</v>
          </cell>
          <cell r="AM177">
            <v>16625.96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856660.66</v>
          </cell>
          <cell r="AW177">
            <v>616958.41</v>
          </cell>
          <cell r="AX177">
            <v>375154.44</v>
          </cell>
          <cell r="AY177">
            <v>1710357.27</v>
          </cell>
          <cell r="AZ177">
            <v>1310986.22</v>
          </cell>
          <cell r="BA177">
            <v>764110.87</v>
          </cell>
          <cell r="BB177">
            <v>1331523.06</v>
          </cell>
          <cell r="BC177">
            <v>1472626.94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</row>
        <row r="178">
          <cell r="B178" t="str">
            <v>1.1.01.03.00048</v>
          </cell>
          <cell r="C178" t="str">
            <v xml:space="preserve">RURAL-VIT                                         </v>
          </cell>
          <cell r="D178">
            <v>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6568062.96</v>
          </cell>
          <cell r="R178">
            <v>7097062.96</v>
          </cell>
          <cell r="S178">
            <v>8537062.9600000009</v>
          </cell>
          <cell r="T178">
            <v>9368062.9600000009</v>
          </cell>
          <cell r="U178">
            <v>8270771.9299999997</v>
          </cell>
          <cell r="V178">
            <v>2047512.83</v>
          </cell>
          <cell r="W178">
            <v>4365208.5999999996</v>
          </cell>
          <cell r="X178">
            <v>2929823.67</v>
          </cell>
          <cell r="Y178">
            <v>2094835.78</v>
          </cell>
          <cell r="Z178">
            <v>3404213.32</v>
          </cell>
          <cell r="AA178">
            <v>4505848.99</v>
          </cell>
          <cell r="AB178">
            <v>5125257.88</v>
          </cell>
          <cell r="AC178">
            <v>5769257.8799999999</v>
          </cell>
          <cell r="AD178">
            <v>5909257.8799999999</v>
          </cell>
          <cell r="AE178">
            <v>5199080.78</v>
          </cell>
          <cell r="AF178">
            <v>4212196.92</v>
          </cell>
          <cell r="AG178">
            <v>1321414.3600000001</v>
          </cell>
          <cell r="AH178">
            <v>2011154.65</v>
          </cell>
          <cell r="AI178">
            <v>1375241.25</v>
          </cell>
          <cell r="AJ178">
            <v>0</v>
          </cell>
          <cell r="AK178">
            <v>1244732.79</v>
          </cell>
          <cell r="AL178">
            <v>3110469.74</v>
          </cell>
          <cell r="AM178">
            <v>4413469.74</v>
          </cell>
          <cell r="AN178">
            <v>3498430.38</v>
          </cell>
          <cell r="AO178">
            <v>4119126.11</v>
          </cell>
          <cell r="AP178">
            <v>2944650.13</v>
          </cell>
          <cell r="AQ178">
            <v>820234.66</v>
          </cell>
          <cell r="AR178">
            <v>367334.18</v>
          </cell>
          <cell r="AS178">
            <v>1580428.18</v>
          </cell>
          <cell r="AT178">
            <v>1744122.8799999999</v>
          </cell>
          <cell r="AU178">
            <v>2381313.2000000002</v>
          </cell>
          <cell r="AV178">
            <v>2416513.19</v>
          </cell>
          <cell r="AW178">
            <v>1405631.94</v>
          </cell>
          <cell r="AX178">
            <v>2410696.41</v>
          </cell>
          <cell r="AY178">
            <v>3645958.92</v>
          </cell>
          <cell r="AZ178">
            <v>4876944.4400000004</v>
          </cell>
          <cell r="BA178">
            <v>5329770.72</v>
          </cell>
          <cell r="BB178">
            <v>5348041.54</v>
          </cell>
          <cell r="BC178">
            <v>4271037.88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</row>
        <row r="179">
          <cell r="B179" t="str">
            <v>1.1.01.03.00049</v>
          </cell>
          <cell r="C179" t="str">
            <v xml:space="preserve">SAFRA-PLN                                         </v>
          </cell>
          <cell r="D179">
            <v>5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2062222.61</v>
          </cell>
          <cell r="R179">
            <v>1952222.61</v>
          </cell>
          <cell r="S179">
            <v>2272222.61</v>
          </cell>
          <cell r="T179">
            <v>2272222.61</v>
          </cell>
          <cell r="U179">
            <v>2272222.61</v>
          </cell>
          <cell r="V179">
            <v>1911543.05</v>
          </cell>
          <cell r="W179">
            <v>1137275.6100000001</v>
          </cell>
          <cell r="X179">
            <v>694607.42</v>
          </cell>
          <cell r="Y179">
            <v>642692.71</v>
          </cell>
          <cell r="Z179">
            <v>648433.44999999995</v>
          </cell>
          <cell r="AA179">
            <v>648433.44999999995</v>
          </cell>
          <cell r="AB179">
            <v>662703.23</v>
          </cell>
          <cell r="AC179">
            <v>820370.41</v>
          </cell>
          <cell r="AD179">
            <v>662702.63</v>
          </cell>
          <cell r="AE179">
            <v>684922.23</v>
          </cell>
          <cell r="AF179">
            <v>674922.23</v>
          </cell>
          <cell r="AG179">
            <v>674922.23</v>
          </cell>
          <cell r="AH179">
            <v>675667</v>
          </cell>
          <cell r="AI179">
            <v>690629.47</v>
          </cell>
          <cell r="AJ179">
            <v>7646.21</v>
          </cell>
          <cell r="AK179">
            <v>7646.21</v>
          </cell>
          <cell r="AL179">
            <v>504634.82</v>
          </cell>
          <cell r="AM179">
            <v>0</v>
          </cell>
          <cell r="AN179">
            <v>505302.02</v>
          </cell>
          <cell r="AO179">
            <v>304031.12</v>
          </cell>
          <cell r="AP179">
            <v>0</v>
          </cell>
          <cell r="AQ179">
            <v>0</v>
          </cell>
          <cell r="AR179">
            <v>30525.42</v>
          </cell>
          <cell r="AS179">
            <v>30525.42</v>
          </cell>
          <cell r="AT179">
            <v>30529.82</v>
          </cell>
          <cell r="AU179">
            <v>31824.06</v>
          </cell>
          <cell r="AV179">
            <v>31682.98</v>
          </cell>
          <cell r="AW179">
            <v>31688.58</v>
          </cell>
          <cell r="AX179">
            <v>836788.6</v>
          </cell>
          <cell r="AY179">
            <v>1298595.8400000001</v>
          </cell>
          <cell r="AZ179">
            <v>1780908.06</v>
          </cell>
          <cell r="BA179">
            <v>1289643.6100000001</v>
          </cell>
          <cell r="BB179">
            <v>1192484.3700000001</v>
          </cell>
          <cell r="BC179">
            <v>1769936.78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</row>
        <row r="180">
          <cell r="B180" t="str">
            <v>1.1.01.03.00050</v>
          </cell>
          <cell r="C180" t="str">
            <v xml:space="preserve">SAFRA-VIT                                         </v>
          </cell>
          <cell r="D180">
            <v>5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21351.06</v>
          </cell>
          <cell r="R180">
            <v>21351.06</v>
          </cell>
          <cell r="S180">
            <v>21351.06</v>
          </cell>
          <cell r="T180">
            <v>21351.06</v>
          </cell>
          <cell r="U180">
            <v>21351.06</v>
          </cell>
          <cell r="V180">
            <v>21351.06</v>
          </cell>
          <cell r="W180">
            <v>21351.06</v>
          </cell>
          <cell r="X180">
            <v>21351.06</v>
          </cell>
          <cell r="Y180">
            <v>21351.06</v>
          </cell>
          <cell r="Z180">
            <v>21351.06</v>
          </cell>
          <cell r="AA180">
            <v>21351.06</v>
          </cell>
          <cell r="AB180">
            <v>20996.65</v>
          </cell>
          <cell r="AC180">
            <v>20996.65</v>
          </cell>
          <cell r="AD180">
            <v>21357.08</v>
          </cell>
          <cell r="AE180">
            <v>21357.08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</row>
        <row r="181">
          <cell r="B181" t="str">
            <v>1.1.01.03.00051</v>
          </cell>
          <cell r="C181" t="str">
            <v xml:space="preserve">SANTANDER-PLN                                     </v>
          </cell>
          <cell r="D181">
            <v>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3446330.57</v>
          </cell>
          <cell r="R181">
            <v>3301330.57</v>
          </cell>
          <cell r="S181">
            <v>6426330.5700000003</v>
          </cell>
          <cell r="T181">
            <v>3221330.57</v>
          </cell>
          <cell r="U181">
            <v>2626330.5699999998</v>
          </cell>
          <cell r="V181">
            <v>901330.57</v>
          </cell>
          <cell r="W181">
            <v>901330.57</v>
          </cell>
          <cell r="X181">
            <v>1407721.06</v>
          </cell>
          <cell r="Y181">
            <v>1945111.09</v>
          </cell>
          <cell r="Z181">
            <v>3131963.7</v>
          </cell>
          <cell r="AA181">
            <v>2290926.58</v>
          </cell>
          <cell r="AB181">
            <v>792186.8</v>
          </cell>
          <cell r="AC181">
            <v>1573562.04</v>
          </cell>
          <cell r="AD181">
            <v>1573562.04</v>
          </cell>
          <cell r="AE181">
            <v>579608.51</v>
          </cell>
          <cell r="AF181">
            <v>47534472.369999997</v>
          </cell>
          <cell r="AG181">
            <v>51812873.890000001</v>
          </cell>
          <cell r="AH181">
            <v>57645746.82</v>
          </cell>
          <cell r="AI181">
            <v>64536729.509999998</v>
          </cell>
          <cell r="AJ181">
            <v>61141614.549999997</v>
          </cell>
          <cell r="AK181">
            <v>1101818.3999999999</v>
          </cell>
          <cell r="AL181">
            <v>2154012.87</v>
          </cell>
          <cell r="AM181">
            <v>1024252.71</v>
          </cell>
          <cell r="AN181">
            <v>743329.95</v>
          </cell>
          <cell r="AO181">
            <v>1482639.49</v>
          </cell>
          <cell r="AP181">
            <v>269491.12</v>
          </cell>
          <cell r="AQ181">
            <v>273456.8</v>
          </cell>
          <cell r="AR181">
            <v>277585.53999999998</v>
          </cell>
          <cell r="AS181">
            <v>51476.47</v>
          </cell>
          <cell r="AT181">
            <v>-534865.18999999994</v>
          </cell>
          <cell r="AU181">
            <v>-445011.71</v>
          </cell>
          <cell r="AV181">
            <v>-669300.12</v>
          </cell>
          <cell r="AW181">
            <v>-791799.56</v>
          </cell>
          <cell r="AX181">
            <v>-895792.41</v>
          </cell>
          <cell r="AY181">
            <v>1266553.44</v>
          </cell>
          <cell r="AZ181">
            <v>1576841.21</v>
          </cell>
          <cell r="BA181">
            <v>1742150.8</v>
          </cell>
          <cell r="BB181">
            <v>1826617.63</v>
          </cell>
          <cell r="BC181">
            <v>2826506.74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</row>
        <row r="182">
          <cell r="B182" t="str">
            <v>1.1.01.03.00052</v>
          </cell>
          <cell r="C182" t="str">
            <v xml:space="preserve">SUDAMERIS BRASIL-VIT                              </v>
          </cell>
          <cell r="D182">
            <v>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706785.95</v>
          </cell>
          <cell r="R182">
            <v>706785.95</v>
          </cell>
          <cell r="S182">
            <v>706785.95</v>
          </cell>
          <cell r="T182">
            <v>706785.95</v>
          </cell>
          <cell r="U182">
            <v>706785.95</v>
          </cell>
          <cell r="V182">
            <v>26785.95</v>
          </cell>
          <cell r="W182">
            <v>1687085.95</v>
          </cell>
          <cell r="X182">
            <v>1716318.59</v>
          </cell>
          <cell r="Y182">
            <v>2110556.66</v>
          </cell>
          <cell r="Z182">
            <v>2182612.31</v>
          </cell>
          <cell r="AA182">
            <v>1767722.92</v>
          </cell>
          <cell r="AB182">
            <v>1432833.22</v>
          </cell>
          <cell r="AC182">
            <v>1737008.84</v>
          </cell>
          <cell r="AD182">
            <v>1737308.84</v>
          </cell>
          <cell r="AE182">
            <v>4952861.26</v>
          </cell>
          <cell r="AF182">
            <v>1056580.9099999999</v>
          </cell>
          <cell r="AG182">
            <v>1145112.56</v>
          </cell>
          <cell r="AH182">
            <v>1310203.6100000001</v>
          </cell>
          <cell r="AI182">
            <v>2383560.36</v>
          </cell>
          <cell r="AJ182">
            <v>2212715.98</v>
          </cell>
          <cell r="AK182">
            <v>2264936</v>
          </cell>
          <cell r="AL182">
            <v>3063090.16</v>
          </cell>
          <cell r="AM182">
            <v>2063418.6</v>
          </cell>
          <cell r="AN182">
            <v>3117016.42</v>
          </cell>
          <cell r="AO182">
            <v>3685131.02</v>
          </cell>
          <cell r="AP182">
            <v>3386405.43</v>
          </cell>
          <cell r="AQ182">
            <v>1755286.03</v>
          </cell>
          <cell r="AR182">
            <v>-340150.01</v>
          </cell>
          <cell r="AS182">
            <v>2244005.67</v>
          </cell>
          <cell r="AT182">
            <v>2342728.9900000002</v>
          </cell>
          <cell r="AU182">
            <v>1907588.35</v>
          </cell>
          <cell r="AV182">
            <v>1233284.3400000001</v>
          </cell>
          <cell r="AW182">
            <v>1089386.6200000001</v>
          </cell>
          <cell r="AX182">
            <v>1078945.3500000001</v>
          </cell>
          <cell r="AY182">
            <v>1116493.55</v>
          </cell>
          <cell r="AZ182">
            <v>1092354.97</v>
          </cell>
          <cell r="BA182">
            <v>1101217.6499999999</v>
          </cell>
          <cell r="BB182">
            <v>1103737.54</v>
          </cell>
          <cell r="BC182">
            <v>1738101.57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</row>
        <row r="183">
          <cell r="B183" t="str">
            <v>1.1.01.03.00053</v>
          </cell>
          <cell r="C183" t="str">
            <v xml:space="preserve">UNIBANCO-VIT                                      </v>
          </cell>
          <cell r="D183">
            <v>5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321587.32</v>
          </cell>
          <cell r="R183">
            <v>321587.32</v>
          </cell>
          <cell r="S183">
            <v>321587.32</v>
          </cell>
          <cell r="T183">
            <v>321587.32</v>
          </cell>
          <cell r="U183">
            <v>321587.32</v>
          </cell>
          <cell r="V183">
            <v>321587.32</v>
          </cell>
          <cell r="W183">
            <v>18587.32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100</v>
          </cell>
          <cell r="AI183">
            <v>200</v>
          </cell>
          <cell r="AJ183">
            <v>200</v>
          </cell>
          <cell r="AK183">
            <v>350</v>
          </cell>
          <cell r="AL183">
            <v>500</v>
          </cell>
          <cell r="AM183">
            <v>550</v>
          </cell>
          <cell r="AN183">
            <v>722.36</v>
          </cell>
          <cell r="AO183">
            <v>833.08</v>
          </cell>
          <cell r="AP183">
            <v>942.08</v>
          </cell>
          <cell r="AQ183">
            <v>1053.95</v>
          </cell>
          <cell r="AR183">
            <v>1165.5999999999999</v>
          </cell>
          <cell r="AS183">
            <v>1280.44</v>
          </cell>
          <cell r="AT183">
            <v>1395.82</v>
          </cell>
          <cell r="AU183">
            <v>1514.68</v>
          </cell>
          <cell r="AV183">
            <v>1631.66</v>
          </cell>
          <cell r="AW183">
            <v>1748.7</v>
          </cell>
          <cell r="AX183">
            <v>1868.05</v>
          </cell>
          <cell r="AY183">
            <v>1982.06</v>
          </cell>
          <cell r="AZ183">
            <v>2098.91</v>
          </cell>
          <cell r="BA183">
            <v>2212.2399999999998</v>
          </cell>
          <cell r="BB183">
            <v>2325.04</v>
          </cell>
          <cell r="BC183">
            <v>2444.0500000000002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</row>
        <row r="184">
          <cell r="B184" t="str">
            <v>1.1.01.03.00054</v>
          </cell>
          <cell r="C184" t="str">
            <v xml:space="preserve">BANCO ALFA-PLN-2608-5                             </v>
          </cell>
          <cell r="D184">
            <v>5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570.23</v>
          </cell>
          <cell r="R184">
            <v>570.23</v>
          </cell>
          <cell r="S184">
            <v>570.23</v>
          </cell>
          <cell r="T184">
            <v>570.23</v>
          </cell>
          <cell r="U184">
            <v>570.23</v>
          </cell>
          <cell r="V184">
            <v>570.23</v>
          </cell>
          <cell r="W184">
            <v>570.23</v>
          </cell>
          <cell r="X184">
            <v>570.23</v>
          </cell>
          <cell r="Y184">
            <v>570.23</v>
          </cell>
          <cell r="Z184">
            <v>570.23</v>
          </cell>
          <cell r="AA184">
            <v>570.23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300321.40000000002</v>
          </cell>
          <cell r="AH184">
            <v>304148.28999999998</v>
          </cell>
          <cell r="AI184">
            <v>309617.59999999998</v>
          </cell>
          <cell r="AJ184">
            <v>314354.90000000002</v>
          </cell>
          <cell r="AK184">
            <v>318913.05</v>
          </cell>
          <cell r="AL184">
            <v>326641.62</v>
          </cell>
          <cell r="AM184">
            <v>1000000</v>
          </cell>
          <cell r="AN184">
            <v>1018127.62</v>
          </cell>
          <cell r="AO184">
            <v>827254.59</v>
          </cell>
          <cell r="AP184">
            <v>616083.68000000005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500000</v>
          </cell>
          <cell r="AY184">
            <v>505181.34</v>
          </cell>
          <cell r="AZ184">
            <v>510917.36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</row>
        <row r="185">
          <cell r="B185" t="str">
            <v>1.1.01.03.00055</v>
          </cell>
          <cell r="C185" t="str">
            <v xml:space="preserve">BANCO COMERCIAL URUGUAI                           </v>
          </cell>
          <cell r="D185">
            <v>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200000</v>
          </cell>
          <cell r="T185">
            <v>200000</v>
          </cell>
          <cell r="U185">
            <v>200000</v>
          </cell>
          <cell r="V185">
            <v>200000</v>
          </cell>
          <cell r="W185">
            <v>200000</v>
          </cell>
          <cell r="X185">
            <v>200000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</row>
        <row r="186">
          <cell r="B186" t="str">
            <v>1.1.01.03.00056</v>
          </cell>
          <cell r="C186" t="str">
            <v xml:space="preserve">ITAU-PLN                                          </v>
          </cell>
          <cell r="D186">
            <v>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400950.75</v>
          </cell>
          <cell r="AA186">
            <v>400950.75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1505915.78</v>
          </cell>
          <cell r="AG186">
            <v>1818210.54</v>
          </cell>
          <cell r="AH186">
            <v>303014.3</v>
          </cell>
          <cell r="AI186">
            <v>311633.01</v>
          </cell>
          <cell r="AJ186">
            <v>0</v>
          </cell>
          <cell r="AK186">
            <v>1808063.66</v>
          </cell>
          <cell r="AL186">
            <v>2560315.5699999998</v>
          </cell>
          <cell r="AM186">
            <v>1003276.03</v>
          </cell>
          <cell r="AN186">
            <v>1019456.15</v>
          </cell>
          <cell r="AO186">
            <v>1948009.91</v>
          </cell>
          <cell r="AP186">
            <v>908430.64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</row>
        <row r="187">
          <cell r="B187" t="str">
            <v>1.1.01.03.00057</v>
          </cell>
          <cell r="C187" t="str">
            <v xml:space="preserve">BNP PARIBAS - PLN                                 </v>
          </cell>
          <cell r="D187">
            <v>5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1691525.64</v>
          </cell>
          <cell r="AI187">
            <v>2172867.7200000002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</row>
        <row r="188">
          <cell r="B188" t="str">
            <v>1.1.01.03.00058</v>
          </cell>
          <cell r="C188" t="str">
            <v xml:space="preserve">BICBANCO-PLN                                      </v>
          </cell>
          <cell r="D188">
            <v>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423498.99</v>
          </cell>
          <cell r="AJ188">
            <v>429983.85</v>
          </cell>
          <cell r="AK188">
            <v>436218.62</v>
          </cell>
          <cell r="AL188">
            <v>447489.83</v>
          </cell>
          <cell r="AM188">
            <v>321081.81</v>
          </cell>
          <cell r="AN188">
            <v>326400.15999999997</v>
          </cell>
          <cell r="AO188">
            <v>725850.57</v>
          </cell>
          <cell r="AP188">
            <v>251047.24</v>
          </cell>
          <cell r="AQ188">
            <v>254632.08</v>
          </cell>
          <cell r="AR188">
            <v>389713.74</v>
          </cell>
          <cell r="AS188">
            <v>498560.99</v>
          </cell>
          <cell r="AT188">
            <v>591395.77</v>
          </cell>
          <cell r="AU188">
            <v>2731693.63</v>
          </cell>
          <cell r="AV188">
            <v>2733292.81</v>
          </cell>
          <cell r="AW188">
            <v>3197819.8</v>
          </cell>
          <cell r="AX188">
            <v>3075468.24</v>
          </cell>
          <cell r="AY188">
            <v>3197654.34</v>
          </cell>
          <cell r="AZ188">
            <v>3765882.27</v>
          </cell>
          <cell r="BA188">
            <v>3797875.86</v>
          </cell>
          <cell r="BB188">
            <v>3799633.09</v>
          </cell>
          <cell r="BC188">
            <v>2914280.63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</row>
        <row r="189">
          <cell r="B189" t="str">
            <v>1.1.01.03.00059</v>
          </cell>
          <cell r="C189" t="str">
            <v xml:space="preserve">BANCO BRASIL - VNA C/C 25648                      </v>
          </cell>
          <cell r="D189">
            <v>5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389944.97</v>
          </cell>
          <cell r="AJ189">
            <v>389944.97</v>
          </cell>
          <cell r="AK189">
            <v>389944.97</v>
          </cell>
          <cell r="AL189">
            <v>172383.53</v>
          </cell>
          <cell r="AM189">
            <v>22400</v>
          </cell>
          <cell r="AN189">
            <v>22986.880000000001</v>
          </cell>
          <cell r="AO189">
            <v>93813.85</v>
          </cell>
          <cell r="AP189">
            <v>129503</v>
          </cell>
          <cell r="AQ189">
            <v>229173.53</v>
          </cell>
          <cell r="AR189">
            <v>873176.29</v>
          </cell>
          <cell r="AS189">
            <v>1624535.1</v>
          </cell>
          <cell r="AT189">
            <v>2632292.14</v>
          </cell>
          <cell r="AU189">
            <v>2511856.84</v>
          </cell>
          <cell r="AV189">
            <v>3511929.3</v>
          </cell>
          <cell r="AW189">
            <v>7010873.8600000003</v>
          </cell>
          <cell r="AX189">
            <v>5051097.3600000003</v>
          </cell>
          <cell r="AY189">
            <v>1016420.55</v>
          </cell>
          <cell r="AZ189">
            <v>786914.99</v>
          </cell>
          <cell r="BA189">
            <v>786914.99</v>
          </cell>
          <cell r="BB189">
            <v>786914.99</v>
          </cell>
          <cell r="BC189">
            <v>786914.99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</row>
        <row r="190">
          <cell r="B190" t="str">
            <v>1.1.01.03.00060</v>
          </cell>
          <cell r="C190" t="str">
            <v xml:space="preserve">BANCO BRASIL - VNA C/C 15674                      </v>
          </cell>
          <cell r="D190">
            <v>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1594928.65</v>
          </cell>
          <cell r="AJ190">
            <v>1594928.65</v>
          </cell>
          <cell r="AK190">
            <v>1594928.65</v>
          </cell>
          <cell r="AL190">
            <v>1664425.22</v>
          </cell>
          <cell r="AM190">
            <v>946000</v>
          </cell>
          <cell r="AN190">
            <v>1194600</v>
          </cell>
          <cell r="AO190">
            <v>1193200.77</v>
          </cell>
          <cell r="AP190">
            <v>655649.53</v>
          </cell>
          <cell r="AQ190">
            <v>1801221.95</v>
          </cell>
          <cell r="AR190">
            <v>1236067.05</v>
          </cell>
          <cell r="AS190">
            <v>2491469.7799999998</v>
          </cell>
          <cell r="AT190">
            <v>3859665.11</v>
          </cell>
          <cell r="AU190">
            <v>2816562.96</v>
          </cell>
          <cell r="AV190">
            <v>5403792.0599999996</v>
          </cell>
          <cell r="AW190">
            <v>5138780.8499999996</v>
          </cell>
          <cell r="AX190">
            <v>4695509.92</v>
          </cell>
          <cell r="AY190">
            <v>1841433.12</v>
          </cell>
          <cell r="AZ190">
            <v>1598090.37</v>
          </cell>
          <cell r="BA190">
            <v>1598090.37</v>
          </cell>
          <cell r="BB190">
            <v>1598090.37</v>
          </cell>
          <cell r="BC190">
            <v>1598090.37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</row>
        <row r="191">
          <cell r="B191" t="str">
            <v>1.1.01.03.00061</v>
          </cell>
          <cell r="C191" t="str">
            <v xml:space="preserve">BANCO VOTORANTIM S/A                              </v>
          </cell>
          <cell r="D191">
            <v>5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500000</v>
          </cell>
          <cell r="AN191">
            <v>514587.55</v>
          </cell>
          <cell r="AO191">
            <v>915061.13</v>
          </cell>
          <cell r="AP191">
            <v>785930.23999999999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</row>
        <row r="192">
          <cell r="B192" t="str">
            <v>1.1.01.03.00062</v>
          </cell>
          <cell r="C192" t="str">
            <v xml:space="preserve">BANCO SOFISA S/A                                  </v>
          </cell>
          <cell r="D192">
            <v>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101515.37</v>
          </cell>
          <cell r="AO192">
            <v>103116.05</v>
          </cell>
          <cell r="AP192">
            <v>104639.14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27083.94</v>
          </cell>
          <cell r="BA192">
            <v>27369.03</v>
          </cell>
          <cell r="BB192">
            <v>27598.81</v>
          </cell>
          <cell r="BC192">
            <v>27915.94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</row>
        <row r="193">
          <cell r="B193" t="str">
            <v>1.1.01.03.00063</v>
          </cell>
          <cell r="C193" t="str">
            <v xml:space="preserve">BANCO PAULISTA S/A-PLN  C/C:6882-1                </v>
          </cell>
          <cell r="D193">
            <v>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100375.46</v>
          </cell>
          <cell r="AW193">
            <v>101717.73</v>
          </cell>
          <cell r="AX193">
            <v>103094.13</v>
          </cell>
          <cell r="AY193">
            <v>104107.53</v>
          </cell>
          <cell r="AZ193">
            <v>155484.22</v>
          </cell>
          <cell r="BA193">
            <v>50757.45</v>
          </cell>
          <cell r="BB193">
            <v>51161.55</v>
          </cell>
          <cell r="BC193">
            <v>51544.01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</row>
        <row r="194">
          <cell r="B194" t="str">
            <v>1.1.01.03.00064</v>
          </cell>
          <cell r="C194" t="str">
            <v xml:space="preserve">BANCO SANTOS-PLN                                  </v>
          </cell>
          <cell r="D194">
            <v>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200000</v>
          </cell>
          <cell r="AV194">
            <v>1455280</v>
          </cell>
          <cell r="AW194">
            <v>1330618.1100000001</v>
          </cell>
          <cell r="AX194">
            <v>2248547.5</v>
          </cell>
          <cell r="AY194">
            <v>4535030.1100000003</v>
          </cell>
          <cell r="AZ194">
            <v>7137324.6399999997</v>
          </cell>
          <cell r="BA194">
            <v>3930812.2</v>
          </cell>
          <cell r="BB194">
            <v>4325104.29</v>
          </cell>
          <cell r="BC194">
            <v>3890183.71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</row>
        <row r="195">
          <cell r="B195" t="str">
            <v>1.1.01.03.00065</v>
          </cell>
          <cell r="C195" t="str">
            <v xml:space="preserve">BANCO MODAL - VNA                                 </v>
          </cell>
          <cell r="D195">
            <v>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-3668.38</v>
          </cell>
          <cell r="AU195">
            <v>1239.32</v>
          </cell>
          <cell r="AV195">
            <v>-20216.23</v>
          </cell>
          <cell r="AW195">
            <v>-51279.56</v>
          </cell>
          <cell r="AX195">
            <v>-121304.82</v>
          </cell>
          <cell r="AY195">
            <v>-88288.92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</row>
        <row r="196">
          <cell r="B196" t="str">
            <v>1.1.01.03.00066</v>
          </cell>
          <cell r="C196" t="str">
            <v xml:space="preserve">BANCO SCHAHIN - PLN                               </v>
          </cell>
          <cell r="D196">
            <v>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881162.49</v>
          </cell>
          <cell r="AZ196">
            <v>865473.19</v>
          </cell>
          <cell r="BA196">
            <v>875221.01</v>
          </cell>
          <cell r="BB196">
            <v>878424.51</v>
          </cell>
          <cell r="BC196">
            <v>875203.31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</row>
        <row r="197">
          <cell r="B197" t="str">
            <v>1.1.01.03.00067</v>
          </cell>
          <cell r="C197" t="str">
            <v xml:space="preserve">BANCO PINE - PLN                                  </v>
          </cell>
          <cell r="D197">
            <v>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734479.66</v>
          </cell>
          <cell r="BA197">
            <v>742298.88</v>
          </cell>
          <cell r="BB197">
            <v>748601.74</v>
          </cell>
          <cell r="BC197">
            <v>757301.6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</row>
        <row r="198">
          <cell r="B198" t="str">
            <v>1.1.01.03.00068</v>
          </cell>
          <cell r="C198" t="str">
            <v xml:space="preserve">BANCO BANIF PRIMUS - PLN                          </v>
          </cell>
          <cell r="D198">
            <v>5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191493.66</v>
          </cell>
          <cell r="AZ198">
            <v>193666.62</v>
          </cell>
          <cell r="BA198">
            <v>195709.48</v>
          </cell>
          <cell r="BB198">
            <v>197355.97</v>
          </cell>
          <cell r="BC198">
            <v>199628.39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</row>
        <row r="199">
          <cell r="B199" t="str">
            <v>1.1.01.03.00069</v>
          </cell>
          <cell r="C199" t="str">
            <v xml:space="preserve">BRADESCO-PGA                                      </v>
          </cell>
          <cell r="D199">
            <v>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AO199">
            <v>974.7</v>
          </cell>
          <cell r="AP199">
            <v>974.7</v>
          </cell>
          <cell r="AQ199">
            <v>974.7</v>
          </cell>
          <cell r="AR199">
            <v>3254.7</v>
          </cell>
          <cell r="AS199">
            <v>3254.7</v>
          </cell>
          <cell r="AT199">
            <v>3254.7</v>
          </cell>
          <cell r="AU199">
            <v>12.75</v>
          </cell>
          <cell r="AV199">
            <v>12.75</v>
          </cell>
          <cell r="AW199">
            <v>12.75</v>
          </cell>
          <cell r="AX199">
            <v>12.75</v>
          </cell>
          <cell r="AY199">
            <v>12.75</v>
          </cell>
          <cell r="AZ199">
            <v>12.75</v>
          </cell>
          <cell r="BA199">
            <v>12.75</v>
          </cell>
          <cell r="BB199">
            <v>12.75</v>
          </cell>
          <cell r="BC199">
            <v>12.75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</row>
        <row r="200">
          <cell r="B200" t="str">
            <v>1.1.01.03.00070</v>
          </cell>
          <cell r="C200" t="str">
            <v xml:space="preserve">BANCO DO BRASIL C/C 5648-0                        </v>
          </cell>
          <cell r="D200">
            <v>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-7279.5</v>
          </cell>
          <cell r="AY200">
            <v>-7279.5</v>
          </cell>
          <cell r="AZ200">
            <v>-7279.5</v>
          </cell>
          <cell r="BA200">
            <v>-7279.5</v>
          </cell>
          <cell r="BB200">
            <v>-7279.5</v>
          </cell>
          <cell r="BC200">
            <v>-7279.5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</row>
        <row r="201">
          <cell r="B201" t="str">
            <v>1.1.01.03.00071</v>
          </cell>
          <cell r="C201" t="str">
            <v xml:space="preserve">BANCO INDUSVAL MULTSTOCK                          </v>
          </cell>
          <cell r="D201">
            <v>5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</row>
        <row r="202">
          <cell r="B202" t="str">
            <v>1.1.01.03.00999</v>
          </cell>
          <cell r="C202" t="str">
            <v xml:space="preserve">PROVISAO IRRF S/APLICAÃOES FINANCEIRAS            </v>
          </cell>
          <cell r="D202">
            <v>5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AO202">
            <v>39854.25</v>
          </cell>
          <cell r="AP202">
            <v>55405.38</v>
          </cell>
          <cell r="AQ202">
            <v>30605.040000000001</v>
          </cell>
          <cell r="AR202">
            <v>30003.34</v>
          </cell>
          <cell r="AS202">
            <v>27866.1</v>
          </cell>
          <cell r="AT202">
            <v>44063.93</v>
          </cell>
          <cell r="AU202">
            <v>44367.67</v>
          </cell>
          <cell r="AV202">
            <v>61064.7</v>
          </cell>
          <cell r="AW202">
            <v>85850.36</v>
          </cell>
          <cell r="AX202">
            <v>103580.18</v>
          </cell>
          <cell r="AY202">
            <v>183612.84</v>
          </cell>
          <cell r="AZ202">
            <v>297209.71999999997</v>
          </cell>
          <cell r="BA202">
            <v>252213.29</v>
          </cell>
          <cell r="BB202">
            <v>311462.56</v>
          </cell>
          <cell r="BC202">
            <v>323355.68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</row>
        <row r="203">
          <cell r="A203">
            <v>3</v>
          </cell>
          <cell r="B203" t="str">
            <v>1.1.01.04</v>
          </cell>
          <cell r="C203" t="str">
            <v xml:space="preserve">BANCOS C/VINCULADA                                </v>
          </cell>
          <cell r="D203">
            <v>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418858.13</v>
          </cell>
          <cell r="R203">
            <v>776976.11</v>
          </cell>
          <cell r="S203">
            <v>1284663.45</v>
          </cell>
          <cell r="T203">
            <v>8505021.1999999993</v>
          </cell>
          <cell r="U203">
            <v>10479057.859999999</v>
          </cell>
          <cell r="V203">
            <v>10085995.369999999</v>
          </cell>
          <cell r="W203">
            <v>13707499.34</v>
          </cell>
          <cell r="X203">
            <v>3125593.56</v>
          </cell>
          <cell r="Y203">
            <v>3367175.92</v>
          </cell>
          <cell r="Z203">
            <v>4077786.48</v>
          </cell>
          <cell r="AA203">
            <v>6420408.5</v>
          </cell>
          <cell r="AB203">
            <v>1349184.26</v>
          </cell>
          <cell r="AC203">
            <v>3560097.12</v>
          </cell>
          <cell r="AD203">
            <v>4141451.37</v>
          </cell>
          <cell r="AE203">
            <v>3925097.57</v>
          </cell>
          <cell r="AF203">
            <v>3345517.89</v>
          </cell>
          <cell r="AG203">
            <v>2308467.92</v>
          </cell>
          <cell r="AH203">
            <v>2334551.02</v>
          </cell>
          <cell r="AI203">
            <v>4244327.83</v>
          </cell>
          <cell r="AJ203">
            <v>4805862.1100000003</v>
          </cell>
          <cell r="AK203">
            <v>7030141.2000000002</v>
          </cell>
          <cell r="AL203">
            <v>1953053</v>
          </cell>
          <cell r="AM203">
            <v>2598338.89</v>
          </cell>
          <cell r="AN203">
            <v>8075589.9400000004</v>
          </cell>
          <cell r="AO203">
            <v>2109510.44</v>
          </cell>
          <cell r="AP203">
            <v>4355944.25</v>
          </cell>
          <cell r="AQ203">
            <v>4089889.22</v>
          </cell>
          <cell r="AR203">
            <v>3388327.85</v>
          </cell>
          <cell r="AS203">
            <v>6140961.54</v>
          </cell>
          <cell r="AT203">
            <v>8166359.8799999999</v>
          </cell>
          <cell r="AU203">
            <v>3444536.74</v>
          </cell>
          <cell r="AV203">
            <v>5179009.59</v>
          </cell>
          <cell r="AW203">
            <v>4967667.24</v>
          </cell>
          <cell r="AX203">
            <v>7707168.4299999997</v>
          </cell>
          <cell r="AY203">
            <v>5702573.4500000002</v>
          </cell>
          <cell r="AZ203">
            <v>6054504.6900000004</v>
          </cell>
          <cell r="BA203">
            <v>6772426.1399999997</v>
          </cell>
          <cell r="BB203">
            <v>3941195.54</v>
          </cell>
          <cell r="BC203">
            <v>-8122916.9800000004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</row>
        <row r="204">
          <cell r="B204" t="str">
            <v>1.1.01.04.00001</v>
          </cell>
          <cell r="C204" t="str">
            <v xml:space="preserve">BCN VNA AG 127 C/C 182731-4                       </v>
          </cell>
          <cell r="D204">
            <v>5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79720.84</v>
          </cell>
          <cell r="R204">
            <v>19713.64</v>
          </cell>
          <cell r="S204">
            <v>19706.439999999999</v>
          </cell>
          <cell r="T204">
            <v>19699.240000000002</v>
          </cell>
          <cell r="U204">
            <v>19692.04</v>
          </cell>
          <cell r="V204">
            <v>19684.84</v>
          </cell>
          <cell r="W204">
            <v>19677.64</v>
          </cell>
          <cell r="X204">
            <v>19677.64</v>
          </cell>
          <cell r="Y204">
            <v>19677.64</v>
          </cell>
          <cell r="Z204">
            <v>19670.439999999999</v>
          </cell>
          <cell r="AA204">
            <v>19650.57</v>
          </cell>
          <cell r="AB204">
            <v>19636.169999999998</v>
          </cell>
          <cell r="AC204">
            <v>19627.669999999998</v>
          </cell>
          <cell r="AD204">
            <v>19619.169999999998</v>
          </cell>
          <cell r="AE204">
            <v>19619.169999999998</v>
          </cell>
          <cell r="AF204">
            <v>19619.169999999998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-4</v>
          </cell>
          <cell r="AU204">
            <v>-4</v>
          </cell>
          <cell r="AV204">
            <v>-4</v>
          </cell>
          <cell r="AW204">
            <v>-4</v>
          </cell>
          <cell r="AX204">
            <v>-4</v>
          </cell>
          <cell r="AY204">
            <v>-4</v>
          </cell>
          <cell r="AZ204">
            <v>-4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</row>
        <row r="205">
          <cell r="B205" t="str">
            <v>1.1.01.04.00002</v>
          </cell>
          <cell r="C205" t="str">
            <v xml:space="preserve">ABC ROMA-PLN-1750001-1                            </v>
          </cell>
          <cell r="D205">
            <v>5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206627.29</v>
          </cell>
          <cell r="U205">
            <v>209012.77</v>
          </cell>
          <cell r="V205">
            <v>560737.49</v>
          </cell>
          <cell r="W205">
            <v>17357.34</v>
          </cell>
          <cell r="X205">
            <v>-782156.53</v>
          </cell>
          <cell r="Y205">
            <v>21.71</v>
          </cell>
          <cell r="Z205">
            <v>-119616.17</v>
          </cell>
          <cell r="AA205">
            <v>-104.3</v>
          </cell>
          <cell r="AB205">
            <v>558.11</v>
          </cell>
          <cell r="AC205">
            <v>26289.87</v>
          </cell>
          <cell r="AD205">
            <v>118538.65</v>
          </cell>
          <cell r="AE205">
            <v>132303.96</v>
          </cell>
          <cell r="AF205">
            <v>130359.44</v>
          </cell>
          <cell r="AG205">
            <v>112395.46</v>
          </cell>
          <cell r="AH205">
            <v>396552.63</v>
          </cell>
          <cell r="AI205">
            <v>1233926.94</v>
          </cell>
          <cell r="AJ205">
            <v>1567926.2</v>
          </cell>
          <cell r="AK205">
            <v>645283.78</v>
          </cell>
          <cell r="AL205">
            <v>58940.480000000003</v>
          </cell>
          <cell r="AM205">
            <v>238996.03</v>
          </cell>
          <cell r="AN205">
            <v>180147</v>
          </cell>
          <cell r="AO205">
            <v>183404.12</v>
          </cell>
          <cell r="AP205">
            <v>61167.31</v>
          </cell>
          <cell r="AQ205">
            <v>-40675.35</v>
          </cell>
          <cell r="AR205">
            <v>167867.79</v>
          </cell>
          <cell r="AS205">
            <v>-127578.6</v>
          </cell>
          <cell r="AT205">
            <v>-120145.31</v>
          </cell>
          <cell r="AU205">
            <v>52214.43</v>
          </cell>
          <cell r="AV205">
            <v>-103239.07</v>
          </cell>
          <cell r="AW205">
            <v>-134636.53</v>
          </cell>
          <cell r="AX205">
            <v>-134592.21</v>
          </cell>
          <cell r="AY205">
            <v>-127112.21</v>
          </cell>
          <cell r="AZ205">
            <v>71218.22</v>
          </cell>
          <cell r="BA205">
            <v>3316</v>
          </cell>
          <cell r="BB205">
            <v>1509791.2</v>
          </cell>
          <cell r="BC205">
            <v>890449.5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</row>
        <row r="206">
          <cell r="B206" t="str">
            <v>1.1.01.04.00003</v>
          </cell>
          <cell r="C206" t="str">
            <v xml:space="preserve">BAMERINDUS-VIT-5447-87                            </v>
          </cell>
          <cell r="D206">
            <v>5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44502.15</v>
          </cell>
          <cell r="T206">
            <v>44502.15</v>
          </cell>
          <cell r="U206">
            <v>44502.15</v>
          </cell>
          <cell r="V206">
            <v>44502.15</v>
          </cell>
          <cell r="W206">
            <v>44502.15</v>
          </cell>
          <cell r="X206">
            <v>44502.15</v>
          </cell>
          <cell r="Y206">
            <v>44502.15</v>
          </cell>
          <cell r="Z206">
            <v>44502.15</v>
          </cell>
          <cell r="AA206">
            <v>44502.15</v>
          </cell>
          <cell r="AB206">
            <v>0</v>
          </cell>
          <cell r="AC206">
            <v>0</v>
          </cell>
          <cell r="AD206">
            <v>0</v>
          </cell>
          <cell r="AE206">
            <v>8085</v>
          </cell>
          <cell r="AF206">
            <v>8085</v>
          </cell>
          <cell r="AG206">
            <v>8085</v>
          </cell>
          <cell r="AH206">
            <v>8085</v>
          </cell>
          <cell r="AI206">
            <v>8085</v>
          </cell>
          <cell r="AJ206">
            <v>8085</v>
          </cell>
          <cell r="AK206">
            <v>8085</v>
          </cell>
          <cell r="AL206">
            <v>8085</v>
          </cell>
          <cell r="AM206">
            <v>8085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</row>
        <row r="207">
          <cell r="B207" t="str">
            <v>1.1.01.04.00004</v>
          </cell>
          <cell r="C207" t="str">
            <v xml:space="preserve">BAMERINDUS-VIT-6291-97                            </v>
          </cell>
          <cell r="D207">
            <v>5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</row>
        <row r="208">
          <cell r="B208" t="str">
            <v>1.1.01.04.00005</v>
          </cell>
          <cell r="C208" t="str">
            <v xml:space="preserve">BAMERINDUS-VIT-6287-78                            </v>
          </cell>
          <cell r="D208">
            <v>5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821.6</v>
          </cell>
          <cell r="U208">
            <v>821.6</v>
          </cell>
          <cell r="V208">
            <v>821.6</v>
          </cell>
          <cell r="W208">
            <v>821.6</v>
          </cell>
          <cell r="X208">
            <v>821.6</v>
          </cell>
          <cell r="Y208">
            <v>821.6</v>
          </cell>
          <cell r="Z208">
            <v>821.6</v>
          </cell>
          <cell r="AA208">
            <v>821.6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</row>
        <row r="209">
          <cell r="B209" t="str">
            <v>1.1.01.04.00006</v>
          </cell>
          <cell r="C209" t="str">
            <v xml:space="preserve">BRADESCO-VNA-8098-5                               </v>
          </cell>
          <cell r="D209">
            <v>5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</row>
        <row r="210">
          <cell r="B210" t="str">
            <v>1.1.01.04.00007</v>
          </cell>
          <cell r="C210" t="str">
            <v xml:space="preserve">BAMERINDUS-VIT.-4456-06                           </v>
          </cell>
          <cell r="D210">
            <v>5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</row>
        <row r="211">
          <cell r="B211" t="str">
            <v>1.1.01.04.00008</v>
          </cell>
          <cell r="C211" t="str">
            <v xml:space="preserve">ITAU-VIT.70.51162-1                               </v>
          </cell>
          <cell r="D211">
            <v>5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</row>
        <row r="212">
          <cell r="B212" t="str">
            <v>1.1.01.04.00009</v>
          </cell>
          <cell r="C212" t="str">
            <v xml:space="preserve">BAMERINDUS-VIT.-5449-49                           </v>
          </cell>
          <cell r="D212">
            <v>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</row>
        <row r="213">
          <cell r="B213" t="str">
            <v>1.1.01.04.00010</v>
          </cell>
          <cell r="C213" t="str">
            <v xml:space="preserve">BAMERINDUS-VIT-5450-23                            </v>
          </cell>
          <cell r="D213">
            <v>5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</row>
        <row r="214">
          <cell r="B214" t="str">
            <v>1.1.01.04.00011</v>
          </cell>
          <cell r="C214" t="str">
            <v xml:space="preserve">BRADESCO-PLN-31150-2                              </v>
          </cell>
          <cell r="D214">
            <v>5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47423.34</v>
          </cell>
          <cell r="R214">
            <v>226487.38</v>
          </cell>
          <cell r="S214">
            <v>318985.84000000003</v>
          </cell>
          <cell r="T214">
            <v>7519964.1299999999</v>
          </cell>
          <cell r="U214">
            <v>9185407</v>
          </cell>
          <cell r="V214">
            <v>8897784.4399999995</v>
          </cell>
          <cell r="W214">
            <v>8981857.2400000002</v>
          </cell>
          <cell r="X214">
            <v>-154470.34</v>
          </cell>
          <cell r="Y214">
            <v>269267.45</v>
          </cell>
          <cell r="Z214">
            <v>2486813.9700000002</v>
          </cell>
          <cell r="AA214">
            <v>1884688.91</v>
          </cell>
          <cell r="AB214">
            <v>182873.78</v>
          </cell>
          <cell r="AC214">
            <v>123556.53</v>
          </cell>
          <cell r="AD214">
            <v>269508.25</v>
          </cell>
          <cell r="AE214">
            <v>57210.03</v>
          </cell>
          <cell r="AF214">
            <v>370259.21</v>
          </cell>
          <cell r="AG214">
            <v>339916.88</v>
          </cell>
          <cell r="AH214">
            <v>17542.04</v>
          </cell>
          <cell r="AI214">
            <v>21005.73</v>
          </cell>
          <cell r="AJ214">
            <v>319619.8</v>
          </cell>
          <cell r="AK214">
            <v>314619.5</v>
          </cell>
          <cell r="AL214">
            <v>556508.09</v>
          </cell>
          <cell r="AM214">
            <v>1454191.61</v>
          </cell>
          <cell r="AN214">
            <v>71741.679999999993</v>
          </cell>
          <cell r="AO214">
            <v>46401.7</v>
          </cell>
          <cell r="AP214">
            <v>229906.19</v>
          </cell>
          <cell r="AQ214">
            <v>66843.37</v>
          </cell>
          <cell r="AR214">
            <v>94176.77</v>
          </cell>
          <cell r="AS214">
            <v>17184.669999999998</v>
          </cell>
          <cell r="AT214">
            <v>19103.88</v>
          </cell>
          <cell r="AU214">
            <v>15229</v>
          </cell>
          <cell r="AV214">
            <v>0</v>
          </cell>
          <cell r="AW214">
            <v>2197.5100000000002</v>
          </cell>
          <cell r="AX214">
            <v>7320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</row>
        <row r="215">
          <cell r="B215" t="str">
            <v>1.1.01.04.00012</v>
          </cell>
          <cell r="C215" t="str">
            <v xml:space="preserve">BAMERINDUS-VIT.-6286-97                           </v>
          </cell>
          <cell r="D215">
            <v>5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</row>
        <row r="216">
          <cell r="B216" t="str">
            <v>1.1.01.04.00013</v>
          </cell>
          <cell r="C216" t="str">
            <v xml:space="preserve">BAMERINDUS-VIT.-6292-78                           </v>
          </cell>
          <cell r="D216">
            <v>5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</row>
        <row r="217">
          <cell r="B217" t="str">
            <v>1.1.01.04.00014</v>
          </cell>
          <cell r="C217" t="str">
            <v xml:space="preserve">BANESTADO-PLN-24553-6                             </v>
          </cell>
          <cell r="D217">
            <v>5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-9506.94</v>
          </cell>
          <cell r="R217">
            <v>188205.31</v>
          </cell>
          <cell r="S217">
            <v>-54008.05</v>
          </cell>
          <cell r="T217">
            <v>-73212.240000000005</v>
          </cell>
          <cell r="U217">
            <v>-298717.67</v>
          </cell>
          <cell r="V217">
            <v>246038.24</v>
          </cell>
          <cell r="W217">
            <v>727920.46</v>
          </cell>
          <cell r="X217">
            <v>-9820.57</v>
          </cell>
          <cell r="Y217">
            <v>0</v>
          </cell>
          <cell r="Z217">
            <v>11565</v>
          </cell>
          <cell r="AA217">
            <v>-13378.6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</row>
        <row r="218">
          <cell r="B218" t="str">
            <v>1.1.01.04.00015</v>
          </cell>
          <cell r="C218" t="str">
            <v xml:space="preserve">BICBANCO-VIT-42093068-5                           </v>
          </cell>
          <cell r="D218">
            <v>5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175237.13</v>
          </cell>
          <cell r="R218">
            <v>29991.93</v>
          </cell>
          <cell r="S218">
            <v>214987.81</v>
          </cell>
          <cell r="T218">
            <v>1751.14</v>
          </cell>
          <cell r="U218">
            <v>131003.23</v>
          </cell>
          <cell r="V218">
            <v>157205.62</v>
          </cell>
          <cell r="W218">
            <v>32293.77</v>
          </cell>
          <cell r="X218">
            <v>179918.05</v>
          </cell>
          <cell r="Y218">
            <v>61169.41</v>
          </cell>
          <cell r="Z218">
            <v>142208.4</v>
          </cell>
          <cell r="AA218">
            <v>37421.46</v>
          </cell>
          <cell r="AB218">
            <v>10223.73</v>
          </cell>
          <cell r="AC218">
            <v>15000.25</v>
          </cell>
          <cell r="AD218">
            <v>14659.77</v>
          </cell>
          <cell r="AE218">
            <v>256874.83</v>
          </cell>
          <cell r="AF218">
            <v>233550.73</v>
          </cell>
          <cell r="AG218">
            <v>422793.78</v>
          </cell>
          <cell r="AH218">
            <v>469005.33</v>
          </cell>
          <cell r="AI218">
            <v>79047.81</v>
          </cell>
          <cell r="AJ218">
            <v>163833.93</v>
          </cell>
          <cell r="AK218">
            <v>4619.7</v>
          </cell>
          <cell r="AL218">
            <v>320.94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</row>
        <row r="219">
          <cell r="B219" t="str">
            <v>1.1.01.04.00016</v>
          </cell>
          <cell r="C219" t="str">
            <v xml:space="preserve">BANCO REAL-PLN                                    </v>
          </cell>
          <cell r="D219">
            <v>5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5518.7</v>
          </cell>
          <cell r="S219">
            <v>5518.7</v>
          </cell>
          <cell r="T219">
            <v>5518.7</v>
          </cell>
          <cell r="U219">
            <v>5518.7</v>
          </cell>
          <cell r="V219">
            <v>5518.7</v>
          </cell>
          <cell r="W219">
            <v>5518.7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</row>
        <row r="220">
          <cell r="B220" t="str">
            <v>1.1.01.04.00017</v>
          </cell>
          <cell r="C220" t="str">
            <v xml:space="preserve">UNIBANCO VIT AG 817 C/C 821991-4                  </v>
          </cell>
          <cell r="D220">
            <v>5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488599.42</v>
          </cell>
          <cell r="R220">
            <v>436843.19</v>
          </cell>
          <cell r="S220">
            <v>573376.26</v>
          </cell>
          <cell r="T220">
            <v>128963.58</v>
          </cell>
          <cell r="U220">
            <v>136676.97</v>
          </cell>
          <cell r="V220">
            <v>221313.12</v>
          </cell>
          <cell r="W220">
            <v>304394.3</v>
          </cell>
          <cell r="X220">
            <v>17389.080000000002</v>
          </cell>
          <cell r="Y220">
            <v>34583.96</v>
          </cell>
          <cell r="Z220">
            <v>4583.96</v>
          </cell>
          <cell r="AA220">
            <v>35819.14</v>
          </cell>
          <cell r="AB220">
            <v>24229.59</v>
          </cell>
          <cell r="AC220">
            <v>200.94</v>
          </cell>
          <cell r="AD220">
            <v>4359.5600000000004</v>
          </cell>
          <cell r="AE220">
            <v>5702.13</v>
          </cell>
          <cell r="AF220">
            <v>5702.13</v>
          </cell>
          <cell r="AG220">
            <v>5702.13</v>
          </cell>
          <cell r="AH220">
            <v>5652.13</v>
          </cell>
          <cell r="AI220">
            <v>5601.94</v>
          </cell>
          <cell r="AJ220">
            <v>5601.94</v>
          </cell>
          <cell r="AK220">
            <v>5501.74</v>
          </cell>
          <cell r="AL220">
            <v>5451.74</v>
          </cell>
          <cell r="AM220">
            <v>5451.36</v>
          </cell>
          <cell r="AN220">
            <v>5748.92</v>
          </cell>
          <cell r="AO220">
            <v>5698.73</v>
          </cell>
          <cell r="AP220">
            <v>5648.91</v>
          </cell>
          <cell r="AQ220">
            <v>5598.91</v>
          </cell>
          <cell r="AR220">
            <v>5935.48</v>
          </cell>
          <cell r="AS220">
            <v>5885.29</v>
          </cell>
          <cell r="AT220">
            <v>5835.47</v>
          </cell>
          <cell r="AU220">
            <v>5785.46</v>
          </cell>
          <cell r="AV220">
            <v>5735.27</v>
          </cell>
          <cell r="AW220">
            <v>5685.45</v>
          </cell>
          <cell r="AX220">
            <v>6098.06</v>
          </cell>
          <cell r="AY220">
            <v>6048.25</v>
          </cell>
          <cell r="AZ220">
            <v>5998.25</v>
          </cell>
          <cell r="BA220">
            <v>5948.06</v>
          </cell>
          <cell r="BB220">
            <v>5898.24</v>
          </cell>
          <cell r="BC220">
            <v>5848.24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</row>
        <row r="221">
          <cell r="B221" t="str">
            <v>1.1.01.04.00018</v>
          </cell>
          <cell r="C221" t="str">
            <v xml:space="preserve">SAFRA-VIT-202698-0                                </v>
          </cell>
          <cell r="D221">
            <v>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</row>
        <row r="222">
          <cell r="B222" t="str">
            <v>1.1.01.04.00019</v>
          </cell>
          <cell r="C222" t="str">
            <v xml:space="preserve">BANCO DO BRASIL-VNA-5.004-0                       </v>
          </cell>
          <cell r="D222">
            <v>5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9000</v>
          </cell>
          <cell r="R222">
            <v>9000</v>
          </cell>
          <cell r="S222">
            <v>9000</v>
          </cell>
          <cell r="T222">
            <v>9000</v>
          </cell>
          <cell r="U222">
            <v>8918.0400000000009</v>
          </cell>
          <cell r="V222">
            <v>8918.0400000000009</v>
          </cell>
          <cell r="W222">
            <v>8918.0400000000009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</row>
        <row r="223">
          <cell r="B223" t="str">
            <v>1.1.01.04.00020</v>
          </cell>
          <cell r="C223" t="str">
            <v xml:space="preserve">BRASIL-VIT-4105-X                                 </v>
          </cell>
          <cell r="D223">
            <v>5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62.95</v>
          </cell>
          <cell r="R223">
            <v>62.95</v>
          </cell>
          <cell r="S223">
            <v>62.95</v>
          </cell>
          <cell r="T223">
            <v>62.95</v>
          </cell>
          <cell r="U223">
            <v>62.95</v>
          </cell>
          <cell r="V223">
            <v>62.95</v>
          </cell>
          <cell r="W223">
            <v>62.95</v>
          </cell>
          <cell r="X223">
            <v>62.95</v>
          </cell>
          <cell r="Y223">
            <v>62.95</v>
          </cell>
          <cell r="Z223">
            <v>62.95</v>
          </cell>
          <cell r="AA223">
            <v>62.95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68570.58</v>
          </cell>
          <cell r="AK223">
            <v>32717.52</v>
          </cell>
          <cell r="AL223">
            <v>32717.52</v>
          </cell>
          <cell r="AM223">
            <v>32717.52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</row>
        <row r="224">
          <cell r="B224" t="str">
            <v>1.1.01.04.00021</v>
          </cell>
          <cell r="C224" t="str">
            <v xml:space="preserve">BANCO DO BRASIL-VNA-5.006-7                       </v>
          </cell>
          <cell r="D224">
            <v>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</row>
        <row r="225">
          <cell r="B225" t="str">
            <v>1.1.01.04.00022</v>
          </cell>
          <cell r="C225" t="str">
            <v xml:space="preserve">BANCO DO BRASIL-VNA-5.072-5                       </v>
          </cell>
          <cell r="D225">
            <v>5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</row>
        <row r="226">
          <cell r="B226" t="str">
            <v>1.1.01.04.00023</v>
          </cell>
          <cell r="C226" t="str">
            <v xml:space="preserve">RURAL S/A-VIT.-13.000.002-0                       </v>
          </cell>
          <cell r="D226">
            <v>5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-1769957.57</v>
          </cell>
          <cell r="R226">
            <v>-2473404.86</v>
          </cell>
          <cell r="S226">
            <v>-2563080.7000000002</v>
          </cell>
          <cell r="T226">
            <v>-2309995.7400000002</v>
          </cell>
          <cell r="U226">
            <v>-2004570.92</v>
          </cell>
          <cell r="V226">
            <v>-3000475.67</v>
          </cell>
          <cell r="W226">
            <v>529296.91</v>
          </cell>
          <cell r="X226">
            <v>2214954.1800000002</v>
          </cell>
          <cell r="Y226">
            <v>167861.22</v>
          </cell>
          <cell r="Z226">
            <v>-932526.86</v>
          </cell>
          <cell r="AA226">
            <v>-565596.59</v>
          </cell>
          <cell r="AB226">
            <v>218078.68</v>
          </cell>
          <cell r="AC226">
            <v>1160166.57</v>
          </cell>
          <cell r="AD226">
            <v>954393.07</v>
          </cell>
          <cell r="AE226">
            <v>1717722.15</v>
          </cell>
          <cell r="AF226">
            <v>313998.78999999998</v>
          </cell>
          <cell r="AG226">
            <v>-242989.03</v>
          </cell>
          <cell r="AH226">
            <v>687343.5</v>
          </cell>
          <cell r="AI226">
            <v>1912718.74</v>
          </cell>
          <cell r="AJ226">
            <v>547023.48</v>
          </cell>
          <cell r="AK226">
            <v>2032711.93</v>
          </cell>
          <cell r="AL226">
            <v>2082696.99</v>
          </cell>
          <cell r="AM226">
            <v>1352450.27</v>
          </cell>
          <cell r="AN226">
            <v>1272469.7</v>
          </cell>
          <cell r="AO226">
            <v>-163815.47</v>
          </cell>
          <cell r="AP226">
            <v>402459.04</v>
          </cell>
          <cell r="AQ226">
            <v>-435392.14</v>
          </cell>
          <cell r="AR226">
            <v>-58693.63</v>
          </cell>
          <cell r="AS226">
            <v>179978.86</v>
          </cell>
          <cell r="AT226">
            <v>2406356.94</v>
          </cell>
          <cell r="AU226">
            <v>475338.13</v>
          </cell>
          <cell r="AV226">
            <v>1898854.53</v>
          </cell>
          <cell r="AW226">
            <v>1232304.97</v>
          </cell>
          <cell r="AX226">
            <v>2325326.46</v>
          </cell>
          <cell r="AY226">
            <v>547739.35</v>
          </cell>
          <cell r="AZ226">
            <v>827568.63</v>
          </cell>
          <cell r="BA226">
            <v>413875.78</v>
          </cell>
          <cell r="BB226">
            <v>-75231.23</v>
          </cell>
          <cell r="BC226">
            <v>675746.38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</row>
        <row r="227">
          <cell r="B227" t="str">
            <v>1.1.01.04.00024</v>
          </cell>
          <cell r="C227" t="str">
            <v xml:space="preserve">BANCO BOAVISTA S/A AG 090 C/C 00193-0             </v>
          </cell>
          <cell r="D227">
            <v>5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83226.91</v>
          </cell>
          <cell r="R227">
            <v>178554.85</v>
          </cell>
          <cell r="S227">
            <v>87926.57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66998.52</v>
          </cell>
          <cell r="AD227">
            <v>66998.52</v>
          </cell>
          <cell r="AE227">
            <v>66998.52</v>
          </cell>
          <cell r="AF227">
            <v>66998.52</v>
          </cell>
          <cell r="AG227">
            <v>66998.52</v>
          </cell>
          <cell r="AH227">
            <v>66998.52</v>
          </cell>
          <cell r="AI227">
            <v>66998.52</v>
          </cell>
          <cell r="AJ227">
            <v>66998.52</v>
          </cell>
          <cell r="AK227">
            <v>66998.52</v>
          </cell>
          <cell r="AL227">
            <v>66998.52</v>
          </cell>
          <cell r="AM227">
            <v>66998.52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</row>
        <row r="228">
          <cell r="B228" t="str">
            <v>1.1.01.04.00025</v>
          </cell>
          <cell r="C228" t="str">
            <v xml:space="preserve">BOSTON-PLN-634123-10                              </v>
          </cell>
          <cell r="D228">
            <v>5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222638.75</v>
          </cell>
          <cell r="R228">
            <v>199400.64</v>
          </cell>
          <cell r="S228">
            <v>259088.71</v>
          </cell>
          <cell r="T228">
            <v>503062.96</v>
          </cell>
          <cell r="U228">
            <v>605970.56000000006</v>
          </cell>
          <cell r="V228">
            <v>562272.54</v>
          </cell>
          <cell r="W228">
            <v>1596263.95</v>
          </cell>
          <cell r="X228">
            <v>-1177131.27</v>
          </cell>
          <cell r="Y228">
            <v>1059306.6599999999</v>
          </cell>
          <cell r="Z228">
            <v>-502831.34</v>
          </cell>
          <cell r="AA228">
            <v>2264464.6</v>
          </cell>
          <cell r="AB228">
            <v>0</v>
          </cell>
          <cell r="AC228">
            <v>176907.7</v>
          </cell>
          <cell r="AD228">
            <v>322493.11</v>
          </cell>
          <cell r="AE228">
            <v>0</v>
          </cell>
          <cell r="AF228">
            <v>0</v>
          </cell>
          <cell r="AG228">
            <v>20810.650000000001</v>
          </cell>
          <cell r="AH228">
            <v>42184.75</v>
          </cell>
          <cell r="AI228">
            <v>42184.75</v>
          </cell>
          <cell r="AJ228">
            <v>121024.56</v>
          </cell>
          <cell r="AK228">
            <v>0</v>
          </cell>
          <cell r="AL228">
            <v>-1476176.99</v>
          </cell>
          <cell r="AM228">
            <v>-1476176.99</v>
          </cell>
          <cell r="AN228">
            <v>809837.35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</row>
        <row r="229">
          <cell r="B229" t="str">
            <v>1.1.01.04.00026</v>
          </cell>
          <cell r="C229" t="str">
            <v xml:space="preserve">BCN - PLN 390/457458-8                            </v>
          </cell>
          <cell r="D229">
            <v>5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77479.820000000007</v>
          </cell>
          <cell r="U229">
            <v>136554.66</v>
          </cell>
          <cell r="V229">
            <v>136554.66</v>
          </cell>
          <cell r="W229">
            <v>164819.96</v>
          </cell>
          <cell r="X229">
            <v>-53.82</v>
          </cell>
          <cell r="Y229">
            <v>-53.82</v>
          </cell>
          <cell r="Z229">
            <v>-53.82</v>
          </cell>
          <cell r="AA229">
            <v>-53.82</v>
          </cell>
          <cell r="AB229">
            <v>46.18</v>
          </cell>
          <cell r="AC229">
            <v>46.18</v>
          </cell>
          <cell r="AD229">
            <v>46.18</v>
          </cell>
          <cell r="AE229">
            <v>46.18</v>
          </cell>
          <cell r="AF229">
            <v>46.18</v>
          </cell>
          <cell r="AG229">
            <v>46.18</v>
          </cell>
          <cell r="AH229">
            <v>46.18</v>
          </cell>
          <cell r="AI229">
            <v>46.18</v>
          </cell>
          <cell r="AJ229">
            <v>46.18</v>
          </cell>
          <cell r="AK229">
            <v>46.18</v>
          </cell>
          <cell r="AL229">
            <v>46.18</v>
          </cell>
          <cell r="AM229">
            <v>46.18</v>
          </cell>
          <cell r="AN229">
            <v>46.18</v>
          </cell>
          <cell r="AO229">
            <v>46.18</v>
          </cell>
          <cell r="AP229">
            <v>46.18</v>
          </cell>
          <cell r="AQ229">
            <v>46.18</v>
          </cell>
          <cell r="AR229">
            <v>46.18</v>
          </cell>
          <cell r="AS229">
            <v>46.18</v>
          </cell>
          <cell r="AT229">
            <v>12.04</v>
          </cell>
          <cell r="AU229">
            <v>12.04</v>
          </cell>
          <cell r="AV229">
            <v>12.04</v>
          </cell>
          <cell r="AW229">
            <v>12.04</v>
          </cell>
          <cell r="AX229">
            <v>12.04</v>
          </cell>
          <cell r="AY229">
            <v>12.04</v>
          </cell>
          <cell r="AZ229">
            <v>12.04</v>
          </cell>
          <cell r="BA229">
            <v>12.04</v>
          </cell>
          <cell r="BB229">
            <v>12.04</v>
          </cell>
          <cell r="BC229">
            <v>12.04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</row>
        <row r="230">
          <cell r="B230" t="str">
            <v>1.1.01.04.00027</v>
          </cell>
          <cell r="C230" t="str">
            <v xml:space="preserve">BANCO SUDAMERIS S/A - VNA 9125.7000-2             </v>
          </cell>
          <cell r="D230">
            <v>5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267148.64</v>
          </cell>
          <cell r="R230">
            <v>3496.32</v>
          </cell>
          <cell r="S230">
            <v>341995.84</v>
          </cell>
          <cell r="T230">
            <v>750098.34</v>
          </cell>
          <cell r="U230">
            <v>1148696.6200000001</v>
          </cell>
          <cell r="V230">
            <v>1080747.08</v>
          </cell>
          <cell r="W230">
            <v>1131721.46</v>
          </cell>
          <cell r="X230">
            <v>443971.32</v>
          </cell>
          <cell r="Y230">
            <v>358446.11</v>
          </cell>
          <cell r="Z230">
            <v>525363.44999999995</v>
          </cell>
          <cell r="AA230">
            <v>256304.23</v>
          </cell>
          <cell r="AB230">
            <v>92843.63</v>
          </cell>
          <cell r="AC230">
            <v>-1402.57</v>
          </cell>
          <cell r="AD230">
            <v>162875.49</v>
          </cell>
          <cell r="AE230">
            <v>310402.49</v>
          </cell>
          <cell r="AF230">
            <v>170443.12</v>
          </cell>
          <cell r="AG230">
            <v>98609.19</v>
          </cell>
          <cell r="AH230">
            <v>578621.14</v>
          </cell>
          <cell r="AI230">
            <v>179867.95</v>
          </cell>
          <cell r="AJ230">
            <v>247980.11</v>
          </cell>
          <cell r="AK230">
            <v>93558.96</v>
          </cell>
          <cell r="AL230">
            <v>759669.35</v>
          </cell>
          <cell r="AM230">
            <v>517826.41</v>
          </cell>
          <cell r="AN230">
            <v>298737.53000000003</v>
          </cell>
          <cell r="AO230">
            <v>170147.45</v>
          </cell>
          <cell r="AP230">
            <v>229335.13</v>
          </cell>
          <cell r="AQ230">
            <v>329572.52</v>
          </cell>
          <cell r="AR230">
            <v>-14158.33</v>
          </cell>
          <cell r="AS230">
            <v>107453.49</v>
          </cell>
          <cell r="AT230">
            <v>1059941.78</v>
          </cell>
          <cell r="AU230">
            <v>289002.34000000003</v>
          </cell>
          <cell r="AV230">
            <v>87850.22</v>
          </cell>
          <cell r="AW230">
            <v>174972.98</v>
          </cell>
          <cell r="AX230">
            <v>352534.13</v>
          </cell>
          <cell r="AY230">
            <v>143114.66</v>
          </cell>
          <cell r="AZ230">
            <v>11936.46</v>
          </cell>
          <cell r="BA230">
            <v>78317.63</v>
          </cell>
          <cell r="BB230">
            <v>38552.17</v>
          </cell>
          <cell r="BC230">
            <v>111211.81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</row>
        <row r="231">
          <cell r="B231" t="str">
            <v>1.1.01.04.00028</v>
          </cell>
          <cell r="C231" t="str">
            <v xml:space="preserve">HSBC - VIT - 09371-69                             </v>
          </cell>
          <cell r="D231">
            <v>5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513469.22</v>
          </cell>
          <cell r="R231">
            <v>882813.86</v>
          </cell>
          <cell r="S231">
            <v>1109714.21</v>
          </cell>
          <cell r="T231">
            <v>983964.73</v>
          </cell>
          <cell r="U231">
            <v>760064.53</v>
          </cell>
          <cell r="V231">
            <v>757532.84</v>
          </cell>
          <cell r="W231">
            <v>505477.85</v>
          </cell>
          <cell r="X231">
            <v>612619.88</v>
          </cell>
          <cell r="Y231">
            <v>600037.88</v>
          </cell>
          <cell r="Z231">
            <v>-494032.05</v>
          </cell>
          <cell r="AA231">
            <v>-14523.44</v>
          </cell>
          <cell r="AB231">
            <v>501021.29</v>
          </cell>
          <cell r="AC231">
            <v>541105.35</v>
          </cell>
          <cell r="AD231">
            <v>186869.26</v>
          </cell>
          <cell r="AE231">
            <v>374278.76</v>
          </cell>
          <cell r="AF231">
            <v>178773.25</v>
          </cell>
          <cell r="AG231">
            <v>326494.68</v>
          </cell>
          <cell r="AH231">
            <v>-423878.42</v>
          </cell>
          <cell r="AI231">
            <v>48207.53</v>
          </cell>
          <cell r="AJ231">
            <v>64271.51</v>
          </cell>
          <cell r="AK231">
            <v>15331.85</v>
          </cell>
          <cell r="AL231">
            <v>21512.35</v>
          </cell>
          <cell r="AM231">
            <v>7926.51</v>
          </cell>
          <cell r="AN231">
            <v>0</v>
          </cell>
          <cell r="AO231">
            <v>9678.51</v>
          </cell>
          <cell r="AP231">
            <v>27455.51</v>
          </cell>
          <cell r="AQ231">
            <v>27455.51</v>
          </cell>
          <cell r="AR231">
            <v>2355.67</v>
          </cell>
          <cell r="AS231">
            <v>2355.67</v>
          </cell>
          <cell r="AT231">
            <v>2355.67</v>
          </cell>
          <cell r="AU231">
            <v>18822.66</v>
          </cell>
          <cell r="AV231">
            <v>18810.16</v>
          </cell>
          <cell r="AW231">
            <v>25785.15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</row>
        <row r="232">
          <cell r="B232" t="str">
            <v>1.1.01.04.00029</v>
          </cell>
          <cell r="C232" t="str">
            <v xml:space="preserve">BRADESCO 16.300/7 - TCR                           </v>
          </cell>
          <cell r="D232">
            <v>5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311795.44</v>
          </cell>
          <cell r="R232">
            <v>1070292.2</v>
          </cell>
          <cell r="S232">
            <v>916886.72</v>
          </cell>
          <cell r="T232">
            <v>636712.55000000005</v>
          </cell>
          <cell r="U232">
            <v>74923.19</v>
          </cell>
          <cell r="V232">
            <v>9283.98</v>
          </cell>
          <cell r="W232">
            <v>68920.62</v>
          </cell>
          <cell r="X232">
            <v>63723.92</v>
          </cell>
          <cell r="Y232">
            <v>107088.95</v>
          </cell>
          <cell r="Z232">
            <v>4072274.93</v>
          </cell>
          <cell r="AA232">
            <v>1581032.5</v>
          </cell>
          <cell r="AB232">
            <v>278428.05</v>
          </cell>
          <cell r="AC232">
            <v>228698.45</v>
          </cell>
          <cell r="AD232">
            <v>445153.43</v>
          </cell>
          <cell r="AE232">
            <v>94101.49</v>
          </cell>
          <cell r="AF232">
            <v>390400.46</v>
          </cell>
          <cell r="AG232">
            <v>127930.4</v>
          </cell>
          <cell r="AH232">
            <v>8585.8700000000008</v>
          </cell>
          <cell r="AI232">
            <v>38871</v>
          </cell>
          <cell r="AJ232">
            <v>365208.63</v>
          </cell>
          <cell r="AK232">
            <v>613289.07999999996</v>
          </cell>
          <cell r="AL232">
            <v>313423.63</v>
          </cell>
          <cell r="AM232">
            <v>619853.66</v>
          </cell>
          <cell r="AN232">
            <v>495343.37</v>
          </cell>
          <cell r="AO232">
            <v>303305.51</v>
          </cell>
          <cell r="AP232">
            <v>707074.48</v>
          </cell>
          <cell r="AQ232">
            <v>530885.72</v>
          </cell>
          <cell r="AR232">
            <v>110073.39</v>
          </cell>
          <cell r="AS232">
            <v>399227.64</v>
          </cell>
          <cell r="AT232">
            <v>101775.09</v>
          </cell>
          <cell r="AU232">
            <v>153831.01999999999</v>
          </cell>
          <cell r="AV232">
            <v>17157.34</v>
          </cell>
          <cell r="AW232">
            <v>583410.15</v>
          </cell>
          <cell r="AX232">
            <v>57417.55</v>
          </cell>
          <cell r="AY232">
            <v>301106.93</v>
          </cell>
          <cell r="AZ232">
            <v>246641.74</v>
          </cell>
          <cell r="BA232">
            <v>-887370.03</v>
          </cell>
          <cell r="BB232">
            <v>-1922377.15</v>
          </cell>
          <cell r="BC232">
            <v>-2107988.7999999998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</row>
        <row r="233">
          <cell r="B233" t="str">
            <v>1.1.01.04.00030</v>
          </cell>
          <cell r="C233" t="str">
            <v xml:space="preserve">ITAU S/A PLN AG 2964 C/C 15364-3                  </v>
          </cell>
          <cell r="D233">
            <v>5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314521.44</v>
          </cell>
          <cell r="V233">
            <v>472277.16</v>
          </cell>
          <cell r="W233">
            <v>376292.91</v>
          </cell>
          <cell r="X233">
            <v>86691.76</v>
          </cell>
          <cell r="Y233">
            <v>86691.76</v>
          </cell>
          <cell r="Z233">
            <v>-178337.5</v>
          </cell>
          <cell r="AA233">
            <v>-153905.81</v>
          </cell>
          <cell r="AB233">
            <v>3246.99</v>
          </cell>
          <cell r="AC233">
            <v>0</v>
          </cell>
          <cell r="AD233">
            <v>-0.01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</row>
        <row r="234">
          <cell r="B234" t="str">
            <v>1.1.01.04.00031</v>
          </cell>
          <cell r="C234" t="str">
            <v xml:space="preserve">BBV AG.828 C/C 15465                              </v>
          </cell>
          <cell r="D234">
            <v>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122279.39</v>
          </cell>
          <cell r="X234">
            <v>62724.56</v>
          </cell>
          <cell r="Y234">
            <v>541.41999999999996</v>
          </cell>
          <cell r="Z234">
            <v>-36868.639999999999</v>
          </cell>
          <cell r="AA234">
            <v>7614.2</v>
          </cell>
          <cell r="AB234">
            <v>13534.45</v>
          </cell>
          <cell r="AC234">
            <v>57362.5</v>
          </cell>
          <cell r="AD234">
            <v>4178.32</v>
          </cell>
          <cell r="AE234">
            <v>657.1</v>
          </cell>
          <cell r="AF234">
            <v>462791.45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</row>
        <row r="235">
          <cell r="B235" t="str">
            <v>1.1.01.04.00032</v>
          </cell>
          <cell r="C235" t="str">
            <v xml:space="preserve">BRASIL-VNA-AG.0021-3 C/C 25005-8                  </v>
          </cell>
          <cell r="D235">
            <v>5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-156945.34</v>
          </cell>
          <cell r="Y235">
            <v>0</v>
          </cell>
          <cell r="Z235">
            <v>7230</v>
          </cell>
          <cell r="AA235">
            <v>7230</v>
          </cell>
          <cell r="AB235">
            <v>0</v>
          </cell>
          <cell r="AC235">
            <v>4430</v>
          </cell>
          <cell r="AD235">
            <v>4430</v>
          </cell>
          <cell r="AE235">
            <v>4430</v>
          </cell>
          <cell r="AF235">
            <v>4430</v>
          </cell>
          <cell r="AG235">
            <v>4430</v>
          </cell>
          <cell r="AH235">
            <v>4430</v>
          </cell>
          <cell r="AI235">
            <v>4430</v>
          </cell>
          <cell r="AJ235">
            <v>4430</v>
          </cell>
          <cell r="AK235">
            <v>4430</v>
          </cell>
          <cell r="AL235">
            <v>4430</v>
          </cell>
          <cell r="AM235">
            <v>4430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</row>
        <row r="236">
          <cell r="B236" t="str">
            <v>1.1.01.04.00033</v>
          </cell>
          <cell r="C236" t="str">
            <v xml:space="preserve">BOSTON-PLN-00.3695-09                             </v>
          </cell>
          <cell r="D236">
            <v>5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-94784.41</v>
          </cell>
          <cell r="W236">
            <v>-930897.9</v>
          </cell>
          <cell r="X236">
            <v>1477548.37</v>
          </cell>
          <cell r="Y236">
            <v>0</v>
          </cell>
          <cell r="Z236">
            <v>143969.35999999999</v>
          </cell>
          <cell r="AA236">
            <v>143969.35999999999</v>
          </cell>
          <cell r="AB236">
            <v>0</v>
          </cell>
          <cell r="AC236">
            <v>126338.84</v>
          </cell>
          <cell r="AD236">
            <v>268482.57</v>
          </cell>
          <cell r="AE236">
            <v>149164.22</v>
          </cell>
          <cell r="AF236">
            <v>149164.22</v>
          </cell>
          <cell r="AG236">
            <v>27931</v>
          </cell>
          <cell r="AH236">
            <v>54393.51</v>
          </cell>
          <cell r="AI236">
            <v>54393.51</v>
          </cell>
          <cell r="AJ236">
            <v>148128</v>
          </cell>
          <cell r="AK236">
            <v>0</v>
          </cell>
          <cell r="AL236">
            <v>-125962.1</v>
          </cell>
          <cell r="AM236">
            <v>-125962.1</v>
          </cell>
          <cell r="AN236">
            <v>160459.37</v>
          </cell>
          <cell r="AO236">
            <v>160459.37</v>
          </cell>
          <cell r="AP236">
            <v>160459.37</v>
          </cell>
          <cell r="AQ236">
            <v>160459.37</v>
          </cell>
          <cell r="AR236">
            <v>160459.37</v>
          </cell>
          <cell r="AS236">
            <v>160459.37</v>
          </cell>
          <cell r="AT236">
            <v>160459.37</v>
          </cell>
          <cell r="AU236">
            <v>160459.37</v>
          </cell>
          <cell r="AV236">
            <v>160459.37</v>
          </cell>
          <cell r="AW236">
            <v>160459.37</v>
          </cell>
          <cell r="AX236">
            <v>160459.37</v>
          </cell>
          <cell r="AY236">
            <v>160459.37</v>
          </cell>
          <cell r="AZ236">
            <v>160459.37</v>
          </cell>
          <cell r="BA236">
            <v>160459.37</v>
          </cell>
          <cell r="BB236">
            <v>160459.37</v>
          </cell>
          <cell r="BC236">
            <v>160459.37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</row>
        <row r="237">
          <cell r="B237" t="str">
            <v>1.1.01.04.00034</v>
          </cell>
          <cell r="C237" t="str">
            <v xml:space="preserve">BCN-PLN 390/459166-0                              </v>
          </cell>
          <cell r="D237">
            <v>5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76.61</v>
          </cell>
          <cell r="AC237">
            <v>76.61</v>
          </cell>
          <cell r="AD237">
            <v>76.61</v>
          </cell>
          <cell r="AE237">
            <v>76.61</v>
          </cell>
          <cell r="AF237">
            <v>76.61</v>
          </cell>
          <cell r="AG237">
            <v>76.61</v>
          </cell>
          <cell r="AH237">
            <v>76.61</v>
          </cell>
          <cell r="AI237">
            <v>76.61</v>
          </cell>
          <cell r="AJ237">
            <v>76.61</v>
          </cell>
          <cell r="AK237">
            <v>76.61</v>
          </cell>
          <cell r="AL237">
            <v>76.61</v>
          </cell>
          <cell r="AM237">
            <v>76.61</v>
          </cell>
          <cell r="AN237">
            <v>76.61</v>
          </cell>
          <cell r="AO237">
            <v>76.61</v>
          </cell>
          <cell r="AP237">
            <v>76.61</v>
          </cell>
          <cell r="AQ237">
            <v>76.61</v>
          </cell>
          <cell r="AR237">
            <v>76.61</v>
          </cell>
          <cell r="AS237">
            <v>76.61</v>
          </cell>
          <cell r="AT237">
            <v>27.5</v>
          </cell>
          <cell r="AU237">
            <v>27.5</v>
          </cell>
          <cell r="AV237">
            <v>27.5</v>
          </cell>
          <cell r="AW237">
            <v>27.5</v>
          </cell>
          <cell r="AX237">
            <v>27.5</v>
          </cell>
          <cell r="AY237">
            <v>27.5</v>
          </cell>
          <cell r="AZ237">
            <v>27.5</v>
          </cell>
          <cell r="BA237">
            <v>27.5</v>
          </cell>
          <cell r="BB237">
            <v>27.5</v>
          </cell>
          <cell r="BC237">
            <v>27.5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</row>
        <row r="238">
          <cell r="B238" t="str">
            <v>1.1.01.04.00035</v>
          </cell>
          <cell r="C238" t="str">
            <v xml:space="preserve">BRADESCO-UBR 0264-0/73100-5                       </v>
          </cell>
          <cell r="D238">
            <v>5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-41838.53</v>
          </cell>
          <cell r="AA238">
            <v>682078.41</v>
          </cell>
          <cell r="AB238">
            <v>4387</v>
          </cell>
          <cell r="AC238">
            <v>146785.67000000001</v>
          </cell>
          <cell r="AD238">
            <v>171488.08</v>
          </cell>
          <cell r="AE238">
            <v>309922.32</v>
          </cell>
          <cell r="AF238">
            <v>129505.65</v>
          </cell>
          <cell r="AG238">
            <v>198280.09</v>
          </cell>
          <cell r="AH238">
            <v>255540.26</v>
          </cell>
          <cell r="AI238">
            <v>114529.51</v>
          </cell>
          <cell r="AJ238">
            <v>-6222.65</v>
          </cell>
          <cell r="AK238">
            <v>1053327.52</v>
          </cell>
          <cell r="AL238">
            <v>381593.98</v>
          </cell>
          <cell r="AM238">
            <v>528211.14</v>
          </cell>
          <cell r="AN238">
            <v>34764.35</v>
          </cell>
          <cell r="AO238">
            <v>252533.05</v>
          </cell>
          <cell r="AP238">
            <v>850608.85</v>
          </cell>
          <cell r="AQ238">
            <v>759796.79</v>
          </cell>
          <cell r="AR238">
            <v>490687.29</v>
          </cell>
          <cell r="AS238">
            <v>73570.320000000007</v>
          </cell>
          <cell r="AT238">
            <v>126483.19</v>
          </cell>
          <cell r="AU238">
            <v>6490.35</v>
          </cell>
          <cell r="AV238">
            <v>43421.17</v>
          </cell>
          <cell r="AW238">
            <v>183958.65</v>
          </cell>
          <cell r="AX238">
            <v>150884.82999999999</v>
          </cell>
          <cell r="AY238">
            <v>287030.3</v>
          </cell>
          <cell r="AZ238">
            <v>26324.97</v>
          </cell>
          <cell r="BA238">
            <v>116196.81</v>
          </cell>
          <cell r="BB238">
            <v>116442.25</v>
          </cell>
          <cell r="BC238">
            <v>66807.58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</row>
        <row r="239">
          <cell r="B239" t="str">
            <v>1.1.01.04.00036</v>
          </cell>
          <cell r="C239" t="str">
            <v xml:space="preserve">BRADESCO PGA AG 048-5 C/C 040187-0                </v>
          </cell>
          <cell r="D239">
            <v>5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181565.97</v>
          </cell>
          <cell r="Y239">
            <v>557148.87</v>
          </cell>
          <cell r="Z239">
            <v>-1075174.82</v>
          </cell>
          <cell r="AA239">
            <v>-140952.63</v>
          </cell>
          <cell r="AB239">
            <v>0</v>
          </cell>
          <cell r="AC239">
            <v>205145.87</v>
          </cell>
          <cell r="AD239">
            <v>93818.47</v>
          </cell>
          <cell r="AE239">
            <v>86391.32</v>
          </cell>
          <cell r="AF239">
            <v>165859.96</v>
          </cell>
          <cell r="AG239">
            <v>91586.91</v>
          </cell>
          <cell r="AH239">
            <v>49279.42</v>
          </cell>
          <cell r="AI239">
            <v>19056.5</v>
          </cell>
          <cell r="AJ239">
            <v>211074.62</v>
          </cell>
          <cell r="AK239">
            <v>695012.2</v>
          </cell>
          <cell r="AL239">
            <v>1356478.47</v>
          </cell>
          <cell r="AM239">
            <v>1884220.92</v>
          </cell>
          <cell r="AN239">
            <v>203610.66</v>
          </cell>
          <cell r="AO239">
            <v>145173.1</v>
          </cell>
          <cell r="AP239">
            <v>13938</v>
          </cell>
          <cell r="AQ239">
            <v>549200.56000000006</v>
          </cell>
          <cell r="AR239">
            <v>486896.61</v>
          </cell>
          <cell r="AS239">
            <v>925177.84</v>
          </cell>
          <cell r="AT239">
            <v>519890.21</v>
          </cell>
          <cell r="AU239">
            <v>247227.75</v>
          </cell>
          <cell r="AV239">
            <v>1485379.56</v>
          </cell>
          <cell r="AW239">
            <v>257466.81</v>
          </cell>
          <cell r="AX239">
            <v>116253.61</v>
          </cell>
          <cell r="AY239">
            <v>3082</v>
          </cell>
          <cell r="AZ239">
            <v>-24920.5</v>
          </cell>
          <cell r="BA239">
            <v>52295.9</v>
          </cell>
          <cell r="BB239">
            <v>270178.86</v>
          </cell>
          <cell r="BC239">
            <v>499561.09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</row>
        <row r="240">
          <cell r="B240" t="str">
            <v>1.1.01.04.00037</v>
          </cell>
          <cell r="C240" t="str">
            <v xml:space="preserve">BOSTON-PLN AG.0004 C/C 00.0945-88                 </v>
          </cell>
          <cell r="D240">
            <v>5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32924</v>
          </cell>
          <cell r="AB240">
            <v>0</v>
          </cell>
          <cell r="AC240">
            <v>49589.75</v>
          </cell>
          <cell r="AD240">
            <v>77857.75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-306986</v>
          </cell>
          <cell r="AM240">
            <v>-306986</v>
          </cell>
          <cell r="AN240">
            <v>949295.85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-169659.2</v>
          </cell>
          <cell r="BC240">
            <v>-244032.68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</row>
        <row r="241">
          <cell r="B241" t="str">
            <v>1.1.01.04.00038</v>
          </cell>
          <cell r="C241" t="str">
            <v xml:space="preserve">BOSTON-PLN AG.0004 C/C 00.6968-61                 </v>
          </cell>
          <cell r="D241">
            <v>5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83773.279999999999</v>
          </cell>
          <cell r="AB241">
            <v>0</v>
          </cell>
          <cell r="AC241">
            <v>73984.460000000006</v>
          </cell>
          <cell r="AD241">
            <v>153339.06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-3762</v>
          </cell>
          <cell r="AM241">
            <v>-3762</v>
          </cell>
          <cell r="AN241">
            <v>584536.6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-41550.01</v>
          </cell>
          <cell r="BC241">
            <v>-71337.789999999994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</row>
        <row r="242">
          <cell r="B242" t="str">
            <v>1.1.01.04.00039</v>
          </cell>
          <cell r="C242" t="str">
            <v xml:space="preserve">BOSTON-PLN AG.0004 C/C 00.3696-05                 </v>
          </cell>
          <cell r="D242">
            <v>5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8027.2</v>
          </cell>
          <cell r="AB242">
            <v>0</v>
          </cell>
          <cell r="AC242">
            <v>108417.56</v>
          </cell>
          <cell r="AD242">
            <v>120452.56</v>
          </cell>
          <cell r="AE242">
            <v>0</v>
          </cell>
          <cell r="AF242">
            <v>0</v>
          </cell>
          <cell r="AG242">
            <v>0</v>
          </cell>
          <cell r="AH242">
            <v>280</v>
          </cell>
          <cell r="AI242">
            <v>280</v>
          </cell>
          <cell r="AJ242">
            <v>0</v>
          </cell>
          <cell r="AK242">
            <v>0</v>
          </cell>
          <cell r="AL242">
            <v>-638863.19999999995</v>
          </cell>
          <cell r="AM242">
            <v>-638863.19999999995</v>
          </cell>
          <cell r="AN242">
            <v>211162.79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</row>
        <row r="243">
          <cell r="B243" t="str">
            <v>1.1.01.04.00040</v>
          </cell>
          <cell r="C243" t="str">
            <v xml:space="preserve">BOSTON-PLN AG.0004 C/C 00.6435-32                 </v>
          </cell>
          <cell r="D243">
            <v>5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106331.31</v>
          </cell>
          <cell r="AB243">
            <v>0</v>
          </cell>
          <cell r="AC243">
            <v>118961.75</v>
          </cell>
          <cell r="AD243">
            <v>202923.43</v>
          </cell>
          <cell r="AE243">
            <v>0</v>
          </cell>
          <cell r="AF243">
            <v>0</v>
          </cell>
          <cell r="AG243">
            <v>0</v>
          </cell>
          <cell r="AH243">
            <v>887.5</v>
          </cell>
          <cell r="AI243">
            <v>887.5</v>
          </cell>
          <cell r="AJ243">
            <v>0</v>
          </cell>
          <cell r="AK243">
            <v>0</v>
          </cell>
          <cell r="AL243">
            <v>-778910.59</v>
          </cell>
          <cell r="AM243">
            <v>-778910.59</v>
          </cell>
          <cell r="AN243">
            <v>357875.48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</row>
        <row r="244">
          <cell r="B244" t="str">
            <v>1.1.01.04.00041</v>
          </cell>
          <cell r="C244" t="str">
            <v xml:space="preserve">BOSTON-PLN AG.0004 C/C 00.6735-23                 </v>
          </cell>
          <cell r="D244">
            <v>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6582.15</v>
          </cell>
          <cell r="AB244">
            <v>0</v>
          </cell>
          <cell r="AC244">
            <v>8764</v>
          </cell>
          <cell r="AD244">
            <v>17285</v>
          </cell>
          <cell r="AE244">
            <v>0</v>
          </cell>
          <cell r="AF244">
            <v>0</v>
          </cell>
          <cell r="AG244">
            <v>0</v>
          </cell>
          <cell r="AH244">
            <v>94217.07</v>
          </cell>
          <cell r="AI244">
            <v>94217.07</v>
          </cell>
          <cell r="AJ244">
            <v>0</v>
          </cell>
          <cell r="AK244">
            <v>0</v>
          </cell>
          <cell r="AL244">
            <v>-537188.46</v>
          </cell>
          <cell r="AM244">
            <v>-537188.46</v>
          </cell>
          <cell r="AN244">
            <v>200128.25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</row>
        <row r="245">
          <cell r="B245" t="str">
            <v>1.1.01.04.00042</v>
          </cell>
          <cell r="C245" t="str">
            <v xml:space="preserve">BOSTON-PLN AG.0004 C/C 00.6735-30                 </v>
          </cell>
          <cell r="D245">
            <v>5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26140.5</v>
          </cell>
          <cell r="AB245">
            <v>0</v>
          </cell>
          <cell r="AC245">
            <v>147903.69</v>
          </cell>
          <cell r="AD245">
            <v>199654.52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154213.09</v>
          </cell>
          <cell r="AK245">
            <v>0</v>
          </cell>
          <cell r="AL245">
            <v>-850050.91</v>
          </cell>
          <cell r="AM245">
            <v>-850050.91</v>
          </cell>
          <cell r="AN245">
            <v>548290.6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-211445.9</v>
          </cell>
          <cell r="BC245">
            <v>-449555.44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</row>
        <row r="246">
          <cell r="B246" t="str">
            <v>1.1.01.04.00043</v>
          </cell>
          <cell r="C246" t="str">
            <v xml:space="preserve">BOSTON-PLN AG.0004 C/C 00.6894-43                 </v>
          </cell>
          <cell r="D246">
            <v>5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60384.31</v>
          </cell>
          <cell r="AB246">
            <v>0</v>
          </cell>
          <cell r="AC246">
            <v>89525.26</v>
          </cell>
          <cell r="AD246">
            <v>164978.85</v>
          </cell>
          <cell r="AE246">
            <v>0</v>
          </cell>
          <cell r="AF246">
            <v>0</v>
          </cell>
          <cell r="AG246">
            <v>0</v>
          </cell>
          <cell r="AH246">
            <v>6575</v>
          </cell>
          <cell r="AI246">
            <v>6575</v>
          </cell>
          <cell r="AJ246">
            <v>0</v>
          </cell>
          <cell r="AK246">
            <v>0</v>
          </cell>
          <cell r="AL246">
            <v>-441889.66</v>
          </cell>
          <cell r="AM246">
            <v>-441889.66</v>
          </cell>
          <cell r="AN246">
            <v>342559.29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</row>
        <row r="247">
          <cell r="B247" t="str">
            <v>1.1.01.04.00044</v>
          </cell>
          <cell r="C247" t="str">
            <v xml:space="preserve">BOSTON-PLN AG.0004 C/C 00.6894-29                 </v>
          </cell>
          <cell r="D247">
            <v>5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19100.86</v>
          </cell>
          <cell r="AB247">
            <v>0</v>
          </cell>
          <cell r="AC247">
            <v>65615.7</v>
          </cell>
          <cell r="AD247">
            <v>96971.7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-216403.92</v>
          </cell>
          <cell r="AM247">
            <v>-216403.92</v>
          </cell>
          <cell r="AN247">
            <v>334210.56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</row>
        <row r="248">
          <cell r="B248" t="str">
            <v>1.1.01.04.00045</v>
          </cell>
          <cell r="C248" t="str">
            <v xml:space="preserve">BANCO DO BRASIL-VNA AG.21-3 C/C 25004-0           </v>
          </cell>
          <cell r="D248">
            <v>5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66312.36</v>
          </cell>
          <cell r="AF248">
            <v>359513.35</v>
          </cell>
          <cell r="AG248">
            <v>491331.22</v>
          </cell>
          <cell r="AH248">
            <v>-207754.29</v>
          </cell>
          <cell r="AI248">
            <v>-151149.09</v>
          </cell>
          <cell r="AJ248">
            <v>171074.45</v>
          </cell>
          <cell r="AK248">
            <v>866209.83</v>
          </cell>
          <cell r="AL248">
            <v>1012176.57</v>
          </cell>
          <cell r="AM248">
            <v>500180.94</v>
          </cell>
          <cell r="AN248">
            <v>98058.559999999998</v>
          </cell>
          <cell r="AO248">
            <v>10527.34</v>
          </cell>
          <cell r="AP248">
            <v>-14639.12</v>
          </cell>
          <cell r="AQ248">
            <v>223092.99</v>
          </cell>
          <cell r="AR248">
            <v>-93261.63</v>
          </cell>
          <cell r="AS248">
            <v>1526904.59</v>
          </cell>
          <cell r="AT248">
            <v>187720.55</v>
          </cell>
          <cell r="AU248">
            <v>122836.84</v>
          </cell>
          <cell r="AV248">
            <v>47405.38</v>
          </cell>
          <cell r="AW248">
            <v>320166.25</v>
          </cell>
          <cell r="AX248">
            <v>338446.8</v>
          </cell>
          <cell r="AY248">
            <v>-863.19</v>
          </cell>
          <cell r="AZ248">
            <v>-3164.5</v>
          </cell>
          <cell r="BA248">
            <v>2777.94</v>
          </cell>
          <cell r="BB248">
            <v>148167.14000000001</v>
          </cell>
          <cell r="BC248">
            <v>3426.3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</row>
        <row r="249">
          <cell r="B249" t="str">
            <v>1.1.01.04.00046</v>
          </cell>
          <cell r="C249" t="str">
            <v xml:space="preserve">BANCO DO BRASIL-VNA AG.21-3 C/C 25005-8           </v>
          </cell>
          <cell r="D249">
            <v>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32104.46</v>
          </cell>
          <cell r="AF249">
            <v>13992.16</v>
          </cell>
          <cell r="AG249">
            <v>1777.6</v>
          </cell>
          <cell r="AH249">
            <v>21772.01</v>
          </cell>
          <cell r="AI249">
            <v>104553.21</v>
          </cell>
          <cell r="AJ249">
            <v>31552.720000000001</v>
          </cell>
          <cell r="AK249">
            <v>58159.11</v>
          </cell>
          <cell r="AL249">
            <v>98945.58</v>
          </cell>
          <cell r="AM249">
            <v>573383.36</v>
          </cell>
          <cell r="AN249">
            <v>329162.32</v>
          </cell>
          <cell r="AO249">
            <v>110329.41</v>
          </cell>
          <cell r="AP249">
            <v>103022.29</v>
          </cell>
          <cell r="AQ249">
            <v>56977.54</v>
          </cell>
          <cell r="AR249">
            <v>-12175.03</v>
          </cell>
          <cell r="AS249">
            <v>23021.88</v>
          </cell>
          <cell r="AT249">
            <v>32829.97</v>
          </cell>
          <cell r="AU249">
            <v>-12839.07</v>
          </cell>
          <cell r="AV249">
            <v>-11839.24</v>
          </cell>
          <cell r="AW249">
            <v>5789.29</v>
          </cell>
          <cell r="AX249">
            <v>-26741.55</v>
          </cell>
          <cell r="AY249">
            <v>2357.52</v>
          </cell>
          <cell r="AZ249">
            <v>0</v>
          </cell>
          <cell r="BA249">
            <v>-1916.87</v>
          </cell>
          <cell r="BB249">
            <v>-5426.87</v>
          </cell>
          <cell r="BC249">
            <v>-14061.88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</row>
        <row r="250">
          <cell r="B250" t="str">
            <v>1.1.01.04.00047</v>
          </cell>
          <cell r="C250" t="str">
            <v xml:space="preserve">BANCO DO BRASIL-VNA AG.21-3 C/C 25006-6           </v>
          </cell>
          <cell r="D250">
            <v>5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225254.73</v>
          </cell>
          <cell r="AF250">
            <v>239261.31</v>
          </cell>
          <cell r="AG250">
            <v>424121.94</v>
          </cell>
          <cell r="AH250">
            <v>555879.14</v>
          </cell>
          <cell r="AI250">
            <v>536266.31000000006</v>
          </cell>
          <cell r="AJ250">
            <v>502101.39</v>
          </cell>
          <cell r="AK250">
            <v>120529.37</v>
          </cell>
          <cell r="AL250">
            <v>124999.72</v>
          </cell>
          <cell r="AM250">
            <v>125013.04</v>
          </cell>
          <cell r="AN250">
            <v>49150.39</v>
          </cell>
          <cell r="AO250">
            <v>474237.51</v>
          </cell>
          <cell r="AP250">
            <v>1203470.25</v>
          </cell>
          <cell r="AQ250">
            <v>1205729.6399999999</v>
          </cell>
          <cell r="AR250">
            <v>1063769.1200000001</v>
          </cell>
          <cell r="AS250">
            <v>899405.8</v>
          </cell>
          <cell r="AT250">
            <v>173151.75</v>
          </cell>
          <cell r="AU250">
            <v>30048.06</v>
          </cell>
          <cell r="AV250">
            <v>0</v>
          </cell>
          <cell r="AW250">
            <v>0</v>
          </cell>
          <cell r="AX250">
            <v>0</v>
          </cell>
          <cell r="AY250">
            <v>-11349.1</v>
          </cell>
          <cell r="AZ250">
            <v>-32328.799999999999</v>
          </cell>
          <cell r="BA250">
            <v>-19253.38</v>
          </cell>
          <cell r="BB250">
            <v>-412.82</v>
          </cell>
          <cell r="BC250">
            <v>-412.82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</row>
        <row r="251">
          <cell r="B251" t="str">
            <v>1.1.01.04.00048</v>
          </cell>
          <cell r="C251" t="str">
            <v xml:space="preserve">BANCO DO BRASIL-VNA AG.21-3 C/C 25648-X           </v>
          </cell>
          <cell r="D251">
            <v>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-213512.23</v>
          </cell>
          <cell r="AF251">
            <v>-177228.12</v>
          </cell>
          <cell r="AG251">
            <v>-296557.65000000002</v>
          </cell>
          <cell r="AH251">
            <v>-307884.49</v>
          </cell>
          <cell r="AI251">
            <v>-202266.73</v>
          </cell>
          <cell r="AJ251">
            <v>-292745.14</v>
          </cell>
          <cell r="AK251">
            <v>-63326.59</v>
          </cell>
          <cell r="AL251">
            <v>-293123.46000000002</v>
          </cell>
          <cell r="AM251">
            <v>-129318.57</v>
          </cell>
          <cell r="AN251">
            <v>34806.230000000003</v>
          </cell>
          <cell r="AO251">
            <v>-112381.38</v>
          </cell>
          <cell r="AP251">
            <v>-144549.66</v>
          </cell>
          <cell r="AQ251">
            <v>-116686.26</v>
          </cell>
          <cell r="AR251">
            <v>-1011228.74</v>
          </cell>
          <cell r="AS251">
            <v>-9960.41</v>
          </cell>
          <cell r="AT251">
            <v>1106923.8600000001</v>
          </cell>
          <cell r="AU251">
            <v>554366.88</v>
          </cell>
          <cell r="AV251">
            <v>343018.94</v>
          </cell>
          <cell r="AW251">
            <v>324920.25</v>
          </cell>
          <cell r="AX251">
            <v>333170.25</v>
          </cell>
          <cell r="AY251">
            <v>0</v>
          </cell>
          <cell r="AZ251">
            <v>0</v>
          </cell>
          <cell r="BA251">
            <v>-536272.31000000006</v>
          </cell>
          <cell r="BB251">
            <v>-509933.16</v>
          </cell>
          <cell r="BC251">
            <v>-486318.23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</row>
        <row r="252">
          <cell r="B252" t="str">
            <v>1.1.01.04.00049</v>
          </cell>
          <cell r="C252" t="str">
            <v xml:space="preserve">BANCO DO BRASIL-VNA AG.21-3 C/C 26234-X           </v>
          </cell>
          <cell r="D252">
            <v>5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-58633.82</v>
          </cell>
          <cell r="AF252">
            <v>99203.34</v>
          </cell>
          <cell r="AG252">
            <v>2324.15</v>
          </cell>
          <cell r="AH252">
            <v>1543.02</v>
          </cell>
          <cell r="AI252">
            <v>-8517.5</v>
          </cell>
          <cell r="AJ252">
            <v>26041.98</v>
          </cell>
          <cell r="AK252">
            <v>29656.28</v>
          </cell>
          <cell r="AL252">
            <v>71416.87</v>
          </cell>
          <cell r="AM252">
            <v>-134970.71</v>
          </cell>
          <cell r="AN252">
            <v>186077.19</v>
          </cell>
          <cell r="AO252">
            <v>47310.39</v>
          </cell>
          <cell r="AP252">
            <v>43462.99</v>
          </cell>
          <cell r="AQ252">
            <v>56948.85</v>
          </cell>
          <cell r="AR252">
            <v>218551.21</v>
          </cell>
          <cell r="AS252">
            <v>566308.23</v>
          </cell>
          <cell r="AT252">
            <v>178338.88</v>
          </cell>
          <cell r="AU252">
            <v>362745.91</v>
          </cell>
          <cell r="AV252">
            <v>55235.64</v>
          </cell>
          <cell r="AW252">
            <v>63486.400000000001</v>
          </cell>
          <cell r="AX252">
            <v>51228.42</v>
          </cell>
          <cell r="AY252">
            <v>-11823.86</v>
          </cell>
          <cell r="AZ252">
            <v>0</v>
          </cell>
          <cell r="BA252">
            <v>1892</v>
          </cell>
          <cell r="BB252">
            <v>94322.76</v>
          </cell>
          <cell r="BC252">
            <v>45.46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</row>
        <row r="253">
          <cell r="B253" t="str">
            <v>1.1.01.04.00050</v>
          </cell>
          <cell r="C253" t="str">
            <v xml:space="preserve">BANCO DO BRASIL-VNA AG.21-3 C/C 27819-X           </v>
          </cell>
          <cell r="D253">
            <v>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279585.78999999998</v>
          </cell>
          <cell r="AF253">
            <v>10711.96</v>
          </cell>
          <cell r="AG253">
            <v>76372.210000000006</v>
          </cell>
          <cell r="AH253">
            <v>-51422.41</v>
          </cell>
          <cell r="AI253">
            <v>20511.89</v>
          </cell>
          <cell r="AJ253">
            <v>296330.03999999998</v>
          </cell>
          <cell r="AK253">
            <v>26560.91</v>
          </cell>
          <cell r="AL253">
            <v>423055.14</v>
          </cell>
          <cell r="AM253">
            <v>318762.92</v>
          </cell>
          <cell r="AN253">
            <v>114993.92</v>
          </cell>
          <cell r="AO253">
            <v>512644.18</v>
          </cell>
          <cell r="AP253">
            <v>526204.62</v>
          </cell>
          <cell r="AQ253">
            <v>643325.24</v>
          </cell>
          <cell r="AR253">
            <v>898831.43</v>
          </cell>
          <cell r="AS253">
            <v>590581.61</v>
          </cell>
          <cell r="AT253">
            <v>522113.46</v>
          </cell>
          <cell r="AU253">
            <v>320817.69</v>
          </cell>
          <cell r="AV253">
            <v>85423.13</v>
          </cell>
          <cell r="AW253">
            <v>418188.32</v>
          </cell>
          <cell r="AX253">
            <v>393826.02</v>
          </cell>
          <cell r="AY253">
            <v>29545.52</v>
          </cell>
          <cell r="AZ253">
            <v>20456.439999999999</v>
          </cell>
          <cell r="BA253">
            <v>19356.900000000001</v>
          </cell>
          <cell r="BB253">
            <v>29545.52</v>
          </cell>
          <cell r="BC253">
            <v>29545.52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</row>
        <row r="254">
          <cell r="B254" t="str">
            <v>1.1.01.04.00051</v>
          </cell>
          <cell r="C254" t="str">
            <v xml:space="preserve">BICBANCO-PLN-AG.021-C/C:42093257-0                </v>
          </cell>
          <cell r="D254">
            <v>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13616.56</v>
          </cell>
          <cell r="AJ254">
            <v>13616.56</v>
          </cell>
          <cell r="AK254">
            <v>233616.56</v>
          </cell>
          <cell r="AL254">
            <v>242826.56</v>
          </cell>
          <cell r="AM254">
            <v>0</v>
          </cell>
          <cell r="AN254">
            <v>202299.19</v>
          </cell>
          <cell r="AO254">
            <v>-46265.87</v>
          </cell>
          <cell r="AP254">
            <v>-49202.7</v>
          </cell>
          <cell r="AQ254">
            <v>66633.17</v>
          </cell>
          <cell r="AR254">
            <v>878118.29</v>
          </cell>
          <cell r="AS254">
            <v>800862.5</v>
          </cell>
          <cell r="AT254">
            <v>1683189.58</v>
          </cell>
          <cell r="AU254">
            <v>552814.96</v>
          </cell>
          <cell r="AV254">
            <v>560377.96</v>
          </cell>
          <cell r="AW254">
            <v>363278.38</v>
          </cell>
          <cell r="AX254">
            <v>900706.03</v>
          </cell>
          <cell r="AY254">
            <v>341956.37</v>
          </cell>
          <cell r="AZ254">
            <v>261295.69</v>
          </cell>
          <cell r="BA254">
            <v>122320.61</v>
          </cell>
          <cell r="BB254">
            <v>233397.25</v>
          </cell>
          <cell r="BC254">
            <v>722510.98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</row>
        <row r="255">
          <cell r="B255" t="str">
            <v>1.1.01.04.00052</v>
          </cell>
          <cell r="C255" t="str">
            <v xml:space="preserve">RURAL - VIT C/C 001637-0                          </v>
          </cell>
          <cell r="D255">
            <v>5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305.39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</row>
        <row r="256">
          <cell r="B256" t="str">
            <v>1.1.01.04.00053</v>
          </cell>
          <cell r="C256" t="str">
            <v xml:space="preserve">BANESPA-PLN AG.0303 C/C 00228-6                   </v>
          </cell>
          <cell r="D256">
            <v>5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173125.64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</row>
        <row r="257">
          <cell r="B257" t="str">
            <v>1.1.01.04.00054</v>
          </cell>
          <cell r="C257" t="str">
            <v xml:space="preserve">BNL - PLN AG.001 C/C-1758                         </v>
          </cell>
          <cell r="D257">
            <v>5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</row>
        <row r="258">
          <cell r="B258" t="str">
            <v>1.1.01.04.00055</v>
          </cell>
          <cell r="C258" t="str">
            <v xml:space="preserve">BNL - PLN AG.001 C/C-1731                         </v>
          </cell>
          <cell r="D258">
            <v>5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</row>
        <row r="259">
          <cell r="B259" t="str">
            <v>1.1.01.04.00056</v>
          </cell>
          <cell r="C259" t="str">
            <v xml:space="preserve">BNL - PLN AG.001 C/C-1800                         </v>
          </cell>
          <cell r="D259">
            <v>5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</row>
        <row r="260">
          <cell r="B260" t="str">
            <v>1.1.01.04.00057</v>
          </cell>
          <cell r="C260" t="str">
            <v xml:space="preserve">BNL - PLN AG.001 C/C-1801                         </v>
          </cell>
          <cell r="D260">
            <v>5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</row>
        <row r="261">
          <cell r="B261" t="str">
            <v>1.1.01.04.00058</v>
          </cell>
          <cell r="C261" t="str">
            <v xml:space="preserve">BNL - PLN AG.001 C/C 1802                         </v>
          </cell>
          <cell r="D261">
            <v>5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</row>
        <row r="262">
          <cell r="B262" t="str">
            <v>1.1.01.04.00059</v>
          </cell>
          <cell r="C262" t="str">
            <v xml:space="preserve">BANCO BNL DO BRASIL AG. 001 C/C 001874            </v>
          </cell>
          <cell r="D262">
            <v>5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</row>
        <row r="263">
          <cell r="B263" t="str">
            <v>1.1.01.04.00060</v>
          </cell>
          <cell r="C263" t="str">
            <v xml:space="preserve">BANCO BNL DO BRASIL AG. 001 C/C 001872            </v>
          </cell>
          <cell r="D263">
            <v>5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</row>
        <row r="264">
          <cell r="B264" t="str">
            <v>1.1.01.04.00061</v>
          </cell>
          <cell r="C264" t="str">
            <v xml:space="preserve">BNL - PLN AG.001 C/C 1897                         </v>
          </cell>
          <cell r="D264">
            <v>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</row>
        <row r="265">
          <cell r="B265" t="str">
            <v>1.1.01.04.00062</v>
          </cell>
          <cell r="C265" t="str">
            <v xml:space="preserve">BNL - PLN AG.001 C/C 1898                         </v>
          </cell>
          <cell r="D265">
            <v>5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</row>
        <row r="266">
          <cell r="B266" t="str">
            <v>1.1.01.04.00063</v>
          </cell>
          <cell r="C266" t="str">
            <v xml:space="preserve">BANCO BMC-PLN  AG. 045 C/C 0500187-1              </v>
          </cell>
          <cell r="D266">
            <v>5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71740.42</v>
          </cell>
          <cell r="AV266">
            <v>145114.37</v>
          </cell>
          <cell r="AW266">
            <v>167941.54</v>
          </cell>
          <cell r="AX266">
            <v>375821.69</v>
          </cell>
          <cell r="AY266">
            <v>97075.33</v>
          </cell>
          <cell r="AZ266">
            <v>4332.3599999999997</v>
          </cell>
          <cell r="BA266">
            <v>141580.28</v>
          </cell>
          <cell r="BB266">
            <v>182213.69</v>
          </cell>
          <cell r="BC266">
            <v>38470.730000000003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</row>
        <row r="267">
          <cell r="B267" t="str">
            <v>1.1.01.04.00064</v>
          </cell>
          <cell r="C267" t="str">
            <v xml:space="preserve">ITAU PGA - AG. 2938  C/C 00910-3                  </v>
          </cell>
          <cell r="D267">
            <v>5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496.1</v>
          </cell>
          <cell r="AY267">
            <v>6477</v>
          </cell>
          <cell r="AZ267">
            <v>143013.99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</row>
        <row r="268">
          <cell r="B268" t="str">
            <v>1.1.01.04.00065</v>
          </cell>
          <cell r="C268" t="str">
            <v xml:space="preserve">BNL - PLN AG.001 C/C 1984                         </v>
          </cell>
          <cell r="D268">
            <v>5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</row>
        <row r="269">
          <cell r="B269" t="str">
            <v>1.1.01.04.00066</v>
          </cell>
          <cell r="C269" t="str">
            <v xml:space="preserve">BNL - AG.001 C/C 1983                             </v>
          </cell>
          <cell r="D269">
            <v>5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</row>
        <row r="270">
          <cell r="B270" t="str">
            <v>1.1.01.04.00067</v>
          </cell>
          <cell r="C270" t="str">
            <v xml:space="preserve">SANTANDER - PLN AG.162 C/C 98418262               </v>
          </cell>
          <cell r="D270">
            <v>5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17569</v>
          </cell>
          <cell r="AV270">
            <v>339809.32</v>
          </cell>
          <cell r="AW270">
            <v>812256.76</v>
          </cell>
          <cell r="AX270">
            <v>2057223.23</v>
          </cell>
          <cell r="AY270">
            <v>3346589.13</v>
          </cell>
          <cell r="AZ270">
            <v>4196919.3</v>
          </cell>
          <cell r="BA270">
            <v>4631700.3600000003</v>
          </cell>
          <cell r="BB270">
            <v>5034445.3</v>
          </cell>
          <cell r="BC270">
            <v>284442.03000000003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</row>
        <row r="271">
          <cell r="B271" t="str">
            <v>1.1.01.04.00068</v>
          </cell>
          <cell r="C271" t="str">
            <v xml:space="preserve">BANCO BRADESCO S/A-PLN  AG.03429-0  C/C 0040315-6 </v>
          </cell>
          <cell r="D271">
            <v>5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</row>
        <row r="272">
          <cell r="B272" t="str">
            <v>1.1.01.04.00069</v>
          </cell>
          <cell r="C272" t="str">
            <v xml:space="preserve">BANCO SAFRA-PLN  AG:0122  C/C:135177-7            </v>
          </cell>
          <cell r="D272">
            <v>5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214667.76</v>
          </cell>
          <cell r="AY272">
            <v>440941.84</v>
          </cell>
          <cell r="AZ272">
            <v>326708.55</v>
          </cell>
          <cell r="BA272">
            <v>266591.75</v>
          </cell>
          <cell r="BB272">
            <v>570929.34</v>
          </cell>
          <cell r="BC272">
            <v>638735.62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</row>
        <row r="273">
          <cell r="B273" t="str">
            <v>1.1.01.04.00070</v>
          </cell>
          <cell r="C273" t="str">
            <v xml:space="preserve">BANIF PRIMUS BANCO - PLN - AG:2  C/C:900014-6     </v>
          </cell>
          <cell r="D273">
            <v>5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27945.75</v>
          </cell>
          <cell r="AY273">
            <v>140162.32999999999</v>
          </cell>
          <cell r="AZ273">
            <v>82710.5</v>
          </cell>
          <cell r="BA273">
            <v>5512.24</v>
          </cell>
          <cell r="BB273">
            <v>64955.47</v>
          </cell>
          <cell r="BC273">
            <v>720729.74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</row>
        <row r="274">
          <cell r="B274" t="str">
            <v>1.1.01.04.00071</v>
          </cell>
          <cell r="C274" t="str">
            <v xml:space="preserve">BANCO BBM S/A-VNA AG. 03002 C/C 0117817-2         </v>
          </cell>
          <cell r="D274">
            <v>5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-270794.92</v>
          </cell>
          <cell r="BA274">
            <v>2122050.2000000002</v>
          </cell>
          <cell r="BB274">
            <v>-1582106.22</v>
          </cell>
          <cell r="BC274">
            <v>-9596951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</row>
        <row r="275">
          <cell r="B275" t="str">
            <v>1.1.01.04.00072</v>
          </cell>
          <cell r="C275" t="str">
            <v xml:space="preserve">BANCO SOFISA-AG.00019-C/C 84125 PLN               </v>
          </cell>
          <cell r="D275">
            <v>5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-1359.41</v>
          </cell>
          <cell r="AY275">
            <v>0.37</v>
          </cell>
          <cell r="AZ275">
            <v>93.4</v>
          </cell>
          <cell r="BA275">
            <v>73007.360000000001</v>
          </cell>
          <cell r="BB275">
            <v>0</v>
          </cell>
          <cell r="BC275">
            <v>-288.23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</row>
        <row r="276">
          <cell r="B276" t="str">
            <v>1.1.01.04.00073</v>
          </cell>
          <cell r="C276" t="str">
            <v xml:space="preserve">BOSTON-PLN AG.0004 C/C 07.7348.06                 </v>
          </cell>
          <cell r="D276">
            <v>5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</row>
        <row r="277">
          <cell r="B277" t="str">
            <v>1.1.01.04.00074</v>
          </cell>
          <cell r="C277" t="str">
            <v xml:space="preserve">BANCO SAFRA PLN - AG. 1200 C/V 137615-0           </v>
          </cell>
          <cell r="D277">
            <v>5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</row>
        <row r="278">
          <cell r="B278" t="str">
            <v>1.1.01.04.00075</v>
          </cell>
          <cell r="C278" t="str">
            <v xml:space="preserve">BANCO ALFA-PLN  C/C 21007                         </v>
          </cell>
          <cell r="D278">
            <v>5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</row>
        <row r="279">
          <cell r="B279" t="str">
            <v>1.1.02</v>
          </cell>
          <cell r="C279" t="str">
            <v xml:space="preserve">CONTAS A RECEBER                                  </v>
          </cell>
          <cell r="D279">
            <v>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124746848.05</v>
          </cell>
          <cell r="R279">
            <v>127226600.06999999</v>
          </cell>
          <cell r="S279">
            <v>124275064.70999999</v>
          </cell>
          <cell r="T279">
            <v>103207041.47</v>
          </cell>
          <cell r="U279">
            <v>88094024.730000004</v>
          </cell>
          <cell r="V279">
            <v>88153644.5</v>
          </cell>
          <cell r="W279">
            <v>93235580.969999999</v>
          </cell>
          <cell r="X279">
            <v>142242633.38999999</v>
          </cell>
          <cell r="Y279">
            <v>102049861.09</v>
          </cell>
          <cell r="Z279">
            <v>111340945.15000001</v>
          </cell>
          <cell r="AA279">
            <v>122792560.48</v>
          </cell>
          <cell r="AB279">
            <v>113532837.31</v>
          </cell>
          <cell r="AC279">
            <v>103758816.38</v>
          </cell>
          <cell r="AD279">
            <v>111342974.94</v>
          </cell>
          <cell r="AE279">
            <v>107693784.87</v>
          </cell>
          <cell r="AF279">
            <v>80066060.269999996</v>
          </cell>
          <cell r="AG279">
            <v>69427477.75</v>
          </cell>
          <cell r="AH279">
            <v>73042528.200000003</v>
          </cell>
          <cell r="AI279">
            <v>74790245.170000002</v>
          </cell>
          <cell r="AJ279">
            <v>99613250.359999999</v>
          </cell>
          <cell r="AK279">
            <v>148488991.21000001</v>
          </cell>
          <cell r="AL279">
            <v>174332655.91</v>
          </cell>
          <cell r="AM279">
            <v>196654734.91999999</v>
          </cell>
          <cell r="AN279">
            <v>175615852.00999999</v>
          </cell>
          <cell r="AO279">
            <v>170113797.02000001</v>
          </cell>
          <cell r="AP279">
            <v>195134951.66999999</v>
          </cell>
          <cell r="AQ279">
            <v>197286772.53</v>
          </cell>
          <cell r="AR279">
            <v>165409622.40000001</v>
          </cell>
          <cell r="AS279">
            <v>130887156.29000001</v>
          </cell>
          <cell r="AT279">
            <v>131482056.66</v>
          </cell>
          <cell r="AU279">
            <v>149302876.49000001</v>
          </cell>
          <cell r="AV279">
            <v>199874958.66</v>
          </cell>
          <cell r="AW279">
            <v>261104570.12</v>
          </cell>
          <cell r="AX279">
            <v>308180113.80000001</v>
          </cell>
          <cell r="AY279">
            <v>365645039.73000002</v>
          </cell>
          <cell r="AZ279">
            <v>330387064.50999999</v>
          </cell>
          <cell r="BA279">
            <v>341014223.43000001</v>
          </cell>
          <cell r="BB279">
            <v>317059791.75999999</v>
          </cell>
          <cell r="BC279">
            <v>264106850.19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</row>
        <row r="280">
          <cell r="B280" t="str">
            <v>1.1.02.01</v>
          </cell>
          <cell r="C280" t="str">
            <v xml:space="preserve">DUPLICATAS A RECEBER                              </v>
          </cell>
          <cell r="D280">
            <v>4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106413797.58</v>
          </cell>
          <cell r="R280">
            <v>106091301.98999999</v>
          </cell>
          <cell r="S280">
            <v>98664773.730000004</v>
          </cell>
          <cell r="T280">
            <v>76414235.310000002</v>
          </cell>
          <cell r="U280">
            <v>58447255.32</v>
          </cell>
          <cell r="V280">
            <v>57186913.219999999</v>
          </cell>
          <cell r="W280">
            <v>47858073.509999998</v>
          </cell>
          <cell r="X280">
            <v>86038208.060000002</v>
          </cell>
          <cell r="Y280">
            <v>93690131.730000004</v>
          </cell>
          <cell r="Z280">
            <v>95610926.280000001</v>
          </cell>
          <cell r="AA280">
            <v>107217329.16</v>
          </cell>
          <cell r="AB280">
            <v>105745477.43000001</v>
          </cell>
          <cell r="AC280">
            <v>97138731.049999997</v>
          </cell>
          <cell r="AD280">
            <v>104376592.56999999</v>
          </cell>
          <cell r="AE280">
            <v>99013627.239999995</v>
          </cell>
          <cell r="AF280">
            <v>70498020.629999995</v>
          </cell>
          <cell r="AG280">
            <v>62988178.780000001</v>
          </cell>
          <cell r="AH280">
            <v>64090957.049999997</v>
          </cell>
          <cell r="AI280">
            <v>63202300.43</v>
          </cell>
          <cell r="AJ280">
            <v>82371444.519999996</v>
          </cell>
          <cell r="AK280">
            <v>121703271.23999999</v>
          </cell>
          <cell r="AL280">
            <v>130789133.52</v>
          </cell>
          <cell r="AM280">
            <v>147514106.25999999</v>
          </cell>
          <cell r="AN280">
            <v>148266153.03</v>
          </cell>
          <cell r="AO280">
            <v>142547714.62</v>
          </cell>
          <cell r="AP280">
            <v>166747939.96000001</v>
          </cell>
          <cell r="AQ280">
            <v>160757649.49000001</v>
          </cell>
          <cell r="AR280">
            <v>124694957.55</v>
          </cell>
          <cell r="AS280">
            <v>93111310.480000004</v>
          </cell>
          <cell r="AT280">
            <v>90462952.079999998</v>
          </cell>
          <cell r="AU280">
            <v>108277259</v>
          </cell>
          <cell r="AV280">
            <v>146058129.03</v>
          </cell>
          <cell r="AW280">
            <v>195335086.41</v>
          </cell>
          <cell r="AX280">
            <v>236990046.91999999</v>
          </cell>
          <cell r="AY280">
            <v>302151577.35000002</v>
          </cell>
          <cell r="AZ280">
            <v>294075799.12</v>
          </cell>
          <cell r="BA280">
            <v>307902628.64999998</v>
          </cell>
          <cell r="BB280">
            <v>281481756.23000002</v>
          </cell>
          <cell r="BC280">
            <v>225943645.75999999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</row>
        <row r="281">
          <cell r="A281">
            <v>3</v>
          </cell>
          <cell r="B281" t="str">
            <v>1.1.02.01.00001</v>
          </cell>
          <cell r="C281" t="str">
            <v xml:space="preserve">CLIENTES                                          </v>
          </cell>
          <cell r="D281">
            <v>5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118133177.8</v>
          </cell>
          <cell r="R281">
            <v>112965252.08</v>
          </cell>
          <cell r="S281">
            <v>106377692.98999999</v>
          </cell>
          <cell r="T281">
            <v>89389130.060000002</v>
          </cell>
          <cell r="U281">
            <v>79442347.680000007</v>
          </cell>
          <cell r="V281">
            <v>85956443.640000001</v>
          </cell>
          <cell r="W281">
            <v>84024980.430000007</v>
          </cell>
          <cell r="X281">
            <v>93649516.640000001</v>
          </cell>
          <cell r="Y281">
            <v>104959894.18000001</v>
          </cell>
          <cell r="Z281">
            <v>114259390.59</v>
          </cell>
          <cell r="AA281">
            <v>121887143.14</v>
          </cell>
          <cell r="AB281">
            <v>114545362.12</v>
          </cell>
          <cell r="AC281">
            <v>109515079.02</v>
          </cell>
          <cell r="AD281">
            <v>113672085.84999999</v>
          </cell>
          <cell r="AE281">
            <v>110771047.51000001</v>
          </cell>
          <cell r="AF281">
            <v>93421525.069999993</v>
          </cell>
          <cell r="AG281">
            <v>85582973.5</v>
          </cell>
          <cell r="AH281">
            <v>87259136.450000003</v>
          </cell>
          <cell r="AI281">
            <v>87314578.689999998</v>
          </cell>
          <cell r="AJ281">
            <v>102795399.06999999</v>
          </cell>
          <cell r="AK281">
            <v>142865882.93000001</v>
          </cell>
          <cell r="AL281">
            <v>152720894.72999999</v>
          </cell>
          <cell r="AM281">
            <v>165933154.12</v>
          </cell>
          <cell r="AN281">
            <v>166130931.78</v>
          </cell>
          <cell r="AO281">
            <v>158125406.87</v>
          </cell>
          <cell r="AP281">
            <v>184608674.05000001</v>
          </cell>
          <cell r="AQ281">
            <v>182978600.61000001</v>
          </cell>
          <cell r="AR281">
            <v>153857851.47</v>
          </cell>
          <cell r="AS281">
            <v>126858874.31999999</v>
          </cell>
          <cell r="AT281">
            <v>132223295.81</v>
          </cell>
          <cell r="AU281">
            <v>147420840.80000001</v>
          </cell>
          <cell r="AV281">
            <v>182659622.81999999</v>
          </cell>
          <cell r="AW281">
            <v>236078491.97999999</v>
          </cell>
          <cell r="AX281">
            <v>278249695.81</v>
          </cell>
          <cell r="AY281">
            <v>331078469.48000002</v>
          </cell>
          <cell r="AZ281">
            <v>335618055.23000002</v>
          </cell>
          <cell r="BA281">
            <v>358454240.22000003</v>
          </cell>
          <cell r="BB281">
            <v>336437481.24000001</v>
          </cell>
          <cell r="BC281">
            <v>290544601.31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</row>
        <row r="282">
          <cell r="A282">
            <v>3</v>
          </cell>
          <cell r="B282" t="str">
            <v>1.1.02.01.00002</v>
          </cell>
          <cell r="C282" t="str">
            <v xml:space="preserve">(-)CREDITOS ANTECIPADOS DE CLIENTE                </v>
          </cell>
          <cell r="D282">
            <v>5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-7529048.1100000003</v>
          </cell>
          <cell r="R282">
            <v>-2683617.98</v>
          </cell>
          <cell r="S282">
            <v>-3407022.61</v>
          </cell>
          <cell r="T282">
            <v>-8668998.0999999996</v>
          </cell>
          <cell r="U282">
            <v>-16689195.710000001</v>
          </cell>
          <cell r="V282">
            <v>-24463633.77</v>
          </cell>
          <cell r="W282">
            <v>-31861010.27</v>
          </cell>
          <cell r="X282">
            <v>-3305411.93</v>
          </cell>
          <cell r="Y282">
            <v>-5499620.3200000003</v>
          </cell>
          <cell r="Z282">
            <v>-12878322.18</v>
          </cell>
          <cell r="AA282">
            <v>-8906461.8499999996</v>
          </cell>
          <cell r="AB282">
            <v>-3029742.56</v>
          </cell>
          <cell r="AC282">
            <v>-3357946.55</v>
          </cell>
          <cell r="AD282">
            <v>1332381.67</v>
          </cell>
          <cell r="AE282">
            <v>-1117485.23</v>
          </cell>
          <cell r="AF282">
            <v>-7467225.5499999998</v>
          </cell>
          <cell r="AG282">
            <v>-7404868.0099999998</v>
          </cell>
          <cell r="AH282">
            <v>-7851047.7000000002</v>
          </cell>
          <cell r="AI282">
            <v>-10872225.01</v>
          </cell>
          <cell r="AJ282">
            <v>-8785868.6400000006</v>
          </cell>
          <cell r="AK282">
            <v>-9367048.0299999993</v>
          </cell>
          <cell r="AL282">
            <v>-10834800.460000001</v>
          </cell>
          <cell r="AM282">
            <v>-7696784.71</v>
          </cell>
          <cell r="AN282">
            <v>-7674118.3499999996</v>
          </cell>
          <cell r="AO282">
            <v>-4231686.1900000004</v>
          </cell>
          <cell r="AP282">
            <v>-3886890.84</v>
          </cell>
          <cell r="AQ282">
            <v>-2664767.73</v>
          </cell>
          <cell r="AR282">
            <v>-8596635.8000000007</v>
          </cell>
          <cell r="AS282">
            <v>-13019400.24</v>
          </cell>
          <cell r="AT282">
            <v>-30895128.699999999</v>
          </cell>
          <cell r="AU282">
            <v>-39281428.020000003</v>
          </cell>
          <cell r="AV282">
            <v>-33070454.850000001</v>
          </cell>
          <cell r="AW282">
            <v>-43300061.659999996</v>
          </cell>
          <cell r="AX282">
            <v>-40518029.219999999</v>
          </cell>
          <cell r="AY282">
            <v>-19503796.039999999</v>
          </cell>
          <cell r="AZ282">
            <v>-24733153.98</v>
          </cell>
          <cell r="BA282">
            <v>-23416357.59</v>
          </cell>
          <cell r="BB282">
            <v>-25693566.879999999</v>
          </cell>
          <cell r="BC282">
            <v>-34027748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</row>
        <row r="283">
          <cell r="A283">
            <v>4</v>
          </cell>
          <cell r="B283" t="str">
            <v>1.1.02.01.00003</v>
          </cell>
          <cell r="C283" t="str">
            <v xml:space="preserve">(-)BAIXA DUPLS.ART.9O.LEI 9430/96                 </v>
          </cell>
          <cell r="D283">
            <v>5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-4358840.0599999996</v>
          </cell>
          <cell r="R283">
            <v>-4358840.0599999996</v>
          </cell>
          <cell r="S283">
            <v>-4474404.5999999996</v>
          </cell>
          <cell r="T283">
            <v>-4474404.5999999996</v>
          </cell>
          <cell r="U283">
            <v>-4474404.5999999996</v>
          </cell>
          <cell r="V283">
            <v>-4474404.5999999996</v>
          </cell>
          <cell r="W283">
            <v>-4474404.5999999996</v>
          </cell>
          <cell r="X283">
            <v>-4474404.5999999996</v>
          </cell>
          <cell r="Y283">
            <v>-4474404.5999999996</v>
          </cell>
          <cell r="Z283">
            <v>-4474404.5999999996</v>
          </cell>
          <cell r="AA283">
            <v>-4474404.5999999996</v>
          </cell>
          <cell r="AB283">
            <v>-4474404.5999999996</v>
          </cell>
          <cell r="AC283">
            <v>-4474404.5999999996</v>
          </cell>
          <cell r="AD283">
            <v>-4474404.5999999996</v>
          </cell>
          <cell r="AE283">
            <v>-4474404.5999999996</v>
          </cell>
          <cell r="AF283">
            <v>-4474404.5999999996</v>
          </cell>
          <cell r="AG283">
            <v>-4474404.5999999996</v>
          </cell>
          <cell r="AH283">
            <v>-3754193.13</v>
          </cell>
          <cell r="AI283">
            <v>-3754193.13</v>
          </cell>
          <cell r="AJ283">
            <v>-3754193.13</v>
          </cell>
          <cell r="AK283">
            <v>-3754193.13</v>
          </cell>
          <cell r="AL283">
            <v>-3754193.13</v>
          </cell>
          <cell r="AM283">
            <v>-3754193.13</v>
          </cell>
          <cell r="AN283">
            <v>-4624304.13</v>
          </cell>
          <cell r="AO283">
            <v>-4624304.13</v>
          </cell>
          <cell r="AP283">
            <v>-4624304.13</v>
          </cell>
          <cell r="AQ283">
            <v>-4624304.13</v>
          </cell>
          <cell r="AR283">
            <v>-4624304.13</v>
          </cell>
          <cell r="AS283">
            <v>-5344515.5999999996</v>
          </cell>
          <cell r="AT283">
            <v>-5344515.5999999996</v>
          </cell>
          <cell r="AU283">
            <v>-5344515.5999999996</v>
          </cell>
          <cell r="AV283">
            <v>-5344515.5999999996</v>
          </cell>
          <cell r="AW283">
            <v>-5344515.5999999996</v>
          </cell>
          <cell r="AX283">
            <v>-5344515.5999999996</v>
          </cell>
          <cell r="AY283">
            <v>-5344515.5999999996</v>
          </cell>
          <cell r="AZ283">
            <v>-5344515.5999999996</v>
          </cell>
          <cell r="BA283">
            <v>-5344515.5999999996</v>
          </cell>
          <cell r="BB283">
            <v>-5344515.5999999996</v>
          </cell>
          <cell r="BC283">
            <v>-5344515.5999999996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</row>
        <row r="284">
          <cell r="A284">
            <v>4</v>
          </cell>
          <cell r="B284" t="str">
            <v>1.1.02.01.00004</v>
          </cell>
          <cell r="C284" t="str">
            <v xml:space="preserve">(-) PROVISAO P/DEVEDORES DUVIDOSOS                </v>
          </cell>
          <cell r="D284">
            <v>5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4262.47</v>
          </cell>
          <cell r="R284">
            <v>4262.47</v>
          </cell>
          <cell r="S284">
            <v>4262.47</v>
          </cell>
          <cell r="T284">
            <v>4262.47</v>
          </cell>
          <cell r="U284">
            <v>4262.47</v>
          </cell>
          <cell r="V284">
            <v>4262.47</v>
          </cell>
          <cell r="W284">
            <v>4262.47</v>
          </cell>
          <cell r="X284">
            <v>4262.47</v>
          </cell>
          <cell r="Y284">
            <v>-1295737.53</v>
          </cell>
          <cell r="Z284">
            <v>-1295737.53</v>
          </cell>
          <cell r="AA284">
            <v>-1288947.53</v>
          </cell>
          <cell r="AB284">
            <v>-1295737.53</v>
          </cell>
          <cell r="AC284">
            <v>-1295737.53</v>
          </cell>
          <cell r="AD284">
            <v>-1295737.53</v>
          </cell>
          <cell r="AE284">
            <v>-1295737.53</v>
          </cell>
          <cell r="AF284">
            <v>-1295737.53</v>
          </cell>
          <cell r="AG284">
            <v>-1295737.53</v>
          </cell>
          <cell r="AH284">
            <v>-1295737.53</v>
          </cell>
          <cell r="AI284">
            <v>-1295737.53</v>
          </cell>
          <cell r="AJ284">
            <v>-1295737.53</v>
          </cell>
          <cell r="AK284">
            <v>-1295737.53</v>
          </cell>
          <cell r="AL284">
            <v>-1295737.53</v>
          </cell>
          <cell r="AM284">
            <v>-1295737.53</v>
          </cell>
          <cell r="AN284">
            <v>-1295737.53</v>
          </cell>
          <cell r="AO284">
            <v>-1295737.53</v>
          </cell>
          <cell r="AP284">
            <v>-1295737.53</v>
          </cell>
          <cell r="AQ284">
            <v>-1295737.53</v>
          </cell>
          <cell r="AR284">
            <v>-1295737.53</v>
          </cell>
          <cell r="AS284">
            <v>-1295737.53</v>
          </cell>
          <cell r="AT284">
            <v>-1295737.53</v>
          </cell>
          <cell r="AU284">
            <v>-1295737.53</v>
          </cell>
          <cell r="AV284">
            <v>-1295737.53</v>
          </cell>
          <cell r="AW284">
            <v>-1295737.53</v>
          </cell>
          <cell r="AX284">
            <v>-3566123.4</v>
          </cell>
          <cell r="AY284">
            <v>-3566123.4</v>
          </cell>
          <cell r="AZ284">
            <v>-6945347.4699999997</v>
          </cell>
          <cell r="BA284">
            <v>-6945347.4699999997</v>
          </cell>
          <cell r="BB284">
            <v>-6945347.4699999997</v>
          </cell>
          <cell r="BC284">
            <v>-6945347.4699999997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</row>
        <row r="285">
          <cell r="A285">
            <v>3</v>
          </cell>
          <cell r="B285" t="str">
            <v>1.1.02.01.00005</v>
          </cell>
          <cell r="C285" t="str">
            <v xml:space="preserve">CHEQUES A RECEBER                                 </v>
          </cell>
          <cell r="D285">
            <v>5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164245.48000000001</v>
          </cell>
          <cell r="R285">
            <v>164245.48000000001</v>
          </cell>
          <cell r="S285">
            <v>164245.48000000001</v>
          </cell>
          <cell r="T285">
            <v>164245.48000000001</v>
          </cell>
          <cell r="U285">
            <v>164245.48000000001</v>
          </cell>
          <cell r="V285">
            <v>164245.48000000001</v>
          </cell>
          <cell r="W285">
            <v>164245.48000000001</v>
          </cell>
          <cell r="X285">
            <v>164245.48000000001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</row>
        <row r="286">
          <cell r="A286">
            <v>3</v>
          </cell>
          <cell r="B286" t="str">
            <v>1.1.02.01.00006</v>
          </cell>
          <cell r="C286" t="str">
            <v xml:space="preserve">(-) VENDOR - SANTANDER                            </v>
          </cell>
          <cell r="D286">
            <v>5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-899983.45</v>
          </cell>
          <cell r="AD286">
            <v>-1088488.6000000001</v>
          </cell>
          <cell r="AE286">
            <v>-1088488.6000000001</v>
          </cell>
          <cell r="AF286">
            <v>-1088488.6000000001</v>
          </cell>
          <cell r="AG286">
            <v>-1083390.96</v>
          </cell>
          <cell r="AH286">
            <v>-1083390.96</v>
          </cell>
          <cell r="AI286">
            <v>-301600.09999999998</v>
          </cell>
          <cell r="AJ286">
            <v>114524.71</v>
          </cell>
          <cell r="AK286">
            <v>114524.71</v>
          </cell>
          <cell r="AL286">
            <v>114524.71</v>
          </cell>
          <cell r="AM286">
            <v>114524.71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-1411456.33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</row>
        <row r="287">
          <cell r="A287">
            <v>3</v>
          </cell>
          <cell r="B287" t="str">
            <v>1.1.02.01.00007</v>
          </cell>
          <cell r="C287" t="str">
            <v xml:space="preserve">(-) VENDOR - SAFRA                                </v>
          </cell>
          <cell r="D287">
            <v>5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-377675.84</v>
          </cell>
          <cell r="AD287">
            <v>-1165810</v>
          </cell>
          <cell r="AE287">
            <v>-1374734.32</v>
          </cell>
          <cell r="AF287">
            <v>-1456644.8</v>
          </cell>
          <cell r="AG287">
            <v>-1456644.8</v>
          </cell>
          <cell r="AH287">
            <v>-1436636.49</v>
          </cell>
          <cell r="AI287">
            <v>-950313.09</v>
          </cell>
          <cell r="AJ287">
            <v>-1181.18</v>
          </cell>
          <cell r="AK287">
            <v>102879.37</v>
          </cell>
          <cell r="AL287">
            <v>163972.79999999999</v>
          </cell>
          <cell r="AM287">
            <v>163972.79999999999</v>
          </cell>
          <cell r="AN287">
            <v>0</v>
          </cell>
          <cell r="AO287">
            <v>-7944.93</v>
          </cell>
          <cell r="AP287">
            <v>-7944.93</v>
          </cell>
          <cell r="AQ287">
            <v>-7944.93</v>
          </cell>
          <cell r="AR287">
            <v>-7944.93</v>
          </cell>
          <cell r="AS287">
            <v>-7944.93</v>
          </cell>
          <cell r="AT287">
            <v>-7944.93</v>
          </cell>
          <cell r="AU287">
            <v>-7944.93</v>
          </cell>
          <cell r="AV287">
            <v>-7944.93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</row>
        <row r="288">
          <cell r="A288">
            <v>3</v>
          </cell>
          <cell r="B288" t="str">
            <v>1.1.02.01.00008</v>
          </cell>
          <cell r="C288" t="str">
            <v xml:space="preserve">(-) VENDOR-BOSTON                                 </v>
          </cell>
          <cell r="D288">
            <v>5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-537497.42000000004</v>
          </cell>
          <cell r="AF288">
            <v>-2240313.66</v>
          </cell>
          <cell r="AG288">
            <v>-2123313.66</v>
          </cell>
          <cell r="AH288">
            <v>-2037497.66</v>
          </cell>
          <cell r="AI288">
            <v>-2018347.58</v>
          </cell>
          <cell r="AJ288">
            <v>-2226497.08</v>
          </cell>
          <cell r="AK288">
            <v>-2649289.9700000002</v>
          </cell>
          <cell r="AL288">
            <v>-2515675.8199999998</v>
          </cell>
          <cell r="AM288">
            <v>-2515675.8199999998</v>
          </cell>
          <cell r="AN288">
            <v>-1593473</v>
          </cell>
          <cell r="AO288">
            <v>-2537903.52</v>
          </cell>
          <cell r="AP288">
            <v>-2537903.52</v>
          </cell>
          <cell r="AQ288">
            <v>-7982771.7800000003</v>
          </cell>
          <cell r="AR288">
            <v>-8921003.7799999993</v>
          </cell>
          <cell r="AS288">
            <v>-9930727.1600000001</v>
          </cell>
          <cell r="AT288">
            <v>-9846727.1600000001</v>
          </cell>
          <cell r="AU288">
            <v>-8678079.5399999991</v>
          </cell>
          <cell r="AV288">
            <v>-5627549.21</v>
          </cell>
          <cell r="AW288">
            <v>-1899098.8</v>
          </cell>
          <cell r="AX288">
            <v>-1025028.8</v>
          </cell>
          <cell r="AY288">
            <v>0</v>
          </cell>
          <cell r="AZ288">
            <v>0</v>
          </cell>
          <cell r="BA288">
            <v>-4864513.53</v>
          </cell>
          <cell r="BB288">
            <v>-6080348.3300000001</v>
          </cell>
          <cell r="BC288">
            <v>-6080348.3300000001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</row>
        <row r="289">
          <cell r="A289">
            <v>3</v>
          </cell>
          <cell r="B289" t="str">
            <v>1.1.02.01.00009</v>
          </cell>
          <cell r="C289" t="str">
            <v xml:space="preserve">(-) VENDOR - BANCO ALFA                           </v>
          </cell>
          <cell r="D289">
            <v>5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-632834.22</v>
          </cell>
          <cell r="AE289">
            <v>-632834.22</v>
          </cell>
          <cell r="AF289">
            <v>-632834.22</v>
          </cell>
          <cell r="AG289">
            <v>-503554.22</v>
          </cell>
          <cell r="AH289">
            <v>-1472615.15</v>
          </cell>
          <cell r="AI289">
            <v>-871179.16</v>
          </cell>
          <cell r="AJ289">
            <v>-871179.16</v>
          </cell>
          <cell r="AK289">
            <v>-871179.16</v>
          </cell>
          <cell r="AL289">
            <v>-728247.16</v>
          </cell>
          <cell r="AM289">
            <v>-900247.16</v>
          </cell>
          <cell r="AN289">
            <v>-291510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</row>
        <row r="290">
          <cell r="A290">
            <v>3</v>
          </cell>
          <cell r="B290" t="str">
            <v>1.1.02.01.00010</v>
          </cell>
          <cell r="C290" t="str">
            <v xml:space="preserve">(-) VENDOR - BANCO DO BRASIL                      </v>
          </cell>
          <cell r="D290">
            <v>5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-113879.4</v>
          </cell>
          <cell r="AG290">
            <v>-581860.4</v>
          </cell>
          <cell r="AH290">
            <v>-832585.9</v>
          </cell>
          <cell r="AI290">
            <v>-1967365.64</v>
          </cell>
          <cell r="AJ290">
            <v>-1903952.77</v>
          </cell>
          <cell r="AK290">
            <v>-1764510.45</v>
          </cell>
          <cell r="AL290">
            <v>-1626170.45</v>
          </cell>
          <cell r="AM290">
            <v>-1504221.73</v>
          </cell>
          <cell r="AN290">
            <v>-1371888.53</v>
          </cell>
          <cell r="AO290">
            <v>-2076763.74</v>
          </cell>
          <cell r="AP290">
            <v>-4704600.93</v>
          </cell>
          <cell r="AQ290">
            <v>-4575890.99</v>
          </cell>
          <cell r="AR290">
            <v>-4676292.92</v>
          </cell>
          <cell r="AS290">
            <v>-4626472.93</v>
          </cell>
          <cell r="AT290">
            <v>-4314302.62</v>
          </cell>
          <cell r="AU290">
            <v>-2970252.48</v>
          </cell>
          <cell r="AV290">
            <v>-1751340.31</v>
          </cell>
          <cell r="AW290">
            <v>0</v>
          </cell>
          <cell r="AX290">
            <v>0</v>
          </cell>
          <cell r="AY290">
            <v>0</v>
          </cell>
          <cell r="AZ290">
            <v>-4031825.9199999999</v>
          </cell>
          <cell r="BA290">
            <v>-4096478.99</v>
          </cell>
          <cell r="BB290">
            <v>-4156960.89</v>
          </cell>
          <cell r="BC290">
            <v>-4214799.28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</row>
        <row r="291">
          <cell r="A291">
            <v>3</v>
          </cell>
          <cell r="B291" t="str">
            <v>1.1.02.01.00011</v>
          </cell>
          <cell r="C291" t="str">
            <v xml:space="preserve">(-) DESC.DUPLICATAS BANCO DO BRASIL VNA           </v>
          </cell>
          <cell r="D291">
            <v>5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-1970600</v>
          </cell>
          <cell r="AD291">
            <v>-1970600</v>
          </cell>
          <cell r="AE291">
            <v>-1236238.3500000001</v>
          </cell>
          <cell r="AF291">
            <v>-4153976.08</v>
          </cell>
          <cell r="AG291">
            <v>-3671020.54</v>
          </cell>
          <cell r="AH291">
            <v>-3404474.88</v>
          </cell>
          <cell r="AI291">
            <v>-2081317.02</v>
          </cell>
          <cell r="AJ291">
            <v>-1699869.77</v>
          </cell>
          <cell r="AK291">
            <v>-1678057.5</v>
          </cell>
          <cell r="AL291">
            <v>-1455434.17</v>
          </cell>
          <cell r="AM291">
            <v>-1030685.29</v>
          </cell>
          <cell r="AN291">
            <v>-1013747.21</v>
          </cell>
          <cell r="AO291">
            <v>-1013747.21</v>
          </cell>
          <cell r="AP291">
            <v>-1013747.21</v>
          </cell>
          <cell r="AQ291">
            <v>-1013747.21</v>
          </cell>
          <cell r="AR291">
            <v>-1011839.51</v>
          </cell>
          <cell r="AS291">
            <v>-526439.43999999994</v>
          </cell>
          <cell r="AT291">
            <v>-248961.35</v>
          </cell>
          <cell r="AU291">
            <v>-143285.78</v>
          </cell>
          <cell r="AV291">
            <v>-132255.57999999999</v>
          </cell>
          <cell r="AW291">
            <v>-80246.67</v>
          </cell>
          <cell r="AX291">
            <v>-10586.67</v>
          </cell>
          <cell r="AY291">
            <v>-10329.040000000001</v>
          </cell>
          <cell r="AZ291">
            <v>-10329.040000000001</v>
          </cell>
          <cell r="BA291">
            <v>-4010243.09</v>
          </cell>
          <cell r="BB291">
            <v>-4010243.09</v>
          </cell>
          <cell r="BC291">
            <v>-4010243.09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</row>
        <row r="292">
          <cell r="A292">
            <v>3</v>
          </cell>
          <cell r="B292" t="str">
            <v>1.1.02.01.00012</v>
          </cell>
          <cell r="C292" t="str">
            <v xml:space="preserve">(-) VALORES EM TRANSFERENCIAS                     </v>
          </cell>
          <cell r="D292">
            <v>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AO292">
            <v>210395</v>
          </cell>
          <cell r="AP292">
            <v>210395</v>
          </cell>
          <cell r="AQ292">
            <v>-55786.82</v>
          </cell>
          <cell r="AR292">
            <v>-29135.32</v>
          </cell>
          <cell r="AS292">
            <v>1003673.99</v>
          </cell>
          <cell r="AT292">
            <v>10192974.16</v>
          </cell>
          <cell r="AU292">
            <v>18577662.079999998</v>
          </cell>
          <cell r="AV292">
            <v>10964873.220000001</v>
          </cell>
          <cell r="AW292">
            <v>11689103.689999999</v>
          </cell>
          <cell r="AX292">
            <v>9754383.8000000007</v>
          </cell>
          <cell r="AY292">
            <v>-28169.95</v>
          </cell>
          <cell r="AZ292">
            <v>0</v>
          </cell>
          <cell r="BA292">
            <v>-100577</v>
          </cell>
          <cell r="BB292">
            <v>-153755</v>
          </cell>
          <cell r="BC292">
            <v>-61651.7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</row>
        <row r="293">
          <cell r="A293">
            <v>3</v>
          </cell>
          <cell r="B293" t="str">
            <v>1.1.02.01.00013</v>
          </cell>
          <cell r="C293" t="str">
            <v xml:space="preserve">(-) CR╔DITOS ANTECIPADOS AGLUTINADOS              </v>
          </cell>
          <cell r="D293">
            <v>5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26431</v>
          </cell>
          <cell r="AW293">
            <v>26431</v>
          </cell>
          <cell r="AX293">
            <v>26431</v>
          </cell>
          <cell r="AY293">
            <v>26431</v>
          </cell>
          <cell r="AZ293">
            <v>0</v>
          </cell>
          <cell r="BA293">
            <v>0</v>
          </cell>
          <cell r="BB293">
            <v>0</v>
          </cell>
          <cell r="BC293">
            <v>-1788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</row>
        <row r="294">
          <cell r="A294">
            <v>3</v>
          </cell>
          <cell r="B294" t="str">
            <v>1.1.02.01.00014</v>
          </cell>
          <cell r="C294" t="str">
            <v xml:space="preserve">(-) VENDOR-SOFISA                                 </v>
          </cell>
          <cell r="D294">
            <v>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-363000</v>
          </cell>
          <cell r="AW294">
            <v>-539280</v>
          </cell>
          <cell r="AX294">
            <v>-576180</v>
          </cell>
          <cell r="AY294">
            <v>-500389.1</v>
          </cell>
          <cell r="AZ294">
            <v>-477084.1</v>
          </cell>
          <cell r="BA294">
            <v>-1773578.3</v>
          </cell>
          <cell r="BB294">
            <v>-2570987.75</v>
          </cell>
          <cell r="BC294">
            <v>-2503057.75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</row>
        <row r="295">
          <cell r="A295">
            <v>3</v>
          </cell>
          <cell r="B295" t="str">
            <v>1.1.02.02</v>
          </cell>
          <cell r="C295" t="str">
            <v xml:space="preserve">CHEQUES A RECEBER                                 </v>
          </cell>
          <cell r="D295">
            <v>4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3228233.07</v>
          </cell>
          <cell r="R295">
            <v>3472512.55</v>
          </cell>
          <cell r="S295">
            <v>3452548.91</v>
          </cell>
          <cell r="T295">
            <v>3245765.95</v>
          </cell>
          <cell r="U295">
            <v>3637993.8</v>
          </cell>
          <cell r="V295">
            <v>3579743.11</v>
          </cell>
          <cell r="W295">
            <v>3587769.5</v>
          </cell>
          <cell r="X295">
            <v>3465675.5</v>
          </cell>
          <cell r="Y295">
            <v>3219190.99</v>
          </cell>
          <cell r="Z295">
            <v>3315782.95</v>
          </cell>
          <cell r="AA295">
            <v>3188872.53</v>
          </cell>
          <cell r="AB295">
            <v>3750515.21</v>
          </cell>
          <cell r="AC295">
            <v>3760776.67</v>
          </cell>
          <cell r="AD295">
            <v>3895505.52</v>
          </cell>
          <cell r="AE295">
            <v>3912518.1</v>
          </cell>
          <cell r="AF295">
            <v>3888520.91</v>
          </cell>
          <cell r="AG295">
            <v>3871129.26</v>
          </cell>
          <cell r="AH295">
            <v>3084401.94</v>
          </cell>
          <cell r="AI295">
            <v>3197381.65</v>
          </cell>
          <cell r="AJ295">
            <v>3077200.92</v>
          </cell>
          <cell r="AK295">
            <v>3083173.58</v>
          </cell>
          <cell r="AL295">
            <v>3200471.01</v>
          </cell>
          <cell r="AM295">
            <v>3326260.78</v>
          </cell>
          <cell r="AN295">
            <v>3525789.05</v>
          </cell>
          <cell r="AO295">
            <v>3316073.21</v>
          </cell>
          <cell r="AP295">
            <v>3462402.37</v>
          </cell>
          <cell r="AQ295">
            <v>3222782.6</v>
          </cell>
          <cell r="AR295">
            <v>3521668.25</v>
          </cell>
          <cell r="AS295">
            <v>4539519.8499999996</v>
          </cell>
          <cell r="AT295">
            <v>5313920.57</v>
          </cell>
          <cell r="AU295">
            <v>5814944.0700000003</v>
          </cell>
          <cell r="AV295">
            <v>6156880.7699999996</v>
          </cell>
          <cell r="AW295">
            <v>5973819.0199999996</v>
          </cell>
          <cell r="AX295">
            <v>6780880.4100000001</v>
          </cell>
          <cell r="AY295">
            <v>6264182.5800000001</v>
          </cell>
          <cell r="AZ295">
            <v>6654363.4699999997</v>
          </cell>
          <cell r="BA295">
            <v>6733732.8899999997</v>
          </cell>
          <cell r="BB295">
            <v>8701038.6600000001</v>
          </cell>
          <cell r="BC295">
            <v>9924527.3100000005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</row>
        <row r="296">
          <cell r="B296" t="str">
            <v>1.1.02.02.00001</v>
          </cell>
          <cell r="C296" t="str">
            <v xml:space="preserve">GERENCIA 1 -PLN                                   </v>
          </cell>
          <cell r="D296">
            <v>5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160643.57999999999</v>
          </cell>
          <cell r="R296">
            <v>194354.17</v>
          </cell>
          <cell r="S296">
            <v>181639.29</v>
          </cell>
          <cell r="T296">
            <v>209446.73</v>
          </cell>
          <cell r="U296">
            <v>220145.82</v>
          </cell>
          <cell r="V296">
            <v>272520.78000000003</v>
          </cell>
          <cell r="W296">
            <v>283663.78000000003</v>
          </cell>
          <cell r="X296">
            <v>212669.78</v>
          </cell>
          <cell r="Y296">
            <v>176729.38</v>
          </cell>
          <cell r="Z296">
            <v>153208.78</v>
          </cell>
          <cell r="AA296">
            <v>152129.78</v>
          </cell>
          <cell r="AB296">
            <v>139662.38</v>
          </cell>
          <cell r="AC296">
            <v>146382.38</v>
          </cell>
          <cell r="AD296">
            <v>149162.38</v>
          </cell>
          <cell r="AE296">
            <v>200139.19</v>
          </cell>
          <cell r="AF296">
            <v>227636.7</v>
          </cell>
          <cell r="AG296">
            <v>195650.13</v>
          </cell>
          <cell r="AH296">
            <v>142780.23000000001</v>
          </cell>
          <cell r="AI296">
            <v>282904.46999999997</v>
          </cell>
          <cell r="AJ296">
            <v>222658.95</v>
          </cell>
          <cell r="AK296">
            <v>307631.37</v>
          </cell>
          <cell r="AL296">
            <v>408813.38</v>
          </cell>
          <cell r="AM296">
            <v>503036.89</v>
          </cell>
          <cell r="AN296">
            <v>583910.18000000005</v>
          </cell>
          <cell r="AO296">
            <v>516877.03</v>
          </cell>
          <cell r="AP296">
            <v>516877.03</v>
          </cell>
          <cell r="AQ296">
            <v>516877.03</v>
          </cell>
          <cell r="AR296">
            <v>840126.74</v>
          </cell>
          <cell r="AS296">
            <v>1125983.44</v>
          </cell>
          <cell r="AT296">
            <v>1722085.95</v>
          </cell>
          <cell r="AU296">
            <v>1968553.43</v>
          </cell>
          <cell r="AV296">
            <v>2235915.04</v>
          </cell>
          <cell r="AW296">
            <v>2183124.1800000002</v>
          </cell>
          <cell r="AX296">
            <v>2427227.6</v>
          </cell>
          <cell r="AY296">
            <v>1948058.78</v>
          </cell>
          <cell r="AZ296">
            <v>1888162.88</v>
          </cell>
          <cell r="BA296">
            <v>1894841.59</v>
          </cell>
          <cell r="BB296">
            <v>3126725.14</v>
          </cell>
          <cell r="BC296">
            <v>3604483.98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</row>
        <row r="297">
          <cell r="B297" t="str">
            <v>1.1.02.02.00002</v>
          </cell>
          <cell r="C297" t="str">
            <v xml:space="preserve">GERENCIA 2 -PLN                                   </v>
          </cell>
          <cell r="D297">
            <v>5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256811.1</v>
          </cell>
          <cell r="R297">
            <v>242054.55</v>
          </cell>
          <cell r="S297">
            <v>263188.63</v>
          </cell>
          <cell r="T297">
            <v>182269.35</v>
          </cell>
          <cell r="U297">
            <v>211232.3</v>
          </cell>
          <cell r="V297">
            <v>205691.1</v>
          </cell>
          <cell r="W297">
            <v>147170.03</v>
          </cell>
          <cell r="X297">
            <v>104902.87</v>
          </cell>
          <cell r="Y297">
            <v>104902.87</v>
          </cell>
          <cell r="Z297">
            <v>104902.87</v>
          </cell>
          <cell r="AA297">
            <v>104902.87</v>
          </cell>
          <cell r="AB297">
            <v>132127.67000000001</v>
          </cell>
          <cell r="AC297">
            <v>144395.17000000001</v>
          </cell>
          <cell r="AD297">
            <v>144395.17000000001</v>
          </cell>
          <cell r="AE297">
            <v>144395.17000000001</v>
          </cell>
          <cell r="AF297">
            <v>144395.17000000001</v>
          </cell>
          <cell r="AG297">
            <v>144395.17000000001</v>
          </cell>
          <cell r="AH297">
            <v>144395.17000000001</v>
          </cell>
          <cell r="AI297">
            <v>212656.35</v>
          </cell>
          <cell r="AJ297">
            <v>212656.35</v>
          </cell>
          <cell r="AK297">
            <v>212656.35</v>
          </cell>
          <cell r="AL297">
            <v>212656.35</v>
          </cell>
          <cell r="AM297">
            <v>212656.35</v>
          </cell>
          <cell r="AN297">
            <v>212656.35</v>
          </cell>
          <cell r="AO297">
            <v>260879.35</v>
          </cell>
          <cell r="AP297">
            <v>344239.71</v>
          </cell>
          <cell r="AQ297">
            <v>33331.99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</row>
        <row r="298">
          <cell r="B298" t="str">
            <v>1.1.02.02.00003</v>
          </cell>
          <cell r="C298" t="str">
            <v xml:space="preserve">GERENCIA 3 -PLN                                   </v>
          </cell>
          <cell r="D298">
            <v>5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192.21</v>
          </cell>
          <cell r="R298">
            <v>4192.21</v>
          </cell>
          <cell r="S298">
            <v>16292.21</v>
          </cell>
          <cell r="T298">
            <v>12292.21</v>
          </cell>
          <cell r="U298">
            <v>12292.21</v>
          </cell>
          <cell r="V298">
            <v>12292.21</v>
          </cell>
          <cell r="W298">
            <v>12292.21</v>
          </cell>
          <cell r="X298">
            <v>0</v>
          </cell>
          <cell r="Y298">
            <v>0</v>
          </cell>
          <cell r="Z298">
            <v>0</v>
          </cell>
          <cell r="AA298">
            <v>7200</v>
          </cell>
          <cell r="AB298">
            <v>7200</v>
          </cell>
          <cell r="AC298">
            <v>7200</v>
          </cell>
          <cell r="AD298">
            <v>7200</v>
          </cell>
          <cell r="AE298">
            <v>7200</v>
          </cell>
          <cell r="AF298">
            <v>35757</v>
          </cell>
          <cell r="AG298">
            <v>28557</v>
          </cell>
          <cell r="AH298">
            <v>0</v>
          </cell>
          <cell r="AI298">
            <v>0</v>
          </cell>
          <cell r="AJ298">
            <v>4645</v>
          </cell>
          <cell r="AK298">
            <v>2245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</row>
        <row r="299">
          <cell r="B299" t="str">
            <v>1.1.02.02.00004</v>
          </cell>
          <cell r="C299" t="str">
            <v xml:space="preserve">GERENCIA 4 -TCR                                   </v>
          </cell>
          <cell r="D299">
            <v>5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198967.94</v>
          </cell>
          <cell r="R299">
            <v>260765.96</v>
          </cell>
          <cell r="S299">
            <v>189758.06</v>
          </cell>
          <cell r="T299">
            <v>187920.2</v>
          </cell>
          <cell r="U299">
            <v>408312.15</v>
          </cell>
          <cell r="V299">
            <v>148593.07999999999</v>
          </cell>
          <cell r="W299">
            <v>180536.16</v>
          </cell>
          <cell r="X299">
            <v>92044.24</v>
          </cell>
          <cell r="Y299">
            <v>85700.84</v>
          </cell>
          <cell r="Z299">
            <v>165656.75</v>
          </cell>
          <cell r="AA299">
            <v>66042.240000000005</v>
          </cell>
          <cell r="AB299">
            <v>152179.32999999999</v>
          </cell>
          <cell r="AC299">
            <v>153317.85</v>
          </cell>
          <cell r="AD299">
            <v>48298.53</v>
          </cell>
          <cell r="AE299">
            <v>111207.78</v>
          </cell>
          <cell r="AF299">
            <v>158132.09</v>
          </cell>
          <cell r="AG299">
            <v>119718.77</v>
          </cell>
          <cell r="AH299">
            <v>146729</v>
          </cell>
          <cell r="AI299">
            <v>203883.36</v>
          </cell>
          <cell r="AJ299">
            <v>136653.73000000001</v>
          </cell>
          <cell r="AK299">
            <v>111892.55</v>
          </cell>
          <cell r="AL299">
            <v>163157.28</v>
          </cell>
          <cell r="AM299">
            <v>202966.2</v>
          </cell>
          <cell r="AN299">
            <v>299929.19</v>
          </cell>
          <cell r="AO299">
            <v>221839.08</v>
          </cell>
          <cell r="AP299">
            <v>218981.06</v>
          </cell>
          <cell r="AQ299">
            <v>177171.84</v>
          </cell>
          <cell r="AR299">
            <v>118830.14</v>
          </cell>
          <cell r="AS299">
            <v>103131.68</v>
          </cell>
          <cell r="AT299">
            <v>206869.09</v>
          </cell>
          <cell r="AU299">
            <v>379177.45</v>
          </cell>
          <cell r="AV299">
            <v>244112.92</v>
          </cell>
          <cell r="AW299">
            <v>214305.54</v>
          </cell>
          <cell r="AX299">
            <v>368536.05</v>
          </cell>
          <cell r="AY299">
            <v>401554.27</v>
          </cell>
          <cell r="AZ299">
            <v>670125.93999999994</v>
          </cell>
          <cell r="BA299">
            <v>567352.54</v>
          </cell>
          <cell r="BB299">
            <v>860864.18</v>
          </cell>
          <cell r="BC299">
            <v>1331600.8600000001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</row>
        <row r="300">
          <cell r="B300" t="str">
            <v>1.1.02.02.00005</v>
          </cell>
          <cell r="C300" t="str">
            <v xml:space="preserve">GERENCIA 5 -PGA                                   </v>
          </cell>
          <cell r="D300">
            <v>5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191857.83</v>
          </cell>
          <cell r="R300">
            <v>166293.32999999999</v>
          </cell>
          <cell r="S300">
            <v>192524.44</v>
          </cell>
          <cell r="T300">
            <v>97702.33</v>
          </cell>
          <cell r="U300">
            <v>98937.33</v>
          </cell>
          <cell r="V300">
            <v>51555.92</v>
          </cell>
          <cell r="W300">
            <v>2350.5100000000002</v>
          </cell>
          <cell r="X300">
            <v>67489.600000000006</v>
          </cell>
          <cell r="Y300">
            <v>2041.24</v>
          </cell>
          <cell r="Z300">
            <v>2041.24</v>
          </cell>
          <cell r="AA300">
            <v>3995.1</v>
          </cell>
          <cell r="AB300">
            <v>0</v>
          </cell>
          <cell r="AC300">
            <v>0</v>
          </cell>
          <cell r="AD300">
            <v>0</v>
          </cell>
          <cell r="AE300">
            <v>2520</v>
          </cell>
          <cell r="AF300">
            <v>0</v>
          </cell>
          <cell r="AG300">
            <v>0</v>
          </cell>
          <cell r="AH300">
            <v>1874.16</v>
          </cell>
          <cell r="AI300">
            <v>0</v>
          </cell>
          <cell r="AJ300">
            <v>0</v>
          </cell>
          <cell r="AK300">
            <v>9869</v>
          </cell>
          <cell r="AL300">
            <v>1156.93</v>
          </cell>
          <cell r="AM300">
            <v>1121.0999999999999</v>
          </cell>
          <cell r="AN300">
            <v>23776.3</v>
          </cell>
          <cell r="AO300">
            <v>700</v>
          </cell>
          <cell r="AP300">
            <v>5150</v>
          </cell>
          <cell r="AQ300">
            <v>982.71</v>
          </cell>
          <cell r="AR300">
            <v>1406.25</v>
          </cell>
          <cell r="AS300">
            <v>16435</v>
          </cell>
          <cell r="AT300">
            <v>8008.5</v>
          </cell>
          <cell r="AU300">
            <v>56627</v>
          </cell>
          <cell r="AV300">
            <v>128624.2</v>
          </cell>
          <cell r="AW300">
            <v>36997.72</v>
          </cell>
          <cell r="AX300">
            <v>108780.72</v>
          </cell>
          <cell r="AY300">
            <v>75446.48</v>
          </cell>
          <cell r="AZ300">
            <v>156675.16</v>
          </cell>
          <cell r="BA300">
            <v>84476.01</v>
          </cell>
          <cell r="BB300">
            <v>165481.51999999999</v>
          </cell>
          <cell r="BC300">
            <v>364308.25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</row>
        <row r="301">
          <cell r="B301" t="str">
            <v>1.1.02.02.00006</v>
          </cell>
          <cell r="C301" t="str">
            <v xml:space="preserve">GERENCIA 6 -VNA                                   </v>
          </cell>
          <cell r="D301">
            <v>5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208680.24</v>
          </cell>
          <cell r="R301">
            <v>342024.88</v>
          </cell>
          <cell r="S301">
            <v>332957.34000000003</v>
          </cell>
          <cell r="T301">
            <v>277923.34000000003</v>
          </cell>
          <cell r="U301">
            <v>338875.06</v>
          </cell>
          <cell r="V301">
            <v>502825.68</v>
          </cell>
          <cell r="W301">
            <v>516173.36</v>
          </cell>
          <cell r="X301">
            <v>555066.86</v>
          </cell>
          <cell r="Y301">
            <v>454750.61</v>
          </cell>
          <cell r="Z301">
            <v>498872.08</v>
          </cell>
          <cell r="AA301">
            <v>464445.31</v>
          </cell>
          <cell r="AB301">
            <v>898870.28</v>
          </cell>
          <cell r="AC301">
            <v>917414.23</v>
          </cell>
          <cell r="AD301">
            <v>937802.58</v>
          </cell>
          <cell r="AE301">
            <v>837758.58</v>
          </cell>
          <cell r="AF301">
            <v>566449.42000000004</v>
          </cell>
          <cell r="AG301">
            <v>556069.79</v>
          </cell>
          <cell r="AH301">
            <v>581025.05000000005</v>
          </cell>
          <cell r="AI301">
            <v>548828.69999999995</v>
          </cell>
          <cell r="AJ301">
            <v>398036.45</v>
          </cell>
          <cell r="AK301">
            <v>424392.48</v>
          </cell>
          <cell r="AL301">
            <v>397472.06</v>
          </cell>
          <cell r="AM301">
            <v>390527.73</v>
          </cell>
          <cell r="AN301">
            <v>385157.17</v>
          </cell>
          <cell r="AO301">
            <v>413359.41</v>
          </cell>
          <cell r="AP301">
            <v>439375.74</v>
          </cell>
          <cell r="AQ301">
            <v>448110.38</v>
          </cell>
          <cell r="AR301">
            <v>514714.52</v>
          </cell>
          <cell r="AS301">
            <v>524803.41</v>
          </cell>
          <cell r="AT301">
            <v>542724.61</v>
          </cell>
          <cell r="AU301">
            <v>508953.33</v>
          </cell>
          <cell r="AV301">
            <v>463131.22</v>
          </cell>
          <cell r="AW301">
            <v>319504.08</v>
          </cell>
          <cell r="AX301">
            <v>380557.28</v>
          </cell>
          <cell r="AY301">
            <v>412737.51</v>
          </cell>
          <cell r="AZ301">
            <v>548545.63</v>
          </cell>
          <cell r="BA301">
            <v>571455.27</v>
          </cell>
          <cell r="BB301">
            <v>626041.94999999995</v>
          </cell>
          <cell r="BC301">
            <v>536085.06000000006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</row>
        <row r="302">
          <cell r="B302" t="str">
            <v>1.1.02.02.00007</v>
          </cell>
          <cell r="C302" t="str">
            <v xml:space="preserve">GERENCIA 7 -MCU                                   </v>
          </cell>
          <cell r="D302">
            <v>5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87471.49</v>
          </cell>
          <cell r="R302">
            <v>107650.27</v>
          </cell>
          <cell r="S302">
            <v>112303.76</v>
          </cell>
          <cell r="T302">
            <v>131326.60999999999</v>
          </cell>
          <cell r="U302">
            <v>151757.96</v>
          </cell>
          <cell r="V302">
            <v>138332.96</v>
          </cell>
          <cell r="W302">
            <v>130949.66</v>
          </cell>
          <cell r="X302">
            <v>207919.99</v>
          </cell>
          <cell r="Y302">
            <v>128816.89</v>
          </cell>
          <cell r="Z302">
            <v>148697.07</v>
          </cell>
          <cell r="AA302">
            <v>150364.07</v>
          </cell>
          <cell r="AB302">
            <v>200358.64</v>
          </cell>
          <cell r="AC302">
            <v>183887.19</v>
          </cell>
          <cell r="AD302">
            <v>185090.69</v>
          </cell>
          <cell r="AE302">
            <v>185037.65</v>
          </cell>
          <cell r="AF302">
            <v>163688.79999999999</v>
          </cell>
          <cell r="AG302">
            <v>170428.79999999999</v>
          </cell>
          <cell r="AH302">
            <v>161156.20000000001</v>
          </cell>
          <cell r="AI302">
            <v>152189.20000000001</v>
          </cell>
          <cell r="AJ302">
            <v>141170.87</v>
          </cell>
          <cell r="AK302">
            <v>136127.26</v>
          </cell>
          <cell r="AL302">
            <v>152680.44</v>
          </cell>
          <cell r="AM302">
            <v>149097.94</v>
          </cell>
          <cell r="AN302">
            <v>153505.29</v>
          </cell>
          <cell r="AO302">
            <v>139758.26999999999</v>
          </cell>
          <cell r="AP302">
            <v>172079.76</v>
          </cell>
          <cell r="AQ302">
            <v>287253.58</v>
          </cell>
          <cell r="AR302">
            <v>280233.53000000003</v>
          </cell>
          <cell r="AS302">
            <v>294826.95</v>
          </cell>
          <cell r="AT302">
            <v>273811.20000000001</v>
          </cell>
          <cell r="AU302">
            <v>267619.46000000002</v>
          </cell>
          <cell r="AV302">
            <v>350627.46</v>
          </cell>
          <cell r="AW302">
            <v>335350.61</v>
          </cell>
          <cell r="AX302">
            <v>386910.14</v>
          </cell>
          <cell r="AY302">
            <v>422389.43</v>
          </cell>
          <cell r="AZ302">
            <v>461093.11</v>
          </cell>
          <cell r="BA302">
            <v>629046.51</v>
          </cell>
          <cell r="BB302">
            <v>802250</v>
          </cell>
          <cell r="BC302">
            <v>659291.05000000005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</row>
        <row r="303">
          <cell r="B303" t="str">
            <v>1.1.02.02.00008</v>
          </cell>
          <cell r="C303" t="str">
            <v xml:space="preserve">GERENCIA 8 -UBR                                   </v>
          </cell>
          <cell r="D303">
            <v>5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2093.3000000000002</v>
          </cell>
          <cell r="R303">
            <v>2093.3000000000002</v>
          </cell>
          <cell r="S303">
            <v>2093.3000000000002</v>
          </cell>
          <cell r="T303">
            <v>2093.3000000000002</v>
          </cell>
          <cell r="U303">
            <v>2093.3000000000002</v>
          </cell>
          <cell r="V303">
            <v>2093.3000000000002</v>
          </cell>
          <cell r="W303">
            <v>2093.3000000000002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66138.679999999993</v>
          </cell>
          <cell r="AU303">
            <v>88893.35</v>
          </cell>
          <cell r="AV303">
            <v>189041</v>
          </cell>
          <cell r="AW303">
            <v>179806.86</v>
          </cell>
          <cell r="AX303">
            <v>354527.05</v>
          </cell>
          <cell r="AY303">
            <v>295719.5</v>
          </cell>
          <cell r="AZ303">
            <v>100348.18</v>
          </cell>
          <cell r="BA303">
            <v>152663.4</v>
          </cell>
          <cell r="BB303">
            <v>271267.88</v>
          </cell>
          <cell r="BC303">
            <v>534788.62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</row>
        <row r="304">
          <cell r="B304" t="str">
            <v>1.1.02.02.00009</v>
          </cell>
          <cell r="C304" t="str">
            <v xml:space="preserve">JURIDICO G1,G5 - PLN                              </v>
          </cell>
          <cell r="D304">
            <v>5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1137271.03</v>
          </cell>
          <cell r="R304">
            <v>1168839.53</v>
          </cell>
          <cell r="S304">
            <v>1177547.53</v>
          </cell>
          <cell r="T304">
            <v>1160547.53</v>
          </cell>
          <cell r="U304">
            <v>1210103.32</v>
          </cell>
          <cell r="V304">
            <v>1261593.73</v>
          </cell>
          <cell r="W304">
            <v>1313799.1399999999</v>
          </cell>
          <cell r="X304">
            <v>1241337.81</v>
          </cell>
          <cell r="Y304">
            <v>1282004.81</v>
          </cell>
          <cell r="Z304">
            <v>1258159.81</v>
          </cell>
          <cell r="AA304">
            <v>1255548.81</v>
          </cell>
          <cell r="AB304">
            <v>1235872.56</v>
          </cell>
          <cell r="AC304">
            <v>1224870.06</v>
          </cell>
          <cell r="AD304">
            <v>1223646.56</v>
          </cell>
          <cell r="AE304">
            <v>1224350.1200000001</v>
          </cell>
          <cell r="AF304">
            <v>1232413.1200000001</v>
          </cell>
          <cell r="AG304">
            <v>1205759.71</v>
          </cell>
          <cell r="AH304">
            <v>455892.24</v>
          </cell>
          <cell r="AI304">
            <v>424728.24</v>
          </cell>
          <cell r="AJ304">
            <v>379188.24</v>
          </cell>
          <cell r="AK304">
            <v>296168.24</v>
          </cell>
          <cell r="AL304">
            <v>282343.24</v>
          </cell>
          <cell r="AM304">
            <v>284663.24</v>
          </cell>
          <cell r="AN304">
            <v>284663.24</v>
          </cell>
          <cell r="AO304">
            <v>284663.24</v>
          </cell>
          <cell r="AP304">
            <v>284663.24</v>
          </cell>
          <cell r="AQ304">
            <v>284663.24</v>
          </cell>
          <cell r="AR304">
            <v>284663.24</v>
          </cell>
          <cell r="AS304">
            <v>961298.71</v>
          </cell>
          <cell r="AT304">
            <v>982250.71</v>
          </cell>
          <cell r="AU304">
            <v>1017816.71</v>
          </cell>
          <cell r="AV304">
            <v>1017816.71</v>
          </cell>
          <cell r="AW304">
            <v>1093104.21</v>
          </cell>
          <cell r="AX304">
            <v>1123590.74</v>
          </cell>
          <cell r="AY304">
            <v>1074977.74</v>
          </cell>
          <cell r="AZ304">
            <v>1111977.74</v>
          </cell>
          <cell r="BA304">
            <v>1100977.74</v>
          </cell>
          <cell r="BB304">
            <v>1109402.3600000001</v>
          </cell>
          <cell r="BC304">
            <v>1173864.21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</row>
        <row r="305">
          <cell r="B305" t="str">
            <v>1.1.02.02.00010</v>
          </cell>
          <cell r="C305" t="str">
            <v xml:space="preserve">JURIDICO G2,G3,G4 - PLN                           </v>
          </cell>
          <cell r="D305">
            <v>5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984244.35</v>
          </cell>
          <cell r="R305">
            <v>984244.35</v>
          </cell>
          <cell r="S305">
            <v>984244.35</v>
          </cell>
          <cell r="T305">
            <v>984244.35</v>
          </cell>
          <cell r="U305">
            <v>984244.35</v>
          </cell>
          <cell r="V305">
            <v>984244.35</v>
          </cell>
          <cell r="W305">
            <v>998741.35</v>
          </cell>
          <cell r="X305">
            <v>984244.35</v>
          </cell>
          <cell r="Y305">
            <v>984244.35</v>
          </cell>
          <cell r="Z305">
            <v>984244.35</v>
          </cell>
          <cell r="AA305">
            <v>984244.35</v>
          </cell>
          <cell r="AB305">
            <v>984244.35</v>
          </cell>
          <cell r="AC305">
            <v>812603.82</v>
          </cell>
          <cell r="AD305">
            <v>812603.82</v>
          </cell>
          <cell r="AE305">
            <v>812603.82</v>
          </cell>
          <cell r="AF305">
            <v>812603.82</v>
          </cell>
          <cell r="AG305">
            <v>817046.1</v>
          </cell>
          <cell r="AH305">
            <v>817046.1</v>
          </cell>
          <cell r="AI305">
            <v>821076.1</v>
          </cell>
          <cell r="AJ305">
            <v>821076.1</v>
          </cell>
          <cell r="AK305">
            <v>821076.1</v>
          </cell>
          <cell r="AL305">
            <v>821076.1</v>
          </cell>
          <cell r="AM305">
            <v>821076.1</v>
          </cell>
          <cell r="AN305">
            <v>821076.1</v>
          </cell>
          <cell r="AO305">
            <v>821076.1</v>
          </cell>
          <cell r="AP305">
            <v>821076.1</v>
          </cell>
          <cell r="AQ305">
            <v>821076.1</v>
          </cell>
          <cell r="AR305">
            <v>821076.1</v>
          </cell>
          <cell r="AS305">
            <v>821076.1</v>
          </cell>
          <cell r="AT305">
            <v>821076.1</v>
          </cell>
          <cell r="AU305">
            <v>821076.1</v>
          </cell>
          <cell r="AV305">
            <v>821076.1</v>
          </cell>
          <cell r="AW305">
            <v>821076.1</v>
          </cell>
          <cell r="AX305">
            <v>821076.1</v>
          </cell>
          <cell r="AY305">
            <v>795412.1</v>
          </cell>
          <cell r="AZ305">
            <v>795412.1</v>
          </cell>
          <cell r="BA305">
            <v>795412.1</v>
          </cell>
          <cell r="BB305">
            <v>795412.1</v>
          </cell>
          <cell r="BC305">
            <v>795412.1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</row>
        <row r="306">
          <cell r="B306" t="str">
            <v>1.1.02.02.00011</v>
          </cell>
          <cell r="C306" t="str">
            <v xml:space="preserve">JURIDICO G6                                       </v>
          </cell>
          <cell r="D306">
            <v>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216599.82</v>
          </cell>
          <cell r="AE306">
            <v>216599.82</v>
          </cell>
          <cell r="AF306">
            <v>374978.82</v>
          </cell>
          <cell r="AG306">
            <v>461037.82</v>
          </cell>
          <cell r="AH306">
            <v>461037.82</v>
          </cell>
          <cell r="AI306">
            <v>408012.26</v>
          </cell>
          <cell r="AJ306">
            <v>618012.26</v>
          </cell>
          <cell r="AK306">
            <v>618012.26</v>
          </cell>
          <cell r="AL306">
            <v>618012.26</v>
          </cell>
          <cell r="AM306">
            <v>618012.26</v>
          </cell>
          <cell r="AN306">
            <v>618012.26</v>
          </cell>
          <cell r="AO306">
            <v>509232.76</v>
          </cell>
          <cell r="AP306">
            <v>509232.76</v>
          </cell>
          <cell r="AQ306">
            <v>509232.76</v>
          </cell>
          <cell r="AR306">
            <v>509232.76</v>
          </cell>
          <cell r="AS306">
            <v>509232.76</v>
          </cell>
          <cell r="AT306">
            <v>509232.76</v>
          </cell>
          <cell r="AU306">
            <v>509232.76</v>
          </cell>
          <cell r="AV306">
            <v>509232.76</v>
          </cell>
          <cell r="AW306">
            <v>602767.76</v>
          </cell>
          <cell r="AX306">
            <v>602767.76</v>
          </cell>
          <cell r="AY306">
            <v>602767.76</v>
          </cell>
          <cell r="AZ306">
            <v>602767.76</v>
          </cell>
          <cell r="BA306">
            <v>602767.76</v>
          </cell>
          <cell r="BB306">
            <v>602767.76</v>
          </cell>
          <cell r="BC306">
            <v>602767.76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</row>
        <row r="307">
          <cell r="B307" t="str">
            <v>1.1.02.02.00012</v>
          </cell>
          <cell r="C307" t="str">
            <v xml:space="preserve">JURIDICO G7 - MCU                                 </v>
          </cell>
          <cell r="D307">
            <v>5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170705.97</v>
          </cell>
          <cell r="AD307">
            <v>170705.97</v>
          </cell>
          <cell r="AE307">
            <v>170705.97</v>
          </cell>
          <cell r="AF307">
            <v>172465.97</v>
          </cell>
          <cell r="AG307">
            <v>172465.97</v>
          </cell>
          <cell r="AH307">
            <v>172465.97</v>
          </cell>
          <cell r="AI307">
            <v>143102.97</v>
          </cell>
          <cell r="AJ307">
            <v>143102.97</v>
          </cell>
          <cell r="AK307">
            <v>143102.97</v>
          </cell>
          <cell r="AL307">
            <v>143102.97</v>
          </cell>
          <cell r="AM307">
            <v>143102.97</v>
          </cell>
          <cell r="AN307">
            <v>143102.97</v>
          </cell>
          <cell r="AO307">
            <v>143102.97</v>
          </cell>
          <cell r="AP307">
            <v>143102.97</v>
          </cell>
          <cell r="AQ307">
            <v>143102.97</v>
          </cell>
          <cell r="AR307">
            <v>143102.97</v>
          </cell>
          <cell r="AS307">
            <v>143102.97</v>
          </cell>
          <cell r="AT307">
            <v>143102.97</v>
          </cell>
          <cell r="AU307">
            <v>143102.97</v>
          </cell>
          <cell r="AV307">
            <v>143102.97</v>
          </cell>
          <cell r="AW307">
            <v>143102.97</v>
          </cell>
          <cell r="AX307">
            <v>143102.97</v>
          </cell>
          <cell r="AY307">
            <v>143102.97</v>
          </cell>
          <cell r="AZ307">
            <v>143102.97</v>
          </cell>
          <cell r="BA307">
            <v>143102.97</v>
          </cell>
          <cell r="BB307">
            <v>143102.97</v>
          </cell>
          <cell r="BC307">
            <v>143102.97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</row>
        <row r="308">
          <cell r="B308" t="str">
            <v>1.1.02.02.00013</v>
          </cell>
          <cell r="C308" t="str">
            <v xml:space="preserve">GERENCIA 10-CMC                                   </v>
          </cell>
          <cell r="D308">
            <v>5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AO308">
            <v>4585</v>
          </cell>
          <cell r="AP308">
            <v>7624</v>
          </cell>
          <cell r="AQ308">
            <v>980</v>
          </cell>
          <cell r="AR308">
            <v>8282</v>
          </cell>
          <cell r="AS308">
            <v>39628.83</v>
          </cell>
          <cell r="AT308">
            <v>38620</v>
          </cell>
          <cell r="AU308">
            <v>53891.51</v>
          </cell>
          <cell r="AV308">
            <v>54200.39</v>
          </cell>
          <cell r="AW308">
            <v>44678.99</v>
          </cell>
          <cell r="AX308">
            <v>63804</v>
          </cell>
          <cell r="AY308">
            <v>92016.04</v>
          </cell>
          <cell r="AZ308">
            <v>76255</v>
          </cell>
          <cell r="BA308">
            <v>91740</v>
          </cell>
          <cell r="BB308">
            <v>97825.8</v>
          </cell>
          <cell r="BC308">
            <v>78925.45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</row>
        <row r="309">
          <cell r="B309" t="str">
            <v>1.1.02.02.00014</v>
          </cell>
          <cell r="C309" t="str">
            <v xml:space="preserve">JURIDICO G8 - UBR                                 </v>
          </cell>
          <cell r="D309">
            <v>5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99897</v>
          </cell>
          <cell r="BA309">
            <v>99897</v>
          </cell>
          <cell r="BB309">
            <v>99897</v>
          </cell>
          <cell r="BC309">
            <v>99897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</row>
        <row r="310">
          <cell r="A310">
            <v>9</v>
          </cell>
          <cell r="B310" t="str">
            <v>1.1.02.03</v>
          </cell>
          <cell r="C310" t="str">
            <v xml:space="preserve">ADIANTAMENTOS P/VIAGENS                           </v>
          </cell>
          <cell r="D310">
            <v>4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34611.93</v>
          </cell>
          <cell r="R310">
            <v>34445.93</v>
          </cell>
          <cell r="S310">
            <v>37630.769999999997</v>
          </cell>
          <cell r="T310">
            <v>43382.26</v>
          </cell>
          <cell r="U310">
            <v>46052.15</v>
          </cell>
          <cell r="V310">
            <v>45676.65</v>
          </cell>
          <cell r="W310">
            <v>55440.28</v>
          </cell>
          <cell r="X310">
            <v>55897.19</v>
          </cell>
          <cell r="Y310">
            <v>58457.42</v>
          </cell>
          <cell r="Z310">
            <v>59157.29</v>
          </cell>
          <cell r="AA310">
            <v>56869.29</v>
          </cell>
          <cell r="AB310">
            <v>42413.79</v>
          </cell>
          <cell r="AC310">
            <v>45907.16</v>
          </cell>
          <cell r="AD310">
            <v>49707.16</v>
          </cell>
          <cell r="AE310">
            <v>69801.210000000006</v>
          </cell>
          <cell r="AF310">
            <v>68700.61</v>
          </cell>
          <cell r="AG310">
            <v>66414.05</v>
          </cell>
          <cell r="AH310">
            <v>70681.289999999994</v>
          </cell>
          <cell r="AI310">
            <v>77401.78</v>
          </cell>
          <cell r="AJ310">
            <v>82749.23</v>
          </cell>
          <cell r="AK310">
            <v>86225.9</v>
          </cell>
          <cell r="AL310">
            <v>106241.5</v>
          </cell>
          <cell r="AM310">
            <v>114198.52</v>
          </cell>
          <cell r="AN310">
            <v>47243.4</v>
          </cell>
          <cell r="AO310">
            <v>55394.57</v>
          </cell>
          <cell r="AP310">
            <v>60512.7</v>
          </cell>
          <cell r="AQ310">
            <v>71198.69</v>
          </cell>
          <cell r="AR310">
            <v>90439.38</v>
          </cell>
          <cell r="AS310">
            <v>104713.45</v>
          </cell>
          <cell r="AT310">
            <v>119910.67</v>
          </cell>
          <cell r="AU310">
            <v>124405.99</v>
          </cell>
          <cell r="AV310">
            <v>137623.99</v>
          </cell>
          <cell r="AW310">
            <v>149121.45000000001</v>
          </cell>
          <cell r="AX310">
            <v>155732.1</v>
          </cell>
          <cell r="AY310">
            <v>157960.54</v>
          </cell>
          <cell r="AZ310">
            <v>151873.88</v>
          </cell>
          <cell r="BA310">
            <v>161667.69</v>
          </cell>
          <cell r="BB310">
            <v>161486.38</v>
          </cell>
          <cell r="BC310">
            <v>174302.95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</row>
        <row r="311">
          <cell r="B311" t="str">
            <v>1.1.02.03.00001</v>
          </cell>
          <cell r="C311" t="str">
            <v xml:space="preserve">ADIANTAMENTOS P/VIAGENS                           </v>
          </cell>
          <cell r="D311">
            <v>5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9606.7900000000009</v>
          </cell>
          <cell r="R311">
            <v>10440.790000000001</v>
          </cell>
          <cell r="S311">
            <v>11375.63</v>
          </cell>
          <cell r="T311">
            <v>17127.12</v>
          </cell>
          <cell r="U311">
            <v>18697.009999999998</v>
          </cell>
          <cell r="V311">
            <v>18321.509999999998</v>
          </cell>
          <cell r="W311">
            <v>29085.14</v>
          </cell>
          <cell r="X311">
            <v>29742.05</v>
          </cell>
          <cell r="Y311">
            <v>32302.28</v>
          </cell>
          <cell r="Z311">
            <v>33552.15</v>
          </cell>
          <cell r="AA311">
            <v>31264.15</v>
          </cell>
          <cell r="AB311">
            <v>17208.650000000001</v>
          </cell>
          <cell r="AC311">
            <v>19102.02</v>
          </cell>
          <cell r="AD311">
            <v>22702.02</v>
          </cell>
          <cell r="AE311">
            <v>40896.07</v>
          </cell>
          <cell r="AF311">
            <v>40346.07</v>
          </cell>
          <cell r="AG311">
            <v>39659.51</v>
          </cell>
          <cell r="AH311">
            <v>44226.75</v>
          </cell>
          <cell r="AI311">
            <v>51197.24</v>
          </cell>
          <cell r="AJ311">
            <v>56336.69</v>
          </cell>
          <cell r="AK311">
            <v>59321.36</v>
          </cell>
          <cell r="AL311">
            <v>81486.960000000006</v>
          </cell>
          <cell r="AM311">
            <v>87493.98</v>
          </cell>
          <cell r="AN311">
            <v>20538.86</v>
          </cell>
          <cell r="AO311">
            <v>28140.03</v>
          </cell>
          <cell r="AP311">
            <v>30758.16</v>
          </cell>
          <cell r="AQ311">
            <v>38744.15</v>
          </cell>
          <cell r="AR311">
            <v>57784.84</v>
          </cell>
          <cell r="AS311">
            <v>69358.91</v>
          </cell>
          <cell r="AT311">
            <v>81556.13</v>
          </cell>
          <cell r="AU311">
            <v>85215.17</v>
          </cell>
          <cell r="AV311">
            <v>96833.17</v>
          </cell>
          <cell r="AW311">
            <v>106580.63</v>
          </cell>
          <cell r="AX311">
            <v>111935.63</v>
          </cell>
          <cell r="AY311">
            <v>112264.07</v>
          </cell>
          <cell r="AZ311">
            <v>105677.41</v>
          </cell>
          <cell r="BA311">
            <v>114371.22</v>
          </cell>
          <cell r="BB311">
            <v>113089.91</v>
          </cell>
          <cell r="BC311">
            <v>126406.48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</row>
        <row r="312">
          <cell r="B312" t="str">
            <v>1.1.02.03.00002</v>
          </cell>
          <cell r="C312" t="str">
            <v xml:space="preserve">ALFEU GOMES GOULART                               </v>
          </cell>
          <cell r="D312">
            <v>5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650</v>
          </cell>
          <cell r="R312">
            <v>650</v>
          </cell>
          <cell r="S312">
            <v>650</v>
          </cell>
          <cell r="T312">
            <v>650</v>
          </cell>
          <cell r="U312">
            <v>650</v>
          </cell>
          <cell r="V312">
            <v>650</v>
          </cell>
          <cell r="W312">
            <v>650</v>
          </cell>
          <cell r="X312">
            <v>650</v>
          </cell>
          <cell r="Y312">
            <v>650</v>
          </cell>
          <cell r="Z312">
            <v>650</v>
          </cell>
          <cell r="AA312">
            <v>650</v>
          </cell>
          <cell r="AB312">
            <v>850</v>
          </cell>
          <cell r="AC312">
            <v>850</v>
          </cell>
          <cell r="AD312">
            <v>850</v>
          </cell>
          <cell r="AE312">
            <v>850</v>
          </cell>
          <cell r="AF312">
            <v>850</v>
          </cell>
          <cell r="AG312">
            <v>850</v>
          </cell>
          <cell r="AH312">
            <v>850</v>
          </cell>
          <cell r="AI312">
            <v>850</v>
          </cell>
          <cell r="AJ312">
            <v>850</v>
          </cell>
          <cell r="AK312">
            <v>850</v>
          </cell>
          <cell r="AL312">
            <v>850</v>
          </cell>
          <cell r="AM312">
            <v>850</v>
          </cell>
          <cell r="AN312">
            <v>850</v>
          </cell>
          <cell r="AO312">
            <v>850</v>
          </cell>
          <cell r="AP312">
            <v>850</v>
          </cell>
          <cell r="AQ312">
            <v>850</v>
          </cell>
          <cell r="AR312">
            <v>850</v>
          </cell>
          <cell r="AS312">
            <v>850</v>
          </cell>
          <cell r="AT312">
            <v>850</v>
          </cell>
          <cell r="AU312">
            <v>850</v>
          </cell>
          <cell r="AV312">
            <v>850</v>
          </cell>
          <cell r="AW312">
            <v>850</v>
          </cell>
          <cell r="AX312">
            <v>850</v>
          </cell>
          <cell r="AY312">
            <v>850</v>
          </cell>
          <cell r="AZ312">
            <v>850</v>
          </cell>
          <cell r="BA312">
            <v>850</v>
          </cell>
          <cell r="BB312">
            <v>850</v>
          </cell>
          <cell r="BC312">
            <v>850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</row>
        <row r="313">
          <cell r="B313" t="str">
            <v>1.1.02.03.00003</v>
          </cell>
          <cell r="C313" t="str">
            <v xml:space="preserve">ANTONIO CARLOS CORREA CANDIDO                     </v>
          </cell>
          <cell r="D313">
            <v>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450</v>
          </cell>
          <cell r="R313">
            <v>450</v>
          </cell>
          <cell r="S313">
            <v>450</v>
          </cell>
          <cell r="T313">
            <v>450</v>
          </cell>
          <cell r="U313">
            <v>450</v>
          </cell>
          <cell r="V313">
            <v>450</v>
          </cell>
          <cell r="W313">
            <v>450</v>
          </cell>
          <cell r="X313">
            <v>450</v>
          </cell>
          <cell r="Y313">
            <v>450</v>
          </cell>
          <cell r="Z313">
            <v>450</v>
          </cell>
          <cell r="AA313">
            <v>450</v>
          </cell>
          <cell r="AB313">
            <v>450</v>
          </cell>
          <cell r="AC313">
            <v>450</v>
          </cell>
          <cell r="AD313">
            <v>450</v>
          </cell>
          <cell r="AE313">
            <v>450</v>
          </cell>
          <cell r="AF313">
            <v>450</v>
          </cell>
          <cell r="AG313">
            <v>450</v>
          </cell>
          <cell r="AH313">
            <v>450</v>
          </cell>
          <cell r="AI313">
            <v>450</v>
          </cell>
          <cell r="AJ313">
            <v>450</v>
          </cell>
          <cell r="AK313">
            <v>450</v>
          </cell>
          <cell r="AL313">
            <v>450</v>
          </cell>
          <cell r="AM313">
            <v>450</v>
          </cell>
          <cell r="AN313">
            <v>450</v>
          </cell>
          <cell r="AO313">
            <v>450</v>
          </cell>
          <cell r="AP313">
            <v>450</v>
          </cell>
          <cell r="AQ313">
            <v>450</v>
          </cell>
          <cell r="AR313">
            <v>450</v>
          </cell>
          <cell r="AS313">
            <v>450</v>
          </cell>
          <cell r="AT313">
            <v>450</v>
          </cell>
          <cell r="AU313">
            <v>450</v>
          </cell>
          <cell r="AV313">
            <v>450</v>
          </cell>
          <cell r="AW313">
            <v>450</v>
          </cell>
          <cell r="AX313">
            <v>450</v>
          </cell>
          <cell r="AY313">
            <v>450</v>
          </cell>
          <cell r="AZ313">
            <v>450</v>
          </cell>
          <cell r="BA313">
            <v>450</v>
          </cell>
          <cell r="BB313">
            <v>450</v>
          </cell>
          <cell r="BC313">
            <v>450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</row>
        <row r="314">
          <cell r="B314" t="str">
            <v>1.1.02.03.00004</v>
          </cell>
          <cell r="C314" t="str">
            <v xml:space="preserve">ARNALDO LIMA DE CASTRO                            </v>
          </cell>
          <cell r="D314">
            <v>5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450.6</v>
          </cell>
          <cell r="R314">
            <v>450.6</v>
          </cell>
          <cell r="S314">
            <v>450.6</v>
          </cell>
          <cell r="T314">
            <v>450.6</v>
          </cell>
          <cell r="U314">
            <v>450.6</v>
          </cell>
          <cell r="V314">
            <v>450.6</v>
          </cell>
          <cell r="W314">
            <v>450.6</v>
          </cell>
          <cell r="X314">
            <v>450.6</v>
          </cell>
          <cell r="Y314">
            <v>450.6</v>
          </cell>
          <cell r="Z314">
            <v>450.6</v>
          </cell>
          <cell r="AA314">
            <v>450.6</v>
          </cell>
          <cell r="AB314">
            <v>450.6</v>
          </cell>
          <cell r="AC314">
            <v>450.6</v>
          </cell>
          <cell r="AD314">
            <v>450.6</v>
          </cell>
          <cell r="AE314">
            <v>450.6</v>
          </cell>
          <cell r="AF314">
            <v>450</v>
          </cell>
          <cell r="AG314">
            <v>450</v>
          </cell>
          <cell r="AH314">
            <v>450</v>
          </cell>
          <cell r="AI314">
            <v>450</v>
          </cell>
          <cell r="AJ314">
            <v>450</v>
          </cell>
          <cell r="AK314">
            <v>450</v>
          </cell>
          <cell r="AL314">
            <v>450</v>
          </cell>
          <cell r="AM314">
            <v>650</v>
          </cell>
          <cell r="AN314">
            <v>650</v>
          </cell>
          <cell r="AO314">
            <v>650</v>
          </cell>
          <cell r="AP314">
            <v>650</v>
          </cell>
          <cell r="AQ314">
            <v>650</v>
          </cell>
          <cell r="AR314">
            <v>650</v>
          </cell>
          <cell r="AS314">
            <v>1350</v>
          </cell>
          <cell r="AT314">
            <v>1350</v>
          </cell>
          <cell r="AU314">
            <v>650</v>
          </cell>
          <cell r="AV314">
            <v>650</v>
          </cell>
          <cell r="AW314">
            <v>650</v>
          </cell>
          <cell r="AX314">
            <v>650</v>
          </cell>
          <cell r="AY314">
            <v>650</v>
          </cell>
          <cell r="AZ314">
            <v>650</v>
          </cell>
          <cell r="BA314">
            <v>650</v>
          </cell>
          <cell r="BB314">
            <v>650</v>
          </cell>
          <cell r="BC314">
            <v>650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</row>
        <row r="315">
          <cell r="B315" t="str">
            <v>1.1.02.03.00005</v>
          </cell>
          <cell r="C315" t="str">
            <v xml:space="preserve">EDUARDO RODRIGUES DE LIMA                         </v>
          </cell>
          <cell r="D315">
            <v>5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450</v>
          </cell>
          <cell r="R315">
            <v>450</v>
          </cell>
          <cell r="S315">
            <v>450</v>
          </cell>
          <cell r="T315">
            <v>450</v>
          </cell>
          <cell r="U315">
            <v>450</v>
          </cell>
          <cell r="V315">
            <v>450</v>
          </cell>
          <cell r="W315">
            <v>450</v>
          </cell>
          <cell r="X315">
            <v>450</v>
          </cell>
          <cell r="Y315">
            <v>450</v>
          </cell>
          <cell r="Z315">
            <v>450</v>
          </cell>
          <cell r="AA315">
            <v>450</v>
          </cell>
          <cell r="AB315">
            <v>450</v>
          </cell>
          <cell r="AC315">
            <v>450</v>
          </cell>
          <cell r="AD315">
            <v>450</v>
          </cell>
          <cell r="AE315">
            <v>450</v>
          </cell>
          <cell r="AF315">
            <v>450</v>
          </cell>
          <cell r="AG315">
            <v>450</v>
          </cell>
          <cell r="AH315">
            <v>450</v>
          </cell>
          <cell r="AI315">
            <v>450</v>
          </cell>
          <cell r="AJ315">
            <v>450</v>
          </cell>
          <cell r="AK315">
            <v>450</v>
          </cell>
          <cell r="AL315">
            <v>450</v>
          </cell>
          <cell r="AM315">
            <v>450</v>
          </cell>
          <cell r="AN315">
            <v>450</v>
          </cell>
          <cell r="AO315">
            <v>450</v>
          </cell>
          <cell r="AP315">
            <v>450</v>
          </cell>
          <cell r="AQ315">
            <v>450</v>
          </cell>
          <cell r="AR315">
            <v>450</v>
          </cell>
          <cell r="AS315">
            <v>450</v>
          </cell>
          <cell r="AT315">
            <v>450</v>
          </cell>
          <cell r="AU315">
            <v>450</v>
          </cell>
          <cell r="AV315">
            <v>450</v>
          </cell>
          <cell r="AW315">
            <v>450</v>
          </cell>
          <cell r="AX315">
            <v>450</v>
          </cell>
          <cell r="AY315">
            <v>450</v>
          </cell>
          <cell r="AZ315">
            <v>450</v>
          </cell>
          <cell r="BA315">
            <v>450</v>
          </cell>
          <cell r="BB315">
            <v>450</v>
          </cell>
          <cell r="BC315">
            <v>450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</row>
        <row r="316">
          <cell r="B316" t="str">
            <v>1.1.02.03.00006</v>
          </cell>
          <cell r="C316" t="str">
            <v xml:space="preserve">FABIANO BUENO DE ABREU                            </v>
          </cell>
          <cell r="D316">
            <v>5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450</v>
          </cell>
          <cell r="R316">
            <v>450</v>
          </cell>
          <cell r="S316">
            <v>450</v>
          </cell>
          <cell r="T316">
            <v>450</v>
          </cell>
          <cell r="U316">
            <v>450</v>
          </cell>
          <cell r="V316">
            <v>450</v>
          </cell>
          <cell r="W316">
            <v>450</v>
          </cell>
          <cell r="X316">
            <v>450</v>
          </cell>
          <cell r="Y316">
            <v>450</v>
          </cell>
          <cell r="Z316">
            <v>450</v>
          </cell>
          <cell r="AA316">
            <v>450</v>
          </cell>
          <cell r="AB316">
            <v>450</v>
          </cell>
          <cell r="AC316">
            <v>450</v>
          </cell>
          <cell r="AD316">
            <v>450</v>
          </cell>
          <cell r="AE316">
            <v>450</v>
          </cell>
          <cell r="AF316">
            <v>450</v>
          </cell>
          <cell r="AG316">
            <v>450</v>
          </cell>
          <cell r="AH316">
            <v>450</v>
          </cell>
          <cell r="AI316">
            <v>450</v>
          </cell>
          <cell r="AJ316">
            <v>450</v>
          </cell>
          <cell r="AK316">
            <v>450</v>
          </cell>
          <cell r="AL316">
            <v>450</v>
          </cell>
          <cell r="AM316">
            <v>650</v>
          </cell>
          <cell r="AN316">
            <v>650</v>
          </cell>
          <cell r="AO316">
            <v>650</v>
          </cell>
          <cell r="AP316">
            <v>650</v>
          </cell>
          <cell r="AQ316">
            <v>650</v>
          </cell>
          <cell r="AR316">
            <v>650</v>
          </cell>
          <cell r="AS316">
            <v>650</v>
          </cell>
          <cell r="AT316">
            <v>650</v>
          </cell>
          <cell r="AU316">
            <v>650</v>
          </cell>
          <cell r="AV316">
            <v>650</v>
          </cell>
          <cell r="AW316">
            <v>650</v>
          </cell>
          <cell r="AX316">
            <v>650</v>
          </cell>
          <cell r="AY316">
            <v>650</v>
          </cell>
          <cell r="AZ316">
            <v>650</v>
          </cell>
          <cell r="BA316">
            <v>650</v>
          </cell>
          <cell r="BB316">
            <v>650</v>
          </cell>
          <cell r="BC316">
            <v>650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</row>
        <row r="317">
          <cell r="B317" t="str">
            <v>1.1.02.03.00007</v>
          </cell>
          <cell r="C317" t="str">
            <v xml:space="preserve">JOAO BOSCO MORAIS MENDES                          </v>
          </cell>
          <cell r="D317">
            <v>5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450</v>
          </cell>
          <cell r="R317">
            <v>450</v>
          </cell>
          <cell r="S317">
            <v>450</v>
          </cell>
          <cell r="T317">
            <v>450</v>
          </cell>
          <cell r="U317">
            <v>450</v>
          </cell>
          <cell r="V317">
            <v>450</v>
          </cell>
          <cell r="W317">
            <v>450</v>
          </cell>
          <cell r="X317">
            <v>450</v>
          </cell>
          <cell r="Y317">
            <v>450</v>
          </cell>
          <cell r="Z317">
            <v>450</v>
          </cell>
          <cell r="AA317">
            <v>450</v>
          </cell>
          <cell r="AB317">
            <v>450</v>
          </cell>
          <cell r="AC317">
            <v>450</v>
          </cell>
          <cell r="AD317">
            <v>450</v>
          </cell>
          <cell r="AE317">
            <v>450</v>
          </cell>
          <cell r="AF317">
            <v>450</v>
          </cell>
          <cell r="AG317">
            <v>450</v>
          </cell>
          <cell r="AH317">
            <v>450</v>
          </cell>
          <cell r="AI317">
            <v>450</v>
          </cell>
          <cell r="AJ317">
            <v>450</v>
          </cell>
          <cell r="AK317">
            <v>450</v>
          </cell>
          <cell r="AL317">
            <v>450</v>
          </cell>
          <cell r="AM317">
            <v>450</v>
          </cell>
          <cell r="AN317">
            <v>450</v>
          </cell>
          <cell r="AO317">
            <v>450</v>
          </cell>
          <cell r="AP317">
            <v>450</v>
          </cell>
          <cell r="AQ317">
            <v>450</v>
          </cell>
          <cell r="AR317">
            <v>450</v>
          </cell>
          <cell r="AS317">
            <v>450</v>
          </cell>
          <cell r="AT317">
            <v>450</v>
          </cell>
          <cell r="AU317">
            <v>450</v>
          </cell>
          <cell r="AV317">
            <v>450</v>
          </cell>
          <cell r="AW317">
            <v>450</v>
          </cell>
          <cell r="AX317">
            <v>450</v>
          </cell>
          <cell r="AY317">
            <v>450</v>
          </cell>
          <cell r="AZ317">
            <v>450</v>
          </cell>
          <cell r="BA317">
            <v>450</v>
          </cell>
          <cell r="BB317">
            <v>450</v>
          </cell>
          <cell r="BC317">
            <v>450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</row>
        <row r="318">
          <cell r="B318" t="str">
            <v>1.1.02.03.00008</v>
          </cell>
          <cell r="C318" t="str">
            <v xml:space="preserve">JOSE APARECIDO POLETINE                           </v>
          </cell>
          <cell r="D318">
            <v>5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450</v>
          </cell>
          <cell r="R318">
            <v>450</v>
          </cell>
          <cell r="S318">
            <v>450</v>
          </cell>
          <cell r="T318">
            <v>450</v>
          </cell>
          <cell r="U318">
            <v>450</v>
          </cell>
          <cell r="V318">
            <v>450</v>
          </cell>
          <cell r="W318">
            <v>450</v>
          </cell>
          <cell r="X318">
            <v>450</v>
          </cell>
          <cell r="Y318">
            <v>450</v>
          </cell>
          <cell r="Z318">
            <v>450</v>
          </cell>
          <cell r="AA318">
            <v>450</v>
          </cell>
          <cell r="AB318">
            <v>450</v>
          </cell>
          <cell r="AC318">
            <v>450</v>
          </cell>
          <cell r="AD318">
            <v>450</v>
          </cell>
          <cell r="AE318">
            <v>450</v>
          </cell>
          <cell r="AF318">
            <v>450</v>
          </cell>
          <cell r="AG318">
            <v>450</v>
          </cell>
          <cell r="AH318">
            <v>450</v>
          </cell>
          <cell r="AI318">
            <v>450</v>
          </cell>
          <cell r="AJ318">
            <v>450</v>
          </cell>
          <cell r="AK318">
            <v>450</v>
          </cell>
          <cell r="AL318">
            <v>450</v>
          </cell>
          <cell r="AM318">
            <v>450</v>
          </cell>
          <cell r="AN318">
            <v>450</v>
          </cell>
          <cell r="AO318">
            <v>450</v>
          </cell>
          <cell r="AP318">
            <v>450</v>
          </cell>
          <cell r="AQ318">
            <v>450</v>
          </cell>
          <cell r="AR318">
            <v>450</v>
          </cell>
          <cell r="AS318">
            <v>450</v>
          </cell>
          <cell r="AT318">
            <v>450</v>
          </cell>
          <cell r="AU318">
            <v>450</v>
          </cell>
          <cell r="AV318">
            <v>450</v>
          </cell>
          <cell r="AW318">
            <v>450</v>
          </cell>
          <cell r="AX318">
            <v>450</v>
          </cell>
          <cell r="AY318">
            <v>450</v>
          </cell>
          <cell r="AZ318">
            <v>450</v>
          </cell>
          <cell r="BA318">
            <v>450</v>
          </cell>
          <cell r="BB318">
            <v>450</v>
          </cell>
          <cell r="BC318">
            <v>450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</row>
        <row r="319">
          <cell r="B319" t="str">
            <v>1.1.02.03.00009</v>
          </cell>
          <cell r="C319" t="str">
            <v xml:space="preserve">JOSE DOMINGOS REZENDE                             </v>
          </cell>
          <cell r="D319">
            <v>5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450</v>
          </cell>
          <cell r="R319">
            <v>450</v>
          </cell>
          <cell r="S319">
            <v>450</v>
          </cell>
          <cell r="T319">
            <v>450</v>
          </cell>
          <cell r="U319">
            <v>450</v>
          </cell>
          <cell r="V319">
            <v>450</v>
          </cell>
          <cell r="W319">
            <v>450</v>
          </cell>
          <cell r="X319">
            <v>450</v>
          </cell>
          <cell r="Y319">
            <v>450</v>
          </cell>
          <cell r="Z319">
            <v>450</v>
          </cell>
          <cell r="AA319">
            <v>450</v>
          </cell>
          <cell r="AB319">
            <v>450</v>
          </cell>
          <cell r="AC319">
            <v>450</v>
          </cell>
          <cell r="AD319">
            <v>450</v>
          </cell>
          <cell r="AE319">
            <v>450</v>
          </cell>
          <cell r="AF319">
            <v>450</v>
          </cell>
          <cell r="AG319">
            <v>450</v>
          </cell>
          <cell r="AH319">
            <v>450</v>
          </cell>
          <cell r="AI319">
            <v>450</v>
          </cell>
          <cell r="AJ319">
            <v>450</v>
          </cell>
          <cell r="AK319">
            <v>450</v>
          </cell>
          <cell r="AL319">
            <v>450</v>
          </cell>
          <cell r="AM319">
            <v>650</v>
          </cell>
          <cell r="AN319">
            <v>650</v>
          </cell>
          <cell r="AO319">
            <v>650</v>
          </cell>
          <cell r="AP319">
            <v>650</v>
          </cell>
          <cell r="AQ319">
            <v>650</v>
          </cell>
          <cell r="AR319">
            <v>650</v>
          </cell>
          <cell r="AS319">
            <v>650</v>
          </cell>
          <cell r="AT319">
            <v>650</v>
          </cell>
          <cell r="AU319">
            <v>650</v>
          </cell>
          <cell r="AV319">
            <v>650</v>
          </cell>
          <cell r="AW319">
            <v>650</v>
          </cell>
          <cell r="AX319">
            <v>650</v>
          </cell>
          <cell r="AY319">
            <v>650</v>
          </cell>
          <cell r="AZ319">
            <v>650</v>
          </cell>
          <cell r="BA319">
            <v>650</v>
          </cell>
          <cell r="BB319">
            <v>650</v>
          </cell>
          <cell r="BC319">
            <v>650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</row>
        <row r="320">
          <cell r="B320" t="str">
            <v>1.1.02.03.00010</v>
          </cell>
          <cell r="C320" t="str">
            <v xml:space="preserve">LUIS CARLOS BARBOSA DA SILVA                      </v>
          </cell>
          <cell r="D320">
            <v>5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450</v>
          </cell>
          <cell r="R320">
            <v>450</v>
          </cell>
          <cell r="S320">
            <v>450</v>
          </cell>
          <cell r="T320">
            <v>450</v>
          </cell>
          <cell r="U320">
            <v>450</v>
          </cell>
          <cell r="V320">
            <v>450</v>
          </cell>
          <cell r="W320">
            <v>450</v>
          </cell>
          <cell r="X320">
            <v>450</v>
          </cell>
          <cell r="Y320">
            <v>450</v>
          </cell>
          <cell r="Z320">
            <v>450</v>
          </cell>
          <cell r="AA320">
            <v>450</v>
          </cell>
          <cell r="AB320">
            <v>450</v>
          </cell>
          <cell r="AC320">
            <v>450</v>
          </cell>
          <cell r="AD320">
            <v>450</v>
          </cell>
          <cell r="AE320">
            <v>450</v>
          </cell>
          <cell r="AF320">
            <v>450</v>
          </cell>
          <cell r="AG320">
            <v>450</v>
          </cell>
          <cell r="AH320">
            <v>450</v>
          </cell>
          <cell r="AI320">
            <v>450</v>
          </cell>
          <cell r="AJ320">
            <v>450</v>
          </cell>
          <cell r="AK320">
            <v>450</v>
          </cell>
          <cell r="AL320">
            <v>450</v>
          </cell>
          <cell r="AM320">
            <v>650</v>
          </cell>
          <cell r="AN320">
            <v>650</v>
          </cell>
          <cell r="AO320">
            <v>650</v>
          </cell>
          <cell r="AP320">
            <v>650</v>
          </cell>
          <cell r="AQ320">
            <v>650</v>
          </cell>
          <cell r="AR320">
            <v>650</v>
          </cell>
          <cell r="AS320">
            <v>650</v>
          </cell>
          <cell r="AT320">
            <v>650</v>
          </cell>
          <cell r="AU320">
            <v>650</v>
          </cell>
          <cell r="AV320">
            <v>650</v>
          </cell>
          <cell r="AW320">
            <v>650</v>
          </cell>
          <cell r="AX320">
            <v>650</v>
          </cell>
          <cell r="AY320">
            <v>650</v>
          </cell>
          <cell r="AZ320">
            <v>650</v>
          </cell>
          <cell r="BA320">
            <v>650</v>
          </cell>
          <cell r="BB320">
            <v>650</v>
          </cell>
          <cell r="BC320">
            <v>650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</row>
        <row r="321">
          <cell r="B321" t="str">
            <v>1.1.02.03.00011</v>
          </cell>
          <cell r="C321" t="str">
            <v xml:space="preserve">MARCELO SHIMADA                                   </v>
          </cell>
          <cell r="D321">
            <v>5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450</v>
          </cell>
          <cell r="R321">
            <v>450</v>
          </cell>
          <cell r="S321">
            <v>450</v>
          </cell>
          <cell r="T321">
            <v>450</v>
          </cell>
          <cell r="U321">
            <v>450</v>
          </cell>
          <cell r="V321">
            <v>450</v>
          </cell>
          <cell r="W321">
            <v>450</v>
          </cell>
          <cell r="X321">
            <v>450</v>
          </cell>
          <cell r="Y321">
            <v>450</v>
          </cell>
          <cell r="Z321">
            <v>450</v>
          </cell>
          <cell r="AA321">
            <v>450</v>
          </cell>
          <cell r="AB321">
            <v>450</v>
          </cell>
          <cell r="AC321">
            <v>450</v>
          </cell>
          <cell r="AD321">
            <v>450</v>
          </cell>
          <cell r="AE321">
            <v>450</v>
          </cell>
          <cell r="AF321">
            <v>450</v>
          </cell>
          <cell r="AG321">
            <v>450</v>
          </cell>
          <cell r="AH321">
            <v>450</v>
          </cell>
          <cell r="AI321">
            <v>450</v>
          </cell>
          <cell r="AJ321">
            <v>450</v>
          </cell>
          <cell r="AK321">
            <v>450</v>
          </cell>
          <cell r="AL321">
            <v>450</v>
          </cell>
          <cell r="AM321">
            <v>450</v>
          </cell>
          <cell r="AN321">
            <v>450</v>
          </cell>
          <cell r="AO321">
            <v>450</v>
          </cell>
          <cell r="AP321">
            <v>450</v>
          </cell>
          <cell r="AQ321">
            <v>450</v>
          </cell>
          <cell r="AR321">
            <v>450</v>
          </cell>
          <cell r="AS321">
            <v>450</v>
          </cell>
          <cell r="AT321">
            <v>450</v>
          </cell>
          <cell r="AU321">
            <v>450</v>
          </cell>
          <cell r="AV321">
            <v>450</v>
          </cell>
          <cell r="AW321">
            <v>450</v>
          </cell>
          <cell r="AX321">
            <v>450</v>
          </cell>
          <cell r="AY321">
            <v>450</v>
          </cell>
          <cell r="AZ321">
            <v>450</v>
          </cell>
          <cell r="BA321">
            <v>450</v>
          </cell>
          <cell r="BB321">
            <v>450</v>
          </cell>
          <cell r="BC321">
            <v>450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</row>
        <row r="322">
          <cell r="B322" t="str">
            <v>1.1.02.03.00012</v>
          </cell>
          <cell r="C322" t="str">
            <v xml:space="preserve">MAURO LUIZ C. BONATTO                             </v>
          </cell>
          <cell r="D322">
            <v>5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650</v>
          </cell>
          <cell r="R322">
            <v>650</v>
          </cell>
          <cell r="S322">
            <v>650</v>
          </cell>
          <cell r="T322">
            <v>650</v>
          </cell>
          <cell r="U322">
            <v>650</v>
          </cell>
          <cell r="V322">
            <v>650</v>
          </cell>
          <cell r="W322">
            <v>650</v>
          </cell>
          <cell r="X322">
            <v>650</v>
          </cell>
          <cell r="Y322">
            <v>650</v>
          </cell>
          <cell r="Z322">
            <v>650</v>
          </cell>
          <cell r="AA322">
            <v>650</v>
          </cell>
          <cell r="AB322">
            <v>850</v>
          </cell>
          <cell r="AC322">
            <v>850</v>
          </cell>
          <cell r="AD322">
            <v>850</v>
          </cell>
          <cell r="AE322">
            <v>850</v>
          </cell>
          <cell r="AF322">
            <v>850</v>
          </cell>
          <cell r="AG322">
            <v>850</v>
          </cell>
          <cell r="AH322">
            <v>850</v>
          </cell>
          <cell r="AI322">
            <v>850</v>
          </cell>
          <cell r="AJ322">
            <v>850</v>
          </cell>
          <cell r="AK322">
            <v>850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</row>
        <row r="323">
          <cell r="B323" t="str">
            <v>1.1.02.03.00013</v>
          </cell>
          <cell r="C323" t="str">
            <v xml:space="preserve">MOACYR DE LIMA RAMOS                              </v>
          </cell>
          <cell r="D323">
            <v>5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450</v>
          </cell>
          <cell r="R323">
            <v>450</v>
          </cell>
          <cell r="S323">
            <v>450</v>
          </cell>
          <cell r="T323">
            <v>450</v>
          </cell>
          <cell r="U323">
            <v>450</v>
          </cell>
          <cell r="V323">
            <v>450</v>
          </cell>
          <cell r="W323">
            <v>450</v>
          </cell>
          <cell r="X323">
            <v>450</v>
          </cell>
          <cell r="Y323">
            <v>450</v>
          </cell>
          <cell r="Z323">
            <v>450</v>
          </cell>
          <cell r="AA323">
            <v>450</v>
          </cell>
          <cell r="AB323">
            <v>450</v>
          </cell>
          <cell r="AC323">
            <v>450</v>
          </cell>
          <cell r="AD323">
            <v>450</v>
          </cell>
          <cell r="AE323">
            <v>450</v>
          </cell>
          <cell r="AF323">
            <v>450</v>
          </cell>
          <cell r="AG323">
            <v>450</v>
          </cell>
          <cell r="AH323">
            <v>450</v>
          </cell>
          <cell r="AI323">
            <v>450</v>
          </cell>
          <cell r="AJ323">
            <v>450</v>
          </cell>
          <cell r="AK323">
            <v>450</v>
          </cell>
          <cell r="AL323">
            <v>450</v>
          </cell>
          <cell r="AM323">
            <v>450</v>
          </cell>
          <cell r="AN323">
            <v>450</v>
          </cell>
          <cell r="AO323">
            <v>450</v>
          </cell>
          <cell r="AP323">
            <v>450</v>
          </cell>
          <cell r="AQ323">
            <v>450</v>
          </cell>
          <cell r="AR323">
            <v>450</v>
          </cell>
          <cell r="AS323">
            <v>450</v>
          </cell>
          <cell r="AT323">
            <v>450</v>
          </cell>
          <cell r="AU323">
            <v>450</v>
          </cell>
          <cell r="AV323">
            <v>450</v>
          </cell>
          <cell r="AW323">
            <v>450</v>
          </cell>
          <cell r="AX323">
            <v>450</v>
          </cell>
          <cell r="AY323">
            <v>450</v>
          </cell>
          <cell r="AZ323">
            <v>450</v>
          </cell>
          <cell r="BA323">
            <v>450</v>
          </cell>
          <cell r="BB323">
            <v>450</v>
          </cell>
          <cell r="BC323">
            <v>450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</row>
        <row r="324">
          <cell r="B324" t="str">
            <v>1.1.02.03.00014</v>
          </cell>
          <cell r="C324" t="str">
            <v xml:space="preserve">ORNÚLIO LUIZ SEHNEM                               </v>
          </cell>
          <cell r="D324">
            <v>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650</v>
          </cell>
          <cell r="R324">
            <v>650</v>
          </cell>
          <cell r="S324">
            <v>650</v>
          </cell>
          <cell r="T324">
            <v>650</v>
          </cell>
          <cell r="U324">
            <v>650</v>
          </cell>
          <cell r="V324">
            <v>650</v>
          </cell>
          <cell r="W324">
            <v>650</v>
          </cell>
          <cell r="X324">
            <v>650</v>
          </cell>
          <cell r="Y324">
            <v>650</v>
          </cell>
          <cell r="Z324">
            <v>650</v>
          </cell>
          <cell r="AA324">
            <v>650</v>
          </cell>
          <cell r="AB324">
            <v>850</v>
          </cell>
          <cell r="AC324">
            <v>850</v>
          </cell>
          <cell r="AD324">
            <v>850</v>
          </cell>
          <cell r="AE324">
            <v>850</v>
          </cell>
          <cell r="AF324">
            <v>850</v>
          </cell>
          <cell r="AG324">
            <v>850</v>
          </cell>
          <cell r="AH324">
            <v>850</v>
          </cell>
          <cell r="AI324">
            <v>850</v>
          </cell>
          <cell r="AJ324">
            <v>850</v>
          </cell>
          <cell r="AK324">
            <v>850</v>
          </cell>
          <cell r="AL324">
            <v>850</v>
          </cell>
          <cell r="AM324">
            <v>850</v>
          </cell>
          <cell r="AN324">
            <v>850</v>
          </cell>
          <cell r="AO324">
            <v>850</v>
          </cell>
          <cell r="AP324">
            <v>850</v>
          </cell>
          <cell r="AQ324">
            <v>850</v>
          </cell>
          <cell r="AR324">
            <v>850</v>
          </cell>
          <cell r="AS324">
            <v>850</v>
          </cell>
          <cell r="AT324">
            <v>850</v>
          </cell>
          <cell r="AU324">
            <v>850</v>
          </cell>
          <cell r="AV324">
            <v>850</v>
          </cell>
          <cell r="AW324">
            <v>850</v>
          </cell>
          <cell r="AX324">
            <v>850</v>
          </cell>
          <cell r="AY324">
            <v>850</v>
          </cell>
          <cell r="AZ324">
            <v>850</v>
          </cell>
          <cell r="BA324">
            <v>850</v>
          </cell>
          <cell r="BB324">
            <v>850</v>
          </cell>
          <cell r="BC324">
            <v>850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</row>
        <row r="325">
          <cell r="B325" t="str">
            <v>1.1.02.03.00015</v>
          </cell>
          <cell r="C325" t="str">
            <v xml:space="preserve">OSWALDO ALVES DE AQUINO                           </v>
          </cell>
          <cell r="D325">
            <v>5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650</v>
          </cell>
          <cell r="R325">
            <v>650</v>
          </cell>
          <cell r="S325">
            <v>650</v>
          </cell>
          <cell r="T325">
            <v>650</v>
          </cell>
          <cell r="U325">
            <v>650</v>
          </cell>
          <cell r="V325">
            <v>650</v>
          </cell>
          <cell r="W325">
            <v>650</v>
          </cell>
          <cell r="X325">
            <v>650</v>
          </cell>
          <cell r="Y325">
            <v>650</v>
          </cell>
          <cell r="Z325">
            <v>650</v>
          </cell>
          <cell r="AA325">
            <v>650</v>
          </cell>
          <cell r="AB325">
            <v>850</v>
          </cell>
          <cell r="AC325">
            <v>850</v>
          </cell>
          <cell r="AD325">
            <v>850</v>
          </cell>
          <cell r="AE325">
            <v>850</v>
          </cell>
          <cell r="AF325">
            <v>850</v>
          </cell>
          <cell r="AG325">
            <v>850</v>
          </cell>
          <cell r="AH325">
            <v>850</v>
          </cell>
          <cell r="AI325">
            <v>850</v>
          </cell>
          <cell r="AJ325">
            <v>850</v>
          </cell>
          <cell r="AK325">
            <v>850</v>
          </cell>
          <cell r="AL325">
            <v>850</v>
          </cell>
          <cell r="AM325">
            <v>850</v>
          </cell>
          <cell r="AN325">
            <v>850</v>
          </cell>
          <cell r="AO325">
            <v>850</v>
          </cell>
          <cell r="AP325">
            <v>850</v>
          </cell>
          <cell r="AQ325">
            <v>850</v>
          </cell>
          <cell r="AR325">
            <v>850</v>
          </cell>
          <cell r="AS325">
            <v>850</v>
          </cell>
          <cell r="AT325">
            <v>850</v>
          </cell>
          <cell r="AU325">
            <v>850</v>
          </cell>
          <cell r="AV325">
            <v>850</v>
          </cell>
          <cell r="AW325">
            <v>850</v>
          </cell>
          <cell r="AX325">
            <v>850</v>
          </cell>
          <cell r="AY325">
            <v>850</v>
          </cell>
          <cell r="AZ325">
            <v>850</v>
          </cell>
          <cell r="BA325">
            <v>850</v>
          </cell>
          <cell r="BB325">
            <v>850</v>
          </cell>
          <cell r="BC325">
            <v>850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</row>
        <row r="326">
          <cell r="B326" t="str">
            <v>1.1.02.03.00016</v>
          </cell>
          <cell r="C326" t="str">
            <v xml:space="preserve">SAMUEL GRILLO NEGRIN                              </v>
          </cell>
          <cell r="D326">
            <v>5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450</v>
          </cell>
          <cell r="R326">
            <v>450</v>
          </cell>
          <cell r="S326">
            <v>450</v>
          </cell>
          <cell r="T326">
            <v>450</v>
          </cell>
          <cell r="U326">
            <v>450</v>
          </cell>
          <cell r="V326">
            <v>450</v>
          </cell>
          <cell r="W326">
            <v>450</v>
          </cell>
          <cell r="X326">
            <v>450</v>
          </cell>
          <cell r="Y326">
            <v>450</v>
          </cell>
          <cell r="Z326">
            <v>450</v>
          </cell>
          <cell r="AA326">
            <v>450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800</v>
          </cell>
          <cell r="AI326">
            <v>800</v>
          </cell>
          <cell r="AJ326">
            <v>800</v>
          </cell>
          <cell r="AK326">
            <v>800</v>
          </cell>
          <cell r="AL326">
            <v>800</v>
          </cell>
          <cell r="AM326">
            <v>800</v>
          </cell>
          <cell r="AN326">
            <v>800</v>
          </cell>
          <cell r="AO326">
            <v>800</v>
          </cell>
          <cell r="AP326">
            <v>800</v>
          </cell>
          <cell r="AQ326">
            <v>800</v>
          </cell>
          <cell r="AR326">
            <v>800</v>
          </cell>
          <cell r="AS326">
            <v>800</v>
          </cell>
          <cell r="AT326">
            <v>800</v>
          </cell>
          <cell r="AU326">
            <v>800</v>
          </cell>
          <cell r="AV326">
            <v>800</v>
          </cell>
          <cell r="AW326">
            <v>800</v>
          </cell>
          <cell r="AX326">
            <v>800</v>
          </cell>
          <cell r="AY326">
            <v>800</v>
          </cell>
          <cell r="AZ326">
            <v>800</v>
          </cell>
          <cell r="BA326">
            <v>800</v>
          </cell>
          <cell r="BB326">
            <v>800</v>
          </cell>
          <cell r="BC326">
            <v>800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</row>
        <row r="327">
          <cell r="B327" t="str">
            <v>1.1.02.03.00017</v>
          </cell>
          <cell r="C327" t="str">
            <v xml:space="preserve">SERGIO MAURO B. CUNHA                             </v>
          </cell>
          <cell r="D327">
            <v>5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450</v>
          </cell>
          <cell r="R327">
            <v>450</v>
          </cell>
          <cell r="S327">
            <v>450</v>
          </cell>
          <cell r="T327">
            <v>450</v>
          </cell>
          <cell r="U327">
            <v>450</v>
          </cell>
          <cell r="V327">
            <v>450</v>
          </cell>
          <cell r="W327">
            <v>450</v>
          </cell>
          <cell r="X327">
            <v>450</v>
          </cell>
          <cell r="Y327">
            <v>450</v>
          </cell>
          <cell r="Z327">
            <v>450</v>
          </cell>
          <cell r="AA327">
            <v>450</v>
          </cell>
          <cell r="AB327">
            <v>450</v>
          </cell>
          <cell r="AC327">
            <v>450</v>
          </cell>
          <cell r="AD327">
            <v>450</v>
          </cell>
          <cell r="AE327">
            <v>450</v>
          </cell>
          <cell r="AF327">
            <v>450</v>
          </cell>
          <cell r="AG327">
            <v>450</v>
          </cell>
          <cell r="AH327">
            <v>450</v>
          </cell>
          <cell r="AI327">
            <v>450</v>
          </cell>
          <cell r="AJ327">
            <v>450</v>
          </cell>
          <cell r="AK327">
            <v>450</v>
          </cell>
          <cell r="AL327">
            <v>450</v>
          </cell>
          <cell r="AM327">
            <v>450</v>
          </cell>
          <cell r="AN327">
            <v>450</v>
          </cell>
          <cell r="AO327">
            <v>450</v>
          </cell>
          <cell r="AP327">
            <v>450</v>
          </cell>
          <cell r="AQ327">
            <v>450</v>
          </cell>
          <cell r="AR327">
            <v>450</v>
          </cell>
          <cell r="AS327">
            <v>450</v>
          </cell>
          <cell r="AT327">
            <v>450</v>
          </cell>
          <cell r="AU327">
            <v>450</v>
          </cell>
          <cell r="AV327">
            <v>450</v>
          </cell>
          <cell r="AW327">
            <v>450</v>
          </cell>
          <cell r="AX327">
            <v>450</v>
          </cell>
          <cell r="AY327">
            <v>450</v>
          </cell>
          <cell r="AZ327">
            <v>450</v>
          </cell>
          <cell r="BA327">
            <v>450</v>
          </cell>
          <cell r="BB327">
            <v>450</v>
          </cell>
          <cell r="BC327">
            <v>450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</row>
        <row r="328">
          <cell r="B328" t="str">
            <v>1.1.02.03.00018</v>
          </cell>
          <cell r="C328" t="str">
            <v xml:space="preserve">SEBASTIAO LOPES DE OLIVEIRA                       </v>
          </cell>
          <cell r="D328">
            <v>5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1454.54</v>
          </cell>
          <cell r="R328">
            <v>1454.54</v>
          </cell>
          <cell r="S328">
            <v>1454.54</v>
          </cell>
          <cell r="T328">
            <v>1454.54</v>
          </cell>
          <cell r="U328">
            <v>1454.54</v>
          </cell>
          <cell r="V328">
            <v>1454.54</v>
          </cell>
          <cell r="W328">
            <v>1454.54</v>
          </cell>
          <cell r="X328">
            <v>1454.54</v>
          </cell>
          <cell r="Y328">
            <v>1454.54</v>
          </cell>
          <cell r="Z328">
            <v>1454.54</v>
          </cell>
          <cell r="AA328">
            <v>1454.54</v>
          </cell>
          <cell r="AB328">
            <v>1454.54</v>
          </cell>
          <cell r="AC328">
            <v>1454.54</v>
          </cell>
          <cell r="AD328">
            <v>1454.54</v>
          </cell>
          <cell r="AE328">
            <v>1454.54</v>
          </cell>
          <cell r="AF328">
            <v>1454.54</v>
          </cell>
          <cell r="AG328">
            <v>1454.54</v>
          </cell>
          <cell r="AH328">
            <v>1454.54</v>
          </cell>
          <cell r="AI328">
            <v>1454.54</v>
          </cell>
          <cell r="AJ328">
            <v>1454.54</v>
          </cell>
          <cell r="AK328">
            <v>1454.54</v>
          </cell>
          <cell r="AL328">
            <v>1454.54</v>
          </cell>
          <cell r="AM328">
            <v>1454.54</v>
          </cell>
          <cell r="AN328">
            <v>1454.54</v>
          </cell>
          <cell r="AO328">
            <v>1454.54</v>
          </cell>
          <cell r="AP328">
            <v>1454.54</v>
          </cell>
          <cell r="AQ328">
            <v>1454.54</v>
          </cell>
          <cell r="AR328">
            <v>1454.54</v>
          </cell>
          <cell r="AS328">
            <v>1454.54</v>
          </cell>
          <cell r="AT328">
            <v>1454.54</v>
          </cell>
          <cell r="AU328">
            <v>1454.54</v>
          </cell>
          <cell r="AV328">
            <v>1454.54</v>
          </cell>
          <cell r="AW328">
            <v>1454.54</v>
          </cell>
          <cell r="AX328">
            <v>1454.54</v>
          </cell>
          <cell r="AY328">
            <v>1454.54</v>
          </cell>
          <cell r="AZ328">
            <v>1454.54</v>
          </cell>
          <cell r="BA328">
            <v>1454.54</v>
          </cell>
          <cell r="BB328">
            <v>1454.54</v>
          </cell>
          <cell r="BC328">
            <v>1454.54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</row>
        <row r="329">
          <cell r="B329" t="str">
            <v>1.1.02.03.00019</v>
          </cell>
          <cell r="C329" t="str">
            <v xml:space="preserve">JOSE HELIO CABRAL COSTA                           </v>
          </cell>
          <cell r="D329">
            <v>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600</v>
          </cell>
          <cell r="R329">
            <v>600</v>
          </cell>
          <cell r="S329">
            <v>600</v>
          </cell>
          <cell r="T329">
            <v>600</v>
          </cell>
          <cell r="U329">
            <v>600</v>
          </cell>
          <cell r="V329">
            <v>600</v>
          </cell>
          <cell r="W329">
            <v>600</v>
          </cell>
          <cell r="X329">
            <v>600</v>
          </cell>
          <cell r="Y329">
            <v>600</v>
          </cell>
          <cell r="Z329">
            <v>600</v>
          </cell>
          <cell r="AA329">
            <v>600</v>
          </cell>
          <cell r="AB329">
            <v>600</v>
          </cell>
          <cell r="AC329">
            <v>600</v>
          </cell>
          <cell r="AD329">
            <v>600</v>
          </cell>
          <cell r="AE329">
            <v>600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</row>
        <row r="330">
          <cell r="B330" t="str">
            <v>1.1.02.03.00020</v>
          </cell>
          <cell r="C330" t="str">
            <v xml:space="preserve">LUIZ CLAUDIO COSTA LOPES                          </v>
          </cell>
          <cell r="D330">
            <v>5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500</v>
          </cell>
          <cell r="R330">
            <v>500</v>
          </cell>
          <cell r="S330">
            <v>500</v>
          </cell>
          <cell r="T330">
            <v>500</v>
          </cell>
          <cell r="U330">
            <v>500</v>
          </cell>
          <cell r="V330">
            <v>500</v>
          </cell>
          <cell r="W330">
            <v>500</v>
          </cell>
          <cell r="X330">
            <v>500</v>
          </cell>
          <cell r="Y330">
            <v>500</v>
          </cell>
          <cell r="Z330">
            <v>500</v>
          </cell>
          <cell r="AA330">
            <v>500</v>
          </cell>
          <cell r="AB330">
            <v>500</v>
          </cell>
          <cell r="AC330">
            <v>500</v>
          </cell>
          <cell r="AD330">
            <v>500</v>
          </cell>
          <cell r="AE330">
            <v>500</v>
          </cell>
          <cell r="AF330">
            <v>500</v>
          </cell>
          <cell r="AG330">
            <v>500</v>
          </cell>
          <cell r="AH330">
            <v>500</v>
          </cell>
          <cell r="AI330">
            <v>500</v>
          </cell>
          <cell r="AJ330">
            <v>500</v>
          </cell>
          <cell r="AK330">
            <v>500</v>
          </cell>
          <cell r="AL330">
            <v>500</v>
          </cell>
          <cell r="AM330">
            <v>500</v>
          </cell>
          <cell r="AN330">
            <v>500</v>
          </cell>
          <cell r="AO330">
            <v>500</v>
          </cell>
          <cell r="AP330">
            <v>500</v>
          </cell>
          <cell r="AQ330">
            <v>500</v>
          </cell>
          <cell r="AR330">
            <v>500</v>
          </cell>
          <cell r="AS330">
            <v>500</v>
          </cell>
          <cell r="AT330">
            <v>500</v>
          </cell>
          <cell r="AU330">
            <v>500</v>
          </cell>
          <cell r="AV330">
            <v>500</v>
          </cell>
          <cell r="AW330">
            <v>500</v>
          </cell>
          <cell r="AX330">
            <v>500</v>
          </cell>
          <cell r="AY330">
            <v>500</v>
          </cell>
          <cell r="AZ330">
            <v>500</v>
          </cell>
          <cell r="BA330">
            <v>500</v>
          </cell>
          <cell r="BB330">
            <v>500</v>
          </cell>
          <cell r="BC330">
            <v>500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</row>
        <row r="331">
          <cell r="B331" t="str">
            <v>1.1.02.03.00021</v>
          </cell>
          <cell r="C331" t="str">
            <v xml:space="preserve">OZANAN PEREIRA DOS SANTOS                         </v>
          </cell>
          <cell r="D331">
            <v>5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500</v>
          </cell>
          <cell r="R331">
            <v>500</v>
          </cell>
          <cell r="S331">
            <v>500</v>
          </cell>
          <cell r="T331">
            <v>500</v>
          </cell>
          <cell r="U331">
            <v>500</v>
          </cell>
          <cell r="V331">
            <v>500</v>
          </cell>
          <cell r="W331">
            <v>500</v>
          </cell>
          <cell r="X331">
            <v>500</v>
          </cell>
          <cell r="Y331">
            <v>500</v>
          </cell>
          <cell r="Z331">
            <v>500</v>
          </cell>
          <cell r="AA331">
            <v>500</v>
          </cell>
          <cell r="AB331">
            <v>500</v>
          </cell>
          <cell r="AC331">
            <v>500</v>
          </cell>
          <cell r="AD331">
            <v>500</v>
          </cell>
          <cell r="AE331">
            <v>500</v>
          </cell>
          <cell r="AF331">
            <v>500</v>
          </cell>
          <cell r="AG331">
            <v>500</v>
          </cell>
          <cell r="AH331">
            <v>500</v>
          </cell>
          <cell r="AI331">
            <v>500</v>
          </cell>
          <cell r="AJ331">
            <v>500</v>
          </cell>
          <cell r="AK331">
            <v>500</v>
          </cell>
          <cell r="AL331">
            <v>500</v>
          </cell>
          <cell r="AM331">
            <v>500</v>
          </cell>
          <cell r="AN331">
            <v>500</v>
          </cell>
          <cell r="AO331">
            <v>500</v>
          </cell>
          <cell r="AP331">
            <v>500</v>
          </cell>
          <cell r="AQ331">
            <v>500</v>
          </cell>
          <cell r="AR331">
            <v>500</v>
          </cell>
          <cell r="AS331">
            <v>500</v>
          </cell>
          <cell r="AT331">
            <v>500</v>
          </cell>
          <cell r="AU331">
            <v>500</v>
          </cell>
          <cell r="AV331">
            <v>500</v>
          </cell>
          <cell r="AW331">
            <v>500</v>
          </cell>
          <cell r="AX331">
            <v>500</v>
          </cell>
          <cell r="AY331">
            <v>500</v>
          </cell>
          <cell r="AZ331">
            <v>500</v>
          </cell>
          <cell r="BA331">
            <v>500</v>
          </cell>
          <cell r="BB331">
            <v>500</v>
          </cell>
          <cell r="BC331">
            <v>500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</row>
        <row r="332">
          <cell r="B332" t="str">
            <v>1.1.02.03.00022</v>
          </cell>
          <cell r="C332" t="str">
            <v xml:space="preserve">THALES TADEU T. MESQUITA                          </v>
          </cell>
          <cell r="D332">
            <v>5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500</v>
          </cell>
          <cell r="R332">
            <v>500</v>
          </cell>
          <cell r="S332">
            <v>500</v>
          </cell>
          <cell r="T332">
            <v>500</v>
          </cell>
          <cell r="U332">
            <v>500</v>
          </cell>
          <cell r="V332">
            <v>500</v>
          </cell>
          <cell r="W332">
            <v>500</v>
          </cell>
          <cell r="X332">
            <v>500</v>
          </cell>
          <cell r="Y332">
            <v>500</v>
          </cell>
          <cell r="Z332">
            <v>500</v>
          </cell>
          <cell r="AA332">
            <v>500</v>
          </cell>
          <cell r="AB332">
            <v>500</v>
          </cell>
          <cell r="AC332">
            <v>500</v>
          </cell>
          <cell r="AD332">
            <v>500</v>
          </cell>
          <cell r="AE332">
            <v>500</v>
          </cell>
          <cell r="AF332">
            <v>500</v>
          </cell>
          <cell r="AG332">
            <v>500</v>
          </cell>
          <cell r="AH332">
            <v>500</v>
          </cell>
          <cell r="AI332">
            <v>500</v>
          </cell>
          <cell r="AJ332">
            <v>500</v>
          </cell>
          <cell r="AK332">
            <v>500</v>
          </cell>
          <cell r="AL332">
            <v>500</v>
          </cell>
          <cell r="AM332">
            <v>500</v>
          </cell>
          <cell r="AN332">
            <v>500</v>
          </cell>
          <cell r="AO332">
            <v>500</v>
          </cell>
          <cell r="AP332">
            <v>500</v>
          </cell>
          <cell r="AQ332">
            <v>500</v>
          </cell>
          <cell r="AR332">
            <v>500</v>
          </cell>
          <cell r="AS332">
            <v>500</v>
          </cell>
          <cell r="AT332">
            <v>500</v>
          </cell>
          <cell r="AU332">
            <v>500</v>
          </cell>
          <cell r="AV332">
            <v>500</v>
          </cell>
          <cell r="AW332">
            <v>500</v>
          </cell>
          <cell r="AX332">
            <v>500</v>
          </cell>
          <cell r="AY332">
            <v>500</v>
          </cell>
          <cell r="AZ332">
            <v>500</v>
          </cell>
          <cell r="BA332">
            <v>500</v>
          </cell>
          <cell r="BB332">
            <v>500</v>
          </cell>
          <cell r="BC332">
            <v>500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</row>
        <row r="333">
          <cell r="B333" t="str">
            <v>1.1.02.03.00023</v>
          </cell>
          <cell r="C333" t="str">
            <v xml:space="preserve">ADILSON SCANTANBURLO DA CUNHA                     </v>
          </cell>
          <cell r="D333">
            <v>5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1200</v>
          </cell>
          <cell r="AT333">
            <v>800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</row>
        <row r="334">
          <cell r="B334" t="str">
            <v>1.1.02.03.00024</v>
          </cell>
          <cell r="C334" t="str">
            <v xml:space="preserve">JESS JOHANSF VERSIAN DE BRITTO                    </v>
          </cell>
          <cell r="D334">
            <v>5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600</v>
          </cell>
          <cell r="R334">
            <v>800</v>
          </cell>
          <cell r="S334">
            <v>800</v>
          </cell>
          <cell r="T334">
            <v>800</v>
          </cell>
          <cell r="U334">
            <v>800</v>
          </cell>
          <cell r="V334">
            <v>800</v>
          </cell>
          <cell r="W334">
            <v>800</v>
          </cell>
          <cell r="X334">
            <v>800</v>
          </cell>
          <cell r="Y334">
            <v>800</v>
          </cell>
          <cell r="Z334">
            <v>800</v>
          </cell>
          <cell r="AA334">
            <v>800</v>
          </cell>
          <cell r="AB334">
            <v>800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2000</v>
          </cell>
          <cell r="AU334">
            <v>2000</v>
          </cell>
          <cell r="AV334">
            <v>1000</v>
          </cell>
          <cell r="AW334">
            <v>1000</v>
          </cell>
          <cell r="AX334">
            <v>1000</v>
          </cell>
          <cell r="AY334">
            <v>1000</v>
          </cell>
          <cell r="AZ334">
            <v>1000</v>
          </cell>
          <cell r="BA334">
            <v>1800</v>
          </cell>
          <cell r="BB334">
            <v>2100</v>
          </cell>
          <cell r="BC334">
            <v>2100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</row>
        <row r="335">
          <cell r="B335" t="str">
            <v>1.1.02.03.00025</v>
          </cell>
          <cell r="C335" t="str">
            <v xml:space="preserve">ANDRE VICENTE M. DE OLIVEIRA                      </v>
          </cell>
          <cell r="D335">
            <v>5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800</v>
          </cell>
          <cell r="R335">
            <v>800</v>
          </cell>
          <cell r="S335">
            <v>800</v>
          </cell>
          <cell r="T335">
            <v>800</v>
          </cell>
          <cell r="U335">
            <v>800</v>
          </cell>
          <cell r="V335">
            <v>800</v>
          </cell>
          <cell r="W335">
            <v>800</v>
          </cell>
          <cell r="X335">
            <v>800</v>
          </cell>
          <cell r="Y335">
            <v>800</v>
          </cell>
          <cell r="Z335">
            <v>800</v>
          </cell>
          <cell r="AA335">
            <v>800</v>
          </cell>
          <cell r="AB335">
            <v>800</v>
          </cell>
          <cell r="AC335">
            <v>800</v>
          </cell>
          <cell r="AD335">
            <v>800</v>
          </cell>
          <cell r="AE335">
            <v>800</v>
          </cell>
          <cell r="AF335">
            <v>800</v>
          </cell>
          <cell r="AG335">
            <v>800</v>
          </cell>
          <cell r="AH335">
            <v>800</v>
          </cell>
          <cell r="AI335">
            <v>800</v>
          </cell>
          <cell r="AJ335">
            <v>800</v>
          </cell>
          <cell r="AK335">
            <v>800</v>
          </cell>
          <cell r="AL335">
            <v>800</v>
          </cell>
          <cell r="AM335">
            <v>800</v>
          </cell>
          <cell r="AN335">
            <v>800</v>
          </cell>
          <cell r="AO335">
            <v>800</v>
          </cell>
          <cell r="AP335">
            <v>800</v>
          </cell>
          <cell r="AQ335">
            <v>800</v>
          </cell>
          <cell r="AR335">
            <v>800</v>
          </cell>
          <cell r="AS335">
            <v>800</v>
          </cell>
          <cell r="AT335">
            <v>800</v>
          </cell>
          <cell r="AU335">
            <v>800</v>
          </cell>
          <cell r="AV335">
            <v>800</v>
          </cell>
          <cell r="AW335">
            <v>800</v>
          </cell>
          <cell r="AX335">
            <v>800</v>
          </cell>
          <cell r="AY335">
            <v>800</v>
          </cell>
          <cell r="AZ335">
            <v>800</v>
          </cell>
          <cell r="BA335">
            <v>800</v>
          </cell>
          <cell r="BB335">
            <v>800</v>
          </cell>
          <cell r="BC335">
            <v>800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</row>
        <row r="336">
          <cell r="B336" t="str">
            <v>1.1.02.03.00026</v>
          </cell>
          <cell r="C336" t="str">
            <v xml:space="preserve">HAROLDO L. MUNIZ MADISON                          </v>
          </cell>
          <cell r="D336">
            <v>5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800</v>
          </cell>
          <cell r="R336">
            <v>800</v>
          </cell>
          <cell r="S336">
            <v>800</v>
          </cell>
          <cell r="T336">
            <v>800</v>
          </cell>
          <cell r="U336">
            <v>800</v>
          </cell>
          <cell r="V336">
            <v>800</v>
          </cell>
          <cell r="W336">
            <v>800</v>
          </cell>
          <cell r="X336">
            <v>800</v>
          </cell>
          <cell r="Y336">
            <v>800</v>
          </cell>
          <cell r="Z336">
            <v>800</v>
          </cell>
          <cell r="AA336">
            <v>800</v>
          </cell>
          <cell r="AB336">
            <v>800</v>
          </cell>
          <cell r="AC336">
            <v>800</v>
          </cell>
          <cell r="AD336">
            <v>800</v>
          </cell>
          <cell r="AE336">
            <v>800</v>
          </cell>
          <cell r="AF336">
            <v>800</v>
          </cell>
          <cell r="AG336">
            <v>800</v>
          </cell>
          <cell r="AH336">
            <v>800</v>
          </cell>
          <cell r="AI336">
            <v>0</v>
          </cell>
          <cell r="AJ336">
            <v>0</v>
          </cell>
          <cell r="AK336">
            <v>800</v>
          </cell>
          <cell r="AL336">
            <v>800</v>
          </cell>
          <cell r="AM336">
            <v>800</v>
          </cell>
          <cell r="AN336">
            <v>800</v>
          </cell>
          <cell r="AO336">
            <v>800</v>
          </cell>
          <cell r="AP336">
            <v>800</v>
          </cell>
          <cell r="AQ336">
            <v>800</v>
          </cell>
          <cell r="AR336">
            <v>800</v>
          </cell>
          <cell r="AS336">
            <v>800</v>
          </cell>
          <cell r="AT336">
            <v>800</v>
          </cell>
          <cell r="AU336">
            <v>800</v>
          </cell>
          <cell r="AV336">
            <v>800</v>
          </cell>
          <cell r="AW336">
            <v>800</v>
          </cell>
          <cell r="AX336">
            <v>800</v>
          </cell>
          <cell r="AY336">
            <v>800</v>
          </cell>
          <cell r="AZ336">
            <v>800</v>
          </cell>
          <cell r="BA336">
            <v>800</v>
          </cell>
          <cell r="BB336">
            <v>800</v>
          </cell>
          <cell r="BC336">
            <v>800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</row>
        <row r="337">
          <cell r="B337" t="str">
            <v>1.1.02.03.00027</v>
          </cell>
          <cell r="C337" t="str">
            <v xml:space="preserve">EDILSON JOSE ZANIN                                </v>
          </cell>
          <cell r="D337">
            <v>5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800</v>
          </cell>
          <cell r="R337">
            <v>800</v>
          </cell>
          <cell r="S337">
            <v>800</v>
          </cell>
          <cell r="T337">
            <v>800</v>
          </cell>
          <cell r="U337">
            <v>800</v>
          </cell>
          <cell r="V337">
            <v>800</v>
          </cell>
          <cell r="W337">
            <v>800</v>
          </cell>
          <cell r="X337">
            <v>800</v>
          </cell>
          <cell r="Y337">
            <v>800</v>
          </cell>
          <cell r="Z337">
            <v>800</v>
          </cell>
          <cell r="AA337">
            <v>800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</row>
        <row r="338">
          <cell r="B338" t="str">
            <v>1.1.02.03.00028</v>
          </cell>
          <cell r="C338" t="str">
            <v xml:space="preserve">ERICSON GANDINE BARRETO                           </v>
          </cell>
          <cell r="D338">
            <v>5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800</v>
          </cell>
          <cell r="R338">
            <v>0</v>
          </cell>
          <cell r="S338">
            <v>800</v>
          </cell>
          <cell r="T338">
            <v>800</v>
          </cell>
          <cell r="U338">
            <v>800</v>
          </cell>
          <cell r="V338">
            <v>800</v>
          </cell>
          <cell r="W338">
            <v>800</v>
          </cell>
          <cell r="X338">
            <v>800</v>
          </cell>
          <cell r="Y338">
            <v>800</v>
          </cell>
          <cell r="Z338">
            <v>800</v>
          </cell>
          <cell r="AA338">
            <v>800</v>
          </cell>
          <cell r="AB338">
            <v>0</v>
          </cell>
          <cell r="AC338">
            <v>0</v>
          </cell>
          <cell r="AD338">
            <v>800</v>
          </cell>
          <cell r="AE338">
            <v>800</v>
          </cell>
          <cell r="AF338">
            <v>800</v>
          </cell>
          <cell r="AG338">
            <v>800</v>
          </cell>
          <cell r="AH338">
            <v>800</v>
          </cell>
          <cell r="AI338">
            <v>800</v>
          </cell>
          <cell r="AJ338">
            <v>800</v>
          </cell>
          <cell r="AK338">
            <v>800</v>
          </cell>
          <cell r="AL338">
            <v>800</v>
          </cell>
          <cell r="AM338">
            <v>800</v>
          </cell>
          <cell r="AN338">
            <v>800</v>
          </cell>
          <cell r="AO338">
            <v>800</v>
          </cell>
          <cell r="AP338">
            <v>800</v>
          </cell>
          <cell r="AQ338">
            <v>800</v>
          </cell>
          <cell r="AR338">
            <v>800</v>
          </cell>
          <cell r="AS338">
            <v>800</v>
          </cell>
          <cell r="AT338">
            <v>800</v>
          </cell>
          <cell r="AU338">
            <v>1000</v>
          </cell>
          <cell r="AV338">
            <v>1000</v>
          </cell>
          <cell r="AW338">
            <v>1000</v>
          </cell>
          <cell r="AX338">
            <v>1000</v>
          </cell>
          <cell r="AY338">
            <v>1000</v>
          </cell>
          <cell r="AZ338">
            <v>1400</v>
          </cell>
          <cell r="BA338">
            <v>1400</v>
          </cell>
          <cell r="BB338">
            <v>1400</v>
          </cell>
          <cell r="BC338">
            <v>1400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</row>
        <row r="339">
          <cell r="B339" t="str">
            <v>1.1.02.03.00029</v>
          </cell>
          <cell r="C339" t="str">
            <v xml:space="preserve">FRANCISCO ASSIS CACANDRO                          </v>
          </cell>
          <cell r="D339">
            <v>5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600</v>
          </cell>
          <cell r="R339">
            <v>600</v>
          </cell>
          <cell r="S339">
            <v>600</v>
          </cell>
          <cell r="T339">
            <v>600</v>
          </cell>
          <cell r="U339">
            <v>600</v>
          </cell>
          <cell r="V339">
            <v>600</v>
          </cell>
          <cell r="W339">
            <v>600</v>
          </cell>
          <cell r="X339">
            <v>600</v>
          </cell>
          <cell r="Y339">
            <v>600</v>
          </cell>
          <cell r="Z339">
            <v>600</v>
          </cell>
          <cell r="AA339">
            <v>600</v>
          </cell>
          <cell r="AB339">
            <v>600</v>
          </cell>
          <cell r="AC339">
            <v>600</v>
          </cell>
          <cell r="AD339">
            <v>0</v>
          </cell>
          <cell r="AE339">
            <v>600</v>
          </cell>
          <cell r="AF339">
            <v>600</v>
          </cell>
          <cell r="AG339">
            <v>600</v>
          </cell>
          <cell r="AH339">
            <v>600</v>
          </cell>
          <cell r="AI339">
            <v>600</v>
          </cell>
          <cell r="AJ339">
            <v>600</v>
          </cell>
          <cell r="AK339">
            <v>600</v>
          </cell>
          <cell r="AL339">
            <v>600</v>
          </cell>
          <cell r="AM339">
            <v>600</v>
          </cell>
          <cell r="AN339">
            <v>600</v>
          </cell>
          <cell r="AO339">
            <v>600</v>
          </cell>
          <cell r="AP339">
            <v>600</v>
          </cell>
          <cell r="AQ339">
            <v>600</v>
          </cell>
          <cell r="AR339">
            <v>600</v>
          </cell>
          <cell r="AS339">
            <v>600</v>
          </cell>
          <cell r="AT339">
            <v>600</v>
          </cell>
          <cell r="AU339">
            <v>800</v>
          </cell>
          <cell r="AV339">
            <v>800</v>
          </cell>
          <cell r="AW339">
            <v>800</v>
          </cell>
          <cell r="AX339">
            <v>800</v>
          </cell>
          <cell r="AY339">
            <v>800</v>
          </cell>
          <cell r="AZ339">
            <v>900</v>
          </cell>
          <cell r="BA339">
            <v>900</v>
          </cell>
          <cell r="BB339">
            <v>900</v>
          </cell>
          <cell r="BC339">
            <v>900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</row>
        <row r="340">
          <cell r="B340" t="str">
            <v>1.1.02.03.00030</v>
          </cell>
          <cell r="C340" t="str">
            <v xml:space="preserve">FLORISVALDO MARETTO                               </v>
          </cell>
          <cell r="D340">
            <v>5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800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500</v>
          </cell>
          <cell r="AP340">
            <v>0</v>
          </cell>
          <cell r="AQ340">
            <v>0</v>
          </cell>
          <cell r="AR340">
            <v>0</v>
          </cell>
          <cell r="AS340">
            <v>500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100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</row>
        <row r="341">
          <cell r="B341" t="str">
            <v>1.1.02.03.00031</v>
          </cell>
          <cell r="C341" t="str">
            <v xml:space="preserve">EDUARDO TEIXEIRA GOMES                            </v>
          </cell>
          <cell r="D341">
            <v>5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800</v>
          </cell>
          <cell r="R341">
            <v>800</v>
          </cell>
          <cell r="S341">
            <v>800</v>
          </cell>
          <cell r="T341">
            <v>800</v>
          </cell>
          <cell r="U341">
            <v>800</v>
          </cell>
          <cell r="V341">
            <v>800</v>
          </cell>
          <cell r="W341">
            <v>800</v>
          </cell>
          <cell r="X341">
            <v>800</v>
          </cell>
          <cell r="Y341">
            <v>800</v>
          </cell>
          <cell r="Z341">
            <v>800</v>
          </cell>
          <cell r="AA341">
            <v>800</v>
          </cell>
          <cell r="AB341">
            <v>800</v>
          </cell>
          <cell r="AC341">
            <v>0</v>
          </cell>
          <cell r="AD341">
            <v>0</v>
          </cell>
          <cell r="AE341">
            <v>800</v>
          </cell>
          <cell r="AF341">
            <v>800</v>
          </cell>
          <cell r="AG341">
            <v>800</v>
          </cell>
          <cell r="AH341">
            <v>800</v>
          </cell>
          <cell r="AI341">
            <v>800</v>
          </cell>
          <cell r="AJ341">
            <v>800</v>
          </cell>
          <cell r="AK341">
            <v>800</v>
          </cell>
          <cell r="AL341">
            <v>800</v>
          </cell>
          <cell r="AM341">
            <v>800</v>
          </cell>
          <cell r="AN341">
            <v>800</v>
          </cell>
          <cell r="AO341">
            <v>800</v>
          </cell>
          <cell r="AP341">
            <v>800</v>
          </cell>
          <cell r="AQ341">
            <v>800</v>
          </cell>
          <cell r="AR341">
            <v>800</v>
          </cell>
          <cell r="AS341">
            <v>800</v>
          </cell>
          <cell r="AT341">
            <v>800</v>
          </cell>
          <cell r="AU341">
            <v>800</v>
          </cell>
          <cell r="AV341">
            <v>800</v>
          </cell>
          <cell r="AW341">
            <v>800</v>
          </cell>
          <cell r="AX341">
            <v>800</v>
          </cell>
          <cell r="AY341">
            <v>800</v>
          </cell>
          <cell r="AZ341">
            <v>1000</v>
          </cell>
          <cell r="BA341">
            <v>1000</v>
          </cell>
          <cell r="BB341">
            <v>1000</v>
          </cell>
          <cell r="BC341">
            <v>1000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</row>
        <row r="342">
          <cell r="B342" t="str">
            <v>1.1.02.03.00032</v>
          </cell>
          <cell r="C342" t="str">
            <v xml:space="preserve">DENNYS A. SERVILHA                                </v>
          </cell>
          <cell r="D342">
            <v>5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</row>
        <row r="343">
          <cell r="B343" t="str">
            <v>1.1.02.03.00033</v>
          </cell>
          <cell r="C343" t="str">
            <v xml:space="preserve">JANIO FAGUNDES BORGES                             </v>
          </cell>
          <cell r="D343">
            <v>5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</row>
        <row r="344">
          <cell r="B344" t="str">
            <v>1.1.02.03.00034</v>
          </cell>
          <cell r="C344" t="str">
            <v xml:space="preserve">HAROLDO POVOA MIRANDA                             </v>
          </cell>
          <cell r="D344">
            <v>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450</v>
          </cell>
          <cell r="R344">
            <v>450</v>
          </cell>
          <cell r="S344">
            <v>450</v>
          </cell>
          <cell r="T344">
            <v>450</v>
          </cell>
          <cell r="U344">
            <v>450</v>
          </cell>
          <cell r="V344">
            <v>450</v>
          </cell>
          <cell r="W344">
            <v>450</v>
          </cell>
          <cell r="X344">
            <v>450</v>
          </cell>
          <cell r="Y344">
            <v>450</v>
          </cell>
          <cell r="Z344">
            <v>450</v>
          </cell>
          <cell r="AA344">
            <v>450</v>
          </cell>
          <cell r="AB344">
            <v>450</v>
          </cell>
          <cell r="AC344">
            <v>450</v>
          </cell>
          <cell r="AD344">
            <v>450</v>
          </cell>
          <cell r="AE344">
            <v>450</v>
          </cell>
          <cell r="AF344">
            <v>450</v>
          </cell>
          <cell r="AG344">
            <v>450</v>
          </cell>
          <cell r="AH344">
            <v>450</v>
          </cell>
          <cell r="AI344">
            <v>1000</v>
          </cell>
          <cell r="AJ344">
            <v>1000</v>
          </cell>
          <cell r="AK344">
            <v>1000</v>
          </cell>
          <cell r="AL344">
            <v>1000</v>
          </cell>
          <cell r="AM344">
            <v>1000</v>
          </cell>
          <cell r="AN344">
            <v>1000</v>
          </cell>
          <cell r="AO344">
            <v>1000</v>
          </cell>
          <cell r="AP344">
            <v>1000</v>
          </cell>
          <cell r="AQ344">
            <v>1000</v>
          </cell>
          <cell r="AR344">
            <v>1000</v>
          </cell>
          <cell r="AS344">
            <v>1000</v>
          </cell>
          <cell r="AT344">
            <v>1000</v>
          </cell>
          <cell r="AU344">
            <v>1000</v>
          </cell>
          <cell r="AV344">
            <v>1000</v>
          </cell>
          <cell r="AW344">
            <v>1000</v>
          </cell>
          <cell r="AX344">
            <v>1000</v>
          </cell>
          <cell r="AY344">
            <v>1000</v>
          </cell>
          <cell r="AZ344">
            <v>1000</v>
          </cell>
          <cell r="BA344">
            <v>1000</v>
          </cell>
          <cell r="BB344">
            <v>1000</v>
          </cell>
          <cell r="BC344">
            <v>1000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</row>
        <row r="345">
          <cell r="B345" t="str">
            <v>1.1.02.03.00035</v>
          </cell>
          <cell r="C345" t="str">
            <v xml:space="preserve">GUSTAVO TONETTI                                   </v>
          </cell>
          <cell r="D345">
            <v>5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450</v>
          </cell>
          <cell r="R345">
            <v>450</v>
          </cell>
          <cell r="S345">
            <v>450</v>
          </cell>
          <cell r="T345">
            <v>450</v>
          </cell>
          <cell r="U345">
            <v>450</v>
          </cell>
          <cell r="V345">
            <v>450</v>
          </cell>
          <cell r="W345">
            <v>450</v>
          </cell>
          <cell r="X345">
            <v>450</v>
          </cell>
          <cell r="Y345">
            <v>450</v>
          </cell>
          <cell r="Z345">
            <v>450</v>
          </cell>
          <cell r="AA345">
            <v>450</v>
          </cell>
          <cell r="AB345">
            <v>450</v>
          </cell>
          <cell r="AC345">
            <v>450</v>
          </cell>
          <cell r="AD345">
            <v>450</v>
          </cell>
          <cell r="AE345">
            <v>450</v>
          </cell>
          <cell r="AF345">
            <v>450</v>
          </cell>
          <cell r="AG345">
            <v>450</v>
          </cell>
          <cell r="AH345">
            <v>450</v>
          </cell>
          <cell r="AI345">
            <v>450</v>
          </cell>
          <cell r="AJ345">
            <v>450</v>
          </cell>
          <cell r="AK345">
            <v>450</v>
          </cell>
          <cell r="AL345">
            <v>450</v>
          </cell>
          <cell r="AM345">
            <v>450</v>
          </cell>
          <cell r="AN345">
            <v>450</v>
          </cell>
          <cell r="AO345">
            <v>450</v>
          </cell>
          <cell r="AP345">
            <v>450</v>
          </cell>
          <cell r="AQ345">
            <v>450</v>
          </cell>
          <cell r="AR345">
            <v>450</v>
          </cell>
          <cell r="AS345">
            <v>450</v>
          </cell>
          <cell r="AT345">
            <v>450</v>
          </cell>
          <cell r="AU345">
            <v>450</v>
          </cell>
          <cell r="AV345">
            <v>450</v>
          </cell>
          <cell r="AW345">
            <v>450</v>
          </cell>
          <cell r="AX345">
            <v>450</v>
          </cell>
          <cell r="AY345">
            <v>450</v>
          </cell>
          <cell r="AZ345">
            <v>450</v>
          </cell>
          <cell r="BA345">
            <v>450</v>
          </cell>
          <cell r="BB345">
            <v>450</v>
          </cell>
          <cell r="BC345">
            <v>450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</row>
        <row r="346">
          <cell r="B346" t="str">
            <v>1.1.02.03.00036</v>
          </cell>
          <cell r="C346" t="str">
            <v xml:space="preserve">MARCELLO FERNANDES DA SILVA                       </v>
          </cell>
          <cell r="D346">
            <v>5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200</v>
          </cell>
          <cell r="R346">
            <v>200</v>
          </cell>
          <cell r="S346">
            <v>200</v>
          </cell>
          <cell r="T346">
            <v>200</v>
          </cell>
          <cell r="U346">
            <v>200</v>
          </cell>
          <cell r="V346">
            <v>200</v>
          </cell>
          <cell r="W346">
            <v>200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450</v>
          </cell>
          <cell r="AC346">
            <v>450</v>
          </cell>
          <cell r="AD346">
            <v>450</v>
          </cell>
          <cell r="AE346">
            <v>450</v>
          </cell>
          <cell r="AF346">
            <v>450</v>
          </cell>
          <cell r="AG346">
            <v>450</v>
          </cell>
          <cell r="AH346">
            <v>450</v>
          </cell>
          <cell r="AI346">
            <v>450</v>
          </cell>
          <cell r="AJ346">
            <v>450</v>
          </cell>
          <cell r="AK346">
            <v>450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</row>
        <row r="347">
          <cell r="B347" t="str">
            <v>1.1.02.03.00037</v>
          </cell>
          <cell r="C347" t="str">
            <v xml:space="preserve">SERGIO TAKEO TAKAI                                </v>
          </cell>
          <cell r="D347">
            <v>5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450</v>
          </cell>
          <cell r="R347">
            <v>450</v>
          </cell>
          <cell r="S347">
            <v>450</v>
          </cell>
          <cell r="T347">
            <v>450</v>
          </cell>
          <cell r="U347">
            <v>450</v>
          </cell>
          <cell r="V347">
            <v>450</v>
          </cell>
          <cell r="W347">
            <v>450</v>
          </cell>
          <cell r="X347">
            <v>450</v>
          </cell>
          <cell r="Y347">
            <v>450</v>
          </cell>
          <cell r="Z347">
            <v>450</v>
          </cell>
          <cell r="AA347">
            <v>450</v>
          </cell>
          <cell r="AB347">
            <v>450</v>
          </cell>
          <cell r="AC347">
            <v>450</v>
          </cell>
          <cell r="AD347">
            <v>450</v>
          </cell>
          <cell r="AE347">
            <v>450</v>
          </cell>
          <cell r="AF347">
            <v>450</v>
          </cell>
          <cell r="AG347">
            <v>450</v>
          </cell>
          <cell r="AH347">
            <v>450</v>
          </cell>
          <cell r="AI347">
            <v>450</v>
          </cell>
          <cell r="AJ347">
            <v>450</v>
          </cell>
          <cell r="AK347">
            <v>450</v>
          </cell>
          <cell r="AL347">
            <v>450</v>
          </cell>
          <cell r="AM347">
            <v>450</v>
          </cell>
          <cell r="AN347">
            <v>450</v>
          </cell>
          <cell r="AO347">
            <v>450</v>
          </cell>
          <cell r="AP347">
            <v>450</v>
          </cell>
          <cell r="AQ347">
            <v>450</v>
          </cell>
          <cell r="AR347">
            <v>450</v>
          </cell>
          <cell r="AS347">
            <v>450</v>
          </cell>
          <cell r="AT347">
            <v>450</v>
          </cell>
          <cell r="AU347">
            <v>450</v>
          </cell>
          <cell r="AV347">
            <v>450</v>
          </cell>
          <cell r="AW347">
            <v>450</v>
          </cell>
          <cell r="AX347">
            <v>450</v>
          </cell>
          <cell r="AY347">
            <v>450</v>
          </cell>
          <cell r="AZ347">
            <v>450</v>
          </cell>
          <cell r="BA347">
            <v>450</v>
          </cell>
          <cell r="BB347">
            <v>450</v>
          </cell>
          <cell r="BC347">
            <v>450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</row>
        <row r="348">
          <cell r="B348" t="str">
            <v>1.1.02.03.00038</v>
          </cell>
          <cell r="C348" t="str">
            <v xml:space="preserve">FABIO ADRIANO FAJARDO                             </v>
          </cell>
          <cell r="D348">
            <v>5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1000</v>
          </cell>
          <cell r="R348">
            <v>1000</v>
          </cell>
          <cell r="S348">
            <v>1000</v>
          </cell>
          <cell r="T348">
            <v>1000</v>
          </cell>
          <cell r="U348">
            <v>1000</v>
          </cell>
          <cell r="V348">
            <v>1000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</row>
        <row r="349">
          <cell r="B349" t="str">
            <v>1.1.02.03.00039</v>
          </cell>
          <cell r="C349" t="str">
            <v xml:space="preserve">ROBSON FRANCISCO DA SILVA                         </v>
          </cell>
          <cell r="D349">
            <v>5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450</v>
          </cell>
          <cell r="R349">
            <v>450</v>
          </cell>
          <cell r="S349">
            <v>450</v>
          </cell>
          <cell r="T349">
            <v>450</v>
          </cell>
          <cell r="U349">
            <v>450</v>
          </cell>
          <cell r="V349">
            <v>450</v>
          </cell>
          <cell r="W349">
            <v>450</v>
          </cell>
          <cell r="X349">
            <v>450</v>
          </cell>
          <cell r="Y349">
            <v>450</v>
          </cell>
          <cell r="Z349">
            <v>450</v>
          </cell>
          <cell r="AA349">
            <v>450</v>
          </cell>
          <cell r="AB349">
            <v>450</v>
          </cell>
          <cell r="AC349">
            <v>450</v>
          </cell>
          <cell r="AD349">
            <v>450</v>
          </cell>
          <cell r="AE349">
            <v>450</v>
          </cell>
          <cell r="AF349">
            <v>450</v>
          </cell>
          <cell r="AG349">
            <v>450</v>
          </cell>
          <cell r="AH349">
            <v>450</v>
          </cell>
          <cell r="AI349">
            <v>450</v>
          </cell>
          <cell r="AJ349">
            <v>450</v>
          </cell>
          <cell r="AK349">
            <v>450</v>
          </cell>
          <cell r="AL349">
            <v>450</v>
          </cell>
          <cell r="AM349">
            <v>450</v>
          </cell>
          <cell r="AN349">
            <v>450</v>
          </cell>
          <cell r="AO349">
            <v>450</v>
          </cell>
          <cell r="AP349">
            <v>450</v>
          </cell>
          <cell r="AQ349">
            <v>450</v>
          </cell>
          <cell r="AR349">
            <v>450</v>
          </cell>
          <cell r="AS349">
            <v>450</v>
          </cell>
          <cell r="AT349">
            <v>450</v>
          </cell>
          <cell r="AU349">
            <v>450</v>
          </cell>
          <cell r="AV349">
            <v>450</v>
          </cell>
          <cell r="AW349">
            <v>450</v>
          </cell>
          <cell r="AX349">
            <v>450</v>
          </cell>
          <cell r="AY349">
            <v>450</v>
          </cell>
          <cell r="AZ349">
            <v>450</v>
          </cell>
          <cell r="BA349">
            <v>450</v>
          </cell>
          <cell r="BB349">
            <v>450</v>
          </cell>
          <cell r="BC349">
            <v>450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</row>
        <row r="350">
          <cell r="B350" t="str">
            <v>1.1.02.03.00040</v>
          </cell>
          <cell r="C350" t="str">
            <v xml:space="preserve">ALBERTO FERNANDES BRANCO                          </v>
          </cell>
          <cell r="D350">
            <v>5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1000</v>
          </cell>
          <cell r="R350">
            <v>1000</v>
          </cell>
          <cell r="S350">
            <v>1000</v>
          </cell>
          <cell r="T350">
            <v>1000</v>
          </cell>
          <cell r="U350">
            <v>1000</v>
          </cell>
          <cell r="V350">
            <v>1000</v>
          </cell>
          <cell r="W350">
            <v>1000</v>
          </cell>
          <cell r="X350">
            <v>1000</v>
          </cell>
          <cell r="Y350">
            <v>1000</v>
          </cell>
          <cell r="Z350">
            <v>1000</v>
          </cell>
          <cell r="AA350">
            <v>1000</v>
          </cell>
          <cell r="AB350">
            <v>1000</v>
          </cell>
          <cell r="AC350">
            <v>1000</v>
          </cell>
          <cell r="AD350">
            <v>1000</v>
          </cell>
          <cell r="AE350">
            <v>1000</v>
          </cell>
          <cell r="AF350">
            <v>900</v>
          </cell>
          <cell r="AG350">
            <v>900</v>
          </cell>
          <cell r="AH350">
            <v>600</v>
          </cell>
          <cell r="AI350">
            <v>600</v>
          </cell>
          <cell r="AJ350">
            <v>600</v>
          </cell>
          <cell r="AK350">
            <v>600</v>
          </cell>
          <cell r="AL350">
            <v>600</v>
          </cell>
          <cell r="AM350">
            <v>600</v>
          </cell>
          <cell r="AN350">
            <v>600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</row>
        <row r="351">
          <cell r="B351" t="str">
            <v>1.1.02.03.00041</v>
          </cell>
          <cell r="C351" t="str">
            <v xml:space="preserve">JOSE FLEURY P. BALIEIRO                           </v>
          </cell>
          <cell r="D351">
            <v>5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1000</v>
          </cell>
          <cell r="R351">
            <v>1000</v>
          </cell>
          <cell r="S351">
            <v>1000</v>
          </cell>
          <cell r="T351">
            <v>1000</v>
          </cell>
          <cell r="U351">
            <v>1000</v>
          </cell>
          <cell r="V351">
            <v>1000</v>
          </cell>
          <cell r="W351">
            <v>1000</v>
          </cell>
          <cell r="X351">
            <v>1000</v>
          </cell>
          <cell r="Y351">
            <v>1000</v>
          </cell>
          <cell r="Z351">
            <v>1000</v>
          </cell>
          <cell r="AA351">
            <v>1000</v>
          </cell>
          <cell r="AB351">
            <v>1000</v>
          </cell>
          <cell r="AC351">
            <v>1000</v>
          </cell>
          <cell r="AD351">
            <v>1000</v>
          </cell>
          <cell r="AE351">
            <v>1000</v>
          </cell>
          <cell r="AF351">
            <v>900</v>
          </cell>
          <cell r="AG351">
            <v>800</v>
          </cell>
          <cell r="AH351">
            <v>700</v>
          </cell>
          <cell r="AI351">
            <v>700</v>
          </cell>
          <cell r="AJ351">
            <v>700</v>
          </cell>
          <cell r="AK351">
            <v>700</v>
          </cell>
          <cell r="AL351">
            <v>700</v>
          </cell>
          <cell r="AM351">
            <v>700</v>
          </cell>
          <cell r="AN351">
            <v>700</v>
          </cell>
          <cell r="AO351">
            <v>700</v>
          </cell>
          <cell r="AP351">
            <v>700</v>
          </cell>
          <cell r="AQ351">
            <v>700</v>
          </cell>
          <cell r="AR351">
            <v>700</v>
          </cell>
          <cell r="AS351">
            <v>700</v>
          </cell>
          <cell r="AT351">
            <v>700</v>
          </cell>
          <cell r="AU351">
            <v>700</v>
          </cell>
          <cell r="AV351">
            <v>700</v>
          </cell>
          <cell r="AW351">
            <v>700</v>
          </cell>
          <cell r="AX351">
            <v>700</v>
          </cell>
          <cell r="AY351">
            <v>700</v>
          </cell>
          <cell r="AZ351">
            <v>700</v>
          </cell>
          <cell r="BA351">
            <v>700</v>
          </cell>
          <cell r="BB351">
            <v>700</v>
          </cell>
          <cell r="BC351">
            <v>700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</row>
        <row r="352">
          <cell r="B352" t="str">
            <v>1.1.02.03.00042</v>
          </cell>
          <cell r="C352" t="str">
            <v xml:space="preserve">FLAVIO AUGUSTO THOMAS                             </v>
          </cell>
          <cell r="D352">
            <v>5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1000</v>
          </cell>
          <cell r="R352">
            <v>1000</v>
          </cell>
          <cell r="S352">
            <v>1000</v>
          </cell>
          <cell r="T352">
            <v>1000</v>
          </cell>
          <cell r="U352">
            <v>1000</v>
          </cell>
          <cell r="V352">
            <v>1000</v>
          </cell>
          <cell r="W352">
            <v>1000</v>
          </cell>
          <cell r="X352">
            <v>1000</v>
          </cell>
          <cell r="Y352">
            <v>1000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</row>
        <row r="353">
          <cell r="B353" t="str">
            <v>1.1.02.03.00043</v>
          </cell>
          <cell r="C353" t="str">
            <v xml:space="preserve">LUIZ ANDRE FORTUNATO DE OLIVEIRA                  </v>
          </cell>
          <cell r="D353">
            <v>5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1000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</row>
        <row r="354">
          <cell r="B354" t="str">
            <v>1.1.02.03.00044</v>
          </cell>
          <cell r="C354" t="str">
            <v xml:space="preserve">MARCOS VINICIOS BUCHIGNANI                        </v>
          </cell>
          <cell r="D354">
            <v>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450</v>
          </cell>
          <cell r="R354">
            <v>450</v>
          </cell>
          <cell r="S354">
            <v>450</v>
          </cell>
          <cell r="T354">
            <v>450</v>
          </cell>
          <cell r="U354">
            <v>450</v>
          </cell>
          <cell r="V354">
            <v>450</v>
          </cell>
          <cell r="W354">
            <v>450</v>
          </cell>
          <cell r="X354">
            <v>450</v>
          </cell>
          <cell r="Y354">
            <v>450</v>
          </cell>
          <cell r="Z354">
            <v>450</v>
          </cell>
          <cell r="AA354">
            <v>450</v>
          </cell>
          <cell r="AB354">
            <v>450</v>
          </cell>
          <cell r="AC354">
            <v>450</v>
          </cell>
          <cell r="AD354">
            <v>450</v>
          </cell>
          <cell r="AE354">
            <v>450</v>
          </cell>
          <cell r="AF354">
            <v>450</v>
          </cell>
          <cell r="AG354">
            <v>450</v>
          </cell>
          <cell r="AH354">
            <v>450</v>
          </cell>
          <cell r="AI354">
            <v>450</v>
          </cell>
          <cell r="AJ354">
            <v>450</v>
          </cell>
          <cell r="AK354">
            <v>450</v>
          </cell>
          <cell r="AL354">
            <v>450</v>
          </cell>
          <cell r="AM354">
            <v>450</v>
          </cell>
          <cell r="AN354">
            <v>450</v>
          </cell>
          <cell r="AO354">
            <v>450</v>
          </cell>
          <cell r="AP354">
            <v>450</v>
          </cell>
          <cell r="AQ354">
            <v>450</v>
          </cell>
          <cell r="AR354">
            <v>450</v>
          </cell>
          <cell r="AS354">
            <v>450</v>
          </cell>
          <cell r="AT354">
            <v>450</v>
          </cell>
          <cell r="AU354">
            <v>450</v>
          </cell>
          <cell r="AV354">
            <v>450</v>
          </cell>
          <cell r="AW354">
            <v>450</v>
          </cell>
          <cell r="AX354">
            <v>450</v>
          </cell>
          <cell r="AY354">
            <v>450</v>
          </cell>
          <cell r="AZ354">
            <v>450</v>
          </cell>
          <cell r="BA354">
            <v>450</v>
          </cell>
          <cell r="BB354">
            <v>450</v>
          </cell>
          <cell r="BC354">
            <v>450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</row>
        <row r="355">
          <cell r="B355" t="str">
            <v>1.1.02.03.00045</v>
          </cell>
          <cell r="C355" t="str">
            <v xml:space="preserve">RICARDO ZICHLER                                   </v>
          </cell>
          <cell r="D355">
            <v>5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1000</v>
          </cell>
          <cell r="T355">
            <v>1000</v>
          </cell>
          <cell r="U355">
            <v>1000</v>
          </cell>
          <cell r="V355">
            <v>1000</v>
          </cell>
          <cell r="W355">
            <v>1000</v>
          </cell>
          <cell r="X355">
            <v>1000</v>
          </cell>
          <cell r="Y355">
            <v>1000</v>
          </cell>
          <cell r="Z355">
            <v>1000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</row>
        <row r="356">
          <cell r="B356" t="str">
            <v>1.1.02.03.00046</v>
          </cell>
          <cell r="C356" t="str">
            <v xml:space="preserve">ULISSES MAESTRI GONCALVES                         </v>
          </cell>
          <cell r="D356">
            <v>5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800</v>
          </cell>
          <cell r="S356">
            <v>800</v>
          </cell>
          <cell r="T356">
            <v>800</v>
          </cell>
          <cell r="U356">
            <v>800</v>
          </cell>
          <cell r="V356">
            <v>800</v>
          </cell>
          <cell r="W356">
            <v>800</v>
          </cell>
          <cell r="X356">
            <v>800</v>
          </cell>
          <cell r="Y356">
            <v>800</v>
          </cell>
          <cell r="Z356">
            <v>800</v>
          </cell>
          <cell r="AA356">
            <v>800</v>
          </cell>
          <cell r="AB356">
            <v>0</v>
          </cell>
          <cell r="AC356">
            <v>800</v>
          </cell>
          <cell r="AD356">
            <v>800</v>
          </cell>
          <cell r="AE356">
            <v>800</v>
          </cell>
          <cell r="AF356">
            <v>800</v>
          </cell>
          <cell r="AG356">
            <v>800</v>
          </cell>
          <cell r="AH356">
            <v>800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</row>
        <row r="357">
          <cell r="B357" t="str">
            <v>1.1.02.03.00047</v>
          </cell>
          <cell r="C357" t="str">
            <v xml:space="preserve">BRUNO DAMASCENO GUALBERTO                         </v>
          </cell>
          <cell r="D357">
            <v>5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600</v>
          </cell>
          <cell r="S357">
            <v>600</v>
          </cell>
          <cell r="T357">
            <v>600</v>
          </cell>
          <cell r="U357">
            <v>600</v>
          </cell>
          <cell r="V357">
            <v>600</v>
          </cell>
          <cell r="W357">
            <v>600</v>
          </cell>
          <cell r="X357">
            <v>600</v>
          </cell>
          <cell r="Y357">
            <v>600</v>
          </cell>
          <cell r="Z357">
            <v>600</v>
          </cell>
          <cell r="AA357">
            <v>600</v>
          </cell>
          <cell r="AB357">
            <v>600</v>
          </cell>
          <cell r="AC357">
            <v>600</v>
          </cell>
          <cell r="AD357">
            <v>600</v>
          </cell>
          <cell r="AE357">
            <v>600</v>
          </cell>
          <cell r="AF357">
            <v>600</v>
          </cell>
          <cell r="AG357">
            <v>600</v>
          </cell>
          <cell r="AH357">
            <v>600</v>
          </cell>
          <cell r="AI357">
            <v>600</v>
          </cell>
          <cell r="AJ357">
            <v>600</v>
          </cell>
          <cell r="AK357">
            <v>600</v>
          </cell>
          <cell r="AL357">
            <v>600</v>
          </cell>
          <cell r="AM357">
            <v>600</v>
          </cell>
          <cell r="AN357">
            <v>600</v>
          </cell>
          <cell r="AO357">
            <v>600</v>
          </cell>
          <cell r="AP357">
            <v>600</v>
          </cell>
          <cell r="AQ357">
            <v>600</v>
          </cell>
          <cell r="AR357">
            <v>600</v>
          </cell>
          <cell r="AS357">
            <v>600</v>
          </cell>
          <cell r="AT357">
            <v>600</v>
          </cell>
          <cell r="AU357">
            <v>600</v>
          </cell>
          <cell r="AV357">
            <v>600</v>
          </cell>
          <cell r="AW357">
            <v>600</v>
          </cell>
          <cell r="AX357">
            <v>600</v>
          </cell>
          <cell r="AY357">
            <v>600</v>
          </cell>
          <cell r="AZ357">
            <v>600</v>
          </cell>
          <cell r="BA357">
            <v>600</v>
          </cell>
          <cell r="BB357">
            <v>600</v>
          </cell>
          <cell r="BC357">
            <v>600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</row>
        <row r="358">
          <cell r="B358" t="str">
            <v>1.1.02.03.00048</v>
          </cell>
          <cell r="C358" t="str">
            <v xml:space="preserve">MARCELO DE CILLO ZINSLY                           </v>
          </cell>
          <cell r="D358">
            <v>5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450</v>
          </cell>
          <cell r="T358">
            <v>450</v>
          </cell>
          <cell r="U358">
            <v>450</v>
          </cell>
          <cell r="V358">
            <v>450</v>
          </cell>
          <cell r="W358">
            <v>450</v>
          </cell>
          <cell r="X358">
            <v>450</v>
          </cell>
          <cell r="Y358">
            <v>450</v>
          </cell>
          <cell r="Z358">
            <v>450</v>
          </cell>
          <cell r="AA358">
            <v>450</v>
          </cell>
          <cell r="AB358">
            <v>450</v>
          </cell>
          <cell r="AC358">
            <v>450</v>
          </cell>
          <cell r="AD358">
            <v>450</v>
          </cell>
          <cell r="AE358">
            <v>450</v>
          </cell>
          <cell r="AF358">
            <v>450</v>
          </cell>
          <cell r="AG358">
            <v>450</v>
          </cell>
          <cell r="AH358">
            <v>450</v>
          </cell>
          <cell r="AI358">
            <v>450</v>
          </cell>
          <cell r="AJ358">
            <v>450</v>
          </cell>
          <cell r="AK358">
            <v>450</v>
          </cell>
          <cell r="AL358">
            <v>450</v>
          </cell>
          <cell r="AM358">
            <v>450</v>
          </cell>
          <cell r="AN358">
            <v>450</v>
          </cell>
          <cell r="AO358">
            <v>450</v>
          </cell>
          <cell r="AP358">
            <v>450</v>
          </cell>
          <cell r="AQ358">
            <v>450</v>
          </cell>
          <cell r="AR358">
            <v>450</v>
          </cell>
          <cell r="AS358">
            <v>450</v>
          </cell>
          <cell r="AT358">
            <v>450</v>
          </cell>
          <cell r="AU358">
            <v>450</v>
          </cell>
          <cell r="AV358">
            <v>450</v>
          </cell>
          <cell r="AW358">
            <v>450</v>
          </cell>
          <cell r="AX358">
            <v>450</v>
          </cell>
          <cell r="AY358">
            <v>450</v>
          </cell>
          <cell r="AZ358">
            <v>450</v>
          </cell>
          <cell r="BA358">
            <v>450</v>
          </cell>
          <cell r="BB358">
            <v>450</v>
          </cell>
          <cell r="BC358">
            <v>450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</row>
        <row r="359">
          <cell r="B359" t="str">
            <v>1.1.02.03.00049</v>
          </cell>
          <cell r="C359" t="str">
            <v xml:space="preserve">THALES ABRAHAO MONTEIRO BASTOS                    </v>
          </cell>
          <cell r="D359">
            <v>5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650</v>
          </cell>
          <cell r="V359">
            <v>650</v>
          </cell>
          <cell r="W359">
            <v>650</v>
          </cell>
          <cell r="X359">
            <v>650</v>
          </cell>
          <cell r="Y359">
            <v>650</v>
          </cell>
          <cell r="Z359">
            <v>650</v>
          </cell>
          <cell r="AA359">
            <v>650</v>
          </cell>
          <cell r="AB359">
            <v>850</v>
          </cell>
          <cell r="AC359">
            <v>850</v>
          </cell>
          <cell r="AD359">
            <v>850</v>
          </cell>
          <cell r="AE359">
            <v>850</v>
          </cell>
          <cell r="AF359">
            <v>850</v>
          </cell>
          <cell r="AG359">
            <v>850</v>
          </cell>
          <cell r="AH359">
            <v>850</v>
          </cell>
          <cell r="AI359">
            <v>850</v>
          </cell>
          <cell r="AJ359">
            <v>850</v>
          </cell>
          <cell r="AK359">
            <v>850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</row>
        <row r="360">
          <cell r="B360" t="str">
            <v>1.1.02.03.00050</v>
          </cell>
          <cell r="C360" t="str">
            <v xml:space="preserve">IRIS BENTO CASSIMIRO DA SILVA                     </v>
          </cell>
          <cell r="D360">
            <v>5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450</v>
          </cell>
          <cell r="V360">
            <v>450</v>
          </cell>
          <cell r="W360">
            <v>450</v>
          </cell>
          <cell r="X360">
            <v>450</v>
          </cell>
          <cell r="Y360">
            <v>450</v>
          </cell>
          <cell r="Z360">
            <v>450</v>
          </cell>
          <cell r="AA360">
            <v>450</v>
          </cell>
          <cell r="AB360">
            <v>450</v>
          </cell>
          <cell r="AC360">
            <v>450</v>
          </cell>
          <cell r="AD360">
            <v>450</v>
          </cell>
          <cell r="AE360">
            <v>450</v>
          </cell>
          <cell r="AF360">
            <v>450</v>
          </cell>
          <cell r="AG360">
            <v>450</v>
          </cell>
          <cell r="AH360">
            <v>450</v>
          </cell>
          <cell r="AI360">
            <v>450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1000</v>
          </cell>
          <cell r="AU360">
            <v>1000</v>
          </cell>
          <cell r="AV360">
            <v>1000</v>
          </cell>
          <cell r="AW360">
            <v>1000</v>
          </cell>
          <cell r="AX360">
            <v>1620.3</v>
          </cell>
          <cell r="AY360">
            <v>1620.3</v>
          </cell>
          <cell r="AZ360">
            <v>1620.3</v>
          </cell>
          <cell r="BA360">
            <v>1620.3</v>
          </cell>
          <cell r="BB360">
            <v>1620.3</v>
          </cell>
          <cell r="BC360">
            <v>1620.3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</row>
        <row r="361">
          <cell r="B361" t="str">
            <v>1.1.02.03.00051</v>
          </cell>
          <cell r="C361" t="str">
            <v xml:space="preserve">FERNANDO GALORO DELAVALE                          </v>
          </cell>
          <cell r="D361">
            <v>5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450</v>
          </cell>
          <cell r="AA361">
            <v>450</v>
          </cell>
          <cell r="AB361">
            <v>450</v>
          </cell>
          <cell r="AC361">
            <v>450</v>
          </cell>
          <cell r="AD361">
            <v>450</v>
          </cell>
          <cell r="AE361">
            <v>450</v>
          </cell>
          <cell r="AF361">
            <v>450</v>
          </cell>
          <cell r="AG361">
            <v>450</v>
          </cell>
          <cell r="AH361">
            <v>450</v>
          </cell>
          <cell r="AI361">
            <v>450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</row>
        <row r="362">
          <cell r="B362" t="str">
            <v>1.1.02.03.00052</v>
          </cell>
          <cell r="C362" t="str">
            <v xml:space="preserve">FABIO M. RIBEIRO DOS SANTOS                       </v>
          </cell>
          <cell r="D362">
            <v>5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</row>
        <row r="363">
          <cell r="B363" t="str">
            <v>1.1.02.03.00053</v>
          </cell>
          <cell r="C363" t="str">
            <v xml:space="preserve">ALFRED LIS JUNIOR                                 </v>
          </cell>
          <cell r="D363">
            <v>5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1000</v>
          </cell>
          <cell r="AB363">
            <v>1000</v>
          </cell>
          <cell r="AC363">
            <v>1000</v>
          </cell>
          <cell r="AD363">
            <v>1000</v>
          </cell>
          <cell r="AE363">
            <v>1000</v>
          </cell>
          <cell r="AF363">
            <v>900</v>
          </cell>
          <cell r="AG363">
            <v>800</v>
          </cell>
          <cell r="AH363">
            <v>700</v>
          </cell>
          <cell r="AI363">
            <v>700</v>
          </cell>
          <cell r="AJ363">
            <v>700</v>
          </cell>
          <cell r="AK363">
            <v>700</v>
          </cell>
          <cell r="AL363">
            <v>700</v>
          </cell>
          <cell r="AM363">
            <v>700</v>
          </cell>
          <cell r="AN363">
            <v>700</v>
          </cell>
          <cell r="AO363">
            <v>700</v>
          </cell>
          <cell r="AP363">
            <v>700</v>
          </cell>
          <cell r="AQ363">
            <v>700</v>
          </cell>
          <cell r="AR363">
            <v>700</v>
          </cell>
          <cell r="AS363">
            <v>700</v>
          </cell>
          <cell r="AT363">
            <v>700</v>
          </cell>
          <cell r="AU363">
            <v>700</v>
          </cell>
          <cell r="AV363">
            <v>700</v>
          </cell>
          <cell r="AW363">
            <v>700</v>
          </cell>
          <cell r="AX363">
            <v>700</v>
          </cell>
          <cell r="AY363">
            <v>700</v>
          </cell>
          <cell r="AZ363">
            <v>700</v>
          </cell>
          <cell r="BA363">
            <v>700</v>
          </cell>
          <cell r="BB363">
            <v>700</v>
          </cell>
          <cell r="BC363">
            <v>700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</row>
        <row r="364">
          <cell r="B364" t="str">
            <v>1.1.02.03.00054</v>
          </cell>
          <cell r="C364" t="str">
            <v xml:space="preserve">VLADEMIR XAVIER MOURA JORGE                       </v>
          </cell>
          <cell r="D364">
            <v>5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1000</v>
          </cell>
          <cell r="AC364">
            <v>1000</v>
          </cell>
          <cell r="AD364">
            <v>1000</v>
          </cell>
          <cell r="AE364">
            <v>1000</v>
          </cell>
          <cell r="AF364">
            <v>900</v>
          </cell>
          <cell r="AG364">
            <v>800</v>
          </cell>
          <cell r="AH364">
            <v>500</v>
          </cell>
          <cell r="AI364">
            <v>500</v>
          </cell>
          <cell r="AJ364">
            <v>500</v>
          </cell>
          <cell r="AK364">
            <v>500</v>
          </cell>
          <cell r="AL364">
            <v>500</v>
          </cell>
          <cell r="AM364">
            <v>500</v>
          </cell>
          <cell r="AN364">
            <v>500</v>
          </cell>
          <cell r="AO364">
            <v>500</v>
          </cell>
          <cell r="AP364">
            <v>-100</v>
          </cell>
          <cell r="AQ364">
            <v>-100</v>
          </cell>
          <cell r="AR364">
            <v>-100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</row>
        <row r="365">
          <cell r="B365" t="str">
            <v>1.1.02.03.00055</v>
          </cell>
          <cell r="C365" t="str">
            <v xml:space="preserve">JUNER GUSTAVO PIZELLI FORTUNATO                   </v>
          </cell>
          <cell r="D365">
            <v>5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500</v>
          </cell>
          <cell r="AF365">
            <v>500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</row>
        <row r="366">
          <cell r="B366" t="str">
            <v>1.1.02.03.00056</v>
          </cell>
          <cell r="C366" t="str">
            <v xml:space="preserve">MARCELO FREGONEZI PREVIDE                         </v>
          </cell>
          <cell r="D366">
            <v>5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800</v>
          </cell>
          <cell r="AD366">
            <v>800</v>
          </cell>
          <cell r="AE366">
            <v>800</v>
          </cell>
          <cell r="AF366">
            <v>800</v>
          </cell>
          <cell r="AG366">
            <v>800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</row>
        <row r="367">
          <cell r="B367" t="str">
            <v>1.1.02.03.00057</v>
          </cell>
          <cell r="C367" t="str">
            <v xml:space="preserve">GIULIANO MAGELLA SANTOS                           </v>
          </cell>
          <cell r="D367">
            <v>5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800</v>
          </cell>
          <cell r="AD367">
            <v>800</v>
          </cell>
          <cell r="AE367">
            <v>800</v>
          </cell>
          <cell r="AF367">
            <v>800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</row>
        <row r="368">
          <cell r="B368" t="str">
            <v>1.1.02.03.00058</v>
          </cell>
          <cell r="C368" t="str">
            <v xml:space="preserve">SILVIO LUIS DOS SANTOS                            </v>
          </cell>
          <cell r="D368">
            <v>5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800</v>
          </cell>
          <cell r="AD368">
            <v>800</v>
          </cell>
          <cell r="AE368">
            <v>800</v>
          </cell>
          <cell r="AF368">
            <v>800</v>
          </cell>
          <cell r="AG368">
            <v>800</v>
          </cell>
          <cell r="AH368">
            <v>800</v>
          </cell>
          <cell r="AI368">
            <v>800</v>
          </cell>
          <cell r="AJ368">
            <v>800</v>
          </cell>
          <cell r="AK368">
            <v>800</v>
          </cell>
          <cell r="AL368">
            <v>800</v>
          </cell>
          <cell r="AM368">
            <v>800</v>
          </cell>
          <cell r="AN368">
            <v>800</v>
          </cell>
          <cell r="AO368">
            <v>800</v>
          </cell>
          <cell r="AP368">
            <v>800</v>
          </cell>
          <cell r="AQ368">
            <v>800</v>
          </cell>
          <cell r="AR368">
            <v>800</v>
          </cell>
          <cell r="AS368">
            <v>800</v>
          </cell>
          <cell r="AT368">
            <v>800</v>
          </cell>
          <cell r="AU368">
            <v>800</v>
          </cell>
          <cell r="AV368">
            <v>800</v>
          </cell>
          <cell r="AW368">
            <v>800</v>
          </cell>
          <cell r="AX368">
            <v>800</v>
          </cell>
          <cell r="AY368">
            <v>800</v>
          </cell>
          <cell r="AZ368">
            <v>800</v>
          </cell>
          <cell r="BA368">
            <v>800</v>
          </cell>
          <cell r="BB368">
            <v>800</v>
          </cell>
          <cell r="BC368">
            <v>800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</row>
        <row r="369">
          <cell r="B369" t="str">
            <v>1.1.02.03.00059</v>
          </cell>
          <cell r="C369" t="str">
            <v xml:space="preserve">ALEXANDRE DOS ANJOS SOBRINHO                      </v>
          </cell>
          <cell r="D369">
            <v>5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450</v>
          </cell>
          <cell r="AG369">
            <v>450</v>
          </cell>
          <cell r="AH369">
            <v>450</v>
          </cell>
          <cell r="AI369">
            <v>450</v>
          </cell>
          <cell r="AJ369">
            <v>450</v>
          </cell>
          <cell r="AK369">
            <v>450</v>
          </cell>
          <cell r="AL369">
            <v>450</v>
          </cell>
          <cell r="AM369">
            <v>450</v>
          </cell>
          <cell r="AN369">
            <v>450</v>
          </cell>
          <cell r="AO369">
            <v>450</v>
          </cell>
          <cell r="AP369">
            <v>450</v>
          </cell>
          <cell r="AQ369">
            <v>450</v>
          </cell>
          <cell r="AR369">
            <v>450</v>
          </cell>
          <cell r="AS369">
            <v>450</v>
          </cell>
          <cell r="AT369">
            <v>450</v>
          </cell>
          <cell r="AU369">
            <v>450</v>
          </cell>
          <cell r="AV369">
            <v>450</v>
          </cell>
          <cell r="AW369">
            <v>450</v>
          </cell>
          <cell r="AX369">
            <v>450</v>
          </cell>
          <cell r="AY369">
            <v>450</v>
          </cell>
          <cell r="AZ369">
            <v>450</v>
          </cell>
          <cell r="BA369">
            <v>450</v>
          </cell>
          <cell r="BB369">
            <v>450</v>
          </cell>
          <cell r="BC369">
            <v>450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</row>
        <row r="370">
          <cell r="B370" t="str">
            <v>1.1.02.03.00060</v>
          </cell>
          <cell r="C370" t="str">
            <v xml:space="preserve">JOAO MARCELO DE CARVALHO                          </v>
          </cell>
          <cell r="D370">
            <v>5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800</v>
          </cell>
          <cell r="AK370">
            <v>800</v>
          </cell>
          <cell r="AL370">
            <v>800</v>
          </cell>
          <cell r="AM370">
            <v>800</v>
          </cell>
          <cell r="AN370">
            <v>800</v>
          </cell>
          <cell r="AO370">
            <v>800</v>
          </cell>
          <cell r="AP370">
            <v>800</v>
          </cell>
          <cell r="AQ370">
            <v>800</v>
          </cell>
          <cell r="AR370">
            <v>800</v>
          </cell>
          <cell r="AS370">
            <v>800</v>
          </cell>
          <cell r="AT370">
            <v>800</v>
          </cell>
          <cell r="AU370">
            <v>800</v>
          </cell>
          <cell r="AV370">
            <v>800</v>
          </cell>
          <cell r="AW370">
            <v>800</v>
          </cell>
          <cell r="AX370">
            <v>800</v>
          </cell>
          <cell r="AY370">
            <v>800</v>
          </cell>
          <cell r="AZ370">
            <v>800</v>
          </cell>
          <cell r="BA370">
            <v>800</v>
          </cell>
          <cell r="BB370">
            <v>800</v>
          </cell>
          <cell r="BC370">
            <v>800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</row>
        <row r="371">
          <cell r="B371" t="str">
            <v>1.1.02.03.00061</v>
          </cell>
          <cell r="C371" t="str">
            <v xml:space="preserve">MARCELO ORCIOLI SALATINI                          </v>
          </cell>
          <cell r="D371">
            <v>5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500</v>
          </cell>
          <cell r="AI371">
            <v>500</v>
          </cell>
          <cell r="AJ371">
            <v>808</v>
          </cell>
          <cell r="AK371">
            <v>500</v>
          </cell>
          <cell r="AL371">
            <v>500</v>
          </cell>
          <cell r="AM371">
            <v>500</v>
          </cell>
          <cell r="AN371">
            <v>500</v>
          </cell>
          <cell r="AO371">
            <v>500</v>
          </cell>
          <cell r="AP371">
            <v>500</v>
          </cell>
          <cell r="AQ371">
            <v>700</v>
          </cell>
          <cell r="AR371">
            <v>700</v>
          </cell>
          <cell r="AS371">
            <v>700</v>
          </cell>
          <cell r="AT371">
            <v>700</v>
          </cell>
          <cell r="AU371">
            <v>700</v>
          </cell>
          <cell r="AV371">
            <v>700</v>
          </cell>
          <cell r="AW371">
            <v>700</v>
          </cell>
          <cell r="AX371">
            <v>700</v>
          </cell>
          <cell r="AY371">
            <v>700</v>
          </cell>
          <cell r="AZ371">
            <v>700</v>
          </cell>
          <cell r="BA371">
            <v>700</v>
          </cell>
          <cell r="BB371">
            <v>700</v>
          </cell>
          <cell r="BC371">
            <v>700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</row>
        <row r="372">
          <cell r="B372" t="str">
            <v>1.1.02.03.00062</v>
          </cell>
          <cell r="C372" t="str">
            <v xml:space="preserve">EVANDRO GUJANWSKY                                 </v>
          </cell>
          <cell r="D372">
            <v>5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800</v>
          </cell>
          <cell r="AJ372">
            <v>800</v>
          </cell>
          <cell r="AK372">
            <v>800</v>
          </cell>
          <cell r="AL372">
            <v>800</v>
          </cell>
          <cell r="AM372">
            <v>800</v>
          </cell>
          <cell r="AN372">
            <v>800</v>
          </cell>
          <cell r="AO372">
            <v>800</v>
          </cell>
          <cell r="AP372">
            <v>800</v>
          </cell>
          <cell r="AQ372">
            <v>800</v>
          </cell>
          <cell r="AR372">
            <v>800</v>
          </cell>
          <cell r="AS372">
            <v>800</v>
          </cell>
          <cell r="AT372">
            <v>800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</row>
        <row r="373">
          <cell r="B373" t="str">
            <v>1.1.02.03.00063</v>
          </cell>
          <cell r="C373" t="str">
            <v xml:space="preserve">FRANK BITENCOURT DE SOUZA                         </v>
          </cell>
          <cell r="D373">
            <v>5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650</v>
          </cell>
          <cell r="AN373">
            <v>650</v>
          </cell>
          <cell r="AO373">
            <v>650</v>
          </cell>
          <cell r="AP373">
            <v>650</v>
          </cell>
          <cell r="AQ373">
            <v>650</v>
          </cell>
          <cell r="AR373">
            <v>650</v>
          </cell>
          <cell r="AS373">
            <v>650</v>
          </cell>
          <cell r="AT373">
            <v>650</v>
          </cell>
          <cell r="AU373">
            <v>650</v>
          </cell>
          <cell r="AV373">
            <v>650</v>
          </cell>
          <cell r="AW373">
            <v>650</v>
          </cell>
          <cell r="AX373">
            <v>650</v>
          </cell>
          <cell r="AY373">
            <v>650</v>
          </cell>
          <cell r="AZ373">
            <v>650</v>
          </cell>
          <cell r="BA373">
            <v>650</v>
          </cell>
          <cell r="BB373">
            <v>650</v>
          </cell>
          <cell r="BC373">
            <v>650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</row>
        <row r="374">
          <cell r="B374" t="str">
            <v>1.1.02.03.00064</v>
          </cell>
          <cell r="C374" t="str">
            <v xml:space="preserve">LUIZ HENRIQUE FERRAZ DE ARRUDA VERAS              </v>
          </cell>
          <cell r="D374">
            <v>5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500</v>
          </cell>
          <cell r="AN374">
            <v>500</v>
          </cell>
          <cell r="AO374">
            <v>500</v>
          </cell>
          <cell r="AP374">
            <v>500</v>
          </cell>
          <cell r="AQ374">
            <v>500</v>
          </cell>
          <cell r="AR374">
            <v>500</v>
          </cell>
          <cell r="AS374">
            <v>500</v>
          </cell>
          <cell r="AT374">
            <v>500</v>
          </cell>
          <cell r="AU374">
            <v>500</v>
          </cell>
          <cell r="AV374">
            <v>500</v>
          </cell>
          <cell r="AW374">
            <v>500</v>
          </cell>
          <cell r="AX374">
            <v>500</v>
          </cell>
          <cell r="AY374">
            <v>500</v>
          </cell>
          <cell r="AZ374">
            <v>500</v>
          </cell>
          <cell r="BA374">
            <v>500</v>
          </cell>
          <cell r="BB374">
            <v>500</v>
          </cell>
          <cell r="BC374">
            <v>500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</row>
        <row r="375">
          <cell r="B375" t="str">
            <v>1.1.02.03.00065</v>
          </cell>
          <cell r="C375" t="str">
            <v xml:space="preserve">FABIO FERREIRA KREUZER                            </v>
          </cell>
          <cell r="D375">
            <v>5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AO375">
            <v>0</v>
          </cell>
          <cell r="AP375">
            <v>600</v>
          </cell>
          <cell r="AQ375">
            <v>600</v>
          </cell>
          <cell r="AR375">
            <v>600</v>
          </cell>
          <cell r="AS375">
            <v>600</v>
          </cell>
          <cell r="AT375">
            <v>600</v>
          </cell>
          <cell r="AU375">
            <v>436.28</v>
          </cell>
          <cell r="AV375">
            <v>436.28</v>
          </cell>
          <cell r="AW375">
            <v>436.28</v>
          </cell>
          <cell r="AX375">
            <v>436.28</v>
          </cell>
          <cell r="AY375">
            <v>436.28</v>
          </cell>
          <cell r="AZ375">
            <v>436.28</v>
          </cell>
          <cell r="BA375">
            <v>436.28</v>
          </cell>
          <cell r="BB375">
            <v>436.28</v>
          </cell>
          <cell r="BC375">
            <v>436.28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</row>
        <row r="376">
          <cell r="B376" t="str">
            <v>1.1.02.03.00066</v>
          </cell>
          <cell r="C376" t="str">
            <v xml:space="preserve">ERIVANER DOS SANTOS SOUZA                         </v>
          </cell>
          <cell r="D376">
            <v>5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AO376">
            <v>650</v>
          </cell>
          <cell r="AP376">
            <v>650</v>
          </cell>
          <cell r="AQ376">
            <v>650</v>
          </cell>
          <cell r="AR376">
            <v>650</v>
          </cell>
          <cell r="AS376">
            <v>650</v>
          </cell>
          <cell r="AT376">
            <v>650</v>
          </cell>
          <cell r="AU376">
            <v>650</v>
          </cell>
          <cell r="AV376">
            <v>650</v>
          </cell>
          <cell r="AW376">
            <v>650</v>
          </cell>
          <cell r="AX376">
            <v>650</v>
          </cell>
          <cell r="AY376">
            <v>650</v>
          </cell>
          <cell r="AZ376">
            <v>650</v>
          </cell>
          <cell r="BA376">
            <v>650</v>
          </cell>
          <cell r="BB376">
            <v>650</v>
          </cell>
          <cell r="BC376">
            <v>650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</row>
        <row r="377">
          <cell r="B377" t="str">
            <v>1.1.02.03.00067</v>
          </cell>
          <cell r="C377" t="str">
            <v xml:space="preserve">EDUARDO LUIS DE CARVALHO                          </v>
          </cell>
          <cell r="D377">
            <v>5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AO377">
            <v>0</v>
          </cell>
          <cell r="AP377">
            <v>0</v>
          </cell>
          <cell r="AQ377">
            <v>600</v>
          </cell>
          <cell r="AR377">
            <v>600</v>
          </cell>
          <cell r="AS377">
            <v>600</v>
          </cell>
          <cell r="AT377">
            <v>600</v>
          </cell>
          <cell r="AU377">
            <v>600</v>
          </cell>
          <cell r="AV377">
            <v>600</v>
          </cell>
          <cell r="AW377">
            <v>600</v>
          </cell>
          <cell r="AX377">
            <v>600</v>
          </cell>
          <cell r="AY377">
            <v>600</v>
          </cell>
          <cell r="AZ377">
            <v>600</v>
          </cell>
          <cell r="BA377">
            <v>600</v>
          </cell>
          <cell r="BB377">
            <v>600</v>
          </cell>
          <cell r="BC377">
            <v>600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</row>
        <row r="378">
          <cell r="B378" t="str">
            <v>1.1.02.03.00068</v>
          </cell>
          <cell r="C378" t="str">
            <v xml:space="preserve">HUMBERTO LUIZ VERNESBACH FILHO                    </v>
          </cell>
          <cell r="D378">
            <v>5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AO378">
            <v>0</v>
          </cell>
          <cell r="AP378">
            <v>0</v>
          </cell>
          <cell r="AQ378">
            <v>600</v>
          </cell>
          <cell r="AR378">
            <v>600</v>
          </cell>
          <cell r="AS378">
            <v>600</v>
          </cell>
          <cell r="AT378">
            <v>600</v>
          </cell>
          <cell r="AU378">
            <v>600</v>
          </cell>
          <cell r="AV378">
            <v>600</v>
          </cell>
          <cell r="AW378">
            <v>600</v>
          </cell>
          <cell r="AX378">
            <v>600</v>
          </cell>
          <cell r="AY378">
            <v>600</v>
          </cell>
          <cell r="AZ378">
            <v>600</v>
          </cell>
          <cell r="BA378">
            <v>600</v>
          </cell>
          <cell r="BB378">
            <v>600</v>
          </cell>
          <cell r="BC378">
            <v>600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</row>
        <row r="379">
          <cell r="B379" t="str">
            <v>1.1.02.03.00069</v>
          </cell>
          <cell r="C379" t="str">
            <v xml:space="preserve">ARY BARTHOLOMEU PEREIRA JUNIOR                    </v>
          </cell>
          <cell r="D379">
            <v>5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AO379">
            <v>0</v>
          </cell>
          <cell r="AP379">
            <v>0</v>
          </cell>
          <cell r="AQ379">
            <v>600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</row>
        <row r="380">
          <cell r="B380" t="str">
            <v>1.1.02.03.00070</v>
          </cell>
          <cell r="C380" t="str">
            <v xml:space="preserve">ANDRE ELIAS DE RIZZO                              </v>
          </cell>
          <cell r="D380">
            <v>5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AO380">
            <v>0</v>
          </cell>
          <cell r="AP380">
            <v>0</v>
          </cell>
          <cell r="AQ380">
            <v>600</v>
          </cell>
          <cell r="AR380">
            <v>600</v>
          </cell>
          <cell r="AS380">
            <v>600</v>
          </cell>
          <cell r="AT380">
            <v>600</v>
          </cell>
          <cell r="AU380">
            <v>600</v>
          </cell>
          <cell r="AV380">
            <v>600</v>
          </cell>
          <cell r="AW380">
            <v>600</v>
          </cell>
          <cell r="AX380">
            <v>600</v>
          </cell>
          <cell r="AY380">
            <v>600</v>
          </cell>
          <cell r="AZ380">
            <v>600</v>
          </cell>
          <cell r="BA380">
            <v>600</v>
          </cell>
          <cell r="BB380">
            <v>600</v>
          </cell>
          <cell r="BC380">
            <v>600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</row>
        <row r="381">
          <cell r="B381" t="str">
            <v>1.1.02.03.00071</v>
          </cell>
          <cell r="C381" t="str">
            <v xml:space="preserve">SIDNEI LOPES DA COSTA                             </v>
          </cell>
          <cell r="D381">
            <v>5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AO381">
            <v>0</v>
          </cell>
          <cell r="AP381">
            <v>600</v>
          </cell>
          <cell r="AQ381">
            <v>600</v>
          </cell>
          <cell r="AR381">
            <v>600</v>
          </cell>
          <cell r="AS381">
            <v>600</v>
          </cell>
          <cell r="AT381">
            <v>600</v>
          </cell>
          <cell r="AU381">
            <v>600</v>
          </cell>
          <cell r="AV381">
            <v>600</v>
          </cell>
          <cell r="AW381">
            <v>600</v>
          </cell>
          <cell r="AX381">
            <v>600</v>
          </cell>
          <cell r="AY381">
            <v>600</v>
          </cell>
          <cell r="AZ381">
            <v>600</v>
          </cell>
          <cell r="BA381">
            <v>600</v>
          </cell>
          <cell r="BB381">
            <v>600</v>
          </cell>
          <cell r="BC381">
            <v>600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</row>
        <row r="382">
          <cell r="B382" t="str">
            <v>1.1.02.03.00072</v>
          </cell>
          <cell r="C382" t="str">
            <v xml:space="preserve">CLEVERSON DA SILVA SANTOS                         </v>
          </cell>
          <cell r="D382">
            <v>5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AO382">
            <v>0</v>
          </cell>
          <cell r="AP382">
            <v>0</v>
          </cell>
          <cell r="AQ382">
            <v>100</v>
          </cell>
          <cell r="AR382">
            <v>100</v>
          </cell>
          <cell r="AS382">
            <v>100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</row>
        <row r="383">
          <cell r="B383" t="str">
            <v>1.1.02.03.00073</v>
          </cell>
          <cell r="C383" t="str">
            <v xml:space="preserve">GERSON ALMEIDA DA SILVA                           </v>
          </cell>
          <cell r="D383">
            <v>5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800</v>
          </cell>
          <cell r="AS383">
            <v>800</v>
          </cell>
          <cell r="AT383">
            <v>800</v>
          </cell>
          <cell r="AU383">
            <v>800</v>
          </cell>
          <cell r="AV383">
            <v>800</v>
          </cell>
          <cell r="AW383">
            <v>800</v>
          </cell>
          <cell r="AX383">
            <v>800</v>
          </cell>
          <cell r="AY383">
            <v>800</v>
          </cell>
          <cell r="AZ383">
            <v>800</v>
          </cell>
          <cell r="BA383">
            <v>1600</v>
          </cell>
          <cell r="BB383">
            <v>2100</v>
          </cell>
          <cell r="BC383">
            <v>2100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</row>
        <row r="384">
          <cell r="B384" t="str">
            <v>1.1.02.03.00074</v>
          </cell>
          <cell r="C384" t="str">
            <v xml:space="preserve">JUNIOR GUSTAVO DIZELI FURTUNATO                   </v>
          </cell>
          <cell r="D384">
            <v>5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</row>
        <row r="385">
          <cell r="B385" t="str">
            <v>1.1.02.03.00075</v>
          </cell>
          <cell r="C385" t="str">
            <v xml:space="preserve">ANTONIO FERNANDES LOPES                           </v>
          </cell>
          <cell r="D385">
            <v>5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1000</v>
          </cell>
          <cell r="AU385">
            <v>1000</v>
          </cell>
          <cell r="AV385">
            <v>1000</v>
          </cell>
          <cell r="AW385">
            <v>1000</v>
          </cell>
          <cell r="AX385">
            <v>1135.3499999999999</v>
          </cell>
          <cell r="AY385">
            <v>1135.3499999999999</v>
          </cell>
          <cell r="AZ385">
            <v>1135.3499999999999</v>
          </cell>
          <cell r="BA385">
            <v>1135.3499999999999</v>
          </cell>
          <cell r="BB385">
            <v>1135.3499999999999</v>
          </cell>
          <cell r="BC385">
            <v>1135.3499999999999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</row>
        <row r="386">
          <cell r="B386" t="str">
            <v>1.1.02.03.00076</v>
          </cell>
          <cell r="C386" t="str">
            <v xml:space="preserve">LUIZ ANSELMO DOS SANTOS PIMENTA                   </v>
          </cell>
          <cell r="D386">
            <v>5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500</v>
          </cell>
          <cell r="AV386">
            <v>500</v>
          </cell>
          <cell r="AW386">
            <v>500</v>
          </cell>
          <cell r="AX386">
            <v>500</v>
          </cell>
          <cell r="AY386">
            <v>500</v>
          </cell>
          <cell r="AZ386">
            <v>500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</row>
        <row r="387">
          <cell r="B387" t="str">
            <v>1.1.02.03.00077</v>
          </cell>
          <cell r="C387" t="str">
            <v xml:space="preserve">YRAN CARLOS GARCIA                                </v>
          </cell>
          <cell r="D387">
            <v>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800</v>
          </cell>
          <cell r="AV387">
            <v>800</v>
          </cell>
          <cell r="AW387">
            <v>800</v>
          </cell>
          <cell r="AX387">
            <v>800</v>
          </cell>
          <cell r="AY387">
            <v>800</v>
          </cell>
          <cell r="AZ387">
            <v>1200</v>
          </cell>
          <cell r="BA387">
            <v>1200</v>
          </cell>
          <cell r="BB387">
            <v>1200</v>
          </cell>
          <cell r="BC387">
            <v>1200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</row>
        <row r="388">
          <cell r="B388" t="str">
            <v>1.1.02.03.00078</v>
          </cell>
          <cell r="C388" t="str">
            <v xml:space="preserve">RODRIGO DE SOUZA MARTINS                          </v>
          </cell>
          <cell r="D388">
            <v>5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600</v>
          </cell>
          <cell r="AW388">
            <v>600</v>
          </cell>
          <cell r="AX388">
            <v>600</v>
          </cell>
          <cell r="AY388">
            <v>600</v>
          </cell>
          <cell r="AZ388">
            <v>600</v>
          </cell>
          <cell r="BA388">
            <v>600</v>
          </cell>
          <cell r="BB388">
            <v>600</v>
          </cell>
          <cell r="BC388">
            <v>600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</row>
        <row r="389">
          <cell r="B389" t="str">
            <v>1.1.02.03.00079</v>
          </cell>
          <cell r="C389" t="str">
            <v xml:space="preserve">LEANDRO SANTOS LIMA                               </v>
          </cell>
          <cell r="D389">
            <v>5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AO389">
            <v>0</v>
          </cell>
          <cell r="AP389">
            <v>600</v>
          </cell>
          <cell r="AQ389">
            <v>600</v>
          </cell>
          <cell r="AR389">
            <v>600</v>
          </cell>
          <cell r="AS389">
            <v>800</v>
          </cell>
          <cell r="AT389">
            <v>800</v>
          </cell>
          <cell r="AU389">
            <v>1400</v>
          </cell>
          <cell r="AV389">
            <v>1400</v>
          </cell>
          <cell r="AW389">
            <v>1600</v>
          </cell>
          <cell r="AX389">
            <v>1600</v>
          </cell>
          <cell r="AY389">
            <v>2800</v>
          </cell>
          <cell r="AZ389">
            <v>2800</v>
          </cell>
          <cell r="BA389">
            <v>2800</v>
          </cell>
          <cell r="BB389">
            <v>2800</v>
          </cell>
          <cell r="BC389">
            <v>2800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</row>
        <row r="390">
          <cell r="B390" t="str">
            <v>1.1.02.03.00080</v>
          </cell>
          <cell r="C390" t="str">
            <v xml:space="preserve">MARCO TULIO G. FREIRE                             </v>
          </cell>
          <cell r="D390">
            <v>5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AO390">
            <v>0</v>
          </cell>
          <cell r="AP390">
            <v>1000</v>
          </cell>
          <cell r="AQ390">
            <v>1000</v>
          </cell>
          <cell r="AR390">
            <v>1000</v>
          </cell>
          <cell r="AS390">
            <v>1000</v>
          </cell>
          <cell r="AT390">
            <v>1000</v>
          </cell>
          <cell r="AU390">
            <v>2000</v>
          </cell>
          <cell r="AV390">
            <v>3500</v>
          </cell>
          <cell r="AW390">
            <v>3500</v>
          </cell>
          <cell r="AX390">
            <v>3500</v>
          </cell>
          <cell r="AY390">
            <v>3500</v>
          </cell>
          <cell r="AZ390">
            <v>3500</v>
          </cell>
          <cell r="BA390">
            <v>3500</v>
          </cell>
          <cell r="BB390">
            <v>3800</v>
          </cell>
          <cell r="BC390">
            <v>3800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</row>
        <row r="391">
          <cell r="B391" t="str">
            <v>1.1.02.03.00081</v>
          </cell>
          <cell r="C391" t="str">
            <v xml:space="preserve">MARCELO GONÃALVES RODRIGUES                       </v>
          </cell>
          <cell r="D391">
            <v>5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500</v>
          </cell>
          <cell r="AW391">
            <v>500</v>
          </cell>
          <cell r="AX391">
            <v>500</v>
          </cell>
          <cell r="AY391">
            <v>500</v>
          </cell>
          <cell r="AZ391">
            <v>500</v>
          </cell>
          <cell r="BA391">
            <v>500</v>
          </cell>
          <cell r="BB391">
            <v>500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</row>
        <row r="392">
          <cell r="B392" t="str">
            <v>1.1.02.03.00082</v>
          </cell>
          <cell r="C392" t="str">
            <v xml:space="preserve">CARLOS EMILIO ESTEVES RELEQUIAS                   </v>
          </cell>
          <cell r="D392">
            <v>5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500</v>
          </cell>
          <cell r="AX392">
            <v>500</v>
          </cell>
          <cell r="AY392">
            <v>500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</row>
        <row r="393">
          <cell r="B393" t="str">
            <v>1.1.02.03.00083</v>
          </cell>
          <cell r="C393" t="str">
            <v xml:space="preserve">NARA STHEFANIA TEDESCO                            </v>
          </cell>
          <cell r="D393">
            <v>5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500</v>
          </cell>
          <cell r="AY393">
            <v>500</v>
          </cell>
          <cell r="AZ393">
            <v>500</v>
          </cell>
          <cell r="BA393">
            <v>500</v>
          </cell>
          <cell r="BB393">
            <v>500</v>
          </cell>
          <cell r="BC393">
            <v>500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</row>
        <row r="394">
          <cell r="B394" t="str">
            <v>1.1.02.03.00084</v>
          </cell>
          <cell r="C394" t="str">
            <v xml:space="preserve">FLAVIO CALLEGARI RODRIGUES                        </v>
          </cell>
          <cell r="D394">
            <v>5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600</v>
          </cell>
          <cell r="AX394">
            <v>600</v>
          </cell>
          <cell r="AY394">
            <v>600</v>
          </cell>
          <cell r="AZ394">
            <v>600</v>
          </cell>
          <cell r="BA394">
            <v>600</v>
          </cell>
          <cell r="BB394">
            <v>600</v>
          </cell>
          <cell r="BC394">
            <v>600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</row>
        <row r="395">
          <cell r="B395" t="str">
            <v>1.1.02.03.00085</v>
          </cell>
          <cell r="C395" t="str">
            <v xml:space="preserve">JOSE ROBERTO BERNARDINO                           </v>
          </cell>
          <cell r="D395">
            <v>5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AO395">
            <v>0</v>
          </cell>
          <cell r="AP395">
            <v>800</v>
          </cell>
          <cell r="AQ395">
            <v>800</v>
          </cell>
          <cell r="AR395">
            <v>800</v>
          </cell>
          <cell r="AS395">
            <v>800</v>
          </cell>
          <cell r="AT395">
            <v>800</v>
          </cell>
          <cell r="AU395">
            <v>800</v>
          </cell>
          <cell r="AV395">
            <v>800</v>
          </cell>
          <cell r="AW395">
            <v>800</v>
          </cell>
          <cell r="AX395">
            <v>800</v>
          </cell>
          <cell r="AY395">
            <v>800</v>
          </cell>
          <cell r="AZ395">
            <v>800</v>
          </cell>
          <cell r="BA395">
            <v>800</v>
          </cell>
          <cell r="BB395">
            <v>800</v>
          </cell>
          <cell r="BC395">
            <v>800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</row>
        <row r="396">
          <cell r="B396" t="str">
            <v>1.1.02.03.00086</v>
          </cell>
          <cell r="C396" t="str">
            <v xml:space="preserve">CARLOS EDUARDO DE PAULA                           </v>
          </cell>
          <cell r="D396">
            <v>5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450</v>
          </cell>
          <cell r="AX396">
            <v>450</v>
          </cell>
          <cell r="AY396">
            <v>450</v>
          </cell>
          <cell r="AZ396">
            <v>450</v>
          </cell>
          <cell r="BA396">
            <v>450</v>
          </cell>
          <cell r="BB396">
            <v>450</v>
          </cell>
          <cell r="BC396">
            <v>450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</row>
        <row r="397">
          <cell r="B397" t="str">
            <v>1.1.02.03.00087</v>
          </cell>
          <cell r="C397" t="str">
            <v xml:space="preserve">CESAR AUGUSTO KATTO                               </v>
          </cell>
          <cell r="D397">
            <v>5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600</v>
          </cell>
          <cell r="AZ397">
            <v>600</v>
          </cell>
          <cell r="BA397">
            <v>600</v>
          </cell>
          <cell r="BB397">
            <v>600</v>
          </cell>
          <cell r="BC397">
            <v>600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</row>
        <row r="398">
          <cell r="A398">
            <v>9</v>
          </cell>
          <cell r="B398" t="str">
            <v>1.1.02.04</v>
          </cell>
          <cell r="C398" t="str">
            <v xml:space="preserve">ADIANTAMENTOS DE SALARIOS                         </v>
          </cell>
          <cell r="D398">
            <v>4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203402.49</v>
          </cell>
          <cell r="R398">
            <v>81482</v>
          </cell>
          <cell r="S398">
            <v>138818.06</v>
          </cell>
          <cell r="T398">
            <v>192077.96</v>
          </cell>
          <cell r="U398">
            <v>217583.45</v>
          </cell>
          <cell r="V398">
            <v>90127.24</v>
          </cell>
          <cell r="W398">
            <v>91009.21</v>
          </cell>
          <cell r="X398">
            <v>5020.83</v>
          </cell>
          <cell r="Y398">
            <v>0</v>
          </cell>
          <cell r="Z398">
            <v>-57007.28</v>
          </cell>
          <cell r="AA398">
            <v>-40773.980000000003</v>
          </cell>
          <cell r="AB398">
            <v>0</v>
          </cell>
          <cell r="AC398">
            <v>36.42</v>
          </cell>
          <cell r="AD398">
            <v>388.66</v>
          </cell>
          <cell r="AE398">
            <v>517.02</v>
          </cell>
          <cell r="AF398">
            <v>578.71</v>
          </cell>
          <cell r="AG398">
            <v>465.62</v>
          </cell>
          <cell r="AH398">
            <v>827.56</v>
          </cell>
          <cell r="AI398">
            <v>-269.33</v>
          </cell>
          <cell r="AJ398">
            <v>-99.68</v>
          </cell>
          <cell r="AK398">
            <v>1096.1300000000001</v>
          </cell>
          <cell r="AL398">
            <v>1168.6099999999999</v>
          </cell>
          <cell r="AM398">
            <v>1003.38</v>
          </cell>
          <cell r="AN398">
            <v>1290.94</v>
          </cell>
          <cell r="AO398">
            <v>530.72</v>
          </cell>
          <cell r="AP398">
            <v>1664.31</v>
          </cell>
          <cell r="AQ398">
            <v>1936.32</v>
          </cell>
          <cell r="AR398">
            <v>712.98</v>
          </cell>
          <cell r="AS398">
            <v>719.73</v>
          </cell>
          <cell r="AT398">
            <v>-613.74</v>
          </cell>
          <cell r="AU398">
            <v>-660.53</v>
          </cell>
          <cell r="AV398">
            <v>-170.18</v>
          </cell>
          <cell r="AW398">
            <v>-321</v>
          </cell>
          <cell r="AX398">
            <v>-47.74</v>
          </cell>
          <cell r="AY398">
            <v>-59677.42</v>
          </cell>
          <cell r="AZ398">
            <v>194.11</v>
          </cell>
          <cell r="BA398">
            <v>-111.69</v>
          </cell>
          <cell r="BB398">
            <v>1894.69</v>
          </cell>
          <cell r="BC398">
            <v>-1381.54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</row>
        <row r="399">
          <cell r="B399" t="str">
            <v>1.1.02.04.00001</v>
          </cell>
          <cell r="C399" t="str">
            <v xml:space="preserve">ADIANTAMENTOS DE SALARIOS                         </v>
          </cell>
          <cell r="D399">
            <v>5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203402.49</v>
          </cell>
          <cell r="R399">
            <v>81482</v>
          </cell>
          <cell r="S399">
            <v>138818.06</v>
          </cell>
          <cell r="T399">
            <v>192077.96</v>
          </cell>
          <cell r="U399">
            <v>217583.45</v>
          </cell>
          <cell r="V399">
            <v>90127.24</v>
          </cell>
          <cell r="W399">
            <v>91009.21</v>
          </cell>
          <cell r="X399">
            <v>5020.83</v>
          </cell>
          <cell r="Y399">
            <v>0</v>
          </cell>
          <cell r="Z399">
            <v>-57007.28</v>
          </cell>
          <cell r="AA399">
            <v>-40773.980000000003</v>
          </cell>
          <cell r="AB399">
            <v>0</v>
          </cell>
          <cell r="AC399">
            <v>36.42</v>
          </cell>
          <cell r="AD399">
            <v>388.66</v>
          </cell>
          <cell r="AE399">
            <v>517.02</v>
          </cell>
          <cell r="AF399">
            <v>578.71</v>
          </cell>
          <cell r="AG399">
            <v>465.62</v>
          </cell>
          <cell r="AH399">
            <v>827.56</v>
          </cell>
          <cell r="AI399">
            <v>-269.33</v>
          </cell>
          <cell r="AJ399">
            <v>-99.68</v>
          </cell>
          <cell r="AK399">
            <v>1096.1300000000001</v>
          </cell>
          <cell r="AL399">
            <v>1168.6099999999999</v>
          </cell>
          <cell r="AM399">
            <v>1003.38</v>
          </cell>
          <cell r="AN399">
            <v>1290.94</v>
          </cell>
          <cell r="AO399">
            <v>530.72</v>
          </cell>
          <cell r="AP399">
            <v>1664.31</v>
          </cell>
          <cell r="AQ399">
            <v>1936.32</v>
          </cell>
          <cell r="AR399">
            <v>712.98</v>
          </cell>
          <cell r="AS399">
            <v>719.73</v>
          </cell>
          <cell r="AT399">
            <v>-613.74</v>
          </cell>
          <cell r="AU399">
            <v>-660.53</v>
          </cell>
          <cell r="AV399">
            <v>-170.18</v>
          </cell>
          <cell r="AW399">
            <v>-321</v>
          </cell>
          <cell r="AX399">
            <v>-47.74</v>
          </cell>
          <cell r="AY399">
            <v>-59677.42</v>
          </cell>
          <cell r="AZ399">
            <v>194.11</v>
          </cell>
          <cell r="BA399">
            <v>-111.69</v>
          </cell>
          <cell r="BB399">
            <v>1894.69</v>
          </cell>
          <cell r="BC399">
            <v>-1381.54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</row>
        <row r="400">
          <cell r="B400" t="str">
            <v>1.1.02.05</v>
          </cell>
          <cell r="C400" t="str">
            <v xml:space="preserve">ADIANTAMENTOS DE PRO LABORE                       </v>
          </cell>
          <cell r="D400">
            <v>4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</row>
        <row r="401">
          <cell r="B401" t="str">
            <v>1.1.02.05.00001</v>
          </cell>
          <cell r="C401" t="str">
            <v xml:space="preserve">ADIANTAMENTOS DE PRO LABORE                       </v>
          </cell>
          <cell r="D401">
            <v>5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</row>
        <row r="402">
          <cell r="A402">
            <v>9</v>
          </cell>
          <cell r="B402" t="str">
            <v>1.1.02.06</v>
          </cell>
          <cell r="C402" t="str">
            <v xml:space="preserve">EMPRESTIMOS A FUNCIONARIOS                        </v>
          </cell>
          <cell r="D402">
            <v>4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30458.81</v>
          </cell>
          <cell r="R402">
            <v>29264.26</v>
          </cell>
          <cell r="S402">
            <v>28069.71</v>
          </cell>
          <cell r="T402">
            <v>27064.29</v>
          </cell>
          <cell r="U402">
            <v>25896.79</v>
          </cell>
          <cell r="V402">
            <v>24908.99</v>
          </cell>
          <cell r="W402">
            <v>24858.99</v>
          </cell>
          <cell r="X402">
            <v>23610.68</v>
          </cell>
          <cell r="Y402">
            <v>22758.54</v>
          </cell>
          <cell r="Z402">
            <v>55564.89</v>
          </cell>
          <cell r="AA402">
            <v>54414.96</v>
          </cell>
          <cell r="AB402">
            <v>19332.57</v>
          </cell>
          <cell r="AC402">
            <v>18343.29</v>
          </cell>
          <cell r="AD402">
            <v>17088.919999999998</v>
          </cell>
          <cell r="AE402">
            <v>29173.85</v>
          </cell>
          <cell r="AF402">
            <v>28295.39</v>
          </cell>
          <cell r="AG402">
            <v>23394.59</v>
          </cell>
          <cell r="AH402">
            <v>21622.29</v>
          </cell>
          <cell r="AI402">
            <v>19353.46</v>
          </cell>
          <cell r="AJ402">
            <v>17890.32</v>
          </cell>
          <cell r="AK402">
            <v>16217.79</v>
          </cell>
          <cell r="AL402">
            <v>14964.54</v>
          </cell>
          <cell r="AM402">
            <v>13751.14</v>
          </cell>
          <cell r="AN402">
            <v>12416.64</v>
          </cell>
          <cell r="AO402">
            <v>12149.91</v>
          </cell>
          <cell r="AP402">
            <v>5810.84</v>
          </cell>
          <cell r="AQ402">
            <v>5152.66</v>
          </cell>
          <cell r="AR402">
            <v>4827.24</v>
          </cell>
          <cell r="AS402">
            <v>4470.16</v>
          </cell>
          <cell r="AT402">
            <v>4079.74</v>
          </cell>
          <cell r="AU402">
            <v>3691.22</v>
          </cell>
          <cell r="AV402">
            <v>3304.6</v>
          </cell>
          <cell r="AW402">
            <v>2919.88</v>
          </cell>
          <cell r="AX402">
            <v>2537.0700000000002</v>
          </cell>
          <cell r="AY402">
            <v>2156.16</v>
          </cell>
          <cell r="AZ402">
            <v>1800.92</v>
          </cell>
          <cell r="BA402">
            <v>1447.41</v>
          </cell>
          <cell r="BB402">
            <v>1145.3399999999999</v>
          </cell>
          <cell r="BC402">
            <v>745.64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</row>
        <row r="403">
          <cell r="B403" t="str">
            <v>1.1.02.06.00001</v>
          </cell>
          <cell r="C403" t="str">
            <v xml:space="preserve">EMPRESTIMOS A  FUNCIONARIOS                       </v>
          </cell>
          <cell r="D403">
            <v>5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30458.81</v>
          </cell>
          <cell r="R403">
            <v>29264.26</v>
          </cell>
          <cell r="S403">
            <v>28069.71</v>
          </cell>
          <cell r="T403">
            <v>27064.29</v>
          </cell>
          <cell r="U403">
            <v>25896.79</v>
          </cell>
          <cell r="V403">
            <v>24908.99</v>
          </cell>
          <cell r="W403">
            <v>24858.99</v>
          </cell>
          <cell r="X403">
            <v>23610.68</v>
          </cell>
          <cell r="Y403">
            <v>22758.54</v>
          </cell>
          <cell r="Z403">
            <v>55564.89</v>
          </cell>
          <cell r="AA403">
            <v>54414.96</v>
          </cell>
          <cell r="AB403">
            <v>19332.57</v>
          </cell>
          <cell r="AC403">
            <v>18343.29</v>
          </cell>
          <cell r="AD403">
            <v>17088.919999999998</v>
          </cell>
          <cell r="AE403">
            <v>29173.85</v>
          </cell>
          <cell r="AF403">
            <v>28295.39</v>
          </cell>
          <cell r="AG403">
            <v>23394.59</v>
          </cell>
          <cell r="AH403">
            <v>21622.29</v>
          </cell>
          <cell r="AI403">
            <v>19353.46</v>
          </cell>
          <cell r="AJ403">
            <v>17890.32</v>
          </cell>
          <cell r="AK403">
            <v>16217.79</v>
          </cell>
          <cell r="AL403">
            <v>14964.54</v>
          </cell>
          <cell r="AM403">
            <v>13751.14</v>
          </cell>
          <cell r="AN403">
            <v>12416.64</v>
          </cell>
          <cell r="AO403">
            <v>12149.91</v>
          </cell>
          <cell r="AP403">
            <v>5810.84</v>
          </cell>
          <cell r="AQ403">
            <v>5152.66</v>
          </cell>
          <cell r="AR403">
            <v>4827.24</v>
          </cell>
          <cell r="AS403">
            <v>4470.16</v>
          </cell>
          <cell r="AT403">
            <v>4079.74</v>
          </cell>
          <cell r="AU403">
            <v>3691.22</v>
          </cell>
          <cell r="AV403">
            <v>3304.6</v>
          </cell>
          <cell r="AW403">
            <v>2919.88</v>
          </cell>
          <cell r="AX403">
            <v>2537.0700000000002</v>
          </cell>
          <cell r="AY403">
            <v>2156.16</v>
          </cell>
          <cell r="AZ403">
            <v>1800.92</v>
          </cell>
          <cell r="BA403">
            <v>1447.41</v>
          </cell>
          <cell r="BB403">
            <v>1145.3399999999999</v>
          </cell>
          <cell r="BC403">
            <v>745.64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</row>
        <row r="404">
          <cell r="A404">
            <v>9</v>
          </cell>
          <cell r="B404" t="str">
            <v>1.1.02.07</v>
          </cell>
          <cell r="C404" t="str">
            <v xml:space="preserve">ADIANTAMENTOS DE 13O. SALARIO                     </v>
          </cell>
          <cell r="D404">
            <v>4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24549.45</v>
          </cell>
          <cell r="S404">
            <v>60004.95</v>
          </cell>
          <cell r="T404">
            <v>93042.16</v>
          </cell>
          <cell r="U404">
            <v>111711.13</v>
          </cell>
          <cell r="V404">
            <v>128529.42</v>
          </cell>
          <cell r="W404">
            <v>296700.51</v>
          </cell>
          <cell r="X404">
            <v>294475.65999999997</v>
          </cell>
          <cell r="Y404">
            <v>293119.18</v>
          </cell>
          <cell r="Z404">
            <v>288196.55</v>
          </cell>
          <cell r="AA404">
            <v>273861.65000000002</v>
          </cell>
          <cell r="AB404">
            <v>0</v>
          </cell>
          <cell r="AC404">
            <v>1769.27</v>
          </cell>
          <cell r="AD404">
            <v>51992.12</v>
          </cell>
          <cell r="AE404">
            <v>78811.259999999995</v>
          </cell>
          <cell r="AF404">
            <v>108418.89</v>
          </cell>
          <cell r="AG404">
            <v>130884.6</v>
          </cell>
          <cell r="AH404">
            <v>148957.09</v>
          </cell>
          <cell r="AI404">
            <v>323221.11</v>
          </cell>
          <cell r="AJ404">
            <v>311030.15999999997</v>
          </cell>
          <cell r="AK404">
            <v>302840.93</v>
          </cell>
          <cell r="AL404">
            <v>298283.8</v>
          </cell>
          <cell r="AM404">
            <v>309217.3</v>
          </cell>
          <cell r="AN404">
            <v>7340.79</v>
          </cell>
          <cell r="AO404">
            <v>298.14999999999998</v>
          </cell>
          <cell r="AP404">
            <v>62892.05</v>
          </cell>
          <cell r="AQ404">
            <v>113780.97</v>
          </cell>
          <cell r="AR404">
            <v>149836.31</v>
          </cell>
          <cell r="AS404">
            <v>179716.68</v>
          </cell>
          <cell r="AT404">
            <v>243250.31</v>
          </cell>
          <cell r="AU404">
            <v>419463.32</v>
          </cell>
          <cell r="AV404">
            <v>417231.62</v>
          </cell>
          <cell r="AW404">
            <v>415770.7</v>
          </cell>
          <cell r="AX404">
            <v>410703.11</v>
          </cell>
          <cell r="AY404">
            <v>436390.86</v>
          </cell>
          <cell r="AZ404">
            <v>228.33</v>
          </cell>
          <cell r="BA404">
            <v>228.33</v>
          </cell>
          <cell r="BB404">
            <v>60950.78</v>
          </cell>
          <cell r="BC404">
            <v>115467.05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</row>
        <row r="405">
          <cell r="B405" t="str">
            <v>1.1.02.07.00001</v>
          </cell>
          <cell r="C405" t="str">
            <v xml:space="preserve">ADIANTAMENTOS DE 13O. SALARIO                     </v>
          </cell>
          <cell r="D405">
            <v>5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24549.45</v>
          </cell>
          <cell r="S405">
            <v>60004.95</v>
          </cell>
          <cell r="T405">
            <v>93042.16</v>
          </cell>
          <cell r="U405">
            <v>111711.13</v>
          </cell>
          <cell r="V405">
            <v>128529.42</v>
          </cell>
          <cell r="W405">
            <v>296700.51</v>
          </cell>
          <cell r="X405">
            <v>294475.65999999997</v>
          </cell>
          <cell r="Y405">
            <v>293119.18</v>
          </cell>
          <cell r="Z405">
            <v>288196.55</v>
          </cell>
          <cell r="AA405">
            <v>273861.65000000002</v>
          </cell>
          <cell r="AB405">
            <v>0</v>
          </cell>
          <cell r="AC405">
            <v>1633.72</v>
          </cell>
          <cell r="AD405">
            <v>48745.86</v>
          </cell>
          <cell r="AE405">
            <v>74146.289999999994</v>
          </cell>
          <cell r="AF405">
            <v>101329.26</v>
          </cell>
          <cell r="AG405">
            <v>121866.67</v>
          </cell>
          <cell r="AH405">
            <v>137144.18</v>
          </cell>
          <cell r="AI405">
            <v>310243.03000000003</v>
          </cell>
          <cell r="AJ405">
            <v>301292.38</v>
          </cell>
          <cell r="AK405">
            <v>298931.28999999998</v>
          </cell>
          <cell r="AL405">
            <v>294350.61</v>
          </cell>
          <cell r="AM405">
            <v>305750.14</v>
          </cell>
          <cell r="AN405">
            <v>-1946.88</v>
          </cell>
          <cell r="AO405">
            <v>298.14999999999998</v>
          </cell>
          <cell r="AP405">
            <v>62892.05</v>
          </cell>
          <cell r="AQ405">
            <v>113780.97</v>
          </cell>
          <cell r="AR405">
            <v>149836.31</v>
          </cell>
          <cell r="AS405">
            <v>179716.68</v>
          </cell>
          <cell r="AT405">
            <v>243250.31</v>
          </cell>
          <cell r="AU405">
            <v>419463.32</v>
          </cell>
          <cell r="AV405">
            <v>417231.62</v>
          </cell>
          <cell r="AW405">
            <v>415770.7</v>
          </cell>
          <cell r="AX405">
            <v>410703.11</v>
          </cell>
          <cell r="AY405">
            <v>436390.86</v>
          </cell>
          <cell r="AZ405">
            <v>228.33</v>
          </cell>
          <cell r="BA405">
            <v>228.33</v>
          </cell>
          <cell r="BB405">
            <v>60950.78</v>
          </cell>
          <cell r="BC405">
            <v>115467.05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</row>
        <row r="406">
          <cell r="B406" t="str">
            <v>1.1.02.07.00002</v>
          </cell>
          <cell r="C406" t="str">
            <v xml:space="preserve">FGTS S/ADIANTAMENTO DE 13 SALARIO                 </v>
          </cell>
          <cell r="D406">
            <v>5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135.55000000000001</v>
          </cell>
          <cell r="AD406">
            <v>3246.26</v>
          </cell>
          <cell r="AE406">
            <v>4664.97</v>
          </cell>
          <cell r="AF406">
            <v>7089.63</v>
          </cell>
          <cell r="AG406">
            <v>9017.93</v>
          </cell>
          <cell r="AH406">
            <v>11812.91</v>
          </cell>
          <cell r="AI406">
            <v>12978.08</v>
          </cell>
          <cell r="AJ406">
            <v>9737.7800000000007</v>
          </cell>
          <cell r="AK406">
            <v>3909.64</v>
          </cell>
          <cell r="AL406">
            <v>3933.19</v>
          </cell>
          <cell r="AM406">
            <v>3467.16</v>
          </cell>
          <cell r="AN406">
            <v>9287.67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</row>
        <row r="407">
          <cell r="A407">
            <v>9</v>
          </cell>
          <cell r="B407" t="str">
            <v>1.1.02.08</v>
          </cell>
          <cell r="C407" t="str">
            <v xml:space="preserve">ADIANTAMENTOS DE FERIAS                           </v>
          </cell>
          <cell r="D407">
            <v>4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12963.88</v>
          </cell>
          <cell r="AD407">
            <v>19347.939999999999</v>
          </cell>
          <cell r="AE407">
            <v>62164.02</v>
          </cell>
          <cell r="AF407">
            <v>25483.62</v>
          </cell>
          <cell r="AG407">
            <v>37329.08</v>
          </cell>
          <cell r="AH407">
            <v>18807.34</v>
          </cell>
          <cell r="AI407">
            <v>1536.65</v>
          </cell>
          <cell r="AJ407">
            <v>2927.46</v>
          </cell>
          <cell r="AK407">
            <v>2078.9699999999998</v>
          </cell>
          <cell r="AL407">
            <v>387.5</v>
          </cell>
          <cell r="AM407">
            <v>37643.35</v>
          </cell>
          <cell r="AN407">
            <v>72104.679999999993</v>
          </cell>
          <cell r="AO407">
            <v>151465.60000000001</v>
          </cell>
          <cell r="AP407">
            <v>146809.82</v>
          </cell>
          <cell r="AQ407">
            <v>108868.37</v>
          </cell>
          <cell r="AR407">
            <v>118163.42</v>
          </cell>
          <cell r="AS407">
            <v>52852.78</v>
          </cell>
          <cell r="AT407">
            <v>31990.54</v>
          </cell>
          <cell r="AU407">
            <v>4853.54</v>
          </cell>
          <cell r="AV407">
            <v>-3865.61</v>
          </cell>
          <cell r="AW407">
            <v>1660.99</v>
          </cell>
          <cell r="AX407">
            <v>11345.57</v>
          </cell>
          <cell r="AY407">
            <v>30870.89</v>
          </cell>
          <cell r="AZ407">
            <v>119247.54</v>
          </cell>
          <cell r="BA407">
            <v>136530.15</v>
          </cell>
          <cell r="BB407">
            <v>132395.84</v>
          </cell>
          <cell r="BC407">
            <v>66247.81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</row>
        <row r="408">
          <cell r="B408" t="str">
            <v>1.1.02.08.00001</v>
          </cell>
          <cell r="C408" t="str">
            <v xml:space="preserve">ADIANTAMENTOS DE FERIAS                           </v>
          </cell>
          <cell r="D408">
            <v>5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12963.88</v>
          </cell>
          <cell r="AD408">
            <v>19347.939999999999</v>
          </cell>
          <cell r="AE408">
            <v>62164.02</v>
          </cell>
          <cell r="AF408">
            <v>25483.62</v>
          </cell>
          <cell r="AG408">
            <v>37329.08</v>
          </cell>
          <cell r="AH408">
            <v>18807.34</v>
          </cell>
          <cell r="AI408">
            <v>1536.65</v>
          </cell>
          <cell r="AJ408">
            <v>2927.46</v>
          </cell>
          <cell r="AK408">
            <v>2078.9699999999998</v>
          </cell>
          <cell r="AL408">
            <v>387.5</v>
          </cell>
          <cell r="AM408">
            <v>37643.35</v>
          </cell>
          <cell r="AN408">
            <v>72104.679999999993</v>
          </cell>
          <cell r="AO408">
            <v>151465.60000000001</v>
          </cell>
          <cell r="AP408">
            <v>146809.82</v>
          </cell>
          <cell r="AQ408">
            <v>108868.37</v>
          </cell>
          <cell r="AR408">
            <v>118163.42</v>
          </cell>
          <cell r="AS408">
            <v>52852.78</v>
          </cell>
          <cell r="AT408">
            <v>31990.54</v>
          </cell>
          <cell r="AU408">
            <v>4853.54</v>
          </cell>
          <cell r="AV408">
            <v>-3865.61</v>
          </cell>
          <cell r="AW408">
            <v>1660.99</v>
          </cell>
          <cell r="AX408">
            <v>11345.57</v>
          </cell>
          <cell r="AY408">
            <v>30870.89</v>
          </cell>
          <cell r="AZ408">
            <v>119247.54</v>
          </cell>
          <cell r="BA408">
            <v>136530.15</v>
          </cell>
          <cell r="BB408">
            <v>132395.84</v>
          </cell>
          <cell r="BC408">
            <v>66247.81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</row>
        <row r="409">
          <cell r="A409">
            <v>9</v>
          </cell>
          <cell r="B409" t="str">
            <v>1.1.02.09</v>
          </cell>
          <cell r="C409" t="str">
            <v xml:space="preserve">ADIANTAMENTOS DE FRETES                           </v>
          </cell>
          <cell r="D409">
            <v>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51576.5</v>
          </cell>
          <cell r="R409">
            <v>38841.5</v>
          </cell>
          <cell r="S409">
            <v>48622.5</v>
          </cell>
          <cell r="T409">
            <v>48130.5</v>
          </cell>
          <cell r="U409">
            <v>57699.5</v>
          </cell>
          <cell r="V409">
            <v>82442.5</v>
          </cell>
          <cell r="W409">
            <v>54821.5</v>
          </cell>
          <cell r="X409">
            <v>7190</v>
          </cell>
          <cell r="Y409">
            <v>5410</v>
          </cell>
          <cell r="Z409">
            <v>50295.39</v>
          </cell>
          <cell r="AA409">
            <v>80781.39</v>
          </cell>
          <cell r="AB409">
            <v>58490</v>
          </cell>
          <cell r="AC409">
            <v>46510</v>
          </cell>
          <cell r="AD409">
            <v>56132</v>
          </cell>
          <cell r="AE409">
            <v>63878</v>
          </cell>
          <cell r="AF409">
            <v>46527</v>
          </cell>
          <cell r="AG409">
            <v>45557</v>
          </cell>
          <cell r="AH409">
            <v>51237</v>
          </cell>
          <cell r="AI409">
            <v>17352</v>
          </cell>
          <cell r="AJ409">
            <v>66662</v>
          </cell>
          <cell r="AK409">
            <v>13057.78</v>
          </cell>
          <cell r="AL409">
            <v>92007.78</v>
          </cell>
          <cell r="AM409">
            <v>76561.78</v>
          </cell>
          <cell r="AN409">
            <v>101009</v>
          </cell>
          <cell r="AO409">
            <v>132574</v>
          </cell>
          <cell r="AP409">
            <v>164106.64000000001</v>
          </cell>
          <cell r="AQ409">
            <v>201136.64000000001</v>
          </cell>
          <cell r="AR409">
            <v>160060.59</v>
          </cell>
          <cell r="AS409">
            <v>105126.55</v>
          </cell>
          <cell r="AT409">
            <v>163523.18</v>
          </cell>
          <cell r="AU409">
            <v>126767.83</v>
          </cell>
          <cell r="AV409">
            <v>213706.63</v>
          </cell>
          <cell r="AW409">
            <v>186223.63</v>
          </cell>
          <cell r="AX409">
            <v>232766.63</v>
          </cell>
          <cell r="AY409">
            <v>199872.06</v>
          </cell>
          <cell r="AZ409">
            <v>233711.06</v>
          </cell>
          <cell r="BA409">
            <v>268238.06</v>
          </cell>
          <cell r="BB409">
            <v>268515.96000000002</v>
          </cell>
          <cell r="BC409">
            <v>201083.96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</row>
        <row r="410">
          <cell r="B410" t="str">
            <v>1.1.02.09.00001</v>
          </cell>
          <cell r="C410" t="str">
            <v xml:space="preserve">ADIANTAMENTOS DE FRETES                           </v>
          </cell>
          <cell r="D410">
            <v>5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51576.5</v>
          </cell>
          <cell r="R410">
            <v>38841.5</v>
          </cell>
          <cell r="S410">
            <v>48622.5</v>
          </cell>
          <cell r="T410">
            <v>48130.5</v>
          </cell>
          <cell r="U410">
            <v>57699.5</v>
          </cell>
          <cell r="V410">
            <v>82442.5</v>
          </cell>
          <cell r="W410">
            <v>54821.5</v>
          </cell>
          <cell r="X410">
            <v>7190</v>
          </cell>
          <cell r="Y410">
            <v>5410</v>
          </cell>
          <cell r="Z410">
            <v>50295.39</v>
          </cell>
          <cell r="AA410">
            <v>80781.39</v>
          </cell>
          <cell r="AB410">
            <v>58490</v>
          </cell>
          <cell r="AC410">
            <v>46510</v>
          </cell>
          <cell r="AD410">
            <v>56132</v>
          </cell>
          <cell r="AE410">
            <v>63878</v>
          </cell>
          <cell r="AF410">
            <v>46527</v>
          </cell>
          <cell r="AG410">
            <v>45557</v>
          </cell>
          <cell r="AH410">
            <v>51237</v>
          </cell>
          <cell r="AI410">
            <v>17352</v>
          </cell>
          <cell r="AJ410">
            <v>66662</v>
          </cell>
          <cell r="AK410">
            <v>13057.78</v>
          </cell>
          <cell r="AL410">
            <v>92007.78</v>
          </cell>
          <cell r="AM410">
            <v>76561.78</v>
          </cell>
          <cell r="AN410">
            <v>101009</v>
          </cell>
          <cell r="AO410">
            <v>132574</v>
          </cell>
          <cell r="AP410">
            <v>164106.64000000001</v>
          </cell>
          <cell r="AQ410">
            <v>201136.64000000001</v>
          </cell>
          <cell r="AR410">
            <v>160060.59</v>
          </cell>
          <cell r="AS410">
            <v>105126.55</v>
          </cell>
          <cell r="AT410">
            <v>163523.18</v>
          </cell>
          <cell r="AU410">
            <v>126767.83</v>
          </cell>
          <cell r="AV410">
            <v>213706.63</v>
          </cell>
          <cell r="AW410">
            <v>186223.63</v>
          </cell>
          <cell r="AX410">
            <v>232766.63</v>
          </cell>
          <cell r="AY410">
            <v>199872.06</v>
          </cell>
          <cell r="AZ410">
            <v>233711.06</v>
          </cell>
          <cell r="BA410">
            <v>268238.06</v>
          </cell>
          <cell r="BB410">
            <v>268515.96000000002</v>
          </cell>
          <cell r="BC410">
            <v>201083.96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</row>
        <row r="411">
          <cell r="A411">
            <v>9</v>
          </cell>
          <cell r="B411" t="str">
            <v>1.1.02.10</v>
          </cell>
          <cell r="C411" t="str">
            <v xml:space="preserve">ADIANTAMENTOS DE COMISSOES                        </v>
          </cell>
          <cell r="D411">
            <v>4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9592</v>
          </cell>
          <cell r="R411">
            <v>9592</v>
          </cell>
          <cell r="S411">
            <v>9592</v>
          </cell>
          <cell r="T411">
            <v>9592</v>
          </cell>
          <cell r="U411">
            <v>9592</v>
          </cell>
          <cell r="V411">
            <v>9592</v>
          </cell>
          <cell r="W411">
            <v>9592</v>
          </cell>
          <cell r="X411">
            <v>9592</v>
          </cell>
          <cell r="Y411">
            <v>0</v>
          </cell>
          <cell r="Z411">
            <v>0</v>
          </cell>
          <cell r="AA411">
            <v>0</v>
          </cell>
          <cell r="AB411">
            <v>25380.75</v>
          </cell>
          <cell r="AC411">
            <v>25880.75</v>
          </cell>
          <cell r="AD411">
            <v>25852.91</v>
          </cell>
          <cell r="AE411">
            <v>1796.81</v>
          </cell>
          <cell r="AF411">
            <v>2668.91</v>
          </cell>
          <cell r="AG411">
            <v>10618.91</v>
          </cell>
          <cell r="AH411">
            <v>15548.7</v>
          </cell>
          <cell r="AI411">
            <v>3596.32</v>
          </cell>
          <cell r="AJ411">
            <v>24172.080000000002</v>
          </cell>
          <cell r="AK411">
            <v>8539.3799999999992</v>
          </cell>
          <cell r="AL411">
            <v>4747.29</v>
          </cell>
          <cell r="AM411">
            <v>4722.8900000000003</v>
          </cell>
          <cell r="AN411">
            <v>2020.78</v>
          </cell>
          <cell r="AO411">
            <v>2020.78</v>
          </cell>
          <cell r="AP411">
            <v>2020.78</v>
          </cell>
          <cell r="AQ411">
            <v>7656.63</v>
          </cell>
          <cell r="AR411">
            <v>12256.63</v>
          </cell>
          <cell r="AS411">
            <v>12256.63</v>
          </cell>
          <cell r="AT411">
            <v>17756.63</v>
          </cell>
          <cell r="AU411">
            <v>28424.42</v>
          </cell>
          <cell r="AV411">
            <v>22424.42</v>
          </cell>
          <cell r="AW411">
            <v>37424.42</v>
          </cell>
          <cell r="AX411">
            <v>42924.42</v>
          </cell>
          <cell r="AY411">
            <v>37777.160000000003</v>
          </cell>
          <cell r="AZ411">
            <v>37777.160000000003</v>
          </cell>
          <cell r="BA411">
            <v>37777.160000000003</v>
          </cell>
          <cell r="BB411">
            <v>37777.160000000003</v>
          </cell>
          <cell r="BC411">
            <v>37777.160000000003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</row>
        <row r="412">
          <cell r="B412" t="str">
            <v>1.1.02.10.00001</v>
          </cell>
          <cell r="C412" t="str">
            <v xml:space="preserve">ADIANTAMENTOS DE COMISSOES                        </v>
          </cell>
          <cell r="D412">
            <v>5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9592</v>
          </cell>
          <cell r="R412">
            <v>9592</v>
          </cell>
          <cell r="S412">
            <v>9592</v>
          </cell>
          <cell r="T412">
            <v>9592</v>
          </cell>
          <cell r="U412">
            <v>9592</v>
          </cell>
          <cell r="V412">
            <v>9592</v>
          </cell>
          <cell r="W412">
            <v>9592</v>
          </cell>
          <cell r="X412">
            <v>9592</v>
          </cell>
          <cell r="Y412">
            <v>0</v>
          </cell>
          <cell r="Z412">
            <v>0</v>
          </cell>
          <cell r="AA412">
            <v>0</v>
          </cell>
          <cell r="AB412">
            <v>25380.75</v>
          </cell>
          <cell r="AC412">
            <v>25880.75</v>
          </cell>
          <cell r="AD412">
            <v>25852.91</v>
          </cell>
          <cell r="AE412">
            <v>1796.81</v>
          </cell>
          <cell r="AF412">
            <v>2668.91</v>
          </cell>
          <cell r="AG412">
            <v>10618.91</v>
          </cell>
          <cell r="AH412">
            <v>15548.7</v>
          </cell>
          <cell r="AI412">
            <v>3596.32</v>
          </cell>
          <cell r="AJ412">
            <v>24172.080000000002</v>
          </cell>
          <cell r="AK412">
            <v>8539.3799999999992</v>
          </cell>
          <cell r="AL412">
            <v>4747.29</v>
          </cell>
          <cell r="AM412">
            <v>4722.8900000000003</v>
          </cell>
          <cell r="AN412">
            <v>2020.78</v>
          </cell>
          <cell r="AO412">
            <v>2020.78</v>
          </cell>
          <cell r="AP412">
            <v>2020.78</v>
          </cell>
          <cell r="AQ412">
            <v>7656.63</v>
          </cell>
          <cell r="AR412">
            <v>12256.63</v>
          </cell>
          <cell r="AS412">
            <v>12256.63</v>
          </cell>
          <cell r="AT412">
            <v>17756.63</v>
          </cell>
          <cell r="AU412">
            <v>28424.42</v>
          </cell>
          <cell r="AV412">
            <v>22424.42</v>
          </cell>
          <cell r="AW412">
            <v>37424.42</v>
          </cell>
          <cell r="AX412">
            <v>42924.42</v>
          </cell>
          <cell r="AY412">
            <v>37777.160000000003</v>
          </cell>
          <cell r="AZ412">
            <v>37777.160000000003</v>
          </cell>
          <cell r="BA412">
            <v>37777.160000000003</v>
          </cell>
          <cell r="BB412">
            <v>37777.160000000003</v>
          </cell>
          <cell r="BC412">
            <v>37777.160000000003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</row>
        <row r="413">
          <cell r="A413">
            <v>9</v>
          </cell>
          <cell r="B413" t="str">
            <v>1.1.02.11</v>
          </cell>
          <cell r="C413" t="str">
            <v xml:space="preserve">ADIANTAMENTOS A ADVOGADOS                         </v>
          </cell>
          <cell r="D413">
            <v>4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8865.1</v>
          </cell>
          <cell r="R413">
            <v>9668.23</v>
          </cell>
          <cell r="S413">
            <v>9668.23</v>
          </cell>
          <cell r="T413">
            <v>12616.15</v>
          </cell>
          <cell r="U413">
            <v>12342.19</v>
          </cell>
          <cell r="V413">
            <v>12342.19</v>
          </cell>
          <cell r="W413">
            <v>13165.67</v>
          </cell>
          <cell r="X413">
            <v>13980.67</v>
          </cell>
          <cell r="Y413">
            <v>0</v>
          </cell>
          <cell r="Z413">
            <v>1977.79</v>
          </cell>
          <cell r="AA413">
            <v>-1336.86</v>
          </cell>
          <cell r="AB413">
            <v>3970.32</v>
          </cell>
          <cell r="AC413">
            <v>3085.6</v>
          </cell>
          <cell r="AD413">
            <v>2085.6</v>
          </cell>
          <cell r="AE413">
            <v>2258.6</v>
          </cell>
          <cell r="AF413">
            <v>6135.32</v>
          </cell>
          <cell r="AG413">
            <v>6125.32</v>
          </cell>
          <cell r="AH413">
            <v>7575.32</v>
          </cell>
          <cell r="AI413">
            <v>2803.54</v>
          </cell>
          <cell r="AJ413">
            <v>6964.74</v>
          </cell>
          <cell r="AK413">
            <v>6286.56</v>
          </cell>
          <cell r="AL413">
            <v>6286.56</v>
          </cell>
          <cell r="AM413">
            <v>10179.73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1208.22</v>
          </cell>
          <cell r="AU413">
            <v>2346.75</v>
          </cell>
          <cell r="AV413">
            <v>2346.75</v>
          </cell>
          <cell r="AW413">
            <v>8678.7999999999993</v>
          </cell>
          <cell r="AX413">
            <v>8940.2999999999993</v>
          </cell>
          <cell r="AY413">
            <v>15642.65</v>
          </cell>
          <cell r="AZ413">
            <v>16909.169999999998</v>
          </cell>
          <cell r="BA413">
            <v>10706.29</v>
          </cell>
          <cell r="BB413">
            <v>10706.29</v>
          </cell>
          <cell r="BC413">
            <v>10706.29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</row>
        <row r="414">
          <cell r="B414" t="str">
            <v>1.1.02.11.00001</v>
          </cell>
          <cell r="C414" t="str">
            <v xml:space="preserve">ADIANTAMENTOS A ADVOGADOS                         </v>
          </cell>
          <cell r="D414">
            <v>5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8865.1</v>
          </cell>
          <cell r="R414">
            <v>9668.23</v>
          </cell>
          <cell r="S414">
            <v>9668.23</v>
          </cell>
          <cell r="T414">
            <v>12616.15</v>
          </cell>
          <cell r="U414">
            <v>12342.19</v>
          </cell>
          <cell r="V414">
            <v>12342.19</v>
          </cell>
          <cell r="W414">
            <v>13165.67</v>
          </cell>
          <cell r="X414">
            <v>13980.67</v>
          </cell>
          <cell r="Y414">
            <v>0</v>
          </cell>
          <cell r="Z414">
            <v>1977.79</v>
          </cell>
          <cell r="AA414">
            <v>-1336.86</v>
          </cell>
          <cell r="AB414">
            <v>3970.32</v>
          </cell>
          <cell r="AC414">
            <v>3085.6</v>
          </cell>
          <cell r="AD414">
            <v>2085.6</v>
          </cell>
          <cell r="AE414">
            <v>2258.6</v>
          </cell>
          <cell r="AF414">
            <v>6135.32</v>
          </cell>
          <cell r="AG414">
            <v>6125.32</v>
          </cell>
          <cell r="AH414">
            <v>7575.32</v>
          </cell>
          <cell r="AI414">
            <v>2803.54</v>
          </cell>
          <cell r="AJ414">
            <v>6964.74</v>
          </cell>
          <cell r="AK414">
            <v>6286.56</v>
          </cell>
          <cell r="AL414">
            <v>6286.56</v>
          </cell>
          <cell r="AM414">
            <v>10179.73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1208.22</v>
          </cell>
          <cell r="AU414">
            <v>2346.75</v>
          </cell>
          <cell r="AV414">
            <v>2346.75</v>
          </cell>
          <cell r="AW414">
            <v>8678.7999999999993</v>
          </cell>
          <cell r="AX414">
            <v>8940.2999999999993</v>
          </cell>
          <cell r="AY414">
            <v>15642.65</v>
          </cell>
          <cell r="AZ414">
            <v>16909.169999999998</v>
          </cell>
          <cell r="BA414">
            <v>10706.29</v>
          </cell>
          <cell r="BB414">
            <v>10706.29</v>
          </cell>
          <cell r="BC414">
            <v>10706.29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</row>
        <row r="415">
          <cell r="A415">
            <v>9</v>
          </cell>
          <cell r="B415" t="str">
            <v>1.1.02.12</v>
          </cell>
          <cell r="C415" t="str">
            <v xml:space="preserve">ADIANTAMENTOS A DESPACHANTES                      </v>
          </cell>
          <cell r="D415">
            <v>4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1656712.37</v>
          </cell>
          <cell r="R415">
            <v>704834.97</v>
          </cell>
          <cell r="S415">
            <v>1050138.28</v>
          </cell>
          <cell r="T415">
            <v>1477828.02</v>
          </cell>
          <cell r="U415">
            <v>1838840.41</v>
          </cell>
          <cell r="V415">
            <v>1963709.18</v>
          </cell>
          <cell r="W415">
            <v>3633114.25</v>
          </cell>
          <cell r="X415">
            <v>5288677.9800000004</v>
          </cell>
          <cell r="Y415">
            <v>3372699.88</v>
          </cell>
          <cell r="Z415">
            <v>4224994.37</v>
          </cell>
          <cell r="AA415">
            <v>2762454.37</v>
          </cell>
          <cell r="AB415">
            <v>991759.77</v>
          </cell>
          <cell r="AC415">
            <v>672115.98</v>
          </cell>
          <cell r="AD415">
            <v>961317.53</v>
          </cell>
          <cell r="AE415">
            <v>1186633.81</v>
          </cell>
          <cell r="AF415">
            <v>1357890.33</v>
          </cell>
          <cell r="AG415">
            <v>494959.84</v>
          </cell>
          <cell r="AH415">
            <v>1584604.07</v>
          </cell>
          <cell r="AI415">
            <v>2144459.29</v>
          </cell>
          <cell r="AJ415">
            <v>2473493.6800000002</v>
          </cell>
          <cell r="AK415">
            <v>3792255.5</v>
          </cell>
          <cell r="AL415">
            <v>6880509.4100000001</v>
          </cell>
          <cell r="AM415">
            <v>6225557.9299999997</v>
          </cell>
          <cell r="AN415">
            <v>4852762.5599999996</v>
          </cell>
          <cell r="AO415">
            <v>1492788.24</v>
          </cell>
          <cell r="AP415">
            <v>1512110.01</v>
          </cell>
          <cell r="AQ415">
            <v>1823146.97</v>
          </cell>
          <cell r="AR415">
            <v>3608458.66</v>
          </cell>
          <cell r="AS415">
            <v>2614583.5099999998</v>
          </cell>
          <cell r="AT415">
            <v>1815975.36</v>
          </cell>
          <cell r="AU415">
            <v>4882765.63</v>
          </cell>
          <cell r="AV415">
            <v>7302299.04</v>
          </cell>
          <cell r="AW415">
            <v>6834801.3499999996</v>
          </cell>
          <cell r="AX415">
            <v>9786474.0299999993</v>
          </cell>
          <cell r="AY415">
            <v>9616774.6400000006</v>
          </cell>
          <cell r="AZ415">
            <v>5435174.0899999999</v>
          </cell>
          <cell r="BA415">
            <v>5501832.3300000001</v>
          </cell>
          <cell r="BB415">
            <v>5536243.04</v>
          </cell>
          <cell r="BC415">
            <v>5875209.9500000002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</row>
        <row r="416">
          <cell r="B416" t="str">
            <v>1.1.02.12.00001</v>
          </cell>
          <cell r="C416" t="str">
            <v xml:space="preserve">AGENCIA MARITIMA IMBITUBA LTDA                    </v>
          </cell>
          <cell r="D416">
            <v>5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100000</v>
          </cell>
          <cell r="Z416">
            <v>100000</v>
          </cell>
          <cell r="AA416">
            <v>100000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10000</v>
          </cell>
          <cell r="AI416">
            <v>21300</v>
          </cell>
          <cell r="AJ416">
            <v>21300</v>
          </cell>
          <cell r="AK416">
            <v>21300</v>
          </cell>
          <cell r="AL416">
            <v>21300</v>
          </cell>
          <cell r="AM416">
            <v>1000</v>
          </cell>
          <cell r="AN416">
            <v>1000</v>
          </cell>
          <cell r="AO416">
            <v>1000</v>
          </cell>
          <cell r="AP416">
            <v>1000</v>
          </cell>
          <cell r="AQ416">
            <v>1365.5</v>
          </cell>
          <cell r="AR416">
            <v>1365.5</v>
          </cell>
          <cell r="AS416">
            <v>1365.5</v>
          </cell>
          <cell r="AT416">
            <v>6356.08</v>
          </cell>
          <cell r="AU416">
            <v>18849.080000000002</v>
          </cell>
          <cell r="AV416">
            <v>6356.08</v>
          </cell>
          <cell r="AW416">
            <v>6356.08</v>
          </cell>
          <cell r="AX416">
            <v>6356.08</v>
          </cell>
          <cell r="AY416">
            <v>6356.08</v>
          </cell>
          <cell r="AZ416">
            <v>6356.08</v>
          </cell>
          <cell r="BA416">
            <v>13906.08</v>
          </cell>
          <cell r="BB416">
            <v>18606.080000000002</v>
          </cell>
          <cell r="BC416">
            <v>6515.73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</row>
        <row r="417">
          <cell r="B417" t="str">
            <v>1.1.02.12.00002</v>
          </cell>
          <cell r="C417" t="str">
            <v xml:space="preserve">AGENCIA MARITIMA ORION                            </v>
          </cell>
          <cell r="D417">
            <v>5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40635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75000</v>
          </cell>
          <cell r="AY417">
            <v>0</v>
          </cell>
          <cell r="AZ417">
            <v>103984.18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</row>
        <row r="418">
          <cell r="B418" t="str">
            <v>1.1.02.12.00003</v>
          </cell>
          <cell r="C418" t="str">
            <v xml:space="preserve">AGENCIA MARITIMA UNIVERSAL LTDA                   </v>
          </cell>
          <cell r="D418">
            <v>5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100000</v>
          </cell>
          <cell r="R418">
            <v>100000</v>
          </cell>
          <cell r="S418">
            <v>100000</v>
          </cell>
          <cell r="T418">
            <v>100000</v>
          </cell>
          <cell r="U418">
            <v>100000</v>
          </cell>
          <cell r="V418">
            <v>100000</v>
          </cell>
          <cell r="W418">
            <v>100000</v>
          </cell>
          <cell r="X418">
            <v>350000</v>
          </cell>
          <cell r="Y418">
            <v>75000</v>
          </cell>
          <cell r="Z418">
            <v>325000</v>
          </cell>
          <cell r="AA418">
            <v>150000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126000</v>
          </cell>
          <cell r="AJ418">
            <v>0</v>
          </cell>
          <cell r="AK418">
            <v>0</v>
          </cell>
          <cell r="AL418">
            <v>307503.93</v>
          </cell>
          <cell r="AM418">
            <v>214155.81</v>
          </cell>
          <cell r="AN418">
            <v>198959.69</v>
          </cell>
          <cell r="AO418">
            <v>94123.78</v>
          </cell>
          <cell r="AP418">
            <v>94123.78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265509.45</v>
          </cell>
          <cell r="AY418">
            <v>215509.45</v>
          </cell>
          <cell r="AZ418">
            <v>0</v>
          </cell>
          <cell r="BA418">
            <v>0</v>
          </cell>
          <cell r="BB418">
            <v>300000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</row>
        <row r="419">
          <cell r="B419" t="str">
            <v>1.1.02.12.00004</v>
          </cell>
          <cell r="C419" t="str">
            <v xml:space="preserve">BUAIZ IMPORTACAO E EXPORTACAO                     </v>
          </cell>
          <cell r="D419">
            <v>5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28880</v>
          </cell>
          <cell r="R419">
            <v>28880</v>
          </cell>
          <cell r="S419">
            <v>28880</v>
          </cell>
          <cell r="T419">
            <v>28880</v>
          </cell>
          <cell r="U419">
            <v>28880</v>
          </cell>
          <cell r="V419">
            <v>28880</v>
          </cell>
          <cell r="W419">
            <v>28880</v>
          </cell>
          <cell r="X419">
            <v>28880</v>
          </cell>
          <cell r="Y419">
            <v>28880</v>
          </cell>
          <cell r="Z419">
            <v>28880</v>
          </cell>
          <cell r="AA419">
            <v>28880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</row>
        <row r="420">
          <cell r="B420" t="str">
            <v>1.1.02.12.00005</v>
          </cell>
          <cell r="C420" t="str">
            <v xml:space="preserve">CIA DE NAVEGACAO NORSUL                           </v>
          </cell>
          <cell r="D420">
            <v>5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</row>
        <row r="421">
          <cell r="B421" t="str">
            <v>1.1.02.12.00006</v>
          </cell>
          <cell r="C421" t="str">
            <v xml:space="preserve">CIA VALE DO RIO DOCE                              </v>
          </cell>
          <cell r="D421">
            <v>5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</row>
        <row r="422">
          <cell r="B422" t="str">
            <v>1.1.02.12.00007</v>
          </cell>
          <cell r="C422" t="str">
            <v xml:space="preserve">COADUANA COM.SERV.ADUANEIROS                      </v>
          </cell>
          <cell r="D422">
            <v>5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437.67</v>
          </cell>
          <cell r="R422">
            <v>437.67</v>
          </cell>
          <cell r="S422">
            <v>437.67</v>
          </cell>
          <cell r="T422">
            <v>437.67</v>
          </cell>
          <cell r="U422">
            <v>437.67</v>
          </cell>
          <cell r="V422">
            <v>437.67</v>
          </cell>
          <cell r="W422">
            <v>437.67</v>
          </cell>
          <cell r="X422">
            <v>437.67</v>
          </cell>
          <cell r="Y422">
            <v>437.67</v>
          </cell>
          <cell r="Z422">
            <v>437.67</v>
          </cell>
          <cell r="AA422">
            <v>437.67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</row>
        <row r="423">
          <cell r="B423" t="str">
            <v>1.1.02.12.00008</v>
          </cell>
          <cell r="C423" t="str">
            <v xml:space="preserve">FERTIMPORT S/A                                    </v>
          </cell>
          <cell r="D423">
            <v>5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-91066.95</v>
          </cell>
          <cell r="R423">
            <v>-206013.99</v>
          </cell>
          <cell r="S423">
            <v>51491.27</v>
          </cell>
          <cell r="T423">
            <v>296387.75</v>
          </cell>
          <cell r="U423">
            <v>506292.19</v>
          </cell>
          <cell r="V423">
            <v>431954.02</v>
          </cell>
          <cell r="W423">
            <v>1726130.48</v>
          </cell>
          <cell r="X423">
            <v>1797857.1</v>
          </cell>
          <cell r="Y423">
            <v>1445592.85</v>
          </cell>
          <cell r="Z423">
            <v>2126431.14</v>
          </cell>
          <cell r="AA423">
            <v>1117015.31</v>
          </cell>
          <cell r="AB423">
            <v>757051.84</v>
          </cell>
          <cell r="AC423">
            <v>635165.61</v>
          </cell>
          <cell r="AD423">
            <v>764693.71</v>
          </cell>
          <cell r="AE423">
            <v>921566.43</v>
          </cell>
          <cell r="AF423">
            <v>748898.84</v>
          </cell>
          <cell r="AG423">
            <v>369439.84</v>
          </cell>
          <cell r="AH423">
            <v>853267.79</v>
          </cell>
          <cell r="AI423">
            <v>762945</v>
          </cell>
          <cell r="AJ423">
            <v>1072929.8600000001</v>
          </cell>
          <cell r="AK423">
            <v>1788339.22</v>
          </cell>
          <cell r="AL423">
            <v>3029156.56</v>
          </cell>
          <cell r="AM423">
            <v>2796986.43</v>
          </cell>
          <cell r="AN423">
            <v>1583957.85</v>
          </cell>
          <cell r="AO423">
            <v>802464.21</v>
          </cell>
          <cell r="AP423">
            <v>762523.08</v>
          </cell>
          <cell r="AQ423">
            <v>1267590.78</v>
          </cell>
          <cell r="AR423">
            <v>1472567.01</v>
          </cell>
          <cell r="AS423">
            <v>1623044.13</v>
          </cell>
          <cell r="AT423">
            <v>1101871.4099999999</v>
          </cell>
          <cell r="AU423">
            <v>2299435.4900000002</v>
          </cell>
          <cell r="AV423">
            <v>3947732.91</v>
          </cell>
          <cell r="AW423">
            <v>2727449.53</v>
          </cell>
          <cell r="AX423">
            <v>4627890.29</v>
          </cell>
          <cell r="AY423">
            <v>5537457.0099999998</v>
          </cell>
          <cell r="AZ423">
            <v>3787507.39</v>
          </cell>
          <cell r="BA423">
            <v>4222388.6100000003</v>
          </cell>
          <cell r="BB423">
            <v>3879837.17</v>
          </cell>
          <cell r="BC423">
            <v>4139846.04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</row>
        <row r="424">
          <cell r="B424" t="str">
            <v>1.1.02.12.00009</v>
          </cell>
          <cell r="C424" t="str">
            <v xml:space="preserve">FERTISANTA                                        </v>
          </cell>
          <cell r="D424">
            <v>5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13000</v>
          </cell>
          <cell r="AJ424">
            <v>13000</v>
          </cell>
          <cell r="AK424">
            <v>13000</v>
          </cell>
          <cell r="AL424">
            <v>13000</v>
          </cell>
          <cell r="AM424">
            <v>13000</v>
          </cell>
          <cell r="AN424">
            <v>99.35</v>
          </cell>
          <cell r="AO424">
            <v>99.35</v>
          </cell>
          <cell r="AP424">
            <v>99.35</v>
          </cell>
          <cell r="AQ424">
            <v>139.93</v>
          </cell>
          <cell r="AR424">
            <v>139.93</v>
          </cell>
          <cell r="AS424">
            <v>139.93</v>
          </cell>
          <cell r="AT424">
            <v>139.93</v>
          </cell>
          <cell r="AU424">
            <v>23539.93</v>
          </cell>
          <cell r="AV424">
            <v>164.27</v>
          </cell>
          <cell r="AW424">
            <v>164.27</v>
          </cell>
          <cell r="AX424">
            <v>139.93</v>
          </cell>
          <cell r="AY424">
            <v>139.93</v>
          </cell>
          <cell r="AZ424">
            <v>139.93</v>
          </cell>
          <cell r="BA424">
            <v>24964.93</v>
          </cell>
          <cell r="BB424">
            <v>41514.93</v>
          </cell>
          <cell r="BC424">
            <v>15786.24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</row>
        <row r="425">
          <cell r="B425" t="str">
            <v>1.1.02.12.00010</v>
          </cell>
          <cell r="C425" t="str">
            <v xml:space="preserve">FLUTRANS TERMINAIS MARITIMOS S/A                  </v>
          </cell>
          <cell r="D425">
            <v>5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</row>
        <row r="426">
          <cell r="B426" t="str">
            <v>1.1.02.12.00011</v>
          </cell>
          <cell r="C426" t="str">
            <v xml:space="preserve">GRT ASSESSORIA E CONSULTORIA LTDA                 </v>
          </cell>
          <cell r="D426">
            <v>5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</row>
        <row r="427">
          <cell r="B427" t="str">
            <v>1.1.02.12.00012</v>
          </cell>
          <cell r="C427" t="str">
            <v xml:space="preserve">HELICE AGENCIA MARITIMA LTDA.                     </v>
          </cell>
          <cell r="D427">
            <v>5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</row>
        <row r="428">
          <cell r="B428" t="str">
            <v>1.1.02.12.00013</v>
          </cell>
          <cell r="C428" t="str">
            <v xml:space="preserve">MARIMEX                                           </v>
          </cell>
          <cell r="D428">
            <v>5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</row>
        <row r="429">
          <cell r="B429" t="str">
            <v>1.1.02.12.00014</v>
          </cell>
          <cell r="C429" t="str">
            <v xml:space="preserve">MULTITRANS TRANSP. ARMAZENS GERAIS LTDA           </v>
          </cell>
          <cell r="D429">
            <v>5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12902.32</v>
          </cell>
          <cell r="R429">
            <v>12902.32</v>
          </cell>
          <cell r="S429">
            <v>77400.7</v>
          </cell>
          <cell r="T429">
            <v>220650.7</v>
          </cell>
          <cell r="U429">
            <v>304545.7</v>
          </cell>
          <cell r="V429">
            <v>356905.7</v>
          </cell>
          <cell r="W429">
            <v>485055.7</v>
          </cell>
          <cell r="X429">
            <v>768555.7</v>
          </cell>
          <cell r="Y429">
            <v>0</v>
          </cell>
          <cell r="Z429">
            <v>142000</v>
          </cell>
          <cell r="AA429">
            <v>154902.32</v>
          </cell>
          <cell r="AB429">
            <v>0</v>
          </cell>
          <cell r="AC429">
            <v>12902.32</v>
          </cell>
          <cell r="AD429">
            <v>64902.32</v>
          </cell>
          <cell r="AE429">
            <v>12902.32</v>
          </cell>
          <cell r="AF429">
            <v>0</v>
          </cell>
          <cell r="AG429">
            <v>0</v>
          </cell>
          <cell r="AH429">
            <v>255953.47</v>
          </cell>
          <cell r="AI429">
            <v>497183.47</v>
          </cell>
          <cell r="AJ429">
            <v>302344.49</v>
          </cell>
          <cell r="AK429">
            <v>231.44</v>
          </cell>
          <cell r="AL429">
            <v>155917.85999999999</v>
          </cell>
          <cell r="AM429">
            <v>231.44</v>
          </cell>
          <cell r="AN429">
            <v>231.44</v>
          </cell>
          <cell r="AO429">
            <v>123501.44</v>
          </cell>
          <cell r="AP429">
            <v>33726.44</v>
          </cell>
          <cell r="AQ429">
            <v>-42009.53</v>
          </cell>
          <cell r="AR429">
            <v>105786.97</v>
          </cell>
          <cell r="AS429">
            <v>122406.44</v>
          </cell>
          <cell r="AT429">
            <v>74481.440000000002</v>
          </cell>
          <cell r="AU429">
            <v>155796.44</v>
          </cell>
          <cell r="AV429">
            <v>192631.44</v>
          </cell>
          <cell r="AW429">
            <v>115761.66</v>
          </cell>
          <cell r="AX429">
            <v>463745.19</v>
          </cell>
          <cell r="AY429">
            <v>114466.44</v>
          </cell>
          <cell r="AZ429">
            <v>244606.44</v>
          </cell>
          <cell r="BA429">
            <v>258081.44</v>
          </cell>
          <cell r="BB429">
            <v>382956.44</v>
          </cell>
          <cell r="BC429">
            <v>233515.96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</row>
        <row r="430">
          <cell r="B430" t="str">
            <v>1.1.02.12.00015</v>
          </cell>
          <cell r="C430" t="str">
            <v xml:space="preserve">NEPTUNIA S/A                                      </v>
          </cell>
          <cell r="D430">
            <v>5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</row>
        <row r="431">
          <cell r="B431" t="str">
            <v>1.1.02.12.00016</v>
          </cell>
          <cell r="C431" t="str">
            <v xml:space="preserve">PEIU SOC.DE PROPOSITO ESPECIFICO SPE-SA           </v>
          </cell>
          <cell r="D431">
            <v>5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397121.43</v>
          </cell>
          <cell r="R431">
            <v>447121.43</v>
          </cell>
          <cell r="S431">
            <v>527121.43000000005</v>
          </cell>
          <cell r="T431">
            <v>527121.43000000005</v>
          </cell>
          <cell r="U431">
            <v>397121.43</v>
          </cell>
          <cell r="V431">
            <v>397121.43</v>
          </cell>
          <cell r="W431">
            <v>397121.43</v>
          </cell>
          <cell r="X431">
            <v>397121.43</v>
          </cell>
          <cell r="Y431">
            <v>397121.43</v>
          </cell>
          <cell r="Z431">
            <v>397121.43</v>
          </cell>
          <cell r="AA431">
            <v>397121.43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230000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</row>
        <row r="432">
          <cell r="B432" t="str">
            <v>1.1.02.12.00017</v>
          </cell>
          <cell r="C432" t="str">
            <v xml:space="preserve">RODRIMAR S/A                                      </v>
          </cell>
          <cell r="D432">
            <v>5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1054158.1299999999</v>
          </cell>
          <cell r="R432">
            <v>514610.44</v>
          </cell>
          <cell r="S432">
            <v>514610.44</v>
          </cell>
          <cell r="T432">
            <v>514610.44</v>
          </cell>
          <cell r="U432">
            <v>686075.43</v>
          </cell>
          <cell r="V432">
            <v>721719.12</v>
          </cell>
          <cell r="W432">
            <v>902534.61</v>
          </cell>
          <cell r="X432">
            <v>1917183.15</v>
          </cell>
          <cell r="Y432">
            <v>783973.13</v>
          </cell>
          <cell r="Z432">
            <v>746757.16</v>
          </cell>
          <cell r="AA432">
            <v>455215.42</v>
          </cell>
          <cell r="AB432">
            <v>232075.18</v>
          </cell>
          <cell r="AC432">
            <v>21415.3</v>
          </cell>
          <cell r="AD432">
            <v>72046.5</v>
          </cell>
          <cell r="AE432">
            <v>167787.06</v>
          </cell>
          <cell r="AF432">
            <v>531991.49</v>
          </cell>
          <cell r="AG432">
            <v>0</v>
          </cell>
          <cell r="AH432">
            <v>416862.81</v>
          </cell>
          <cell r="AI432">
            <v>515396.81</v>
          </cell>
          <cell r="AJ432">
            <v>760838.04</v>
          </cell>
          <cell r="AK432">
            <v>1301453.55</v>
          </cell>
          <cell r="AL432">
            <v>1861778.17</v>
          </cell>
          <cell r="AM432">
            <v>1443074.99</v>
          </cell>
          <cell r="AN432">
            <v>2909537.35</v>
          </cell>
          <cell r="AO432">
            <v>314721.96999999997</v>
          </cell>
          <cell r="AP432">
            <v>179665.82</v>
          </cell>
          <cell r="AQ432">
            <v>295361.51</v>
          </cell>
          <cell r="AR432">
            <v>1618574.65</v>
          </cell>
          <cell r="AS432">
            <v>401397.34</v>
          </cell>
          <cell r="AT432">
            <v>83993.29</v>
          </cell>
          <cell r="AU432">
            <v>1610035.34</v>
          </cell>
          <cell r="AV432">
            <v>2305599.06</v>
          </cell>
          <cell r="AW432">
            <v>3111875.21</v>
          </cell>
          <cell r="AX432">
            <v>2700658.08</v>
          </cell>
          <cell r="AY432">
            <v>2061706.37</v>
          </cell>
          <cell r="AZ432">
            <v>268298.45</v>
          </cell>
          <cell r="BA432">
            <v>286702.53000000003</v>
          </cell>
          <cell r="BB432">
            <v>224738.24</v>
          </cell>
          <cell r="BC432">
            <v>245006.46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</row>
        <row r="433">
          <cell r="B433" t="str">
            <v>1.1.02.12.00018</v>
          </cell>
          <cell r="C433" t="str">
            <v xml:space="preserve">S/A MARITIMAS EUROBRAS                            </v>
          </cell>
          <cell r="D433">
            <v>5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-14080.95</v>
          </cell>
          <cell r="R433">
            <v>-394563.95</v>
          </cell>
          <cell r="S433">
            <v>-394563.95</v>
          </cell>
          <cell r="T433">
            <v>-394563.95</v>
          </cell>
          <cell r="U433">
            <v>-394563.95</v>
          </cell>
          <cell r="V433">
            <v>-371763.95</v>
          </cell>
          <cell r="W433">
            <v>-399333.79</v>
          </cell>
          <cell r="X433">
            <v>-471291.09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180000</v>
          </cell>
          <cell r="AL433">
            <v>604152</v>
          </cell>
          <cell r="AM433">
            <v>973089.3</v>
          </cell>
          <cell r="AN433">
            <v>0</v>
          </cell>
          <cell r="AO433">
            <v>0</v>
          </cell>
          <cell r="AP433">
            <v>140272.76</v>
          </cell>
          <cell r="AQ433">
            <v>0</v>
          </cell>
          <cell r="AR433">
            <v>0</v>
          </cell>
          <cell r="AS433">
            <v>51000</v>
          </cell>
          <cell r="AT433">
            <v>0</v>
          </cell>
          <cell r="AU433">
            <v>41580</v>
          </cell>
          <cell r="AV433">
            <v>-160337.07</v>
          </cell>
          <cell r="AW433">
            <v>1143.4100000000001</v>
          </cell>
          <cell r="AX433">
            <v>453116.66</v>
          </cell>
          <cell r="AY433">
            <v>558300</v>
          </cell>
          <cell r="AZ433">
            <v>49382.52</v>
          </cell>
          <cell r="BA433">
            <v>141452.79999999999</v>
          </cell>
          <cell r="BB433">
            <v>73305.919999999998</v>
          </cell>
          <cell r="BC433">
            <v>254556.27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</row>
        <row r="434">
          <cell r="B434" t="str">
            <v>1.1.02.12.00019</v>
          </cell>
          <cell r="C434" t="str">
            <v xml:space="preserve">SAFE PORT AGENCIA MARITIMA OP.LTDA.               </v>
          </cell>
          <cell r="D434">
            <v>5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</row>
        <row r="435">
          <cell r="B435" t="str">
            <v>1.1.02.12.00020</v>
          </cell>
          <cell r="C435" t="str">
            <v xml:space="preserve">ULTRAFERTIL S/A                                   </v>
          </cell>
          <cell r="D435">
            <v>5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124592.76</v>
          </cell>
          <cell r="R435">
            <v>124592.76</v>
          </cell>
          <cell r="S435">
            <v>124592.76</v>
          </cell>
          <cell r="T435">
            <v>124592.76</v>
          </cell>
          <cell r="U435">
            <v>124592.76</v>
          </cell>
          <cell r="V435">
            <v>124592.76</v>
          </cell>
          <cell r="W435">
            <v>124592.76</v>
          </cell>
          <cell r="X435">
            <v>124592.76</v>
          </cell>
          <cell r="Y435">
            <v>124592.76</v>
          </cell>
          <cell r="Z435">
            <v>124592.76</v>
          </cell>
          <cell r="AA435">
            <v>124592.76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456937.1</v>
          </cell>
          <cell r="AM435">
            <v>488530.04</v>
          </cell>
          <cell r="AN435">
            <v>0</v>
          </cell>
          <cell r="AO435">
            <v>0</v>
          </cell>
          <cell r="AP435">
            <v>142408.85999999999</v>
          </cell>
          <cell r="AQ435">
            <v>142408.85999999999</v>
          </cell>
          <cell r="AR435">
            <v>140243.68</v>
          </cell>
          <cell r="AS435">
            <v>213449.25</v>
          </cell>
          <cell r="AT435">
            <v>213449.25</v>
          </cell>
          <cell r="AU435">
            <v>213737.64</v>
          </cell>
          <cell r="AV435">
            <v>212696.07</v>
          </cell>
          <cell r="AW435">
            <v>214190.75</v>
          </cell>
          <cell r="AX435">
            <v>214190.75</v>
          </cell>
          <cell r="AY435">
            <v>214930.76</v>
          </cell>
          <cell r="AZ435">
            <v>214930.76</v>
          </cell>
          <cell r="BA435">
            <v>71040.39</v>
          </cell>
          <cell r="BB435">
            <v>71040.39</v>
          </cell>
          <cell r="BC435">
            <v>70178.75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</row>
        <row r="436">
          <cell r="B436" t="str">
            <v>1.1.02.12.00021</v>
          </cell>
          <cell r="C436" t="str">
            <v xml:space="preserve">CIA DOCAS DO ESPIRITO SANTO                       </v>
          </cell>
          <cell r="D436">
            <v>5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23600.03</v>
          </cell>
          <cell r="R436">
            <v>56700.36</v>
          </cell>
          <cell r="S436">
            <v>0.03</v>
          </cell>
          <cell r="T436">
            <v>0.03</v>
          </cell>
          <cell r="U436">
            <v>-9291.76</v>
          </cell>
          <cell r="V436">
            <v>4425.74</v>
          </cell>
          <cell r="W436">
            <v>62072.92</v>
          </cell>
          <cell r="X436">
            <v>139083.94</v>
          </cell>
          <cell r="Y436">
            <v>135158.07999999999</v>
          </cell>
          <cell r="Z436">
            <v>-33933.47</v>
          </cell>
          <cell r="AA436">
            <v>0.03</v>
          </cell>
          <cell r="AB436">
            <v>0</v>
          </cell>
          <cell r="AC436">
            <v>0</v>
          </cell>
          <cell r="AD436">
            <v>0</v>
          </cell>
          <cell r="AE436">
            <v>22198.75</v>
          </cell>
          <cell r="AF436">
            <v>0</v>
          </cell>
          <cell r="AG436">
            <v>0</v>
          </cell>
          <cell r="AH436">
            <v>0</v>
          </cell>
          <cell r="AI436">
            <v>20999.01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</row>
        <row r="437">
          <cell r="B437" t="str">
            <v>1.1.02.12.00022</v>
          </cell>
          <cell r="C437" t="str">
            <v xml:space="preserve">COMPANHIA DOCAS DO ESPIRITO SANTO                 </v>
          </cell>
          <cell r="D437">
            <v>5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39543.26</v>
          </cell>
          <cell r="U437">
            <v>39543.26</v>
          </cell>
          <cell r="V437">
            <v>39543.26</v>
          </cell>
          <cell r="W437">
            <v>25825.759999999998</v>
          </cell>
          <cell r="X437">
            <v>-17751.64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</row>
        <row r="438">
          <cell r="B438" t="str">
            <v>1.1.02.12.00023</v>
          </cell>
          <cell r="C438" t="str">
            <v xml:space="preserve">CENTRO SUL SERVICOS MARITIMOS LTDA                </v>
          </cell>
          <cell r="D438">
            <v>5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-25935</v>
          </cell>
          <cell r="R438">
            <v>-25935</v>
          </cell>
          <cell r="S438">
            <v>-25935</v>
          </cell>
          <cell r="T438">
            <v>-25935</v>
          </cell>
          <cell r="U438">
            <v>-25935</v>
          </cell>
          <cell r="V438">
            <v>7483.25</v>
          </cell>
          <cell r="W438">
            <v>7483.25</v>
          </cell>
          <cell r="X438">
            <v>7483.25</v>
          </cell>
          <cell r="Y438">
            <v>33418.25</v>
          </cell>
          <cell r="Z438">
            <v>33418.25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40500</v>
          </cell>
          <cell r="AK438">
            <v>40500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</row>
        <row r="439">
          <cell r="B439" t="str">
            <v>1.1.02.12.00024</v>
          </cell>
          <cell r="C439" t="str">
            <v xml:space="preserve">LITORAL AGENCIA MARITIMA LTDA                     </v>
          </cell>
          <cell r="D439">
            <v>5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38500</v>
          </cell>
          <cell r="R439">
            <v>38500</v>
          </cell>
          <cell r="S439">
            <v>38500</v>
          </cell>
          <cell r="T439">
            <v>38500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</row>
        <row r="440">
          <cell r="B440" t="str">
            <v>1.1.02.12.00025</v>
          </cell>
          <cell r="C440" t="str">
            <v xml:space="preserve">TERMINAIS PORT.DA PONTA DO FELI                   </v>
          </cell>
          <cell r="D440">
            <v>5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7602.93</v>
          </cell>
          <cell r="R440">
            <v>7602.93</v>
          </cell>
          <cell r="S440">
            <v>7602.93</v>
          </cell>
          <cell r="T440">
            <v>7602.93</v>
          </cell>
          <cell r="U440">
            <v>7602.93</v>
          </cell>
          <cell r="V440">
            <v>7602.93</v>
          </cell>
          <cell r="W440">
            <v>7602.93</v>
          </cell>
          <cell r="X440">
            <v>7602.93</v>
          </cell>
          <cell r="Y440">
            <v>7602.93</v>
          </cell>
          <cell r="Z440">
            <v>7602.93</v>
          </cell>
          <cell r="AA440">
            <v>7602.93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</row>
        <row r="441">
          <cell r="B441" t="str">
            <v>1.1.02.12.00026</v>
          </cell>
          <cell r="C441" t="str">
            <v xml:space="preserve">INTERPORTOS LTDA                                  </v>
          </cell>
          <cell r="D441">
            <v>5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63822</v>
          </cell>
          <cell r="V441">
            <v>63822</v>
          </cell>
          <cell r="W441">
            <v>63822</v>
          </cell>
          <cell r="X441">
            <v>63822</v>
          </cell>
          <cell r="Y441">
            <v>63822</v>
          </cell>
          <cell r="Z441">
            <v>63822</v>
          </cell>
          <cell r="AA441">
            <v>63822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</row>
        <row r="442">
          <cell r="B442" t="str">
            <v>1.1.02.12.00027</v>
          </cell>
          <cell r="C442" t="str">
            <v xml:space="preserve">CABOTO COMERCIAL E MARITIMA LTDA                  </v>
          </cell>
          <cell r="D442">
            <v>5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9717.75</v>
          </cell>
          <cell r="V442">
            <v>13845.25</v>
          </cell>
          <cell r="W442">
            <v>9717.75</v>
          </cell>
          <cell r="X442">
            <v>27930</v>
          </cell>
          <cell r="Y442">
            <v>27930</v>
          </cell>
          <cell r="Z442">
            <v>30504.6</v>
          </cell>
          <cell r="AA442">
            <v>30504.6</v>
          </cell>
          <cell r="AB442">
            <v>0</v>
          </cell>
          <cell r="AC442">
            <v>0</v>
          </cell>
          <cell r="AD442">
            <v>23042.25</v>
          </cell>
          <cell r="AE442">
            <v>25546.5</v>
          </cell>
          <cell r="AF442">
            <v>0</v>
          </cell>
          <cell r="AG442">
            <v>48520</v>
          </cell>
          <cell r="AH442">
            <v>48520</v>
          </cell>
          <cell r="AI442">
            <v>0</v>
          </cell>
          <cell r="AJ442">
            <v>70431.289999999994</v>
          </cell>
          <cell r="AK442">
            <v>70431.289999999994</v>
          </cell>
          <cell r="AL442">
            <v>121221.29</v>
          </cell>
          <cell r="AM442">
            <v>36489.919999999998</v>
          </cell>
          <cell r="AN442">
            <v>36489.919999999998</v>
          </cell>
          <cell r="AO442">
            <v>36489.919999999998</v>
          </cell>
          <cell r="AP442">
            <v>36489.919999999998</v>
          </cell>
          <cell r="AQ442">
            <v>36489.919999999998</v>
          </cell>
          <cell r="AR442">
            <v>79980.92</v>
          </cell>
          <cell r="AS442">
            <v>79980.92</v>
          </cell>
          <cell r="AT442">
            <v>129960.92</v>
          </cell>
          <cell r="AU442">
            <v>221068.67</v>
          </cell>
          <cell r="AV442">
            <v>371008.67</v>
          </cell>
          <cell r="AW442">
            <v>321028.67</v>
          </cell>
          <cell r="AX442">
            <v>323328.67</v>
          </cell>
          <cell r="AY442">
            <v>323328.67</v>
          </cell>
          <cell r="AZ442">
            <v>182759.92</v>
          </cell>
          <cell r="BA442">
            <v>70815.95</v>
          </cell>
          <cell r="BB442">
            <v>71300</v>
          </cell>
          <cell r="BC442">
            <v>240522.5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</row>
        <row r="443">
          <cell r="B443" t="str">
            <v>1.1.02.12.00028</v>
          </cell>
          <cell r="C443" t="str">
            <v xml:space="preserve">A &amp; C SERVICOS ADUANEIROS                         </v>
          </cell>
          <cell r="D443">
            <v>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37140</v>
          </cell>
          <cell r="W443">
            <v>37140</v>
          </cell>
          <cell r="X443">
            <v>93140</v>
          </cell>
          <cell r="Y443">
            <v>95140</v>
          </cell>
          <cell r="Z443">
            <v>78329.119999999995</v>
          </cell>
          <cell r="AA443">
            <v>78329.119999999995</v>
          </cell>
          <cell r="AB443">
            <v>2632.75</v>
          </cell>
          <cell r="AC443">
            <v>2632.75</v>
          </cell>
          <cell r="AD443">
            <v>36632.75</v>
          </cell>
          <cell r="AE443">
            <v>36632.75</v>
          </cell>
          <cell r="AF443">
            <v>77000</v>
          </cell>
          <cell r="AG443">
            <v>77000</v>
          </cell>
          <cell r="AH443">
            <v>0</v>
          </cell>
          <cell r="AI443">
            <v>147000</v>
          </cell>
          <cell r="AJ443">
            <v>147000</v>
          </cell>
          <cell r="AK443">
            <v>147000</v>
          </cell>
          <cell r="AL443">
            <v>259000</v>
          </cell>
          <cell r="AM443">
            <v>259000</v>
          </cell>
          <cell r="AN443">
            <v>686.96</v>
          </cell>
          <cell r="AO443">
            <v>-1412.43</v>
          </cell>
          <cell r="AP443">
            <v>0</v>
          </cell>
          <cell r="AQ443">
            <v>0</v>
          </cell>
          <cell r="AR443">
            <v>68000</v>
          </cell>
          <cell r="AS443">
            <v>0</v>
          </cell>
          <cell r="AT443">
            <v>71000</v>
          </cell>
          <cell r="AU443">
            <v>164000</v>
          </cell>
          <cell r="AV443">
            <v>99802.57</v>
          </cell>
          <cell r="AW443">
            <v>0</v>
          </cell>
          <cell r="AX443">
            <v>110000</v>
          </cell>
          <cell r="AY443">
            <v>110000</v>
          </cell>
          <cell r="AZ443">
            <v>16175.99</v>
          </cell>
          <cell r="BA443">
            <v>17135.990000000002</v>
          </cell>
          <cell r="BB443">
            <v>17135.990000000002</v>
          </cell>
          <cell r="BC443">
            <v>69135.990000000005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</row>
        <row r="444">
          <cell r="B444" t="str">
            <v>1.1.02.12.00029</v>
          </cell>
          <cell r="C444" t="str">
            <v xml:space="preserve">WILSON SONS AGENCIA MARITIMA LTDA                 </v>
          </cell>
          <cell r="D444">
            <v>5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54030.78</v>
          </cell>
          <cell r="X444">
            <v>54030.78</v>
          </cell>
          <cell r="Y444">
            <v>54030.78</v>
          </cell>
          <cell r="Z444">
            <v>54030.78</v>
          </cell>
          <cell r="AA444">
            <v>54030.78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</row>
        <row r="445">
          <cell r="B445" t="str">
            <v>1.1.02.12.00030</v>
          </cell>
          <cell r="C445" t="str">
            <v xml:space="preserve">FORTESOLO SERVICOS INTEGRADOS LTDA                </v>
          </cell>
          <cell r="D445">
            <v>5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45150</v>
          </cell>
          <cell r="AK445">
            <v>0</v>
          </cell>
          <cell r="AL445">
            <v>50542.5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191922</v>
          </cell>
          <cell r="AW445">
            <v>191922</v>
          </cell>
          <cell r="AX445">
            <v>224250.4</v>
          </cell>
          <cell r="AY445">
            <v>224250.4</v>
          </cell>
          <cell r="AZ445">
            <v>224250.4</v>
          </cell>
          <cell r="BA445">
            <v>356859.1</v>
          </cell>
          <cell r="BB445">
            <v>394359.1</v>
          </cell>
          <cell r="BC445">
            <v>539623.6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</row>
        <row r="446">
          <cell r="B446" t="str">
            <v>1.1.02.12.00031</v>
          </cell>
          <cell r="C446" t="str">
            <v xml:space="preserve">FOSPAR S/A                                        </v>
          </cell>
          <cell r="D446">
            <v>5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121800</v>
          </cell>
          <cell r="AO446">
            <v>121800</v>
          </cell>
          <cell r="AP446">
            <v>121800</v>
          </cell>
          <cell r="AQ446">
            <v>121800</v>
          </cell>
          <cell r="AR446">
            <v>121800</v>
          </cell>
          <cell r="AS446">
            <v>121800</v>
          </cell>
          <cell r="AT446">
            <v>121800</v>
          </cell>
          <cell r="AU446">
            <v>121800</v>
          </cell>
          <cell r="AV446">
            <v>121800</v>
          </cell>
          <cell r="AW446">
            <v>121800</v>
          </cell>
          <cell r="AX446">
            <v>192562.5</v>
          </cell>
          <cell r="AY446">
            <v>121800</v>
          </cell>
          <cell r="AZ446">
            <v>253631</v>
          </cell>
          <cell r="BA446">
            <v>0</v>
          </cell>
          <cell r="BB446">
            <v>-1250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</row>
        <row r="447">
          <cell r="B447" t="str">
            <v>1.1.02.12.00032</v>
          </cell>
          <cell r="C447" t="str">
            <v xml:space="preserve">ROCHA TOP TERMINAIS E OPERADORES PORTU┴RIOS LTDA  </v>
          </cell>
          <cell r="D447">
            <v>5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186.6</v>
          </cell>
          <cell r="AU447">
            <v>186.6</v>
          </cell>
          <cell r="AV447">
            <v>186.6</v>
          </cell>
          <cell r="AW447">
            <v>186.6</v>
          </cell>
          <cell r="AX447">
            <v>94686.6</v>
          </cell>
          <cell r="AY447">
            <v>93490.1</v>
          </cell>
          <cell r="AZ447">
            <v>48111.6</v>
          </cell>
          <cell r="BA447">
            <v>38473.410000000003</v>
          </cell>
          <cell r="BB447">
            <v>62687.68</v>
          </cell>
          <cell r="BC447">
            <v>60511.31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</row>
        <row r="448">
          <cell r="B448" t="str">
            <v>1.1.02.12.00033</v>
          </cell>
          <cell r="C448" t="str">
            <v xml:space="preserve">ALIANÃA NAVEGAÃ├O E LOG═STICA LTDA                </v>
          </cell>
          <cell r="D448">
            <v>5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</row>
        <row r="449">
          <cell r="B449" t="str">
            <v>1.1.02.12.00034</v>
          </cell>
          <cell r="C449" t="str">
            <v xml:space="preserve">SOUZA COSTA COMISSARIOS DE DESPACHOS LTDA         </v>
          </cell>
          <cell r="D449">
            <v>5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</row>
        <row r="450">
          <cell r="B450" t="str">
            <v>1.1.02.12.00035</v>
          </cell>
          <cell r="C450" t="str">
            <v xml:space="preserve">CONEQUIP-TRANSP. E MOVIMENTAÃ├O DE CARGAS LTDA    </v>
          </cell>
          <cell r="D450">
            <v>5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-6216.18</v>
          </cell>
          <cell r="AX450">
            <v>5900.08</v>
          </cell>
          <cell r="AY450">
            <v>5900.08</v>
          </cell>
          <cell r="AZ450">
            <v>5900.08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</row>
        <row r="451">
          <cell r="B451" t="str">
            <v>1.1.02.12.00036</v>
          </cell>
          <cell r="C451" t="str">
            <v xml:space="preserve">CSN-COMPANHIA SIDERURGICA NACIONAL                </v>
          </cell>
          <cell r="D451">
            <v>5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</row>
        <row r="452">
          <cell r="B452" t="str">
            <v>1.1.02.12.00037</v>
          </cell>
          <cell r="C452" t="str">
            <v xml:space="preserve">MAGNESITA S/A                                     </v>
          </cell>
          <cell r="D452">
            <v>5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12736.44</v>
          </cell>
          <cell r="AU452">
            <v>12736.44</v>
          </cell>
          <cell r="AV452">
            <v>12736.44</v>
          </cell>
          <cell r="AW452">
            <v>12736.44</v>
          </cell>
          <cell r="AX452">
            <v>12736.44</v>
          </cell>
          <cell r="AY452">
            <v>12736.44</v>
          </cell>
          <cell r="AZ452">
            <v>12736.44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</row>
        <row r="453">
          <cell r="B453" t="str">
            <v>1.1.02.12.00038</v>
          </cell>
          <cell r="C453" t="str">
            <v xml:space="preserve">TRANSAMMONIA INTERNACIONAL REPRESENTAÃıES LTDA    </v>
          </cell>
          <cell r="D453">
            <v>5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</row>
        <row r="454">
          <cell r="B454" t="str">
            <v>1.1.02.12.00039</v>
          </cell>
          <cell r="C454" t="str">
            <v xml:space="preserve">SERRA MORENA CORRETORA LTDA                       </v>
          </cell>
          <cell r="D454">
            <v>5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</row>
        <row r="455">
          <cell r="B455" t="str">
            <v>1.1.02.12.00040</v>
          </cell>
          <cell r="C455" t="str">
            <v xml:space="preserve">IMBRASA COMERCIO E REPRESENTAÃıES LTDA            </v>
          </cell>
          <cell r="D455">
            <v>5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16402.91</v>
          </cell>
          <cell r="AX455">
            <v>16402.91</v>
          </cell>
          <cell r="AY455">
            <v>16402.91</v>
          </cell>
          <cell r="AZ455">
            <v>16402.91</v>
          </cell>
          <cell r="BA455">
            <v>11.1</v>
          </cell>
          <cell r="BB455">
            <v>11.1</v>
          </cell>
          <cell r="BC455">
            <v>11.1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</row>
        <row r="456">
          <cell r="B456" t="str">
            <v>1.1.02.12.00041</v>
          </cell>
          <cell r="C456" t="str">
            <v xml:space="preserve">CIA SIDERURGICA NACIONAL                          </v>
          </cell>
          <cell r="D456">
            <v>5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</row>
        <row r="457">
          <cell r="A457">
            <v>30</v>
          </cell>
          <cell r="B457" t="str">
            <v>1.1.02.13</v>
          </cell>
          <cell r="C457" t="str">
            <v xml:space="preserve">ADIANTAMENTOS A FORNECEDORES/MECADORIAS           </v>
          </cell>
          <cell r="D457">
            <v>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12675922.76</v>
          </cell>
          <cell r="R457">
            <v>16296431.75</v>
          </cell>
          <cell r="S457">
            <v>20468664</v>
          </cell>
          <cell r="T457">
            <v>21330273.300000001</v>
          </cell>
          <cell r="U457">
            <v>23367618.699999999</v>
          </cell>
          <cell r="V457">
            <v>24688893.760000002</v>
          </cell>
          <cell r="W457">
            <v>37272443.310000002</v>
          </cell>
          <cell r="X457">
            <v>46695512.579999998</v>
          </cell>
          <cell r="Y457">
            <v>1263383.3400000001</v>
          </cell>
          <cell r="Z457">
            <v>5956064.25</v>
          </cell>
          <cell r="AA457">
            <v>7365292.96</v>
          </cell>
          <cell r="AB457">
            <v>2665043.46</v>
          </cell>
          <cell r="AC457">
            <v>1796242.3</v>
          </cell>
          <cell r="AD457">
            <v>1649230.28</v>
          </cell>
          <cell r="AE457">
            <v>3019100.94</v>
          </cell>
          <cell r="AF457">
            <v>3781400.94</v>
          </cell>
          <cell r="AG457">
            <v>1338906.19</v>
          </cell>
          <cell r="AH457">
            <v>3687989.54</v>
          </cell>
          <cell r="AI457">
            <v>5563256.5199999996</v>
          </cell>
          <cell r="AJ457">
            <v>10594640.43</v>
          </cell>
          <cell r="AK457">
            <v>13354741.75</v>
          </cell>
          <cell r="AL457">
            <v>18900520.41</v>
          </cell>
          <cell r="AM457">
            <v>24972688.300000001</v>
          </cell>
          <cell r="AN457">
            <v>8538802.5899999999</v>
          </cell>
          <cell r="AO457">
            <v>8497263.3200000003</v>
          </cell>
          <cell r="AP457">
            <v>9308266.0999999996</v>
          </cell>
          <cell r="AQ457">
            <v>17304265.210000001</v>
          </cell>
          <cell r="AR457">
            <v>17998596.5</v>
          </cell>
          <cell r="AS457">
            <v>14940446.98</v>
          </cell>
          <cell r="AT457">
            <v>17806594.16</v>
          </cell>
          <cell r="AU457">
            <v>14211536.449999999</v>
          </cell>
          <cell r="AV457">
            <v>24047498.800000001</v>
          </cell>
          <cell r="AW457">
            <v>37097447.869999997</v>
          </cell>
          <cell r="AX457">
            <v>41601663.579999998</v>
          </cell>
          <cell r="AY457">
            <v>38577452.369999997</v>
          </cell>
          <cell r="AZ457">
            <v>16199756.67</v>
          </cell>
          <cell r="BA457">
            <v>13074045.92</v>
          </cell>
          <cell r="BB457">
            <v>13744609.68</v>
          </cell>
          <cell r="BC457">
            <v>15059888.34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</row>
        <row r="458">
          <cell r="B458" t="str">
            <v>1.1.02.13.00001</v>
          </cell>
          <cell r="C458" t="str">
            <v xml:space="preserve">A.M. BRINDES                                      </v>
          </cell>
          <cell r="D458">
            <v>5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AO458">
            <v>45385</v>
          </cell>
          <cell r="AP458">
            <v>45385</v>
          </cell>
          <cell r="AQ458">
            <v>45385</v>
          </cell>
          <cell r="AR458">
            <v>45385</v>
          </cell>
          <cell r="AS458">
            <v>45385</v>
          </cell>
          <cell r="AT458">
            <v>45385</v>
          </cell>
          <cell r="AU458">
            <v>45385</v>
          </cell>
          <cell r="AV458">
            <v>45385</v>
          </cell>
          <cell r="AW458">
            <v>45385</v>
          </cell>
          <cell r="AX458">
            <v>45385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</row>
        <row r="459">
          <cell r="B459" t="str">
            <v>1.1.02.13.00002</v>
          </cell>
          <cell r="C459" t="str">
            <v xml:space="preserve">ADUBOS TREVO S/A                                  </v>
          </cell>
          <cell r="D459">
            <v>5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</row>
        <row r="460">
          <cell r="B460" t="str">
            <v>1.1.02.13.00003</v>
          </cell>
          <cell r="C460" t="str">
            <v xml:space="preserve">ADUSOLO FERTILIZANTES S/A                         </v>
          </cell>
          <cell r="D460">
            <v>5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</row>
        <row r="461">
          <cell r="B461" t="str">
            <v>1.1.02.13.00004</v>
          </cell>
          <cell r="C461" t="str">
            <v xml:space="preserve">AGROPECUARIA SANDRI LTDA                          </v>
          </cell>
          <cell r="D461">
            <v>5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</row>
        <row r="462">
          <cell r="B462" t="str">
            <v>1.1.02.13.00005</v>
          </cell>
          <cell r="C462" t="str">
            <v xml:space="preserve">ANDALI OPERACOES INDUSTRIAIS LTDA                 </v>
          </cell>
          <cell r="D462">
            <v>5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100000</v>
          </cell>
          <cell r="R462">
            <v>100000</v>
          </cell>
          <cell r="S462">
            <v>100000</v>
          </cell>
          <cell r="T462">
            <v>100000</v>
          </cell>
          <cell r="U462">
            <v>100000</v>
          </cell>
          <cell r="V462">
            <v>100000</v>
          </cell>
          <cell r="W462">
            <v>100000</v>
          </cell>
          <cell r="X462">
            <v>100000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</row>
        <row r="463">
          <cell r="B463" t="str">
            <v>1.1.02.13.00006</v>
          </cell>
          <cell r="C463" t="str">
            <v xml:space="preserve">ARAFERTIL                                         </v>
          </cell>
          <cell r="D463">
            <v>5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</row>
        <row r="464">
          <cell r="B464" t="str">
            <v>1.1.02.13.00007</v>
          </cell>
          <cell r="C464" t="str">
            <v xml:space="preserve">AUTO POSTO TRANSUL LTDA                           </v>
          </cell>
          <cell r="D464">
            <v>5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</row>
        <row r="465">
          <cell r="B465" t="str">
            <v>1.1.02.13.00008</v>
          </cell>
          <cell r="C465" t="str">
            <v xml:space="preserve">BENZENEX S/A                                      </v>
          </cell>
          <cell r="D465">
            <v>5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1548.44</v>
          </cell>
          <cell r="R465">
            <v>1548.44</v>
          </cell>
          <cell r="S465">
            <v>1548.44</v>
          </cell>
          <cell r="T465">
            <v>1548.44</v>
          </cell>
          <cell r="U465">
            <v>1548.44</v>
          </cell>
          <cell r="V465">
            <v>1548.44</v>
          </cell>
          <cell r="W465">
            <v>1548.44</v>
          </cell>
          <cell r="X465">
            <v>1548.44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36913.449999999997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</row>
        <row r="466">
          <cell r="B466" t="str">
            <v>1.1.02.13.00009</v>
          </cell>
          <cell r="C466" t="str">
            <v xml:space="preserve">BIANSOTTO REPRESENTACOES COMERCIAIS               </v>
          </cell>
          <cell r="D466">
            <v>5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1600</v>
          </cell>
          <cell r="R466">
            <v>1600</v>
          </cell>
          <cell r="S466">
            <v>1600</v>
          </cell>
          <cell r="T466">
            <v>1600</v>
          </cell>
          <cell r="U466">
            <v>1600</v>
          </cell>
          <cell r="V466">
            <v>1600</v>
          </cell>
          <cell r="W466">
            <v>1600</v>
          </cell>
          <cell r="X466">
            <v>1600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</row>
        <row r="467">
          <cell r="B467" t="str">
            <v>1.1.02.13.00010</v>
          </cell>
          <cell r="C467" t="str">
            <v xml:space="preserve">CARAVELLI CONSTRUTORA E IMOVEIS LTDA              </v>
          </cell>
          <cell r="D467">
            <v>5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</row>
        <row r="468">
          <cell r="B468" t="str">
            <v>1.1.02.13.00011</v>
          </cell>
          <cell r="C468" t="str">
            <v xml:space="preserve">CERALITI INDUSTRIA COMERCIO S/A                   </v>
          </cell>
          <cell r="D468">
            <v>5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</row>
        <row r="469">
          <cell r="B469" t="str">
            <v>1.1.02.13.00012</v>
          </cell>
          <cell r="C469" t="str">
            <v xml:space="preserve">CIA QUIMICA METACRIL                              </v>
          </cell>
          <cell r="D469">
            <v>5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</row>
        <row r="470">
          <cell r="B470" t="str">
            <v>1.1.02.13.00013</v>
          </cell>
          <cell r="C470" t="str">
            <v xml:space="preserve">CIA VALE DO RIO DOCE                              </v>
          </cell>
          <cell r="D470">
            <v>5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3603937.19</v>
          </cell>
          <cell r="R470">
            <v>3603937.19</v>
          </cell>
          <cell r="S470">
            <v>3762932.19</v>
          </cell>
          <cell r="T470">
            <v>3797932.19</v>
          </cell>
          <cell r="U470">
            <v>4995794.79</v>
          </cell>
          <cell r="V470">
            <v>4995794.79</v>
          </cell>
          <cell r="W470">
            <v>5554473.79</v>
          </cell>
          <cell r="X470">
            <v>5992451.79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122496.44</v>
          </cell>
          <cell r="AQ470">
            <v>122496.44</v>
          </cell>
          <cell r="AR470">
            <v>122496.44</v>
          </cell>
          <cell r="AS470">
            <v>122496.44</v>
          </cell>
          <cell r="AT470">
            <v>122496.44</v>
          </cell>
          <cell r="AU470">
            <v>122496.44</v>
          </cell>
          <cell r="AV470">
            <v>122496.44</v>
          </cell>
          <cell r="AW470">
            <v>122496.44</v>
          </cell>
          <cell r="AX470">
            <v>122496.44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</row>
        <row r="471">
          <cell r="B471" t="str">
            <v>1.1.02.13.00014</v>
          </cell>
          <cell r="C471" t="str">
            <v xml:space="preserve">CIBRAFERTIL - CIA BRASIL FERTILIZANTES            </v>
          </cell>
          <cell r="D471">
            <v>5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200935.5</v>
          </cell>
          <cell r="X471">
            <v>266042.88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</row>
        <row r="472">
          <cell r="B472" t="str">
            <v>1.1.02.13.00015</v>
          </cell>
          <cell r="C472" t="str">
            <v xml:space="preserve">COLOMARTI COM.REP.FERRAMENTAS LTDA                </v>
          </cell>
          <cell r="D472">
            <v>5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</row>
        <row r="473">
          <cell r="B473" t="str">
            <v>1.1.02.13.00016</v>
          </cell>
          <cell r="C473" t="str">
            <v xml:space="preserve">COMERCIAL BRUNIERI LTDA                           </v>
          </cell>
          <cell r="D473">
            <v>5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</row>
        <row r="474">
          <cell r="B474" t="str">
            <v>1.1.02.13.00017</v>
          </cell>
          <cell r="C474" t="str">
            <v xml:space="preserve">COMERCIAL QUINTELA COM.EXPORTACAO LTDA            </v>
          </cell>
          <cell r="D474">
            <v>5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</row>
        <row r="475">
          <cell r="B475" t="str">
            <v>1.1.02.13.00018</v>
          </cell>
          <cell r="C475" t="str">
            <v xml:space="preserve">COOP.AGROPECUARIA CASCAVEL LTDA                   </v>
          </cell>
          <cell r="D475">
            <v>5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</row>
        <row r="476">
          <cell r="B476" t="str">
            <v>1.1.02.13.00019</v>
          </cell>
          <cell r="C476" t="str">
            <v xml:space="preserve">COOP.AGROPECUARIA HOLANBRA                        </v>
          </cell>
          <cell r="D476">
            <v>5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</row>
        <row r="477">
          <cell r="B477" t="str">
            <v>1.1.02.13.00020</v>
          </cell>
          <cell r="C477" t="str">
            <v xml:space="preserve">COOPERFERTIL                                      </v>
          </cell>
          <cell r="D477">
            <v>5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</row>
        <row r="478">
          <cell r="B478" t="str">
            <v>1.1.02.13.00021</v>
          </cell>
          <cell r="C478" t="str">
            <v xml:space="preserve">COPAS CIA PAULISTA DE FERTILIZANTES               </v>
          </cell>
          <cell r="D478">
            <v>5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</row>
        <row r="479">
          <cell r="B479" t="str">
            <v>1.1.02.13.00022</v>
          </cell>
          <cell r="C479" t="str">
            <v xml:space="preserve">COPEBRAS S/A                                      </v>
          </cell>
          <cell r="D479">
            <v>5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4885.4399999999996</v>
          </cell>
          <cell r="R479">
            <v>4885.4399999999996</v>
          </cell>
          <cell r="S479">
            <v>4885.4399999999996</v>
          </cell>
          <cell r="T479">
            <v>4885.4399999999996</v>
          </cell>
          <cell r="U479">
            <v>4885.4399999999996</v>
          </cell>
          <cell r="V479">
            <v>4885.4399999999996</v>
          </cell>
          <cell r="W479">
            <v>4885.4399999999996</v>
          </cell>
          <cell r="X479">
            <v>4885.4399999999996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</row>
        <row r="480">
          <cell r="B480" t="str">
            <v>1.1.02.13.00023</v>
          </cell>
          <cell r="C480" t="str">
            <v xml:space="preserve">COPERNUTRI IND.COM.FERTILIZANTES LTDA             </v>
          </cell>
          <cell r="D480">
            <v>5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</row>
        <row r="481">
          <cell r="B481" t="str">
            <v>1.1.02.13.00024</v>
          </cell>
          <cell r="C481" t="str">
            <v xml:space="preserve">COPLASTIL IND.COM.LTDA                            </v>
          </cell>
          <cell r="D481">
            <v>5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</row>
        <row r="482">
          <cell r="B482" t="str">
            <v>1.1.02.13.00025</v>
          </cell>
          <cell r="C482" t="str">
            <v xml:space="preserve">CPFL CIA PAULISTA DE FORCA E LUZ                  </v>
          </cell>
          <cell r="D482">
            <v>5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</row>
        <row r="483">
          <cell r="B483" t="str">
            <v>1.1.02.13.00026</v>
          </cell>
          <cell r="C483" t="str">
            <v xml:space="preserve">CROWTEC COMERCIAL LTDA                            </v>
          </cell>
          <cell r="D483">
            <v>5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</row>
        <row r="484">
          <cell r="B484" t="str">
            <v>1.1.02.13.00027</v>
          </cell>
          <cell r="C484" t="str">
            <v xml:space="preserve">D&amp;F COMERCIO E REPRESENTACAO LTDA.                </v>
          </cell>
          <cell r="D484">
            <v>5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750</v>
          </cell>
          <cell r="R484">
            <v>750</v>
          </cell>
          <cell r="S484">
            <v>750</v>
          </cell>
          <cell r="T484">
            <v>750</v>
          </cell>
          <cell r="U484">
            <v>750</v>
          </cell>
          <cell r="V484">
            <v>750</v>
          </cell>
          <cell r="W484">
            <v>750</v>
          </cell>
          <cell r="X484">
            <v>750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</row>
        <row r="485">
          <cell r="B485" t="str">
            <v>1.1.02.13.00028</v>
          </cell>
          <cell r="C485" t="str">
            <v xml:space="preserve">DEB MAQ COM DE MAQUINAS E PECAS LTDA              </v>
          </cell>
          <cell r="D485">
            <v>5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15928</v>
          </cell>
          <cell r="R485">
            <v>15928</v>
          </cell>
          <cell r="S485">
            <v>15928</v>
          </cell>
          <cell r="T485">
            <v>15928</v>
          </cell>
          <cell r="U485">
            <v>15928</v>
          </cell>
          <cell r="V485">
            <v>15928</v>
          </cell>
          <cell r="W485">
            <v>15928</v>
          </cell>
          <cell r="X485">
            <v>15928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</row>
        <row r="486">
          <cell r="B486" t="str">
            <v>1.1.02.13.00029</v>
          </cell>
          <cell r="C486" t="str">
            <v xml:space="preserve">DELTA FERTILIZANTES                               </v>
          </cell>
          <cell r="D486">
            <v>5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</row>
        <row r="487">
          <cell r="B487" t="str">
            <v>1.1.02.13.00030</v>
          </cell>
          <cell r="C487" t="str">
            <v xml:space="preserve">DELTA TRANSP.SERVICOS LTDA                        </v>
          </cell>
          <cell r="D487">
            <v>5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35000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</row>
        <row r="488">
          <cell r="B488" t="str">
            <v>1.1.02.13.00031</v>
          </cell>
          <cell r="C488" t="str">
            <v xml:space="preserve">DEMACAMP PLANEJ. PROJETO E CONS. LTDA             </v>
          </cell>
          <cell r="D488">
            <v>5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</row>
        <row r="489">
          <cell r="B489" t="str">
            <v>1.1.02.13.00032</v>
          </cell>
          <cell r="C489" t="str">
            <v xml:space="preserve">DIAMANTE AZUL COMU.EDITORA ADM.LTDA               </v>
          </cell>
          <cell r="D489">
            <v>5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</row>
        <row r="490">
          <cell r="B490" t="str">
            <v>1.1.02.13.00033</v>
          </cell>
          <cell r="C490" t="str">
            <v xml:space="preserve">DMA - DISTRIB. MARINGA DE ADUBOS LTDA             </v>
          </cell>
          <cell r="D490">
            <v>5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</row>
        <row r="491">
          <cell r="B491" t="str">
            <v>1.1.02.13.00034</v>
          </cell>
          <cell r="C491" t="str">
            <v xml:space="preserve">ELEKEIROZ                                         </v>
          </cell>
          <cell r="D491">
            <v>5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</row>
        <row r="492">
          <cell r="B492" t="str">
            <v>1.1.02.13.00035</v>
          </cell>
          <cell r="C492" t="str">
            <v xml:space="preserve">ENSACADEIRA SAT PARANA                            </v>
          </cell>
          <cell r="D492">
            <v>5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19040</v>
          </cell>
          <cell r="U492">
            <v>54853.4</v>
          </cell>
          <cell r="V492">
            <v>54853.4</v>
          </cell>
          <cell r="W492">
            <v>54853.4</v>
          </cell>
          <cell r="X492">
            <v>54853.4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</row>
        <row r="493">
          <cell r="B493" t="str">
            <v>1.1.02.13.00036</v>
          </cell>
          <cell r="C493" t="str">
            <v xml:space="preserve">EXIMCOOP S/A                                      </v>
          </cell>
          <cell r="D493">
            <v>5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</row>
        <row r="494">
          <cell r="B494" t="str">
            <v>1.1.02.13.00037</v>
          </cell>
          <cell r="C494" t="str">
            <v xml:space="preserve">EXTRAFERTIL IND.COM.LTDA.                         </v>
          </cell>
          <cell r="D494">
            <v>5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</row>
        <row r="495">
          <cell r="B495" t="str">
            <v>1.1.02.13.00038</v>
          </cell>
          <cell r="C495" t="str">
            <v xml:space="preserve">FERIPAR FERTILIZANTES DO PARA                     </v>
          </cell>
          <cell r="D495">
            <v>5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</row>
        <row r="496">
          <cell r="B496" t="str">
            <v>1.1.02.13.00039</v>
          </cell>
          <cell r="C496" t="str">
            <v xml:space="preserve">FERTIBRAS S/A                                     </v>
          </cell>
          <cell r="D496">
            <v>5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4654.6099999999997</v>
          </cell>
          <cell r="R496">
            <v>4654.6099999999997</v>
          </cell>
          <cell r="S496">
            <v>4654.6099999999997</v>
          </cell>
          <cell r="T496">
            <v>4654.6099999999997</v>
          </cell>
          <cell r="U496">
            <v>4654.6099999999997</v>
          </cell>
          <cell r="V496">
            <v>4654.6099999999997</v>
          </cell>
          <cell r="W496">
            <v>4654.6099999999997</v>
          </cell>
          <cell r="X496">
            <v>4654.6099999999997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</row>
        <row r="497">
          <cell r="B497" t="str">
            <v>1.1.02.13.00040</v>
          </cell>
          <cell r="C497" t="str">
            <v xml:space="preserve">FERTICITRUS IND.COM.LTDA                          </v>
          </cell>
          <cell r="D497">
            <v>5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</row>
        <row r="498">
          <cell r="B498" t="str">
            <v>1.1.02.13.00041</v>
          </cell>
          <cell r="C498" t="str">
            <v xml:space="preserve">FERTIGRAM                                         </v>
          </cell>
          <cell r="D498">
            <v>5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</row>
        <row r="499">
          <cell r="B499" t="str">
            <v>1.1.02.13.00042</v>
          </cell>
          <cell r="C499" t="str">
            <v xml:space="preserve">FERTILIZANTES MITSUI LTDA                         </v>
          </cell>
          <cell r="D499">
            <v>5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</row>
        <row r="500">
          <cell r="B500" t="str">
            <v>1.1.02.13.00043</v>
          </cell>
          <cell r="C500" t="str">
            <v xml:space="preserve">FERTILIZANTES MITSUI S/A IND.COMERCIO             </v>
          </cell>
          <cell r="D500">
            <v>5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</row>
        <row r="501">
          <cell r="B501" t="str">
            <v>1.1.02.13.00044</v>
          </cell>
          <cell r="C501" t="str">
            <v xml:space="preserve">FERTILIZANTES SERRANA S/A                         </v>
          </cell>
          <cell r="D501">
            <v>5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750848.55</v>
          </cell>
          <cell r="R501">
            <v>750848.55</v>
          </cell>
          <cell r="S501">
            <v>750848.55</v>
          </cell>
          <cell r="T501">
            <v>750848.55</v>
          </cell>
          <cell r="U501">
            <v>750848.55</v>
          </cell>
          <cell r="V501">
            <v>750848.55</v>
          </cell>
          <cell r="W501">
            <v>1292538.55</v>
          </cell>
          <cell r="X501">
            <v>1292538.55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</row>
        <row r="502">
          <cell r="B502" t="str">
            <v>1.1.02.13.00045</v>
          </cell>
          <cell r="C502" t="str">
            <v xml:space="preserve">FERTISUL                                          </v>
          </cell>
          <cell r="D502">
            <v>5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</row>
        <row r="503">
          <cell r="B503" t="str">
            <v>1.1.02.13.00046</v>
          </cell>
          <cell r="C503" t="str">
            <v xml:space="preserve">FERTIZA                                           </v>
          </cell>
          <cell r="D503">
            <v>5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76638.95</v>
          </cell>
          <cell r="R503">
            <v>76638.95</v>
          </cell>
          <cell r="S503">
            <v>76638.95</v>
          </cell>
          <cell r="T503">
            <v>8210.34</v>
          </cell>
          <cell r="U503">
            <v>8210.34</v>
          </cell>
          <cell r="V503">
            <v>8210.34</v>
          </cell>
          <cell r="W503">
            <v>8210.34</v>
          </cell>
          <cell r="X503">
            <v>8210.34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</row>
        <row r="504">
          <cell r="B504" t="str">
            <v>1.1.02.13.00047</v>
          </cell>
          <cell r="C504" t="str">
            <v xml:space="preserve">FIBROMAR IND.COM.LTDA                             </v>
          </cell>
          <cell r="D504">
            <v>5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</row>
        <row r="505">
          <cell r="B505" t="str">
            <v>1.1.02.13.00048</v>
          </cell>
          <cell r="C505" t="str">
            <v xml:space="preserve">FOSFERTIL S/A                                     </v>
          </cell>
          <cell r="D505">
            <v>5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5763538.6900000004</v>
          </cell>
          <cell r="R505">
            <v>6756768.21</v>
          </cell>
          <cell r="S505">
            <v>8342127.46</v>
          </cell>
          <cell r="T505">
            <v>8365373.75</v>
          </cell>
          <cell r="U505">
            <v>8366249.0099999998</v>
          </cell>
          <cell r="V505">
            <v>8366249.0099999998</v>
          </cell>
          <cell r="W505">
            <v>13809742.92</v>
          </cell>
          <cell r="X505">
            <v>18618288.510000002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17581.759999999998</v>
          </cell>
          <cell r="AV505">
            <v>17581.759999999998</v>
          </cell>
          <cell r="AW505">
            <v>17581.759999999998</v>
          </cell>
          <cell r="AX505">
            <v>17581.759999999998</v>
          </cell>
          <cell r="AY505">
            <v>-187000.9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</row>
        <row r="506">
          <cell r="B506" t="str">
            <v>1.1.02.13.00049</v>
          </cell>
          <cell r="C506" t="str">
            <v xml:space="preserve">FOZ DO MOGI AGRICOLA S/A                          </v>
          </cell>
          <cell r="D506">
            <v>5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</row>
        <row r="507">
          <cell r="B507" t="str">
            <v>1.1.02.13.00050</v>
          </cell>
          <cell r="C507" t="str">
            <v xml:space="preserve">GALVANI FERTILIZANTES LTDA                        </v>
          </cell>
          <cell r="D507">
            <v>5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209195.12</v>
          </cell>
          <cell r="R507">
            <v>209195.12</v>
          </cell>
          <cell r="S507">
            <v>209195.12</v>
          </cell>
          <cell r="T507">
            <v>209195.12</v>
          </cell>
          <cell r="U507">
            <v>209195.12</v>
          </cell>
          <cell r="V507">
            <v>209195.12</v>
          </cell>
          <cell r="W507">
            <v>209195.12</v>
          </cell>
          <cell r="X507">
            <v>209195.12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</row>
        <row r="508">
          <cell r="B508" t="str">
            <v>1.1.02.13.00051</v>
          </cell>
          <cell r="C508" t="str">
            <v xml:space="preserve">GESPA GESSO PAULISTA LTDA                         </v>
          </cell>
          <cell r="D508">
            <v>5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</row>
        <row r="509">
          <cell r="B509" t="str">
            <v>1.1.02.13.00052</v>
          </cell>
          <cell r="C509" t="str">
            <v xml:space="preserve">GIRASSOL INS.AGRICOLAS LTDA                       </v>
          </cell>
          <cell r="D509">
            <v>5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</row>
        <row r="510">
          <cell r="B510" t="str">
            <v>1.1.02.13.00053</v>
          </cell>
          <cell r="C510" t="str">
            <v xml:space="preserve">GLOBOLSTAR DO BRASIL S/A                          </v>
          </cell>
          <cell r="D510">
            <v>5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</row>
        <row r="511">
          <cell r="B511" t="str">
            <v>1.1.02.13.00054</v>
          </cell>
          <cell r="C511" t="str">
            <v xml:space="preserve">GRANOSUL AGROINDUSTRIAL LTDA                      </v>
          </cell>
          <cell r="D511">
            <v>5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</row>
        <row r="512">
          <cell r="B512" t="str">
            <v>1.1.02.13.00055</v>
          </cell>
          <cell r="C512" t="str">
            <v xml:space="preserve">HYDRO FERTILIZANTES LTDA                          </v>
          </cell>
          <cell r="D512">
            <v>5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427000</v>
          </cell>
          <cell r="U512">
            <v>427000</v>
          </cell>
          <cell r="V512">
            <v>427000</v>
          </cell>
          <cell r="W512">
            <v>427000</v>
          </cell>
          <cell r="X512">
            <v>427000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</row>
        <row r="513">
          <cell r="B513" t="str">
            <v>1.1.02.13.00056</v>
          </cell>
          <cell r="C513" t="str">
            <v xml:space="preserve">IAP S/A IND.FERTILIZANTES                         </v>
          </cell>
          <cell r="D513">
            <v>5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</row>
        <row r="514">
          <cell r="B514" t="str">
            <v>1.1.02.13.00057</v>
          </cell>
          <cell r="C514" t="str">
            <v xml:space="preserve">IBC DO BRASIL LTDA                                </v>
          </cell>
          <cell r="D514">
            <v>5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</row>
        <row r="515">
          <cell r="B515" t="str">
            <v>1.1.02.13.00058</v>
          </cell>
          <cell r="C515" t="str">
            <v xml:space="preserve">INDUSTRIA E COM.BALANCAS JUNDIAI LTDA             </v>
          </cell>
          <cell r="D515">
            <v>5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</row>
        <row r="516">
          <cell r="B516" t="str">
            <v>1.1.02.13.00059</v>
          </cell>
          <cell r="C516" t="str">
            <v xml:space="preserve">INDUSTRIA FACCHINI LTDA                           </v>
          </cell>
          <cell r="D516">
            <v>5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15000</v>
          </cell>
          <cell r="R516">
            <v>15000</v>
          </cell>
          <cell r="S516">
            <v>15000</v>
          </cell>
          <cell r="T516">
            <v>15000</v>
          </cell>
          <cell r="U516">
            <v>15000</v>
          </cell>
          <cell r="V516">
            <v>15000</v>
          </cell>
          <cell r="W516">
            <v>15000</v>
          </cell>
          <cell r="X516">
            <v>15000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</row>
        <row r="517">
          <cell r="B517" t="str">
            <v>1.1.02.13.00060</v>
          </cell>
          <cell r="C517" t="str">
            <v xml:space="preserve">INDUSTRIAS HITACHI S/A                            </v>
          </cell>
          <cell r="D517">
            <v>5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</row>
        <row r="518">
          <cell r="B518" t="str">
            <v>1.1.02.13.00061</v>
          </cell>
          <cell r="C518" t="str">
            <v xml:space="preserve">INLAC INTERCAMBIO DE METAIS LTDA                  </v>
          </cell>
          <cell r="D518">
            <v>5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</row>
        <row r="519">
          <cell r="B519" t="str">
            <v>1.1.02.13.00062</v>
          </cell>
          <cell r="C519" t="str">
            <v xml:space="preserve">INTER CHEM INT.CH.COMPANY                         </v>
          </cell>
          <cell r="D519">
            <v>5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</row>
        <row r="520">
          <cell r="B520" t="str">
            <v>1.1.02.13.00063</v>
          </cell>
          <cell r="C520" t="str">
            <v xml:space="preserve">INTERSUD COML.EXPORTADORA LTDA                    </v>
          </cell>
          <cell r="D520">
            <v>5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</row>
        <row r="521">
          <cell r="B521" t="str">
            <v>1.1.02.13.00064</v>
          </cell>
          <cell r="C521" t="str">
            <v xml:space="preserve">IPIRANGA SERRANA                                  </v>
          </cell>
          <cell r="D521">
            <v>5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</row>
        <row r="522">
          <cell r="B522" t="str">
            <v>1.1.02.13.00065</v>
          </cell>
          <cell r="C522" t="str">
            <v xml:space="preserve">IZAURA LEAL                                       </v>
          </cell>
          <cell r="D522">
            <v>5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</row>
        <row r="523">
          <cell r="B523" t="str">
            <v>1.1.02.13.00066</v>
          </cell>
          <cell r="C523" t="str">
            <v xml:space="preserve">J.A.TECNOLOGIA INFORM.LTDA                        </v>
          </cell>
          <cell r="D523">
            <v>5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</row>
        <row r="524">
          <cell r="B524" t="str">
            <v>1.1.02.13.00067</v>
          </cell>
          <cell r="C524" t="str">
            <v xml:space="preserve">KLABIN FAB.PAPEL E CELULOSE LTDA                  </v>
          </cell>
          <cell r="D524">
            <v>5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</row>
        <row r="525">
          <cell r="B525" t="str">
            <v>1.1.02.13.00068</v>
          </cell>
          <cell r="C525" t="str">
            <v xml:space="preserve">MANAH                                             </v>
          </cell>
          <cell r="D525">
            <v>5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4690.16</v>
          </cell>
          <cell r="R525">
            <v>4690.16</v>
          </cell>
          <cell r="S525">
            <v>4690.16</v>
          </cell>
          <cell r="T525">
            <v>4690.16</v>
          </cell>
          <cell r="U525">
            <v>4690.16</v>
          </cell>
          <cell r="V525">
            <v>4690.16</v>
          </cell>
          <cell r="W525">
            <v>4690.16</v>
          </cell>
          <cell r="X525">
            <v>4690.16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</row>
        <row r="526">
          <cell r="B526" t="str">
            <v>1.1.02.13.00069</v>
          </cell>
          <cell r="C526" t="str">
            <v xml:space="preserve">MAPA ETECNICO FISCAL                              </v>
          </cell>
          <cell r="D526">
            <v>5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</row>
        <row r="527">
          <cell r="B527" t="str">
            <v>1.1.02.13.00070</v>
          </cell>
          <cell r="C527" t="str">
            <v xml:space="preserve">MARIA ANGELA SALLES FAIZIBAIOFF                   </v>
          </cell>
          <cell r="D527">
            <v>5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22528.59</v>
          </cell>
          <cell r="R527">
            <v>42528.59</v>
          </cell>
          <cell r="S527">
            <v>56466.22</v>
          </cell>
          <cell r="T527">
            <v>57864.92</v>
          </cell>
          <cell r="U527">
            <v>57864.92</v>
          </cell>
          <cell r="V527">
            <v>57864.92</v>
          </cell>
          <cell r="W527">
            <v>64565.91</v>
          </cell>
          <cell r="X527">
            <v>64565.91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</row>
        <row r="528">
          <cell r="B528" t="str">
            <v>1.1.02.13.00071</v>
          </cell>
          <cell r="C528" t="str">
            <v xml:space="preserve">MENCA-TRANSP.MENDONþA E CAMARGO LTDA              </v>
          </cell>
          <cell r="D528">
            <v>5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</row>
        <row r="529">
          <cell r="B529" t="str">
            <v>1.1.02.13.00072</v>
          </cell>
          <cell r="C529" t="str">
            <v xml:space="preserve">METACRIL                                          </v>
          </cell>
          <cell r="D529">
            <v>5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</row>
        <row r="530">
          <cell r="B530" t="str">
            <v>1.1.02.13.00073</v>
          </cell>
          <cell r="C530" t="str">
            <v xml:space="preserve">METALSAUR EQUIPAMENTOS LTDA                       </v>
          </cell>
          <cell r="D530">
            <v>5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</row>
        <row r="531">
          <cell r="B531" t="str">
            <v>1.1.02.13.00074</v>
          </cell>
          <cell r="C531" t="str">
            <v xml:space="preserve">MINERACAO SAO JUDAS LTDA                          </v>
          </cell>
          <cell r="D531">
            <v>5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</row>
        <row r="532">
          <cell r="B532" t="str">
            <v>1.1.02.13.00075</v>
          </cell>
          <cell r="C532" t="str">
            <v xml:space="preserve">MORGAN IND E COM DE CALDEIRAS LTDA.               </v>
          </cell>
          <cell r="D532">
            <v>5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9360</v>
          </cell>
          <cell r="R532">
            <v>9360</v>
          </cell>
          <cell r="S532">
            <v>9360</v>
          </cell>
          <cell r="T532">
            <v>9360</v>
          </cell>
          <cell r="U532">
            <v>9360</v>
          </cell>
          <cell r="V532">
            <v>9360</v>
          </cell>
          <cell r="W532">
            <v>9360</v>
          </cell>
          <cell r="X532">
            <v>9360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3600</v>
          </cell>
          <cell r="AU532">
            <v>3600</v>
          </cell>
          <cell r="AV532">
            <v>3600</v>
          </cell>
          <cell r="AW532">
            <v>3600</v>
          </cell>
          <cell r="AX532">
            <v>0</v>
          </cell>
          <cell r="AY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</row>
        <row r="533">
          <cell r="B533" t="str">
            <v>1.1.02.13.00076</v>
          </cell>
          <cell r="C533" t="str">
            <v xml:space="preserve">NIPPON IND.DE MAQUINAS LTDA                       </v>
          </cell>
          <cell r="D533">
            <v>5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31500</v>
          </cell>
          <cell r="R533">
            <v>31500</v>
          </cell>
          <cell r="S533">
            <v>31500</v>
          </cell>
          <cell r="T533">
            <v>31500</v>
          </cell>
          <cell r="U533">
            <v>31500</v>
          </cell>
          <cell r="V533">
            <v>31500</v>
          </cell>
          <cell r="W533">
            <v>31500</v>
          </cell>
          <cell r="X533">
            <v>31500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</row>
        <row r="534">
          <cell r="B534" t="str">
            <v>1.1.02.13.00077</v>
          </cell>
          <cell r="C534" t="str">
            <v xml:space="preserve">NITROCARBONO S/A                                  </v>
          </cell>
          <cell r="D534">
            <v>5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11997</v>
          </cell>
          <cell r="V534">
            <v>128066.15</v>
          </cell>
          <cell r="W534">
            <v>300582</v>
          </cell>
          <cell r="X534">
            <v>200114.8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</row>
        <row r="535">
          <cell r="B535" t="str">
            <v>1.1.02.13.00078</v>
          </cell>
          <cell r="C535" t="str">
            <v xml:space="preserve">NITROFOSFERTIL IND.COM.LTDA                       </v>
          </cell>
          <cell r="D535">
            <v>5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</row>
        <row r="536">
          <cell r="B536" t="str">
            <v>1.1.02.13.00079</v>
          </cell>
          <cell r="C536" t="str">
            <v xml:space="preserve">NUTRIPLAN IND.COM.LTDA                            </v>
          </cell>
          <cell r="D536">
            <v>5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7970.7</v>
          </cell>
          <cell r="R536">
            <v>7970.7</v>
          </cell>
          <cell r="S536">
            <v>7970.7</v>
          </cell>
          <cell r="T536">
            <v>7970.7</v>
          </cell>
          <cell r="U536">
            <v>7970.7</v>
          </cell>
          <cell r="V536">
            <v>7970.7</v>
          </cell>
          <cell r="W536">
            <v>7970.7</v>
          </cell>
          <cell r="X536">
            <v>7970.7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</row>
        <row r="537">
          <cell r="B537" t="str">
            <v>1.1.02.13.00080</v>
          </cell>
          <cell r="C537" t="str">
            <v xml:space="preserve">NUTRISAFRA FERT.LTDA                              </v>
          </cell>
          <cell r="D537">
            <v>5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</row>
        <row r="538">
          <cell r="B538" t="str">
            <v>1.1.02.13.00081</v>
          </cell>
          <cell r="C538" t="str">
            <v xml:space="preserve">OUT-LIM INFORMATICA ASS.TECNICA LTDA              </v>
          </cell>
          <cell r="D538">
            <v>5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</row>
        <row r="539">
          <cell r="B539" t="str">
            <v>1.1.02.13.00082</v>
          </cell>
          <cell r="C539" t="str">
            <v xml:space="preserve">OVETRIL OLEOS VEG.TREZE TILLAS                    </v>
          </cell>
          <cell r="D539">
            <v>5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</row>
        <row r="540">
          <cell r="B540" t="str">
            <v>1.1.02.13.00083</v>
          </cell>
          <cell r="C540" t="str">
            <v xml:space="preserve">OVETRIL OLEOS VEGETAIS T.LTDA                     </v>
          </cell>
          <cell r="D540">
            <v>5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</row>
        <row r="541">
          <cell r="B541" t="str">
            <v>1.1.02.13.00084</v>
          </cell>
          <cell r="C541" t="str">
            <v xml:space="preserve">PACKTEC IND.E COMERCIO                            </v>
          </cell>
          <cell r="D541">
            <v>5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</row>
        <row r="542">
          <cell r="B542" t="str">
            <v>1.1.02.13.00085</v>
          </cell>
          <cell r="C542" t="str">
            <v xml:space="preserve">PAULIFERTIL FERTILIZANTES LTDA                    </v>
          </cell>
          <cell r="D542">
            <v>5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</row>
        <row r="543">
          <cell r="B543" t="str">
            <v>1.1.02.13.00086</v>
          </cell>
          <cell r="C543" t="str">
            <v xml:space="preserve">PENINSULA REP.COMERCIAIS LTDA                     </v>
          </cell>
          <cell r="D543">
            <v>5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</row>
        <row r="544">
          <cell r="B544" t="str">
            <v>1.1.02.13.00087</v>
          </cell>
          <cell r="C544" t="str">
            <v xml:space="preserve">PERKINELMER DO BRASIL LTDA                        </v>
          </cell>
          <cell r="D544">
            <v>5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6672.06</v>
          </cell>
          <cell r="R544">
            <v>6672.06</v>
          </cell>
          <cell r="S544">
            <v>6672.06</v>
          </cell>
          <cell r="T544">
            <v>6672.06</v>
          </cell>
          <cell r="U544">
            <v>6672.06</v>
          </cell>
          <cell r="V544">
            <v>6672.06</v>
          </cell>
          <cell r="W544">
            <v>6672.06</v>
          </cell>
          <cell r="X544">
            <v>6672.06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</row>
        <row r="545">
          <cell r="B545" t="str">
            <v>1.1.02.13.00088</v>
          </cell>
          <cell r="C545" t="str">
            <v xml:space="preserve">PETROBRAS                                         </v>
          </cell>
          <cell r="D545">
            <v>5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8515.7999999999993</v>
          </cell>
          <cell r="R545">
            <v>8515.7999999999993</v>
          </cell>
          <cell r="S545">
            <v>8515.7999999999993</v>
          </cell>
          <cell r="T545">
            <v>8515.7999999999993</v>
          </cell>
          <cell r="U545">
            <v>768687.44</v>
          </cell>
          <cell r="V545">
            <v>768687.44</v>
          </cell>
          <cell r="W545">
            <v>768687.44</v>
          </cell>
          <cell r="X545">
            <v>768687.44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</row>
        <row r="546">
          <cell r="B546" t="str">
            <v>1.1.02.13.00089</v>
          </cell>
          <cell r="C546" t="str">
            <v xml:space="preserve">PLASTICOS CAMARGO IND.COM.LTDA                    </v>
          </cell>
          <cell r="D546">
            <v>5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</row>
        <row r="547">
          <cell r="B547" t="str">
            <v>1.1.02.13.00090</v>
          </cell>
          <cell r="C547" t="str">
            <v xml:space="preserve">PLASTICOS PARANA LTDA                             </v>
          </cell>
          <cell r="D547">
            <v>5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56127.79</v>
          </cell>
          <cell r="R547">
            <v>56127.79</v>
          </cell>
          <cell r="S547">
            <v>56127.79</v>
          </cell>
          <cell r="T547">
            <v>56127.79</v>
          </cell>
          <cell r="U547">
            <v>56127.79</v>
          </cell>
          <cell r="V547">
            <v>56127.79</v>
          </cell>
          <cell r="W547">
            <v>56127.79</v>
          </cell>
          <cell r="X547">
            <v>56127.79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</row>
        <row r="548">
          <cell r="B548" t="str">
            <v>1.1.02.13.00091</v>
          </cell>
          <cell r="C548" t="str">
            <v xml:space="preserve">POLYSCIENCE DO BRASIL PROJ.COM.MAT.LAB.           </v>
          </cell>
          <cell r="D548">
            <v>5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</row>
        <row r="549">
          <cell r="B549" t="str">
            <v>1.1.02.13.00092</v>
          </cell>
          <cell r="C549" t="str">
            <v xml:space="preserve">PREMA TECNOLOGIA E COMERCIO S/A                   </v>
          </cell>
          <cell r="D549">
            <v>5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40708.26</v>
          </cell>
          <cell r="R549">
            <v>40708.26</v>
          </cell>
          <cell r="S549">
            <v>40708.26</v>
          </cell>
          <cell r="T549">
            <v>40708.26</v>
          </cell>
          <cell r="U549">
            <v>40708.26</v>
          </cell>
          <cell r="V549">
            <v>40708.26</v>
          </cell>
          <cell r="W549">
            <v>40708.26</v>
          </cell>
          <cell r="X549">
            <v>40708.26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</row>
        <row r="550">
          <cell r="B550" t="str">
            <v>1.1.02.13.00093</v>
          </cell>
          <cell r="C550" t="str">
            <v xml:space="preserve">PROCAMPO COM.REP.PROD.AGROPUARIA                  </v>
          </cell>
          <cell r="D550">
            <v>5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</row>
        <row r="551">
          <cell r="B551" t="str">
            <v>1.1.02.13.00094</v>
          </cell>
          <cell r="C551" t="str">
            <v xml:space="preserve">PROCOPIO COM.IND.DE SACARIA LTDA                  </v>
          </cell>
          <cell r="D551">
            <v>5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40000</v>
          </cell>
          <cell r="R551">
            <v>40000</v>
          </cell>
          <cell r="S551">
            <v>40000</v>
          </cell>
          <cell r="T551">
            <v>40000</v>
          </cell>
          <cell r="U551">
            <v>40000</v>
          </cell>
          <cell r="V551">
            <v>40000</v>
          </cell>
          <cell r="W551">
            <v>40000</v>
          </cell>
          <cell r="X551">
            <v>40000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</row>
        <row r="552">
          <cell r="B552" t="str">
            <v>1.1.02.13.00095</v>
          </cell>
          <cell r="C552" t="str">
            <v xml:space="preserve">PROFLORA COM.REPRES.LTDA                          </v>
          </cell>
          <cell r="D552">
            <v>5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</row>
        <row r="553">
          <cell r="B553" t="str">
            <v>1.1.02.13.00096</v>
          </cell>
          <cell r="C553" t="str">
            <v xml:space="preserve">PROVALE IND.COM.LTDA                              </v>
          </cell>
          <cell r="D553">
            <v>5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</row>
        <row r="554">
          <cell r="B554" t="str">
            <v>1.1.02.13.00097</v>
          </cell>
          <cell r="C554" t="str">
            <v xml:space="preserve">SEBRAE-ES                                         </v>
          </cell>
          <cell r="D554">
            <v>5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</row>
        <row r="555">
          <cell r="B555" t="str">
            <v>1.1.02.13.00098</v>
          </cell>
          <cell r="C555" t="str">
            <v xml:space="preserve">SITI S/A                                          </v>
          </cell>
          <cell r="D555">
            <v>5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3000</v>
          </cell>
          <cell r="R555">
            <v>3000</v>
          </cell>
          <cell r="S555">
            <v>3000</v>
          </cell>
          <cell r="T555">
            <v>3000</v>
          </cell>
          <cell r="U555">
            <v>3000</v>
          </cell>
          <cell r="V555">
            <v>3000</v>
          </cell>
          <cell r="W555">
            <v>3000</v>
          </cell>
          <cell r="X555">
            <v>3000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</row>
        <row r="556">
          <cell r="B556" t="str">
            <v>1.1.02.13.00099</v>
          </cell>
          <cell r="C556" t="str">
            <v xml:space="preserve">SOLOGRAN FERTILIZANTES LTDA                       </v>
          </cell>
          <cell r="D556">
            <v>5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</row>
        <row r="557">
          <cell r="B557" t="str">
            <v>1.1.02.13.00100</v>
          </cell>
          <cell r="C557" t="str">
            <v xml:space="preserve">SOLORRICO S/A                                     </v>
          </cell>
          <cell r="D557">
            <v>5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0</v>
          </cell>
          <cell r="BJ557">
            <v>0</v>
          </cell>
          <cell r="BK557">
            <v>0</v>
          </cell>
          <cell r="BL557">
            <v>0</v>
          </cell>
        </row>
        <row r="558">
          <cell r="B558" t="str">
            <v>1.1.02.13.00101</v>
          </cell>
          <cell r="C558" t="str">
            <v xml:space="preserve">TAKENAKA S/A IND.E COMERCIO                       </v>
          </cell>
          <cell r="D558">
            <v>5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I558">
            <v>0</v>
          </cell>
          <cell r="BJ558">
            <v>0</v>
          </cell>
          <cell r="BK558">
            <v>0</v>
          </cell>
          <cell r="BL558">
            <v>0</v>
          </cell>
        </row>
        <row r="559">
          <cell r="B559" t="str">
            <v>1.1.02.13.00102</v>
          </cell>
          <cell r="C559" t="str">
            <v xml:space="preserve">TRANSPORTADORA DE ADUBO LTDA                      </v>
          </cell>
          <cell r="D559">
            <v>5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</row>
        <row r="560">
          <cell r="B560" t="str">
            <v>1.1.02.13.00103</v>
          </cell>
          <cell r="C560" t="str">
            <v xml:space="preserve">TRANSPORTADORA PICKHARD                           </v>
          </cell>
          <cell r="D560">
            <v>5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I560">
            <v>0</v>
          </cell>
          <cell r="BJ560">
            <v>0</v>
          </cell>
          <cell r="BK560">
            <v>0</v>
          </cell>
          <cell r="BL560">
            <v>0</v>
          </cell>
        </row>
        <row r="561">
          <cell r="B561" t="str">
            <v>1.1.02.13.00104</v>
          </cell>
          <cell r="C561" t="str">
            <v xml:space="preserve">TRANSPORTES-PLANEJ.PROJ.E CONSULT.                </v>
          </cell>
          <cell r="D561">
            <v>5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</row>
        <row r="562">
          <cell r="B562" t="str">
            <v>1.1.02.13.00105</v>
          </cell>
          <cell r="C562" t="str">
            <v xml:space="preserve">ULTRAFERTIL S/A                                   </v>
          </cell>
          <cell r="D562">
            <v>5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1837554.9</v>
          </cell>
          <cell r="R562">
            <v>4444834.37</v>
          </cell>
          <cell r="S562">
            <v>6852414.7400000002</v>
          </cell>
          <cell r="T562">
            <v>7276119.6600000001</v>
          </cell>
          <cell r="U562">
            <v>7276119.6600000001</v>
          </cell>
          <cell r="V562">
            <v>7279068.6600000001</v>
          </cell>
          <cell r="W562">
            <v>9967955.3200000003</v>
          </cell>
          <cell r="X562">
            <v>11154126.550000001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-478409.41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</row>
        <row r="563">
          <cell r="B563" t="str">
            <v>1.1.02.13.00106</v>
          </cell>
          <cell r="C563" t="str">
            <v xml:space="preserve">V.N COMERCIO E SERVICOS LTDA                      </v>
          </cell>
          <cell r="D563">
            <v>5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  <cell r="BI563">
            <v>0</v>
          </cell>
          <cell r="BJ563">
            <v>0</v>
          </cell>
          <cell r="BK563">
            <v>0</v>
          </cell>
          <cell r="BL563">
            <v>0</v>
          </cell>
        </row>
        <row r="564">
          <cell r="B564" t="str">
            <v>1.1.02.13.00107</v>
          </cell>
          <cell r="C564" t="str">
            <v xml:space="preserve">VIANA AGRO MERCANTIL LTDA                         </v>
          </cell>
          <cell r="D564">
            <v>5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J564">
            <v>0</v>
          </cell>
          <cell r="BK564">
            <v>0</v>
          </cell>
          <cell r="BL564">
            <v>0</v>
          </cell>
        </row>
        <row r="565">
          <cell r="B565" t="str">
            <v>1.1.02.13.00108</v>
          </cell>
          <cell r="C565" t="str">
            <v xml:space="preserve">WHITE MARTINS G.INDL.S/A                          </v>
          </cell>
          <cell r="D565">
            <v>5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</row>
        <row r="566">
          <cell r="B566" t="str">
            <v>1.1.02.13.00109</v>
          </cell>
          <cell r="C566" t="str">
            <v xml:space="preserve">XEROX COMERCIO E INDUSTRIA LTDA                   </v>
          </cell>
          <cell r="D566">
            <v>5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3253.09</v>
          </cell>
          <cell r="R566">
            <v>3253.09</v>
          </cell>
          <cell r="S566">
            <v>3253.09</v>
          </cell>
          <cell r="T566">
            <v>3253.09</v>
          </cell>
          <cell r="U566">
            <v>3253.09</v>
          </cell>
          <cell r="V566">
            <v>3253.09</v>
          </cell>
          <cell r="W566">
            <v>16314.09</v>
          </cell>
          <cell r="X566">
            <v>11664.09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I566">
            <v>0</v>
          </cell>
          <cell r="BJ566">
            <v>0</v>
          </cell>
          <cell r="BK566">
            <v>0</v>
          </cell>
          <cell r="BL566">
            <v>0</v>
          </cell>
        </row>
        <row r="567">
          <cell r="B567" t="str">
            <v>1.1.02.13.00110</v>
          </cell>
          <cell r="C567" t="str">
            <v xml:space="preserve">SUMARE DIVASA AUTOS E SERVICOS L                  </v>
          </cell>
          <cell r="D567">
            <v>5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205.25</v>
          </cell>
          <cell r="R567">
            <v>205.25</v>
          </cell>
          <cell r="S567">
            <v>205.25</v>
          </cell>
          <cell r="T567">
            <v>205.25</v>
          </cell>
          <cell r="U567">
            <v>205.25</v>
          </cell>
          <cell r="V567">
            <v>205.25</v>
          </cell>
          <cell r="W567">
            <v>205.25</v>
          </cell>
          <cell r="X567">
            <v>205.25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0</v>
          </cell>
          <cell r="BJ567">
            <v>0</v>
          </cell>
          <cell r="BK567">
            <v>0</v>
          </cell>
          <cell r="BL567">
            <v>0</v>
          </cell>
        </row>
        <row r="568">
          <cell r="B568" t="str">
            <v>1.1.02.13.00111</v>
          </cell>
          <cell r="C568" t="str">
            <v xml:space="preserve">BUNGE FERTILIZANTES S/A                           </v>
          </cell>
          <cell r="D568">
            <v>5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54897.17</v>
          </cell>
          <cell r="R568">
            <v>54897.17</v>
          </cell>
          <cell r="S568">
            <v>54897.17</v>
          </cell>
          <cell r="T568">
            <v>54897.17</v>
          </cell>
          <cell r="U568">
            <v>54897.17</v>
          </cell>
          <cell r="V568">
            <v>1154871.68</v>
          </cell>
          <cell r="W568">
            <v>3777767.68</v>
          </cell>
          <cell r="X568">
            <v>6772654.8300000001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317600</v>
          </cell>
          <cell r="AX568">
            <v>317600</v>
          </cell>
          <cell r="AY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I568">
            <v>0</v>
          </cell>
          <cell r="BJ568">
            <v>0</v>
          </cell>
          <cell r="BK568">
            <v>0</v>
          </cell>
          <cell r="BL568">
            <v>0</v>
          </cell>
        </row>
        <row r="569">
          <cell r="B569" t="str">
            <v>1.1.02.13.00112</v>
          </cell>
          <cell r="C569" t="str">
            <v xml:space="preserve">DYNATEC ROLAMENTOS COM.IMPORTACAO                 </v>
          </cell>
          <cell r="D569">
            <v>5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414</v>
          </cell>
          <cell r="R569">
            <v>414</v>
          </cell>
          <cell r="S569">
            <v>414</v>
          </cell>
          <cell r="T569">
            <v>414</v>
          </cell>
          <cell r="U569">
            <v>414</v>
          </cell>
          <cell r="V569">
            <v>414</v>
          </cell>
          <cell r="W569">
            <v>414</v>
          </cell>
          <cell r="X569">
            <v>414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</row>
        <row r="570">
          <cell r="B570" t="str">
            <v>1.1.02.13.00113</v>
          </cell>
          <cell r="C570" t="str">
            <v xml:space="preserve">SCRIBO FORMULARIOS LTDA                           </v>
          </cell>
          <cell r="D570">
            <v>5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648</v>
          </cell>
          <cell r="U570">
            <v>648</v>
          </cell>
          <cell r="V570">
            <v>648</v>
          </cell>
          <cell r="W570">
            <v>648</v>
          </cell>
          <cell r="X570">
            <v>648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</row>
        <row r="571">
          <cell r="B571" t="str">
            <v>1.1.02.13.00114</v>
          </cell>
          <cell r="C571" t="str">
            <v xml:space="preserve">STEMAC S/A                                        </v>
          </cell>
          <cell r="D571">
            <v>5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8505</v>
          </cell>
          <cell r="V571">
            <v>110505</v>
          </cell>
          <cell r="W571">
            <v>238020</v>
          </cell>
          <cell r="X571">
            <v>238020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</row>
        <row r="572">
          <cell r="B572" t="str">
            <v>1.1.02.13.00115</v>
          </cell>
          <cell r="C572" t="str">
            <v xml:space="preserve">LEON HELMER INDUSTRIA E COMERCIO LTDA             </v>
          </cell>
          <cell r="D572">
            <v>5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16254</v>
          </cell>
          <cell r="V572">
            <v>16254</v>
          </cell>
          <cell r="W572">
            <v>35217</v>
          </cell>
          <cell r="X572">
            <v>40635.5</v>
          </cell>
          <cell r="Y572">
            <v>0</v>
          </cell>
          <cell r="Z572">
            <v>0</v>
          </cell>
          <cell r="AA572">
            <v>-13544.5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</row>
        <row r="573">
          <cell r="B573" t="str">
            <v>1.1.02.13.00116</v>
          </cell>
          <cell r="C573" t="str">
            <v xml:space="preserve">TOLEDO DO BRASIL IND.BALANCA LTDA                 </v>
          </cell>
          <cell r="D573">
            <v>5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5325</v>
          </cell>
          <cell r="V573">
            <v>5325</v>
          </cell>
          <cell r="W573">
            <v>5325</v>
          </cell>
          <cell r="X573">
            <v>5325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</row>
        <row r="574">
          <cell r="B574" t="str">
            <v>1.1.02.13.00117</v>
          </cell>
          <cell r="C574" t="str">
            <v xml:space="preserve">HERINGER TRANSPORTES LTDA                         </v>
          </cell>
          <cell r="D574">
            <v>5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677.34</v>
          </cell>
          <cell r="W574">
            <v>677.34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  <cell r="BK574">
            <v>0</v>
          </cell>
          <cell r="BL574">
            <v>0</v>
          </cell>
        </row>
        <row r="575">
          <cell r="B575" t="str">
            <v>1.1.02.13.00118</v>
          </cell>
          <cell r="C575" t="str">
            <v xml:space="preserve">IOB INFORMACOES OBJETIVAS PUBLICACOES JU          </v>
          </cell>
          <cell r="D575">
            <v>5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541.5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I575">
            <v>0</v>
          </cell>
          <cell r="BJ575">
            <v>0</v>
          </cell>
          <cell r="BK575">
            <v>0</v>
          </cell>
          <cell r="BL575">
            <v>0</v>
          </cell>
        </row>
        <row r="576">
          <cell r="B576" t="str">
            <v>1.1.02.13.00119</v>
          </cell>
          <cell r="C576" t="str">
            <v xml:space="preserve">CASA DAS GUIAS COMERCIO ATACADISTA LTDA           </v>
          </cell>
          <cell r="D576">
            <v>5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146.56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</row>
        <row r="577">
          <cell r="B577" t="str">
            <v>1.1.02.13.00120</v>
          </cell>
          <cell r="C577" t="str">
            <v xml:space="preserve">DUTRAL ARTIGOS P/ LABORATORIO LTDA                </v>
          </cell>
          <cell r="D577">
            <v>5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>
            <v>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</row>
        <row r="578">
          <cell r="B578" t="str">
            <v>1.1.02.13.00121</v>
          </cell>
          <cell r="C578" t="str">
            <v xml:space="preserve">FACCHINI S/A                                      </v>
          </cell>
          <cell r="D578">
            <v>5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6360</v>
          </cell>
          <cell r="T578">
            <v>6360</v>
          </cell>
          <cell r="U578">
            <v>6360</v>
          </cell>
          <cell r="V578">
            <v>6360</v>
          </cell>
          <cell r="W578">
            <v>6360</v>
          </cell>
          <cell r="X578">
            <v>6360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>
            <v>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</row>
        <row r="579">
          <cell r="B579" t="str">
            <v>1.1.02.13.00122</v>
          </cell>
          <cell r="C579" t="str">
            <v xml:space="preserve">SIDNEI GUALHANONI DE MORAIS ME                    </v>
          </cell>
          <cell r="D579">
            <v>5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  <cell r="BI579">
            <v>0</v>
          </cell>
          <cell r="BJ579">
            <v>0</v>
          </cell>
          <cell r="BK579">
            <v>0</v>
          </cell>
          <cell r="BL579">
            <v>0</v>
          </cell>
        </row>
        <row r="580">
          <cell r="B580" t="str">
            <v>1.1.02.13.00123</v>
          </cell>
          <cell r="C580" t="str">
            <v xml:space="preserve">FOSPAR S/A - FERTILIZ.FOSFATADOS DO PARA          </v>
          </cell>
          <cell r="D580">
            <v>5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184115.16</v>
          </cell>
          <cell r="X580">
            <v>184115.16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I580">
            <v>0</v>
          </cell>
          <cell r="BJ580">
            <v>0</v>
          </cell>
          <cell r="BK580">
            <v>0</v>
          </cell>
          <cell r="BL580">
            <v>0</v>
          </cell>
        </row>
        <row r="581">
          <cell r="B581" t="str">
            <v>1.1.02.13.00124</v>
          </cell>
          <cell r="C581" t="str">
            <v xml:space="preserve">BETEL TRANSPORTES COM. E REPRESENT. LTDA          </v>
          </cell>
          <cell r="D581">
            <v>5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4244.04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0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I581">
            <v>0</v>
          </cell>
          <cell r="BJ581">
            <v>0</v>
          </cell>
          <cell r="BK581">
            <v>0</v>
          </cell>
          <cell r="BL581">
            <v>0</v>
          </cell>
        </row>
        <row r="582">
          <cell r="B582" t="str">
            <v>1.1.02.13.00125</v>
          </cell>
          <cell r="C582" t="str">
            <v xml:space="preserve">MULTITRANS TRANSP E ARMAZENS GERAIS LTDA          </v>
          </cell>
          <cell r="D582">
            <v>5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0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</row>
        <row r="583">
          <cell r="B583" t="str">
            <v>1.1.02.13.00126</v>
          </cell>
          <cell r="C583" t="str">
            <v xml:space="preserve">ADIANTAMENTOS A FORNECEDORES                      </v>
          </cell>
          <cell r="D583">
            <v>5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1263383.3400000001</v>
          </cell>
          <cell r="Z583">
            <v>5956064.25</v>
          </cell>
          <cell r="AA583">
            <v>7378837.46</v>
          </cell>
          <cell r="AB583">
            <v>2665043.46</v>
          </cell>
          <cell r="AC583">
            <v>1796242.3</v>
          </cell>
          <cell r="AD583">
            <v>1649230.28</v>
          </cell>
          <cell r="AE583">
            <v>3019100.94</v>
          </cell>
          <cell r="AF583">
            <v>3781400.94</v>
          </cell>
          <cell r="AG583">
            <v>1338906.19</v>
          </cell>
          <cell r="AH583">
            <v>3687989.54</v>
          </cell>
          <cell r="AI583">
            <v>5563256.5199999996</v>
          </cell>
          <cell r="AJ583">
            <v>10594640.43</v>
          </cell>
          <cell r="AK583">
            <v>13354741.75</v>
          </cell>
          <cell r="AL583">
            <v>18900520.41</v>
          </cell>
          <cell r="AM583">
            <v>24972688.300000001</v>
          </cell>
          <cell r="AN583">
            <v>8538802.5899999999</v>
          </cell>
          <cell r="AO583">
            <v>8451878.3200000003</v>
          </cell>
          <cell r="AP583">
            <v>9140384.6600000001</v>
          </cell>
          <cell r="AQ583">
            <v>17136383.77</v>
          </cell>
          <cell r="AR583">
            <v>17822515.23</v>
          </cell>
          <cell r="AS583">
            <v>14724009.720000001</v>
          </cell>
          <cell r="AT583">
            <v>17188556.57</v>
          </cell>
          <cell r="AU583">
            <v>12027786.51</v>
          </cell>
          <cell r="AV583">
            <v>20978551.579999998</v>
          </cell>
          <cell r="AW583">
            <v>32678764.829999998</v>
          </cell>
          <cell r="AX583">
            <v>36268899.479999997</v>
          </cell>
          <cell r="AY583">
            <v>32769636.170000002</v>
          </cell>
          <cell r="AZ583">
            <v>8405219.7699999996</v>
          </cell>
          <cell r="BA583">
            <v>5319979.6900000004</v>
          </cell>
          <cell r="BB583">
            <v>5990543.4500000002</v>
          </cell>
          <cell r="BC583">
            <v>7268908.6600000001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I583">
            <v>0</v>
          </cell>
          <cell r="BJ583">
            <v>0</v>
          </cell>
          <cell r="BK583">
            <v>0</v>
          </cell>
          <cell r="BL583">
            <v>0</v>
          </cell>
        </row>
        <row r="584">
          <cell r="B584" t="str">
            <v>1.1.02.13.00127</v>
          </cell>
          <cell r="C584" t="str">
            <v xml:space="preserve">BONIFICACOES                                      </v>
          </cell>
          <cell r="D584">
            <v>5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8199.83</v>
          </cell>
          <cell r="AS584">
            <v>48555.82</v>
          </cell>
          <cell r="AT584">
            <v>446556.15</v>
          </cell>
          <cell r="AU584">
            <v>1994686.74</v>
          </cell>
          <cell r="AV584">
            <v>2879884.02</v>
          </cell>
          <cell r="AW584">
            <v>3912019.84</v>
          </cell>
          <cell r="AX584">
            <v>4829700.9000000004</v>
          </cell>
          <cell r="AY584">
            <v>6473226.5099999998</v>
          </cell>
          <cell r="AZ584">
            <v>7794536.9000000004</v>
          </cell>
          <cell r="BA584">
            <v>7754066.2300000004</v>
          </cell>
          <cell r="BB584">
            <v>7754066.2300000004</v>
          </cell>
          <cell r="BC584">
            <v>7754066.2300000004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>
            <v>0</v>
          </cell>
          <cell r="BI584">
            <v>0</v>
          </cell>
          <cell r="BJ584">
            <v>0</v>
          </cell>
          <cell r="BK584">
            <v>0</v>
          </cell>
          <cell r="BL584">
            <v>0</v>
          </cell>
        </row>
        <row r="585">
          <cell r="A585">
            <v>9</v>
          </cell>
          <cell r="B585" t="str">
            <v>1.1.02.14</v>
          </cell>
          <cell r="C585" t="str">
            <v xml:space="preserve">DEPOSITOS EM GARANTIA FINANCIAMENTOS              </v>
          </cell>
          <cell r="D585">
            <v>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131264.57</v>
          </cell>
          <cell r="R585">
            <v>131264.57</v>
          </cell>
          <cell r="S585">
            <v>4122.7</v>
          </cell>
          <cell r="T585">
            <v>4122.7</v>
          </cell>
          <cell r="U585">
            <v>4122.7</v>
          </cell>
          <cell r="V585">
            <v>4122.7</v>
          </cell>
          <cell r="W585">
            <v>4122.7</v>
          </cell>
          <cell r="X585">
            <v>4122.7</v>
          </cell>
          <cell r="Y585">
            <v>4122.7</v>
          </cell>
          <cell r="Z585">
            <v>4122.7</v>
          </cell>
          <cell r="AA585">
            <v>4122.7</v>
          </cell>
          <cell r="AB585">
            <v>4122.7</v>
          </cell>
          <cell r="AC585">
            <v>4122.7</v>
          </cell>
          <cell r="AD585">
            <v>4122.7</v>
          </cell>
          <cell r="AE585">
            <v>4122.7</v>
          </cell>
          <cell r="AF585">
            <v>4122.7</v>
          </cell>
          <cell r="AG585">
            <v>4122.7</v>
          </cell>
          <cell r="AH585">
            <v>4122.7</v>
          </cell>
          <cell r="AI585">
            <v>11605.44</v>
          </cell>
          <cell r="AJ585">
            <v>11605.44</v>
          </cell>
          <cell r="AK585">
            <v>11605.44</v>
          </cell>
          <cell r="AL585">
            <v>11605.44</v>
          </cell>
          <cell r="AM585">
            <v>11605.44</v>
          </cell>
          <cell r="AN585">
            <v>11605.44</v>
          </cell>
          <cell r="AO585">
            <v>11605.44</v>
          </cell>
          <cell r="AP585">
            <v>11605.44</v>
          </cell>
          <cell r="AQ585">
            <v>11605.44</v>
          </cell>
          <cell r="AR585">
            <v>11605.44</v>
          </cell>
          <cell r="AS585">
            <v>11605.44</v>
          </cell>
          <cell r="AT585">
            <v>11605.44</v>
          </cell>
          <cell r="AU585">
            <v>11605.44</v>
          </cell>
          <cell r="AV585">
            <v>11605.44</v>
          </cell>
          <cell r="AW585">
            <v>11605.44</v>
          </cell>
          <cell r="AX585">
            <v>11605.44</v>
          </cell>
          <cell r="AY585">
            <v>11605.44</v>
          </cell>
          <cell r="AZ585">
            <v>11605.44</v>
          </cell>
          <cell r="BA585">
            <v>11605.44</v>
          </cell>
          <cell r="BB585">
            <v>11605.44</v>
          </cell>
          <cell r="BC585">
            <v>11605.44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>
            <v>0</v>
          </cell>
          <cell r="BI585">
            <v>0</v>
          </cell>
          <cell r="BJ585">
            <v>0</v>
          </cell>
          <cell r="BK585">
            <v>0</v>
          </cell>
          <cell r="BL585">
            <v>0</v>
          </cell>
        </row>
        <row r="586">
          <cell r="B586" t="str">
            <v>1.1.02.14.00001</v>
          </cell>
          <cell r="C586" t="str">
            <v xml:space="preserve">DEPOSITOS EM GARANTIA - NAVIOS                    </v>
          </cell>
          <cell r="D586">
            <v>5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129449.31</v>
          </cell>
          <cell r="R586">
            <v>129449.31</v>
          </cell>
          <cell r="S586">
            <v>2307.44</v>
          </cell>
          <cell r="T586">
            <v>2307.44</v>
          </cell>
          <cell r="U586">
            <v>2307.44</v>
          </cell>
          <cell r="V586">
            <v>2307.44</v>
          </cell>
          <cell r="W586">
            <v>2307.44</v>
          </cell>
          <cell r="X586">
            <v>2307.44</v>
          </cell>
          <cell r="Y586">
            <v>2307.44</v>
          </cell>
          <cell r="Z586">
            <v>2307.44</v>
          </cell>
          <cell r="AA586">
            <v>2307.44</v>
          </cell>
          <cell r="AB586">
            <v>2307.44</v>
          </cell>
          <cell r="AC586">
            <v>2307.44</v>
          </cell>
          <cell r="AD586">
            <v>2307.44</v>
          </cell>
          <cell r="AE586">
            <v>2307.44</v>
          </cell>
          <cell r="AF586">
            <v>2307.44</v>
          </cell>
          <cell r="AG586">
            <v>2307.44</v>
          </cell>
          <cell r="AH586">
            <v>2307.44</v>
          </cell>
          <cell r="AI586">
            <v>9790.52</v>
          </cell>
          <cell r="AJ586">
            <v>9790.52</v>
          </cell>
          <cell r="AK586">
            <v>9790.52</v>
          </cell>
          <cell r="AL586">
            <v>9790.52</v>
          </cell>
          <cell r="AM586">
            <v>9790.52</v>
          </cell>
          <cell r="AN586">
            <v>9790.52</v>
          </cell>
          <cell r="AO586">
            <v>9790.52</v>
          </cell>
          <cell r="AP586">
            <v>9790.52</v>
          </cell>
          <cell r="AQ586">
            <v>9790.52</v>
          </cell>
          <cell r="AR586">
            <v>9790.52</v>
          </cell>
          <cell r="AS586">
            <v>9790.52</v>
          </cell>
          <cell r="AT586">
            <v>9790.52</v>
          </cell>
          <cell r="AU586">
            <v>9790.52</v>
          </cell>
          <cell r="AV586">
            <v>9790.52</v>
          </cell>
          <cell r="AW586">
            <v>9790.52</v>
          </cell>
          <cell r="AX586">
            <v>9790.52</v>
          </cell>
          <cell r="AY586">
            <v>9790.52</v>
          </cell>
          <cell r="AZ586">
            <v>9790.52</v>
          </cell>
          <cell r="BA586">
            <v>9790.52</v>
          </cell>
          <cell r="BB586">
            <v>9790.52</v>
          </cell>
          <cell r="BC586">
            <v>9790.52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>
            <v>0</v>
          </cell>
          <cell r="BI586">
            <v>0</v>
          </cell>
          <cell r="BJ586">
            <v>0</v>
          </cell>
          <cell r="BK586">
            <v>0</v>
          </cell>
          <cell r="BL586">
            <v>0</v>
          </cell>
        </row>
        <row r="587">
          <cell r="B587" t="str">
            <v>1.1.02.14.00002</v>
          </cell>
          <cell r="C587" t="str">
            <v xml:space="preserve">BAMERINDUS                                        </v>
          </cell>
          <cell r="D587">
            <v>5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0.34</v>
          </cell>
          <cell r="R587">
            <v>0.34</v>
          </cell>
          <cell r="S587">
            <v>0.34</v>
          </cell>
          <cell r="T587">
            <v>0.34</v>
          </cell>
          <cell r="U587">
            <v>0.34</v>
          </cell>
          <cell r="V587">
            <v>0.34</v>
          </cell>
          <cell r="W587">
            <v>0.34</v>
          </cell>
          <cell r="X587">
            <v>0.34</v>
          </cell>
          <cell r="Y587">
            <v>0.34</v>
          </cell>
          <cell r="Z587">
            <v>0.34</v>
          </cell>
          <cell r="AA587">
            <v>0.34</v>
          </cell>
          <cell r="AB587">
            <v>0.34</v>
          </cell>
          <cell r="AC587">
            <v>0.34</v>
          </cell>
          <cell r="AD587">
            <v>0.34</v>
          </cell>
          <cell r="AE587">
            <v>0.34</v>
          </cell>
          <cell r="AF587">
            <v>0.34</v>
          </cell>
          <cell r="AG587">
            <v>0.34</v>
          </cell>
          <cell r="AH587">
            <v>0.34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I587">
            <v>0</v>
          </cell>
          <cell r="BJ587">
            <v>0</v>
          </cell>
          <cell r="BK587">
            <v>0</v>
          </cell>
          <cell r="BL587">
            <v>0</v>
          </cell>
        </row>
        <row r="588">
          <cell r="B588" t="str">
            <v>1.1.02.14.00003</v>
          </cell>
          <cell r="C588" t="str">
            <v xml:space="preserve">CEF BH AG.CARIJOS                                 </v>
          </cell>
          <cell r="D588">
            <v>5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1814.92</v>
          </cell>
          <cell r="R588">
            <v>1814.92</v>
          </cell>
          <cell r="S588">
            <v>1814.92</v>
          </cell>
          <cell r="T588">
            <v>1814.92</v>
          </cell>
          <cell r="U588">
            <v>1814.92</v>
          </cell>
          <cell r="V588">
            <v>1814.92</v>
          </cell>
          <cell r="W588">
            <v>1814.92</v>
          </cell>
          <cell r="X588">
            <v>1814.92</v>
          </cell>
          <cell r="Y588">
            <v>1814.92</v>
          </cell>
          <cell r="Z588">
            <v>1814.92</v>
          </cell>
          <cell r="AA588">
            <v>1814.92</v>
          </cell>
          <cell r="AB588">
            <v>1814.92</v>
          </cell>
          <cell r="AC588">
            <v>1814.92</v>
          </cell>
          <cell r="AD588">
            <v>1814.92</v>
          </cell>
          <cell r="AE588">
            <v>1814.92</v>
          </cell>
          <cell r="AF588">
            <v>1814.92</v>
          </cell>
          <cell r="AG588">
            <v>1814.92</v>
          </cell>
          <cell r="AH588">
            <v>1814.92</v>
          </cell>
          <cell r="AI588">
            <v>1814.92</v>
          </cell>
          <cell r="AJ588">
            <v>1814.92</v>
          </cell>
          <cell r="AK588">
            <v>1814.92</v>
          </cell>
          <cell r="AL588">
            <v>1814.92</v>
          </cell>
          <cell r="AM588">
            <v>1814.92</v>
          </cell>
          <cell r="AN588">
            <v>1814.92</v>
          </cell>
          <cell r="AO588">
            <v>1814.92</v>
          </cell>
          <cell r="AP588">
            <v>1814.92</v>
          </cell>
          <cell r="AQ588">
            <v>1814.92</v>
          </cell>
          <cell r="AR588">
            <v>1814.92</v>
          </cell>
          <cell r="AS588">
            <v>1814.92</v>
          </cell>
          <cell r="AT588">
            <v>1814.92</v>
          </cell>
          <cell r="AU588">
            <v>1814.92</v>
          </cell>
          <cell r="AV588">
            <v>1814.92</v>
          </cell>
          <cell r="AW588">
            <v>1814.92</v>
          </cell>
          <cell r="AX588">
            <v>1814.92</v>
          </cell>
          <cell r="AY588">
            <v>1814.92</v>
          </cell>
          <cell r="AZ588">
            <v>1814.92</v>
          </cell>
          <cell r="BA588">
            <v>1814.92</v>
          </cell>
          <cell r="BB588">
            <v>1814.92</v>
          </cell>
          <cell r="BC588">
            <v>1814.92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I588">
            <v>0</v>
          </cell>
          <cell r="BJ588">
            <v>0</v>
          </cell>
          <cell r="BK588">
            <v>0</v>
          </cell>
          <cell r="BL588">
            <v>0</v>
          </cell>
        </row>
        <row r="589">
          <cell r="A589">
            <v>9</v>
          </cell>
          <cell r="B589" t="str">
            <v>1.1.02.15</v>
          </cell>
          <cell r="C589" t="str">
            <v xml:space="preserve">ADIANTAMENTOS PEDAGIOS                            </v>
          </cell>
          <cell r="D589">
            <v>4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I589">
            <v>0</v>
          </cell>
          <cell r="BJ589">
            <v>0</v>
          </cell>
          <cell r="BK589">
            <v>0</v>
          </cell>
          <cell r="BL589">
            <v>0</v>
          </cell>
        </row>
        <row r="590">
          <cell r="B590" t="str">
            <v>1.1.02.15.00001</v>
          </cell>
          <cell r="C590" t="str">
            <v xml:space="preserve">ADIANTAMENTOS PEDAGIOS                            </v>
          </cell>
          <cell r="D590">
            <v>5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</row>
        <row r="591">
          <cell r="A591">
            <v>8</v>
          </cell>
          <cell r="B591" t="str">
            <v>1.1.02.16</v>
          </cell>
          <cell r="C591" t="str">
            <v xml:space="preserve">CTAS A RECEBER PESSOAS LIGADAS                    </v>
          </cell>
          <cell r="D591">
            <v>4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36963.67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I591">
            <v>0</v>
          </cell>
          <cell r="BJ591">
            <v>0</v>
          </cell>
          <cell r="BK591">
            <v>0</v>
          </cell>
          <cell r="BL591">
            <v>0</v>
          </cell>
        </row>
        <row r="592">
          <cell r="B592" t="str">
            <v>1.1.02.16.00001</v>
          </cell>
          <cell r="C592" t="str">
            <v xml:space="preserve">FERTILIZANTES HERINGER LTDA                       </v>
          </cell>
          <cell r="D592">
            <v>5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</row>
        <row r="593">
          <cell r="B593" t="str">
            <v>1.1.02.16.00002</v>
          </cell>
          <cell r="C593" t="str">
            <v xml:space="preserve">HERINGER TRANSPORTES LTDA                         </v>
          </cell>
          <cell r="D593">
            <v>5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36963.67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</row>
        <row r="594">
          <cell r="B594" t="str">
            <v>1.1.02.16.00003</v>
          </cell>
          <cell r="C594" t="str">
            <v xml:space="preserve">DALTON DIAS HERINGER                              </v>
          </cell>
          <cell r="D594">
            <v>5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</row>
        <row r="595">
          <cell r="B595" t="str">
            <v>1.1.02.16.00004</v>
          </cell>
          <cell r="C595" t="str">
            <v xml:space="preserve">DALTON CARLOS HERINGER                            </v>
          </cell>
          <cell r="D595">
            <v>5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  <cell r="BI595">
            <v>0</v>
          </cell>
          <cell r="BJ595">
            <v>0</v>
          </cell>
          <cell r="BK595">
            <v>0</v>
          </cell>
          <cell r="BL595">
            <v>0</v>
          </cell>
        </row>
        <row r="596">
          <cell r="B596" t="str">
            <v>1.1.02.16.00005</v>
          </cell>
          <cell r="C596" t="str">
            <v xml:space="preserve">JULIANA HERINGER REZENDE                          </v>
          </cell>
          <cell r="D596">
            <v>5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0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D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  <cell r="BI596">
            <v>0</v>
          </cell>
          <cell r="BJ596">
            <v>0</v>
          </cell>
          <cell r="BK596">
            <v>0</v>
          </cell>
          <cell r="BL596">
            <v>0</v>
          </cell>
        </row>
        <row r="597">
          <cell r="B597" t="str">
            <v>1.1.02.16.00006</v>
          </cell>
          <cell r="C597" t="str">
            <v xml:space="preserve">ALMIR GONCALVES DE MIRANDA                        </v>
          </cell>
          <cell r="D597">
            <v>5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D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  <cell r="BI597">
            <v>0</v>
          </cell>
          <cell r="BJ597">
            <v>0</v>
          </cell>
          <cell r="BK597">
            <v>0</v>
          </cell>
          <cell r="BL597">
            <v>0</v>
          </cell>
        </row>
        <row r="598">
          <cell r="B598" t="str">
            <v>1.1.02.99</v>
          </cell>
          <cell r="C598" t="str">
            <v xml:space="preserve">DEVEDORES DIVERSOS                                </v>
          </cell>
          <cell r="D598">
            <v>4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302410.87</v>
          </cell>
          <cell r="R598">
            <v>302410.87</v>
          </cell>
          <cell r="S598">
            <v>302410.87</v>
          </cell>
          <cell r="T598">
            <v>308910.87</v>
          </cell>
          <cell r="U598">
            <v>317316.59000000003</v>
          </cell>
          <cell r="V598">
            <v>336643.54</v>
          </cell>
          <cell r="W598">
            <v>334469.53999999998</v>
          </cell>
          <cell r="X598">
            <v>340669.54</v>
          </cell>
          <cell r="Y598">
            <v>120587.31</v>
          </cell>
          <cell r="Z598">
            <v>1830869.97</v>
          </cell>
          <cell r="AA598">
            <v>1830672.31</v>
          </cell>
          <cell r="AB598">
            <v>226331.31</v>
          </cell>
          <cell r="AC598">
            <v>232331.31</v>
          </cell>
          <cell r="AD598">
            <v>233611.03</v>
          </cell>
          <cell r="AE598">
            <v>249381.31</v>
          </cell>
          <cell r="AF598">
            <v>249296.31</v>
          </cell>
          <cell r="AG598">
            <v>409391.81</v>
          </cell>
          <cell r="AH598">
            <v>255196.31</v>
          </cell>
          <cell r="AI598">
            <v>226246.31</v>
          </cell>
          <cell r="AJ598">
            <v>572569.06000000006</v>
          </cell>
          <cell r="AK598">
            <v>6107600.2599999998</v>
          </cell>
          <cell r="AL598">
            <v>14026328.539999999</v>
          </cell>
          <cell r="AM598">
            <v>14037238.119999999</v>
          </cell>
          <cell r="AN598">
            <v>10177313.109999999</v>
          </cell>
          <cell r="AO598">
            <v>13893918.460000001</v>
          </cell>
          <cell r="AP598">
            <v>13648810.65</v>
          </cell>
          <cell r="AQ598">
            <v>13657592.539999999</v>
          </cell>
          <cell r="AR598">
            <v>15038039.449999999</v>
          </cell>
          <cell r="AS598">
            <v>15209834.050000001</v>
          </cell>
          <cell r="AT598">
            <v>15489903.5</v>
          </cell>
          <cell r="AU598">
            <v>15395473.359999999</v>
          </cell>
          <cell r="AV598">
            <v>15505943.359999999</v>
          </cell>
          <cell r="AW598">
            <v>15050331.16</v>
          </cell>
          <cell r="AX598">
            <v>12144541.960000001</v>
          </cell>
          <cell r="AY598">
            <v>8202454.4500000002</v>
          </cell>
          <cell r="AZ598">
            <v>7448623.5499999998</v>
          </cell>
          <cell r="BA598">
            <v>7173894.7999999998</v>
          </cell>
          <cell r="BB598">
            <v>6909666.2699999996</v>
          </cell>
          <cell r="BC598">
            <v>6650060.4000000004</v>
          </cell>
          <cell r="BD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  <cell r="BI598">
            <v>0</v>
          </cell>
          <cell r="BJ598">
            <v>0</v>
          </cell>
          <cell r="BK598">
            <v>0</v>
          </cell>
          <cell r="BL598">
            <v>0</v>
          </cell>
        </row>
        <row r="599">
          <cell r="A599">
            <v>9</v>
          </cell>
          <cell r="B599" t="str">
            <v>1.1.02.99.00001</v>
          </cell>
          <cell r="C599" t="str">
            <v xml:space="preserve">PAGAMENTOS EM DUPLICIDADE                         </v>
          </cell>
          <cell r="D599">
            <v>5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270410.87</v>
          </cell>
          <cell r="R599">
            <v>270410.87</v>
          </cell>
          <cell r="S599">
            <v>270410.87</v>
          </cell>
          <cell r="T599">
            <v>270410.87</v>
          </cell>
          <cell r="U599">
            <v>270516.59000000003</v>
          </cell>
          <cell r="V599">
            <v>270814.53999999998</v>
          </cell>
          <cell r="W599">
            <v>270814.53999999998</v>
          </cell>
          <cell r="X599">
            <v>270814.53999999998</v>
          </cell>
          <cell r="Y599">
            <v>118476.31</v>
          </cell>
          <cell r="Z599">
            <v>118758.97</v>
          </cell>
          <cell r="AA599">
            <v>118561.31</v>
          </cell>
          <cell r="AB599">
            <v>13820.31</v>
          </cell>
          <cell r="AC599">
            <v>13820.31</v>
          </cell>
          <cell r="AD599">
            <v>15100.03</v>
          </cell>
          <cell r="AE599">
            <v>13820.31</v>
          </cell>
          <cell r="AF599">
            <v>13735.31</v>
          </cell>
          <cell r="AG599">
            <v>168830.81</v>
          </cell>
          <cell r="AH599">
            <v>13735.31</v>
          </cell>
          <cell r="AI599">
            <v>13735.31</v>
          </cell>
          <cell r="AJ599">
            <v>360058.06</v>
          </cell>
          <cell r="AK599">
            <v>366889.26</v>
          </cell>
          <cell r="AL599">
            <v>717567.54</v>
          </cell>
          <cell r="AM599">
            <v>718537.12</v>
          </cell>
          <cell r="AN599">
            <v>375612.11</v>
          </cell>
          <cell r="AO599">
            <v>409113.16</v>
          </cell>
          <cell r="AP599">
            <v>414404.05</v>
          </cell>
          <cell r="AQ599">
            <v>443872.74</v>
          </cell>
          <cell r="AR599">
            <v>455372.74</v>
          </cell>
          <cell r="AS599">
            <v>456692.34</v>
          </cell>
          <cell r="AT599">
            <v>465761.79</v>
          </cell>
          <cell r="AU599">
            <v>392831.65</v>
          </cell>
          <cell r="AV599">
            <v>392831.65</v>
          </cell>
          <cell r="AW599">
            <v>394159.45</v>
          </cell>
          <cell r="AX599">
            <v>395286.25</v>
          </cell>
          <cell r="AY599">
            <v>405462.04</v>
          </cell>
          <cell r="AZ599">
            <v>404393.14</v>
          </cell>
          <cell r="BA599">
            <v>404397.43</v>
          </cell>
          <cell r="BB599">
            <v>404465.89</v>
          </cell>
          <cell r="BC599">
            <v>393447.4</v>
          </cell>
          <cell r="BD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  <cell r="BI599">
            <v>0</v>
          </cell>
          <cell r="BJ599">
            <v>0</v>
          </cell>
          <cell r="BK599">
            <v>0</v>
          </cell>
          <cell r="BL599">
            <v>0</v>
          </cell>
        </row>
        <row r="600">
          <cell r="A600">
            <v>9</v>
          </cell>
          <cell r="B600" t="str">
            <v>1.1.02.99.00002</v>
          </cell>
          <cell r="C600" t="str">
            <v xml:space="preserve">VENDA IMOBILIZADO                                 </v>
          </cell>
          <cell r="D600">
            <v>5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32000</v>
          </cell>
          <cell r="R600">
            <v>32000</v>
          </cell>
          <cell r="S600">
            <v>32000</v>
          </cell>
          <cell r="T600">
            <v>38500</v>
          </cell>
          <cell r="U600">
            <v>46800</v>
          </cell>
          <cell r="V600">
            <v>65829</v>
          </cell>
          <cell r="W600">
            <v>63655</v>
          </cell>
          <cell r="X600">
            <v>69855</v>
          </cell>
          <cell r="Y600">
            <v>2111</v>
          </cell>
          <cell r="Z600">
            <v>1712111</v>
          </cell>
          <cell r="AA600">
            <v>1712111</v>
          </cell>
          <cell r="AB600">
            <v>212511</v>
          </cell>
          <cell r="AC600">
            <v>218511</v>
          </cell>
          <cell r="AD600">
            <v>218511</v>
          </cell>
          <cell r="AE600">
            <v>218511</v>
          </cell>
          <cell r="AF600">
            <v>218511</v>
          </cell>
          <cell r="AG600">
            <v>223511</v>
          </cell>
          <cell r="AH600">
            <v>224411</v>
          </cell>
          <cell r="AI600">
            <v>212511</v>
          </cell>
          <cell r="AJ600">
            <v>212511</v>
          </cell>
          <cell r="AK600">
            <v>245711</v>
          </cell>
          <cell r="AL600">
            <v>195011</v>
          </cell>
          <cell r="AM600">
            <v>441201</v>
          </cell>
          <cell r="AN600">
            <v>2298201</v>
          </cell>
          <cell r="AO600">
            <v>2401813.4900000002</v>
          </cell>
          <cell r="AP600">
            <v>2323213.4900000002</v>
          </cell>
          <cell r="AQ600">
            <v>2435723.4900000002</v>
          </cell>
          <cell r="AR600">
            <v>2521338.41</v>
          </cell>
          <cell r="AS600">
            <v>2537328.41</v>
          </cell>
          <cell r="AT600">
            <v>2558328.41</v>
          </cell>
          <cell r="AU600">
            <v>2591328.41</v>
          </cell>
          <cell r="AV600">
            <v>2601298.41</v>
          </cell>
          <cell r="AW600">
            <v>2499858.41</v>
          </cell>
          <cell r="AX600">
            <v>2490942.41</v>
          </cell>
          <cell r="AY600">
            <v>2490942.41</v>
          </cell>
          <cell r="AZ600">
            <v>2630010.41</v>
          </cell>
          <cell r="BA600">
            <v>2618654.41</v>
          </cell>
          <cell r="BB600">
            <v>2607298.41</v>
          </cell>
          <cell r="BC600">
            <v>2607298.41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I600">
            <v>0</v>
          </cell>
          <cell r="BJ600">
            <v>0</v>
          </cell>
          <cell r="BK600">
            <v>0</v>
          </cell>
          <cell r="BL600">
            <v>0</v>
          </cell>
        </row>
        <row r="601">
          <cell r="A601">
            <v>9</v>
          </cell>
          <cell r="B601" t="str">
            <v>1.1.02.99.00003</v>
          </cell>
          <cell r="C601" t="str">
            <v xml:space="preserve">MERC. TERC. P/ REVENDA                            </v>
          </cell>
          <cell r="D601">
            <v>5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17050</v>
          </cell>
          <cell r="AF601">
            <v>17050</v>
          </cell>
          <cell r="AG601">
            <v>17050</v>
          </cell>
          <cell r="AH601">
            <v>17050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I601">
            <v>0</v>
          </cell>
          <cell r="BJ601">
            <v>0</v>
          </cell>
          <cell r="BK601">
            <v>0</v>
          </cell>
          <cell r="BL601">
            <v>0</v>
          </cell>
        </row>
        <row r="602">
          <cell r="A602">
            <v>8</v>
          </cell>
          <cell r="B602" t="str">
            <v>1.1.02.99.00004</v>
          </cell>
          <cell r="C602" t="str">
            <v xml:space="preserve">VENDA DE INVESTIMENTOS                            </v>
          </cell>
          <cell r="D602">
            <v>5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7800000</v>
          </cell>
          <cell r="AM602">
            <v>7600000</v>
          </cell>
          <cell r="AN602">
            <v>3700000</v>
          </cell>
          <cell r="AO602">
            <v>3750000</v>
          </cell>
          <cell r="AP602">
            <v>3800000</v>
          </cell>
          <cell r="AQ602">
            <v>3650000</v>
          </cell>
          <cell r="AR602">
            <v>4900000</v>
          </cell>
          <cell r="AS602">
            <v>4750000</v>
          </cell>
          <cell r="AT602">
            <v>5000000</v>
          </cell>
          <cell r="AU602">
            <v>5250000</v>
          </cell>
          <cell r="AV602">
            <v>5500000</v>
          </cell>
          <cell r="AW602">
            <v>5550000</v>
          </cell>
          <cell r="AX602">
            <v>3000000</v>
          </cell>
          <cell r="AY602">
            <v>2750000</v>
          </cell>
          <cell r="AZ602">
            <v>2500000</v>
          </cell>
          <cell r="BA602">
            <v>2500000</v>
          </cell>
          <cell r="BB602">
            <v>2250000</v>
          </cell>
          <cell r="BC602">
            <v>2000000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I602">
            <v>0</v>
          </cell>
          <cell r="BJ602">
            <v>0</v>
          </cell>
          <cell r="BK602">
            <v>0</v>
          </cell>
          <cell r="BL602">
            <v>0</v>
          </cell>
        </row>
        <row r="603">
          <cell r="A603">
            <v>9</v>
          </cell>
          <cell r="B603" t="str">
            <v>1.1.02.99.00005</v>
          </cell>
          <cell r="C603" t="str">
            <v xml:space="preserve">PEPSICO DO BRASIL                                 </v>
          </cell>
          <cell r="D603">
            <v>5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5495000</v>
          </cell>
          <cell r="AL603">
            <v>5313750</v>
          </cell>
          <cell r="AM603">
            <v>5277500</v>
          </cell>
          <cell r="AN603">
            <v>3600000</v>
          </cell>
          <cell r="AO603">
            <v>3600000</v>
          </cell>
          <cell r="AP603">
            <v>3600000</v>
          </cell>
          <cell r="AQ603">
            <v>3600000</v>
          </cell>
          <cell r="AR603">
            <v>3600000</v>
          </cell>
          <cell r="AS603">
            <v>3904500</v>
          </cell>
          <cell r="AT603">
            <v>3904500</v>
          </cell>
          <cell r="AU603">
            <v>3600000</v>
          </cell>
          <cell r="AV603">
            <v>3450500</v>
          </cell>
          <cell r="AW603">
            <v>3175000</v>
          </cell>
          <cell r="AX603">
            <v>2827000</v>
          </cell>
          <cell r="AY603">
            <v>2482550</v>
          </cell>
          <cell r="AZ603">
            <v>1840720</v>
          </cell>
          <cell r="BA603">
            <v>1840720</v>
          </cell>
          <cell r="BB603">
            <v>1840720</v>
          </cell>
          <cell r="BC603">
            <v>1840720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I603">
            <v>0</v>
          </cell>
          <cell r="BJ603">
            <v>0</v>
          </cell>
          <cell r="BK603">
            <v>0</v>
          </cell>
          <cell r="BL603">
            <v>0</v>
          </cell>
        </row>
        <row r="604">
          <cell r="A604">
            <v>9</v>
          </cell>
          <cell r="B604" t="str">
            <v>1.1.02.99.00006</v>
          </cell>
          <cell r="C604" t="str">
            <v xml:space="preserve">CTAS A RECEBER MOACIR                             </v>
          </cell>
          <cell r="D604">
            <v>5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129143</v>
          </cell>
          <cell r="AO604">
            <v>129143</v>
          </cell>
          <cell r="AP604">
            <v>129143</v>
          </cell>
          <cell r="AQ604">
            <v>129143</v>
          </cell>
          <cell r="AR604">
            <v>129143</v>
          </cell>
          <cell r="AS604">
            <v>94394.81</v>
          </cell>
          <cell r="AT604">
            <v>94394.81</v>
          </cell>
          <cell r="AU604">
            <v>94394.81</v>
          </cell>
          <cell r="AV604">
            <v>94394.81</v>
          </cell>
          <cell r="AW604">
            <v>94394.81</v>
          </cell>
          <cell r="AX604">
            <v>94394.81</v>
          </cell>
          <cell r="AY604">
            <v>94394.81</v>
          </cell>
          <cell r="AZ604">
            <v>94394.81</v>
          </cell>
          <cell r="BA604">
            <v>94394.81</v>
          </cell>
          <cell r="BB604">
            <v>95217.82</v>
          </cell>
          <cell r="BC604">
            <v>96084.07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H604">
            <v>0</v>
          </cell>
          <cell r="BI604">
            <v>0</v>
          </cell>
          <cell r="BJ604">
            <v>0</v>
          </cell>
          <cell r="BK604">
            <v>0</v>
          </cell>
          <cell r="BL604">
            <v>0</v>
          </cell>
        </row>
        <row r="605">
          <cell r="A605">
            <v>9</v>
          </cell>
          <cell r="B605" t="str">
            <v>1.1.02.99.00007</v>
          </cell>
          <cell r="C605" t="str">
            <v xml:space="preserve">PROVISAO PERDAS CTAS A RECEBER MOACIR             </v>
          </cell>
          <cell r="D605">
            <v>5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-129143</v>
          </cell>
          <cell r="AO605">
            <v>-129143</v>
          </cell>
          <cell r="AP605">
            <v>-129143</v>
          </cell>
          <cell r="AQ605">
            <v>-129143</v>
          </cell>
          <cell r="AR605">
            <v>-129143</v>
          </cell>
          <cell r="AS605">
            <v>-94394.81</v>
          </cell>
          <cell r="AT605">
            <v>-94394.81</v>
          </cell>
          <cell r="AU605">
            <v>-94394.81</v>
          </cell>
          <cell r="AV605">
            <v>-94394.81</v>
          </cell>
          <cell r="AW605">
            <v>-224394.81</v>
          </cell>
          <cell r="AX605">
            <v>-224394.81</v>
          </cell>
          <cell r="AY605">
            <v>-224394.81</v>
          </cell>
          <cell r="AZ605">
            <v>-224394.81</v>
          </cell>
          <cell r="BA605">
            <v>-224394.81</v>
          </cell>
          <cell r="BB605">
            <v>-224394.81</v>
          </cell>
          <cell r="BC605">
            <v>-224394.81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H605">
            <v>0</v>
          </cell>
          <cell r="BI605">
            <v>0</v>
          </cell>
          <cell r="BJ605">
            <v>0</v>
          </cell>
          <cell r="BK605">
            <v>0</v>
          </cell>
          <cell r="BL605">
            <v>0</v>
          </cell>
        </row>
        <row r="606">
          <cell r="A606">
            <v>9</v>
          </cell>
          <cell r="B606" t="str">
            <v>1.1.02.99.00008</v>
          </cell>
          <cell r="C606" t="str">
            <v xml:space="preserve">ONUS IMOVEIS MOACIR                               </v>
          </cell>
          <cell r="D606">
            <v>5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203500</v>
          </cell>
          <cell r="AO606">
            <v>203500</v>
          </cell>
          <cell r="AP606">
            <v>203500</v>
          </cell>
          <cell r="AQ606">
            <v>203500</v>
          </cell>
          <cell r="AR606">
            <v>203500</v>
          </cell>
          <cell r="AS606">
            <v>203500</v>
          </cell>
          <cell r="AT606">
            <v>203500</v>
          </cell>
          <cell r="AU606">
            <v>203500</v>
          </cell>
          <cell r="AV606">
            <v>203500</v>
          </cell>
          <cell r="AW606">
            <v>203500</v>
          </cell>
          <cell r="AX606">
            <v>203500</v>
          </cell>
          <cell r="AY606">
            <v>203500</v>
          </cell>
          <cell r="AZ606">
            <v>203500</v>
          </cell>
          <cell r="BA606">
            <v>203500</v>
          </cell>
          <cell r="BB606">
            <v>203500</v>
          </cell>
          <cell r="BC606">
            <v>203500</v>
          </cell>
          <cell r="BD606">
            <v>0</v>
          </cell>
          <cell r="BE606">
            <v>0</v>
          </cell>
          <cell r="BF606">
            <v>0</v>
          </cell>
          <cell r="BG606">
            <v>0</v>
          </cell>
          <cell r="BH606">
            <v>0</v>
          </cell>
          <cell r="BI606">
            <v>0</v>
          </cell>
          <cell r="BJ606">
            <v>0</v>
          </cell>
          <cell r="BK606">
            <v>0</v>
          </cell>
          <cell r="BL606">
            <v>0</v>
          </cell>
        </row>
        <row r="607">
          <cell r="A607">
            <v>9</v>
          </cell>
          <cell r="B607" t="str">
            <v>1.1.02.99.00009</v>
          </cell>
          <cell r="C607" t="str">
            <v xml:space="preserve">VALORES A IDENTIFICAR AJUSTES                     </v>
          </cell>
          <cell r="D607">
            <v>5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AO607">
            <v>3529491.81</v>
          </cell>
          <cell r="AP607">
            <v>3307693.11</v>
          </cell>
          <cell r="AQ607">
            <v>3324496.31</v>
          </cell>
          <cell r="AR607">
            <v>3357828.3</v>
          </cell>
          <cell r="AS607">
            <v>3357813.3</v>
          </cell>
          <cell r="AT607">
            <v>3357813.3</v>
          </cell>
          <cell r="AU607">
            <v>3357813.3</v>
          </cell>
          <cell r="AV607">
            <v>3357813.3</v>
          </cell>
          <cell r="AW607">
            <v>3357813.3</v>
          </cell>
          <cell r="AX607">
            <v>3357813.3</v>
          </cell>
          <cell r="AY607">
            <v>0</v>
          </cell>
          <cell r="AZ607">
            <v>0</v>
          </cell>
          <cell r="BA607">
            <v>-263377.03999999998</v>
          </cell>
          <cell r="BB607">
            <v>-267141.03999999998</v>
          </cell>
          <cell r="BC607">
            <v>-266594.67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I607">
            <v>0</v>
          </cell>
          <cell r="BJ607">
            <v>0</v>
          </cell>
          <cell r="BK607">
            <v>0</v>
          </cell>
          <cell r="BL607">
            <v>0</v>
          </cell>
        </row>
        <row r="608">
          <cell r="A608">
            <v>9</v>
          </cell>
          <cell r="B608" t="str">
            <v>1.1.02.99.00010</v>
          </cell>
          <cell r="C608" t="str">
            <v xml:space="preserve">PERMUTA - VALORES EM TRANSITO                     </v>
          </cell>
          <cell r="D608">
            <v>5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0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D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I608">
            <v>0</v>
          </cell>
          <cell r="BJ608">
            <v>0</v>
          </cell>
          <cell r="BK608">
            <v>0</v>
          </cell>
          <cell r="BL608">
            <v>0</v>
          </cell>
        </row>
        <row r="609">
          <cell r="B609" t="str">
            <v>1.1.03</v>
          </cell>
          <cell r="C609" t="str">
            <v xml:space="preserve">DEVEDORES P/EMPRESTIMOS                           </v>
          </cell>
          <cell r="D609">
            <v>3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1892568.34</v>
          </cell>
          <cell r="R609">
            <v>2331021.7400000002</v>
          </cell>
          <cell r="S609">
            <v>2461563.8199999998</v>
          </cell>
          <cell r="T609">
            <v>2457167.4500000002</v>
          </cell>
          <cell r="U609">
            <v>2867862.13</v>
          </cell>
          <cell r="V609">
            <v>2859422.54</v>
          </cell>
          <cell r="W609">
            <v>7284430.9800000004</v>
          </cell>
          <cell r="X609">
            <v>6942726.4299999997</v>
          </cell>
          <cell r="Y609">
            <v>4979189.05</v>
          </cell>
          <cell r="Z609">
            <v>4574605.09</v>
          </cell>
          <cell r="AA609">
            <v>3565679.85</v>
          </cell>
          <cell r="AB609">
            <v>2426046.81</v>
          </cell>
          <cell r="AC609">
            <v>2122495.88</v>
          </cell>
          <cell r="AD609">
            <v>2106286.52</v>
          </cell>
          <cell r="AE609">
            <v>2577844.92</v>
          </cell>
          <cell r="AF609">
            <v>2032546.98</v>
          </cell>
          <cell r="AG609">
            <v>2101243.63</v>
          </cell>
          <cell r="AH609">
            <v>1675644.51</v>
          </cell>
          <cell r="AI609">
            <v>2428428.5099999998</v>
          </cell>
          <cell r="AJ609">
            <v>3027987.32</v>
          </cell>
          <cell r="AK609">
            <v>2369567.0699999998</v>
          </cell>
          <cell r="AL609">
            <v>4115341.94</v>
          </cell>
          <cell r="AM609">
            <v>4934123.99</v>
          </cell>
          <cell r="AN609">
            <v>5182929.8600000003</v>
          </cell>
          <cell r="AO609">
            <v>5636590.9100000001</v>
          </cell>
          <cell r="AP609">
            <v>4448348.1399999997</v>
          </cell>
          <cell r="AQ609">
            <v>4089879.01</v>
          </cell>
          <cell r="AR609">
            <v>2435304.41</v>
          </cell>
          <cell r="AS609">
            <v>2344157.61</v>
          </cell>
          <cell r="AT609">
            <v>4108959.8</v>
          </cell>
          <cell r="AU609">
            <v>7502154.3600000003</v>
          </cell>
          <cell r="AV609">
            <v>8483810.4600000009</v>
          </cell>
          <cell r="AW609">
            <v>12350087.92</v>
          </cell>
          <cell r="AX609">
            <v>9742816.1099999994</v>
          </cell>
          <cell r="AY609">
            <v>9362678.6300000008</v>
          </cell>
          <cell r="AZ609">
            <v>9575821.1500000004</v>
          </cell>
          <cell r="BA609">
            <v>4777319.7699999996</v>
          </cell>
          <cell r="BB609">
            <v>3217179.93</v>
          </cell>
          <cell r="BC609">
            <v>2560001.4700000002</v>
          </cell>
          <cell r="BD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I609">
            <v>0</v>
          </cell>
          <cell r="BJ609">
            <v>0</v>
          </cell>
          <cell r="BK609">
            <v>0</v>
          </cell>
          <cell r="BL609">
            <v>0</v>
          </cell>
        </row>
        <row r="610">
          <cell r="A610">
            <v>9</v>
          </cell>
          <cell r="B610" t="str">
            <v>1.1.03.01</v>
          </cell>
          <cell r="C610" t="str">
            <v xml:space="preserve">DEVEDORES P/EMPRESTIMOS                           </v>
          </cell>
          <cell r="D610">
            <v>4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1892568.34</v>
          </cell>
          <cell r="R610">
            <v>2331021.7400000002</v>
          </cell>
          <cell r="S610">
            <v>2461563.8199999998</v>
          </cell>
          <cell r="T610">
            <v>2457167.4500000002</v>
          </cell>
          <cell r="U610">
            <v>2867862.13</v>
          </cell>
          <cell r="V610">
            <v>2859422.54</v>
          </cell>
          <cell r="W610">
            <v>7284430.9800000004</v>
          </cell>
          <cell r="X610">
            <v>6942726.4299999997</v>
          </cell>
          <cell r="Y610">
            <v>4979189.05</v>
          </cell>
          <cell r="Z610">
            <v>4574605.09</v>
          </cell>
          <cell r="AA610">
            <v>3565679.85</v>
          </cell>
          <cell r="AB610">
            <v>2426046.81</v>
          </cell>
          <cell r="AC610">
            <v>2122495.88</v>
          </cell>
          <cell r="AD610">
            <v>2106286.52</v>
          </cell>
          <cell r="AE610">
            <v>2577844.92</v>
          </cell>
          <cell r="AF610">
            <v>2032546.98</v>
          </cell>
          <cell r="AG610">
            <v>2101243.63</v>
          </cell>
          <cell r="AH610">
            <v>1675644.51</v>
          </cell>
          <cell r="AI610">
            <v>2428428.5099999998</v>
          </cell>
          <cell r="AJ610">
            <v>3027987.32</v>
          </cell>
          <cell r="AK610">
            <v>2369567.0699999998</v>
          </cell>
          <cell r="AL610">
            <v>4115341.94</v>
          </cell>
          <cell r="AM610">
            <v>4934123.99</v>
          </cell>
          <cell r="AN610">
            <v>5182929.8600000003</v>
          </cell>
          <cell r="AO610">
            <v>5636590.9100000001</v>
          </cell>
          <cell r="AP610">
            <v>4448348.1399999997</v>
          </cell>
          <cell r="AQ610">
            <v>4089879.01</v>
          </cell>
          <cell r="AR610">
            <v>2435304.41</v>
          </cell>
          <cell r="AS610">
            <v>2344157.61</v>
          </cell>
          <cell r="AT610">
            <v>4108959.8</v>
          </cell>
          <cell r="AU610">
            <v>7502154.3600000003</v>
          </cell>
          <cell r="AV610">
            <v>8483810.4600000009</v>
          </cell>
          <cell r="AW610">
            <v>12350087.92</v>
          </cell>
          <cell r="AX610">
            <v>9742816.1099999994</v>
          </cell>
          <cell r="AY610">
            <v>9362678.6300000008</v>
          </cell>
          <cell r="AZ610">
            <v>9575821.1500000004</v>
          </cell>
          <cell r="BA610">
            <v>4777319.7699999996</v>
          </cell>
          <cell r="BB610">
            <v>3217179.93</v>
          </cell>
          <cell r="BC610">
            <v>2560001.4700000002</v>
          </cell>
          <cell r="BD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I610">
            <v>0</v>
          </cell>
          <cell r="BJ610">
            <v>0</v>
          </cell>
          <cell r="BK610">
            <v>0</v>
          </cell>
          <cell r="BL610">
            <v>0</v>
          </cell>
        </row>
        <row r="611">
          <cell r="B611" t="str">
            <v>1.1.03.01.00001</v>
          </cell>
          <cell r="C611" t="str">
            <v xml:space="preserve">ADECRESCIO PEDRO AGUIAR                           </v>
          </cell>
          <cell r="D611">
            <v>5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I611">
            <v>0</v>
          </cell>
          <cell r="BJ611">
            <v>0</v>
          </cell>
          <cell r="BK611">
            <v>0</v>
          </cell>
          <cell r="BL611">
            <v>0</v>
          </cell>
        </row>
        <row r="612">
          <cell r="B612" t="str">
            <v>1.1.03.01.00002</v>
          </cell>
          <cell r="C612" t="str">
            <v xml:space="preserve">ADRIANA TIRONI ROMAGNOLI                          </v>
          </cell>
          <cell r="D612">
            <v>5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  <cell r="BK612">
            <v>0</v>
          </cell>
          <cell r="BL612">
            <v>0</v>
          </cell>
        </row>
        <row r="613">
          <cell r="B613" t="str">
            <v>1.1.03.01.00003</v>
          </cell>
          <cell r="C613" t="str">
            <v xml:space="preserve">ADUBOS AN-FAL                                     </v>
          </cell>
          <cell r="D613">
            <v>5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</row>
        <row r="614">
          <cell r="B614" t="str">
            <v>1.1.03.01.00004</v>
          </cell>
          <cell r="C614" t="str">
            <v xml:space="preserve">ADUBOS SANTA MARIA S/A                            </v>
          </cell>
          <cell r="D614">
            <v>5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29792.34</v>
          </cell>
          <cell r="AM614">
            <v>29792.34</v>
          </cell>
          <cell r="AN614">
            <v>17384.34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16533.599999999999</v>
          </cell>
          <cell r="AV614">
            <v>8266.7999999999993</v>
          </cell>
          <cell r="AW614">
            <v>8266.7999999999993</v>
          </cell>
          <cell r="AX614">
            <v>8266.7999999999993</v>
          </cell>
          <cell r="AY614">
            <v>0</v>
          </cell>
          <cell r="AZ614">
            <v>8854</v>
          </cell>
          <cell r="BA614">
            <v>8854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>
            <v>0</v>
          </cell>
          <cell r="BI614">
            <v>0</v>
          </cell>
          <cell r="BJ614">
            <v>0</v>
          </cell>
          <cell r="BK614">
            <v>0</v>
          </cell>
          <cell r="BL614">
            <v>0</v>
          </cell>
        </row>
        <row r="615">
          <cell r="B615" t="str">
            <v>1.1.03.01.00005</v>
          </cell>
          <cell r="C615" t="str">
            <v xml:space="preserve">ADUBOS TREVO S/A                                  </v>
          </cell>
          <cell r="D615">
            <v>5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32244.69</v>
          </cell>
          <cell r="R615">
            <v>119239.89</v>
          </cell>
          <cell r="S615">
            <v>4923.26</v>
          </cell>
          <cell r="T615">
            <v>50887.35</v>
          </cell>
          <cell r="U615">
            <v>421854.24</v>
          </cell>
          <cell r="V615">
            <v>297284.3</v>
          </cell>
          <cell r="W615">
            <v>354011.35</v>
          </cell>
          <cell r="X615">
            <v>392131.97</v>
          </cell>
          <cell r="Y615">
            <v>796234.83</v>
          </cell>
          <cell r="Z615">
            <v>313822.27</v>
          </cell>
          <cell r="AA615">
            <v>130543.03999999999</v>
          </cell>
          <cell r="AB615">
            <v>130543.03999999999</v>
          </cell>
          <cell r="AC615">
            <v>130543.03999999999</v>
          </cell>
          <cell r="AD615">
            <v>255898.31</v>
          </cell>
          <cell r="AE615">
            <v>265271.24</v>
          </cell>
          <cell r="AF615">
            <v>-157952.75</v>
          </cell>
          <cell r="AG615">
            <v>-157952.75</v>
          </cell>
          <cell r="AH615">
            <v>-166548.06</v>
          </cell>
          <cell r="AI615">
            <v>210746.92</v>
          </cell>
          <cell r="AJ615">
            <v>210746.92</v>
          </cell>
          <cell r="AK615">
            <v>81797.289999999994</v>
          </cell>
          <cell r="AL615">
            <v>-102595.98</v>
          </cell>
          <cell r="AM615">
            <v>142501</v>
          </cell>
          <cell r="AN615">
            <v>-71943.5</v>
          </cell>
          <cell r="AO615">
            <v>-69812.69</v>
          </cell>
          <cell r="AP615">
            <v>2357.2199999999998</v>
          </cell>
          <cell r="AQ615">
            <v>-7804.67</v>
          </cell>
          <cell r="AR615">
            <v>-127708.15</v>
          </cell>
          <cell r="AS615">
            <v>-153830.85</v>
          </cell>
          <cell r="AT615">
            <v>-181809.24</v>
          </cell>
          <cell r="AU615">
            <v>-148352.57999999999</v>
          </cell>
          <cell r="AV615">
            <v>-140233.60999999999</v>
          </cell>
          <cell r="AW615">
            <v>-75736.34</v>
          </cell>
          <cell r="AX615">
            <v>390648.37</v>
          </cell>
          <cell r="AY615">
            <v>-142013.21</v>
          </cell>
          <cell r="AZ615">
            <v>-124887.51</v>
          </cell>
          <cell r="BA615">
            <v>-124887.51</v>
          </cell>
          <cell r="BB615">
            <v>-124887.51</v>
          </cell>
          <cell r="BC615">
            <v>-124887.51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I615">
            <v>0</v>
          </cell>
          <cell r="BJ615">
            <v>0</v>
          </cell>
          <cell r="BK615">
            <v>0</v>
          </cell>
          <cell r="BL615">
            <v>0</v>
          </cell>
        </row>
        <row r="616">
          <cell r="B616" t="str">
            <v>1.1.03.01.00006</v>
          </cell>
          <cell r="C616" t="str">
            <v xml:space="preserve">AGRICOLA INDUSTRIAL E COMERCIAL                   </v>
          </cell>
          <cell r="D616">
            <v>5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I616">
            <v>0</v>
          </cell>
          <cell r="BJ616">
            <v>0</v>
          </cell>
          <cell r="BK616">
            <v>0</v>
          </cell>
          <cell r="BL616">
            <v>0</v>
          </cell>
        </row>
        <row r="617">
          <cell r="B617" t="str">
            <v>1.1.03.01.00007</v>
          </cell>
          <cell r="C617" t="str">
            <v xml:space="preserve">AGROCAMPO LTDA                                    </v>
          </cell>
          <cell r="D617">
            <v>5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I617">
            <v>0</v>
          </cell>
          <cell r="BJ617">
            <v>0</v>
          </cell>
          <cell r="BK617">
            <v>0</v>
          </cell>
          <cell r="BL617">
            <v>0</v>
          </cell>
        </row>
        <row r="618">
          <cell r="B618" t="str">
            <v>1.1.03.01.00008</v>
          </cell>
          <cell r="C618" t="str">
            <v xml:space="preserve">AGROPECUARIA JACAREZINHO LTDA                     </v>
          </cell>
          <cell r="D618">
            <v>5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I618">
            <v>0</v>
          </cell>
          <cell r="BJ618">
            <v>0</v>
          </cell>
          <cell r="BK618">
            <v>0</v>
          </cell>
          <cell r="BL618">
            <v>0</v>
          </cell>
        </row>
        <row r="619">
          <cell r="B619" t="str">
            <v>1.1.03.01.00009</v>
          </cell>
          <cell r="C619" t="str">
            <v xml:space="preserve">AGROPECUARIA ROCHELE LTDA                         </v>
          </cell>
          <cell r="D619">
            <v>5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</row>
        <row r="620">
          <cell r="B620" t="str">
            <v>1.1.03.01.00010</v>
          </cell>
          <cell r="C620" t="str">
            <v xml:space="preserve">AGROTUR AGROP. RIO TURVO                          </v>
          </cell>
          <cell r="D620">
            <v>5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I620">
            <v>0</v>
          </cell>
          <cell r="BJ620">
            <v>0</v>
          </cell>
          <cell r="BK620">
            <v>0</v>
          </cell>
          <cell r="BL620">
            <v>0</v>
          </cell>
        </row>
        <row r="621">
          <cell r="B621" t="str">
            <v>1.1.03.01.00011</v>
          </cell>
          <cell r="C621" t="str">
            <v xml:space="preserve">ALUISIO DE AGUIAR                                 </v>
          </cell>
          <cell r="D621">
            <v>5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</row>
        <row r="622">
          <cell r="B622" t="str">
            <v>1.1.03.01.00012</v>
          </cell>
          <cell r="C622" t="str">
            <v xml:space="preserve">ALVARO DA SILVA CUNHA                             </v>
          </cell>
          <cell r="D622">
            <v>5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I622">
            <v>0</v>
          </cell>
          <cell r="BJ622">
            <v>0</v>
          </cell>
          <cell r="BK622">
            <v>0</v>
          </cell>
          <cell r="BL622">
            <v>0</v>
          </cell>
        </row>
        <row r="623">
          <cell r="B623" t="str">
            <v>1.1.03.01.00013</v>
          </cell>
          <cell r="C623" t="str">
            <v xml:space="preserve">ARTUR SELEGATTO                                   </v>
          </cell>
          <cell r="D623">
            <v>5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  <cell r="BG623">
            <v>0</v>
          </cell>
          <cell r="BH623">
            <v>0</v>
          </cell>
          <cell r="BI623">
            <v>0</v>
          </cell>
          <cell r="BJ623">
            <v>0</v>
          </cell>
          <cell r="BK623">
            <v>0</v>
          </cell>
          <cell r="BL623">
            <v>0</v>
          </cell>
        </row>
        <row r="624">
          <cell r="B624" t="str">
            <v>1.1.03.01.00014</v>
          </cell>
          <cell r="C624" t="str">
            <v xml:space="preserve">BRUNO NEUMANN                                     </v>
          </cell>
          <cell r="D624">
            <v>5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>
            <v>0</v>
          </cell>
          <cell r="BI624">
            <v>0</v>
          </cell>
          <cell r="BJ624">
            <v>0</v>
          </cell>
          <cell r="BK624">
            <v>0</v>
          </cell>
          <cell r="BL624">
            <v>0</v>
          </cell>
        </row>
        <row r="625">
          <cell r="B625" t="str">
            <v>1.1.03.01.00015</v>
          </cell>
          <cell r="C625" t="str">
            <v xml:space="preserve">CAMBUHY AGRICOLA LTDA                             </v>
          </cell>
          <cell r="D625">
            <v>5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>
            <v>0</v>
          </cell>
          <cell r="BI625">
            <v>0</v>
          </cell>
          <cell r="BJ625">
            <v>0</v>
          </cell>
          <cell r="BK625">
            <v>0</v>
          </cell>
          <cell r="BL625">
            <v>0</v>
          </cell>
        </row>
        <row r="626">
          <cell r="B626" t="str">
            <v>1.1.03.01.00016</v>
          </cell>
          <cell r="C626" t="str">
            <v xml:space="preserve">CARLOS ALBERTO A. BASILE                          </v>
          </cell>
          <cell r="D626">
            <v>5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I626">
            <v>0</v>
          </cell>
          <cell r="BJ626">
            <v>0</v>
          </cell>
          <cell r="BK626">
            <v>0</v>
          </cell>
          <cell r="BL626">
            <v>0</v>
          </cell>
        </row>
        <row r="627">
          <cell r="B627" t="str">
            <v>1.1.03.01.00017</v>
          </cell>
          <cell r="C627" t="str">
            <v xml:space="preserve">CIA AGRICOLA SANTA AMELIA                         </v>
          </cell>
          <cell r="D627">
            <v>5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I627">
            <v>0</v>
          </cell>
          <cell r="BJ627">
            <v>0</v>
          </cell>
          <cell r="BK627">
            <v>0</v>
          </cell>
          <cell r="BL627">
            <v>0</v>
          </cell>
        </row>
        <row r="628">
          <cell r="B628" t="str">
            <v>1.1.03.01.00018</v>
          </cell>
          <cell r="C628" t="str">
            <v xml:space="preserve">CIRINEU DE AGUIAR                                 </v>
          </cell>
          <cell r="D628">
            <v>5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I628">
            <v>0</v>
          </cell>
          <cell r="BJ628">
            <v>0</v>
          </cell>
          <cell r="BK628">
            <v>0</v>
          </cell>
          <cell r="BL628">
            <v>0</v>
          </cell>
        </row>
        <row r="629">
          <cell r="B629" t="str">
            <v>1.1.03.01.00019</v>
          </cell>
          <cell r="C629" t="str">
            <v xml:space="preserve">COOP. AGRIC. REGIAO DE ORLANDO                    </v>
          </cell>
          <cell r="D629">
            <v>5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I629">
            <v>0</v>
          </cell>
          <cell r="BJ629">
            <v>0</v>
          </cell>
          <cell r="BK629">
            <v>0</v>
          </cell>
          <cell r="BL629">
            <v>0</v>
          </cell>
        </row>
        <row r="630">
          <cell r="B630" t="str">
            <v>1.1.03.01.00020</v>
          </cell>
          <cell r="C630" t="str">
            <v xml:space="preserve">COOP. PLANT. CANA E. SAO PAULO                    </v>
          </cell>
          <cell r="D630">
            <v>5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I630">
            <v>0</v>
          </cell>
          <cell r="BJ630">
            <v>0</v>
          </cell>
          <cell r="BK630">
            <v>0</v>
          </cell>
          <cell r="BL630">
            <v>0</v>
          </cell>
        </row>
        <row r="631">
          <cell r="B631" t="str">
            <v>1.1.03.01.00021</v>
          </cell>
          <cell r="C631" t="str">
            <v xml:space="preserve">COOP. PLANT. CANA ZONA DE GUARI                   </v>
          </cell>
          <cell r="D631">
            <v>5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0</v>
          </cell>
          <cell r="BK631">
            <v>0</v>
          </cell>
          <cell r="BL631">
            <v>0</v>
          </cell>
        </row>
        <row r="632">
          <cell r="B632" t="str">
            <v>1.1.03.01.00022</v>
          </cell>
          <cell r="C632" t="str">
            <v xml:space="preserve">COOPERFERTIL                                      </v>
          </cell>
          <cell r="D632">
            <v>5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199533.67</v>
          </cell>
          <cell r="R632">
            <v>199533.67</v>
          </cell>
          <cell r="S632">
            <v>199533.67</v>
          </cell>
          <cell r="T632">
            <v>199533.67</v>
          </cell>
          <cell r="U632">
            <v>199533.67</v>
          </cell>
          <cell r="V632">
            <v>110551.53</v>
          </cell>
          <cell r="W632">
            <v>110551.53</v>
          </cell>
          <cell r="X632">
            <v>110551.53</v>
          </cell>
          <cell r="Y632">
            <v>88025.96</v>
          </cell>
          <cell r="Z632">
            <v>76917.16</v>
          </cell>
          <cell r="AA632">
            <v>66037.320000000007</v>
          </cell>
          <cell r="AB632">
            <v>66037.320000000007</v>
          </cell>
          <cell r="AC632">
            <v>66037.320000000007</v>
          </cell>
          <cell r="AD632">
            <v>66037.320000000007</v>
          </cell>
          <cell r="AE632">
            <v>66037.320000000007</v>
          </cell>
          <cell r="AF632">
            <v>66037.320000000007</v>
          </cell>
          <cell r="AG632">
            <v>73368.320000000007</v>
          </cell>
          <cell r="AH632">
            <v>73368.320000000007</v>
          </cell>
          <cell r="AI632">
            <v>73368.320000000007</v>
          </cell>
          <cell r="AJ632">
            <v>73368.320000000007</v>
          </cell>
          <cell r="AK632">
            <v>73368.320000000007</v>
          </cell>
          <cell r="AL632">
            <v>50516.54</v>
          </cell>
          <cell r="AM632">
            <v>44142.38</v>
          </cell>
          <cell r="AN632">
            <v>44142.38</v>
          </cell>
          <cell r="AO632">
            <v>44142.38</v>
          </cell>
          <cell r="AP632">
            <v>44142.38</v>
          </cell>
          <cell r="AQ632">
            <v>44142.38</v>
          </cell>
          <cell r="AR632">
            <v>44142.38</v>
          </cell>
          <cell r="AS632">
            <v>73782.880000000005</v>
          </cell>
          <cell r="AT632">
            <v>53787.27</v>
          </cell>
          <cell r="AU632">
            <v>53787.27</v>
          </cell>
          <cell r="AV632">
            <v>53787.27</v>
          </cell>
          <cell r="AW632">
            <v>53787.27</v>
          </cell>
          <cell r="AX632">
            <v>53787.27</v>
          </cell>
          <cell r="AY632">
            <v>53787.27</v>
          </cell>
          <cell r="AZ632">
            <v>53787.27</v>
          </cell>
          <cell r="BA632">
            <v>53787.27</v>
          </cell>
          <cell r="BB632">
            <v>53787.27</v>
          </cell>
          <cell r="BC632">
            <v>53787.27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>
            <v>0</v>
          </cell>
          <cell r="BI632">
            <v>0</v>
          </cell>
          <cell r="BJ632">
            <v>0</v>
          </cell>
          <cell r="BK632">
            <v>0</v>
          </cell>
          <cell r="BL632">
            <v>0</v>
          </cell>
        </row>
        <row r="633">
          <cell r="B633" t="str">
            <v>1.1.03.01.00023</v>
          </cell>
          <cell r="C633" t="str">
            <v xml:space="preserve">COPAS CIA.PAUL.FERTILIZANTES                      </v>
          </cell>
          <cell r="D633">
            <v>5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72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>
            <v>0</v>
          </cell>
          <cell r="BE633">
            <v>0</v>
          </cell>
          <cell r="BF633">
            <v>0</v>
          </cell>
          <cell r="BG633">
            <v>0</v>
          </cell>
          <cell r="BH633">
            <v>0</v>
          </cell>
          <cell r="BI633">
            <v>0</v>
          </cell>
          <cell r="BJ633">
            <v>0</v>
          </cell>
          <cell r="BK633">
            <v>0</v>
          </cell>
          <cell r="BL633">
            <v>0</v>
          </cell>
        </row>
        <row r="634">
          <cell r="B634" t="str">
            <v>1.1.03.01.00024</v>
          </cell>
          <cell r="C634" t="str">
            <v xml:space="preserve">DEFER ROULLIER                                    </v>
          </cell>
          <cell r="D634">
            <v>5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I634">
            <v>0</v>
          </cell>
          <cell r="BJ634">
            <v>0</v>
          </cell>
          <cell r="BK634">
            <v>0</v>
          </cell>
          <cell r="BL634">
            <v>0</v>
          </cell>
        </row>
        <row r="635">
          <cell r="B635" t="str">
            <v>1.1.03.01.00025</v>
          </cell>
          <cell r="C635" t="str">
            <v xml:space="preserve">DRAGO LIMEIRENSE S/A FERTILIZANTES                </v>
          </cell>
          <cell r="D635">
            <v>5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I635">
            <v>0</v>
          </cell>
          <cell r="BJ635">
            <v>0</v>
          </cell>
          <cell r="BK635">
            <v>0</v>
          </cell>
          <cell r="BL635">
            <v>0</v>
          </cell>
        </row>
        <row r="636">
          <cell r="B636" t="str">
            <v>1.1.03.01.00026</v>
          </cell>
          <cell r="C636" t="str">
            <v xml:space="preserve">EXIMCOOP S/A-EXPORT.E IMP.COOP.BRASILE            </v>
          </cell>
          <cell r="D636">
            <v>5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I636">
            <v>0</v>
          </cell>
          <cell r="BJ636">
            <v>0</v>
          </cell>
          <cell r="BK636">
            <v>0</v>
          </cell>
          <cell r="BL636">
            <v>0</v>
          </cell>
        </row>
        <row r="637">
          <cell r="B637" t="str">
            <v>1.1.03.01.00027</v>
          </cell>
          <cell r="C637" t="str">
            <v xml:space="preserve">EXTRAFERTIL IND.COM.FERTILIZANTES                 </v>
          </cell>
          <cell r="D637">
            <v>5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1790.06</v>
          </cell>
          <cell r="R637">
            <v>1790.06</v>
          </cell>
          <cell r="S637">
            <v>1790.06</v>
          </cell>
          <cell r="T637">
            <v>1790.06</v>
          </cell>
          <cell r="U637">
            <v>1790.06</v>
          </cell>
          <cell r="V637">
            <v>1790.06</v>
          </cell>
          <cell r="W637">
            <v>1790.06</v>
          </cell>
          <cell r="X637">
            <v>1790.06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D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I637">
            <v>0</v>
          </cell>
          <cell r="BJ637">
            <v>0</v>
          </cell>
          <cell r="BK637">
            <v>0</v>
          </cell>
          <cell r="BL637">
            <v>0</v>
          </cell>
        </row>
        <row r="638">
          <cell r="B638" t="str">
            <v>1.1.03.01.00028</v>
          </cell>
          <cell r="C638" t="str">
            <v xml:space="preserve">FERTIBRAS S/A                                     </v>
          </cell>
          <cell r="D638">
            <v>5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6402.24</v>
          </cell>
          <cell r="AV638">
            <v>6402.24</v>
          </cell>
          <cell r="AW638">
            <v>6402.24</v>
          </cell>
          <cell r="AX638">
            <v>6402.24</v>
          </cell>
          <cell r="AY638">
            <v>6402.24</v>
          </cell>
          <cell r="AZ638">
            <v>6402.24</v>
          </cell>
          <cell r="BA638">
            <v>6402.24</v>
          </cell>
          <cell r="BB638">
            <v>6402.24</v>
          </cell>
          <cell r="BC638">
            <v>6402.24</v>
          </cell>
          <cell r="BD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I638">
            <v>0</v>
          </cell>
          <cell r="BJ638">
            <v>0</v>
          </cell>
          <cell r="BK638">
            <v>0</v>
          </cell>
          <cell r="BL638">
            <v>0</v>
          </cell>
        </row>
        <row r="639">
          <cell r="B639" t="str">
            <v>1.1.03.01.00029</v>
          </cell>
          <cell r="C639" t="str">
            <v xml:space="preserve">FERTICENTRO                                       </v>
          </cell>
          <cell r="D639">
            <v>5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I639">
            <v>0</v>
          </cell>
          <cell r="BJ639">
            <v>0</v>
          </cell>
          <cell r="BK639">
            <v>0</v>
          </cell>
          <cell r="BL639">
            <v>0</v>
          </cell>
        </row>
        <row r="640">
          <cell r="B640" t="str">
            <v>1.1.03.01.00030</v>
          </cell>
          <cell r="C640" t="str">
            <v xml:space="preserve">FERTICITRUS IND.COM.LTDA                          </v>
          </cell>
          <cell r="D640">
            <v>5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43626.32</v>
          </cell>
          <cell r="R640">
            <v>43626.32</v>
          </cell>
          <cell r="S640">
            <v>402376.39</v>
          </cell>
          <cell r="T640">
            <v>442075.34</v>
          </cell>
          <cell r="U640">
            <v>297196.58</v>
          </cell>
          <cell r="V640">
            <v>297196.58</v>
          </cell>
          <cell r="W640">
            <v>85555.73</v>
          </cell>
          <cell r="X640">
            <v>75604.88</v>
          </cell>
          <cell r="Y640">
            <v>128308</v>
          </cell>
          <cell r="Z640">
            <v>1240247.58</v>
          </cell>
          <cell r="AA640">
            <v>1240247.58</v>
          </cell>
          <cell r="AB640">
            <v>314402.3</v>
          </cell>
          <cell r="AC640">
            <v>314402.3</v>
          </cell>
          <cell r="AD640">
            <v>314402.3</v>
          </cell>
          <cell r="AE640">
            <v>314402.3</v>
          </cell>
          <cell r="AF640">
            <v>314402.3</v>
          </cell>
          <cell r="AG640">
            <v>314402.3</v>
          </cell>
          <cell r="AH640">
            <v>314402.3</v>
          </cell>
          <cell r="AI640">
            <v>301252.3</v>
          </cell>
          <cell r="AJ640">
            <v>301252.3</v>
          </cell>
          <cell r="AK640">
            <v>143306.73000000001</v>
          </cell>
          <cell r="AL640">
            <v>256208.87</v>
          </cell>
          <cell r="AM640">
            <v>1145241.56</v>
          </cell>
          <cell r="AN640">
            <v>398354.85</v>
          </cell>
          <cell r="AO640">
            <v>398354.85</v>
          </cell>
          <cell r="AP640">
            <v>691166.53</v>
          </cell>
          <cell r="AQ640">
            <v>814625.08</v>
          </cell>
          <cell r="AR640">
            <v>381279.25</v>
          </cell>
          <cell r="AS640">
            <v>381279.25</v>
          </cell>
          <cell r="AT640">
            <v>381279.25</v>
          </cell>
          <cell r="AU640">
            <v>376295.04</v>
          </cell>
          <cell r="AV640">
            <v>725744.79</v>
          </cell>
          <cell r="AW640">
            <v>833718.06</v>
          </cell>
          <cell r="AX640">
            <v>965391.56</v>
          </cell>
          <cell r="AY640">
            <v>965391.56</v>
          </cell>
          <cell r="AZ640">
            <v>1003623.67</v>
          </cell>
          <cell r="BA640">
            <v>1003623.67</v>
          </cell>
          <cell r="BB640">
            <v>532904.32999999996</v>
          </cell>
          <cell r="BC640">
            <v>460017.22</v>
          </cell>
          <cell r="BD640">
            <v>0</v>
          </cell>
          <cell r="BE640">
            <v>0</v>
          </cell>
          <cell r="BF640">
            <v>0</v>
          </cell>
          <cell r="BG640">
            <v>0</v>
          </cell>
          <cell r="BH640">
            <v>0</v>
          </cell>
          <cell r="BI640">
            <v>0</v>
          </cell>
          <cell r="BJ640">
            <v>0</v>
          </cell>
          <cell r="BK640">
            <v>0</v>
          </cell>
          <cell r="BL640">
            <v>0</v>
          </cell>
        </row>
        <row r="641">
          <cell r="B641" t="str">
            <v>1.1.03.01.00031</v>
          </cell>
          <cell r="C641" t="str">
            <v xml:space="preserve">FERTIGRAN                                         </v>
          </cell>
          <cell r="D641">
            <v>5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99696.6</v>
          </cell>
          <cell r="R641">
            <v>99696.6</v>
          </cell>
          <cell r="S641">
            <v>22323.94</v>
          </cell>
          <cell r="T641">
            <v>22323.94</v>
          </cell>
          <cell r="U641">
            <v>16151.96</v>
          </cell>
          <cell r="V641">
            <v>11621.96</v>
          </cell>
          <cell r="W641">
            <v>11621.96</v>
          </cell>
          <cell r="X641">
            <v>453418.74</v>
          </cell>
          <cell r="Y641">
            <v>380500.5</v>
          </cell>
          <cell r="Z641">
            <v>102815.66</v>
          </cell>
          <cell r="AA641">
            <v>62677.85</v>
          </cell>
          <cell r="AB641">
            <v>19472.53</v>
          </cell>
          <cell r="AC641">
            <v>19472.53</v>
          </cell>
          <cell r="AD641">
            <v>19472.53</v>
          </cell>
          <cell r="AE641">
            <v>19472.53</v>
          </cell>
          <cell r="AF641">
            <v>11741.33</v>
          </cell>
          <cell r="AG641">
            <v>15281.33</v>
          </cell>
          <cell r="AH641">
            <v>15281.33</v>
          </cell>
          <cell r="AI641">
            <v>22421.33</v>
          </cell>
          <cell r="AJ641">
            <v>26579.27</v>
          </cell>
          <cell r="AK641">
            <v>44408.27</v>
          </cell>
          <cell r="AL641">
            <v>30220.97</v>
          </cell>
          <cell r="AM641">
            <v>33441.47</v>
          </cell>
          <cell r="AN641">
            <v>67566.89</v>
          </cell>
          <cell r="AO641">
            <v>36511.550000000003</v>
          </cell>
          <cell r="AP641">
            <v>42151.55</v>
          </cell>
          <cell r="AQ641">
            <v>64485.81</v>
          </cell>
          <cell r="AR641">
            <v>66295.81</v>
          </cell>
          <cell r="AS641">
            <v>66295.81</v>
          </cell>
          <cell r="AT641">
            <v>66295.81</v>
          </cell>
          <cell r="AU641">
            <v>43933.43</v>
          </cell>
          <cell r="AV641">
            <v>43933.43</v>
          </cell>
          <cell r="AW641">
            <v>331673.94</v>
          </cell>
          <cell r="AX641">
            <v>52051.45</v>
          </cell>
          <cell r="AY641">
            <v>-675537.19</v>
          </cell>
          <cell r="AZ641">
            <v>-495297.17</v>
          </cell>
          <cell r="BA641">
            <v>-340404.31</v>
          </cell>
          <cell r="BB641">
            <v>-611878.05000000005</v>
          </cell>
          <cell r="BC641">
            <v>-611878.05000000005</v>
          </cell>
          <cell r="BD641">
            <v>0</v>
          </cell>
          <cell r="BE641">
            <v>0</v>
          </cell>
          <cell r="BF641">
            <v>0</v>
          </cell>
          <cell r="BG641">
            <v>0</v>
          </cell>
          <cell r="BH641">
            <v>0</v>
          </cell>
          <cell r="BI641">
            <v>0</v>
          </cell>
          <cell r="BJ641">
            <v>0</v>
          </cell>
          <cell r="BK641">
            <v>0</v>
          </cell>
          <cell r="BL641">
            <v>0</v>
          </cell>
        </row>
        <row r="642">
          <cell r="B642" t="str">
            <v>1.1.03.01.00032</v>
          </cell>
          <cell r="C642" t="str">
            <v xml:space="preserve">FERTILIZANTES MITSUI S/A                          </v>
          </cell>
          <cell r="D642">
            <v>5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529661.24</v>
          </cell>
          <cell r="R642">
            <v>519061.24</v>
          </cell>
          <cell r="S642">
            <v>519061.24</v>
          </cell>
          <cell r="T642">
            <v>615061.24</v>
          </cell>
          <cell r="U642">
            <v>428742.24</v>
          </cell>
          <cell r="V642">
            <v>467418.24</v>
          </cell>
          <cell r="W642">
            <v>516798.24</v>
          </cell>
          <cell r="X642">
            <v>500405.24</v>
          </cell>
          <cell r="Y642">
            <v>306821.71999999997</v>
          </cell>
          <cell r="Z642">
            <v>345176.72</v>
          </cell>
          <cell r="AA642">
            <v>493704.22</v>
          </cell>
          <cell r="AB642">
            <v>493704.22</v>
          </cell>
          <cell r="AC642">
            <v>453587.51</v>
          </cell>
          <cell r="AD642">
            <v>261442.51</v>
          </cell>
          <cell r="AE642">
            <v>359187.85</v>
          </cell>
          <cell r="AF642">
            <v>359187.85</v>
          </cell>
          <cell r="AG642">
            <v>714187.85</v>
          </cell>
          <cell r="AH642">
            <v>359187.85</v>
          </cell>
          <cell r="AI642">
            <v>760338.85</v>
          </cell>
          <cell r="AJ642">
            <v>1032704.85</v>
          </cell>
          <cell r="AK642">
            <v>570010.85</v>
          </cell>
          <cell r="AL642">
            <v>461383.56</v>
          </cell>
          <cell r="AM642">
            <v>298010.71000000002</v>
          </cell>
          <cell r="AN642">
            <v>233138.71</v>
          </cell>
          <cell r="AO642">
            <v>572871.82999999996</v>
          </cell>
          <cell r="AP642">
            <v>1059328.28</v>
          </cell>
          <cell r="AQ642">
            <v>628629.43000000005</v>
          </cell>
          <cell r="AR642">
            <v>305178.93</v>
          </cell>
          <cell r="AS642">
            <v>305178.93</v>
          </cell>
          <cell r="AT642">
            <v>401295.93</v>
          </cell>
          <cell r="AU642">
            <v>1140954.93</v>
          </cell>
          <cell r="AV642">
            <v>637961.73</v>
          </cell>
          <cell r="AW642">
            <v>890651.73</v>
          </cell>
          <cell r="AX642">
            <v>502331.13</v>
          </cell>
          <cell r="AY642">
            <v>423004.8</v>
          </cell>
          <cell r="AZ642">
            <v>537753.71</v>
          </cell>
          <cell r="BA642">
            <v>222346.23</v>
          </cell>
          <cell r="BB642">
            <v>222346.23</v>
          </cell>
          <cell r="BC642">
            <v>157074.18</v>
          </cell>
          <cell r="BD642">
            <v>0</v>
          </cell>
          <cell r="BE642">
            <v>0</v>
          </cell>
          <cell r="BF642">
            <v>0</v>
          </cell>
          <cell r="BG642">
            <v>0</v>
          </cell>
          <cell r="BH642">
            <v>0</v>
          </cell>
          <cell r="BI642">
            <v>0</v>
          </cell>
          <cell r="BJ642">
            <v>0</v>
          </cell>
          <cell r="BK642">
            <v>0</v>
          </cell>
          <cell r="BL642">
            <v>0</v>
          </cell>
        </row>
        <row r="643">
          <cell r="B643" t="str">
            <v>1.1.03.01.00033</v>
          </cell>
          <cell r="C643" t="str">
            <v xml:space="preserve">FERTILIZANTES NOROESTE LTDA                       </v>
          </cell>
          <cell r="D643">
            <v>5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I643">
            <v>0</v>
          </cell>
          <cell r="BJ643">
            <v>0</v>
          </cell>
          <cell r="BK643">
            <v>0</v>
          </cell>
          <cell r="BL643">
            <v>0</v>
          </cell>
        </row>
        <row r="644">
          <cell r="B644" t="str">
            <v>1.1.03.01.00034</v>
          </cell>
          <cell r="C644" t="str">
            <v xml:space="preserve">FERTILIZANTES OURO VERDE S/A                      </v>
          </cell>
          <cell r="D644">
            <v>5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15452.22</v>
          </cell>
          <cell r="R644">
            <v>15452.22</v>
          </cell>
          <cell r="S644">
            <v>15452.22</v>
          </cell>
          <cell r="T644">
            <v>15452.22</v>
          </cell>
          <cell r="U644">
            <v>15452.22</v>
          </cell>
          <cell r="V644">
            <v>15452.22</v>
          </cell>
          <cell r="W644">
            <v>15452.22</v>
          </cell>
          <cell r="X644">
            <v>15452.22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I644">
            <v>0</v>
          </cell>
          <cell r="BJ644">
            <v>0</v>
          </cell>
          <cell r="BK644">
            <v>0</v>
          </cell>
          <cell r="BL644">
            <v>0</v>
          </cell>
        </row>
        <row r="645">
          <cell r="B645" t="str">
            <v>1.1.03.01.00035</v>
          </cell>
          <cell r="C645" t="str">
            <v xml:space="preserve">FERTILIZANTES SERRANA S/A                         </v>
          </cell>
          <cell r="D645">
            <v>5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86927.9</v>
          </cell>
          <cell r="R645">
            <v>86927.9</v>
          </cell>
          <cell r="S645">
            <v>86927.9</v>
          </cell>
          <cell r="T645">
            <v>86927.9</v>
          </cell>
          <cell r="U645">
            <v>86927.9</v>
          </cell>
          <cell r="V645">
            <v>86927.9</v>
          </cell>
          <cell r="W645">
            <v>86927.9</v>
          </cell>
          <cell r="X645">
            <v>86927.9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I645">
            <v>0</v>
          </cell>
          <cell r="BJ645">
            <v>0</v>
          </cell>
          <cell r="BK645">
            <v>0</v>
          </cell>
          <cell r="BL645">
            <v>0</v>
          </cell>
        </row>
        <row r="646">
          <cell r="B646" t="str">
            <v>1.1.03.01.00036</v>
          </cell>
          <cell r="C646" t="str">
            <v xml:space="preserve">FERTIPAR SUDESTE                                  </v>
          </cell>
          <cell r="D646">
            <v>5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658.71</v>
          </cell>
          <cell r="R646">
            <v>658.71</v>
          </cell>
          <cell r="S646">
            <v>658.71</v>
          </cell>
          <cell r="T646">
            <v>658.71</v>
          </cell>
          <cell r="U646">
            <v>658.71</v>
          </cell>
          <cell r="V646">
            <v>658.71</v>
          </cell>
          <cell r="W646">
            <v>658.71</v>
          </cell>
          <cell r="X646">
            <v>658.71</v>
          </cell>
          <cell r="Y646">
            <v>658.71</v>
          </cell>
          <cell r="Z646">
            <v>658.71</v>
          </cell>
          <cell r="AA646">
            <v>658.71</v>
          </cell>
          <cell r="AB646">
            <v>658.71</v>
          </cell>
          <cell r="AC646">
            <v>658.71</v>
          </cell>
          <cell r="AD646">
            <v>658.71</v>
          </cell>
          <cell r="AE646">
            <v>181738.71</v>
          </cell>
          <cell r="AF646">
            <v>181738.71</v>
          </cell>
          <cell r="AG646">
            <v>149961.51</v>
          </cell>
          <cell r="AH646">
            <v>1972.71</v>
          </cell>
          <cell r="AI646">
            <v>1972.71</v>
          </cell>
          <cell r="AJ646">
            <v>1972.71</v>
          </cell>
          <cell r="AK646">
            <v>1972.71</v>
          </cell>
          <cell r="AL646">
            <v>1972.71</v>
          </cell>
          <cell r="AM646">
            <v>168697.84</v>
          </cell>
          <cell r="AN646">
            <v>168697.84</v>
          </cell>
          <cell r="AO646">
            <v>168697.84</v>
          </cell>
          <cell r="AP646">
            <v>3201.87</v>
          </cell>
          <cell r="AQ646">
            <v>0</v>
          </cell>
          <cell r="AR646">
            <v>68284</v>
          </cell>
          <cell r="AS646">
            <v>68284</v>
          </cell>
          <cell r="AT646">
            <v>156012.32</v>
          </cell>
          <cell r="AU646">
            <v>68284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I646">
            <v>0</v>
          </cell>
          <cell r="BJ646">
            <v>0</v>
          </cell>
          <cell r="BK646">
            <v>0</v>
          </cell>
          <cell r="BL646">
            <v>0</v>
          </cell>
        </row>
        <row r="647">
          <cell r="B647" t="str">
            <v>1.1.03.01.00037</v>
          </cell>
          <cell r="C647" t="str">
            <v xml:space="preserve">FERTIVALE FERT.VALE DO TIETE LTDA                 </v>
          </cell>
          <cell r="D647">
            <v>5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2679.72</v>
          </cell>
          <cell r="R647">
            <v>2679.72</v>
          </cell>
          <cell r="S647">
            <v>2679.72</v>
          </cell>
          <cell r="T647">
            <v>2679.72</v>
          </cell>
          <cell r="U647">
            <v>2679.72</v>
          </cell>
          <cell r="V647">
            <v>2679.72</v>
          </cell>
          <cell r="W647">
            <v>2679.72</v>
          </cell>
          <cell r="X647">
            <v>2679.72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I647">
            <v>0</v>
          </cell>
          <cell r="BJ647">
            <v>0</v>
          </cell>
          <cell r="BK647">
            <v>0</v>
          </cell>
          <cell r="BL647">
            <v>0</v>
          </cell>
        </row>
        <row r="648">
          <cell r="B648" t="str">
            <v>1.1.03.01.00038</v>
          </cell>
          <cell r="C648" t="str">
            <v xml:space="preserve">FERTIVEL IND. FERTILIZANTES                       </v>
          </cell>
          <cell r="D648">
            <v>5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201722.13</v>
          </cell>
          <cell r="R648">
            <v>201722.13</v>
          </cell>
          <cell r="S648">
            <v>201722.13</v>
          </cell>
          <cell r="T648">
            <v>201722.13</v>
          </cell>
          <cell r="U648">
            <v>201722.13</v>
          </cell>
          <cell r="V648">
            <v>212503.53</v>
          </cell>
          <cell r="W648">
            <v>212503.53</v>
          </cell>
          <cell r="X648">
            <v>156064.32000000001</v>
          </cell>
          <cell r="Y648">
            <v>177805.81</v>
          </cell>
          <cell r="Z648">
            <v>177805.81</v>
          </cell>
          <cell r="AA648">
            <v>177805.81</v>
          </cell>
          <cell r="AB648">
            <v>150291.31</v>
          </cell>
          <cell r="AC648">
            <v>123577.99</v>
          </cell>
          <cell r="AD648">
            <v>123577.99</v>
          </cell>
          <cell r="AE648">
            <v>123577.99</v>
          </cell>
          <cell r="AF648">
            <v>38296.910000000003</v>
          </cell>
          <cell r="AG648">
            <v>13715.65</v>
          </cell>
          <cell r="AH648">
            <v>13715.65</v>
          </cell>
          <cell r="AI648">
            <v>13715.65</v>
          </cell>
          <cell r="AJ648">
            <v>13715.65</v>
          </cell>
          <cell r="AK648">
            <v>13715.65</v>
          </cell>
          <cell r="AL648">
            <v>13715.65</v>
          </cell>
          <cell r="AM648">
            <v>13715.65</v>
          </cell>
          <cell r="AN648">
            <v>46745.65</v>
          </cell>
          <cell r="AO648">
            <v>46745.65</v>
          </cell>
          <cell r="AP648">
            <v>46745.65</v>
          </cell>
          <cell r="AQ648">
            <v>46745.65</v>
          </cell>
          <cell r="AR648">
            <v>46745.65</v>
          </cell>
          <cell r="AS648">
            <v>46745.65</v>
          </cell>
          <cell r="AT648">
            <v>34298.65</v>
          </cell>
          <cell r="AU648">
            <v>34298.65</v>
          </cell>
          <cell r="AV648">
            <v>43440.65</v>
          </cell>
          <cell r="AW648">
            <v>30240.65</v>
          </cell>
          <cell r="AX648">
            <v>61630.25</v>
          </cell>
          <cell r="AY648">
            <v>61630.25</v>
          </cell>
          <cell r="AZ648">
            <v>61630.25</v>
          </cell>
          <cell r="BA648">
            <v>61630.25</v>
          </cell>
          <cell r="BB648">
            <v>61630.25</v>
          </cell>
          <cell r="BC648">
            <v>61630.25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>
            <v>0</v>
          </cell>
          <cell r="BI648">
            <v>0</v>
          </cell>
          <cell r="BJ648">
            <v>0</v>
          </cell>
          <cell r="BK648">
            <v>0</v>
          </cell>
          <cell r="BL648">
            <v>0</v>
          </cell>
        </row>
        <row r="649">
          <cell r="B649" t="str">
            <v>1.1.03.01.00039</v>
          </cell>
          <cell r="C649" t="str">
            <v xml:space="preserve">FERTIZA S/A                                       </v>
          </cell>
          <cell r="D649">
            <v>5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13329.42</v>
          </cell>
          <cell r="R649">
            <v>10830.54</v>
          </cell>
          <cell r="S649">
            <v>10830.54</v>
          </cell>
          <cell r="T649">
            <v>10830.54</v>
          </cell>
          <cell r="U649">
            <v>10830.54</v>
          </cell>
          <cell r="V649">
            <v>10830.54</v>
          </cell>
          <cell r="W649">
            <v>10830.54</v>
          </cell>
          <cell r="X649">
            <v>223510.54</v>
          </cell>
          <cell r="Y649">
            <v>515415.5</v>
          </cell>
          <cell r="Z649">
            <v>531104.04</v>
          </cell>
          <cell r="AA649">
            <v>408150.04</v>
          </cell>
          <cell r="AB649">
            <v>466800.04</v>
          </cell>
          <cell r="AC649">
            <v>408150.04</v>
          </cell>
          <cell r="AD649">
            <v>509935.2</v>
          </cell>
          <cell r="AE649">
            <v>408150.04</v>
          </cell>
          <cell r="AF649">
            <v>397018.25</v>
          </cell>
          <cell r="AG649">
            <v>325121.75</v>
          </cell>
          <cell r="AH649">
            <v>325121.75</v>
          </cell>
          <cell r="AI649">
            <v>325121.75</v>
          </cell>
          <cell r="AJ649">
            <v>325121.75</v>
          </cell>
          <cell r="AK649">
            <v>325121.75</v>
          </cell>
          <cell r="AL649">
            <v>325121.75</v>
          </cell>
          <cell r="AM649">
            <v>325121.75</v>
          </cell>
          <cell r="AN649">
            <v>325121.75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>
            <v>0</v>
          </cell>
          <cell r="BI649">
            <v>0</v>
          </cell>
          <cell r="BJ649">
            <v>0</v>
          </cell>
          <cell r="BK649">
            <v>0</v>
          </cell>
          <cell r="BL649">
            <v>0</v>
          </cell>
        </row>
        <row r="650">
          <cell r="B650" t="str">
            <v>1.1.03.01.00040</v>
          </cell>
          <cell r="C650" t="str">
            <v xml:space="preserve">FOSPAR S;A FERTILIZANTES FOSFATADOS PR            </v>
          </cell>
          <cell r="D650">
            <v>5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7348.25</v>
          </cell>
          <cell r="R650">
            <v>7348.25</v>
          </cell>
          <cell r="S650">
            <v>7348.25</v>
          </cell>
          <cell r="T650">
            <v>7348.25</v>
          </cell>
          <cell r="U650">
            <v>7348.25</v>
          </cell>
          <cell r="V650">
            <v>7348.25</v>
          </cell>
          <cell r="W650">
            <v>7348.25</v>
          </cell>
          <cell r="X650">
            <v>7348.25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-15962.31</v>
          </cell>
          <cell r="AS650">
            <v>-10877.31</v>
          </cell>
          <cell r="AT650">
            <v>-15962.31</v>
          </cell>
          <cell r="AU650">
            <v>-15962.31</v>
          </cell>
          <cell r="AV650">
            <v>-15962.31</v>
          </cell>
          <cell r="AW650">
            <v>-15962.31</v>
          </cell>
          <cell r="AX650">
            <v>0</v>
          </cell>
          <cell r="AY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  <cell r="BK650">
            <v>0</v>
          </cell>
          <cell r="BL650">
            <v>0</v>
          </cell>
        </row>
        <row r="651">
          <cell r="B651" t="str">
            <v>1.1.03.01.00041</v>
          </cell>
          <cell r="C651" t="str">
            <v xml:space="preserve">FOZ DO MOGI AGRICOLA S.A                          </v>
          </cell>
          <cell r="D651">
            <v>5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I651">
            <v>0</v>
          </cell>
          <cell r="BJ651">
            <v>0</v>
          </cell>
          <cell r="BK651">
            <v>0</v>
          </cell>
          <cell r="BL651">
            <v>0</v>
          </cell>
        </row>
        <row r="652">
          <cell r="B652" t="str">
            <v>1.1.03.01.00042</v>
          </cell>
          <cell r="C652" t="str">
            <v xml:space="preserve">FREDERICO SEBER                                   </v>
          </cell>
          <cell r="D652">
            <v>5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I652">
            <v>0</v>
          </cell>
          <cell r="BJ652">
            <v>0</v>
          </cell>
          <cell r="BK652">
            <v>0</v>
          </cell>
          <cell r="BL652">
            <v>0</v>
          </cell>
        </row>
        <row r="653">
          <cell r="B653" t="str">
            <v>1.1.03.01.00043</v>
          </cell>
          <cell r="C653" t="str">
            <v xml:space="preserve">GALVANI FERTILIZANTES LTDA                        </v>
          </cell>
          <cell r="D653">
            <v>5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95399.4</v>
          </cell>
          <cell r="S653">
            <v>95399.4</v>
          </cell>
          <cell r="T653">
            <v>18288.45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24117.5</v>
          </cell>
          <cell r="AI653">
            <v>24117.5</v>
          </cell>
          <cell r="AJ653">
            <v>24117.5</v>
          </cell>
          <cell r="AK653">
            <v>24117.5</v>
          </cell>
          <cell r="AL653">
            <v>24117.5</v>
          </cell>
          <cell r="AM653">
            <v>7297.96</v>
          </cell>
          <cell r="AN653">
            <v>7297.96</v>
          </cell>
          <cell r="AO653">
            <v>7297.96</v>
          </cell>
          <cell r="AP653">
            <v>7297.96</v>
          </cell>
          <cell r="AQ653">
            <v>7297.96</v>
          </cell>
          <cell r="AR653">
            <v>7297.96</v>
          </cell>
          <cell r="AS653">
            <v>7297.96</v>
          </cell>
          <cell r="AT653">
            <v>7297.96</v>
          </cell>
          <cell r="AU653">
            <v>7297.96</v>
          </cell>
          <cell r="AV653">
            <v>82028.91</v>
          </cell>
          <cell r="AW653">
            <v>493556.12</v>
          </cell>
          <cell r="AX653">
            <v>560373.59</v>
          </cell>
          <cell r="AY653">
            <v>366553.96</v>
          </cell>
          <cell r="AZ653">
            <v>366923.56</v>
          </cell>
          <cell r="BA653">
            <v>366923.56</v>
          </cell>
          <cell r="BB653">
            <v>133667.88</v>
          </cell>
          <cell r="BC653">
            <v>133667.88</v>
          </cell>
          <cell r="BD653">
            <v>0</v>
          </cell>
          <cell r="BE653">
            <v>0</v>
          </cell>
          <cell r="BF653">
            <v>0</v>
          </cell>
          <cell r="BG653">
            <v>0</v>
          </cell>
          <cell r="BH653">
            <v>0</v>
          </cell>
          <cell r="BI653">
            <v>0</v>
          </cell>
          <cell r="BJ653">
            <v>0</v>
          </cell>
          <cell r="BK653">
            <v>0</v>
          </cell>
          <cell r="BL653">
            <v>0</v>
          </cell>
        </row>
        <row r="654">
          <cell r="B654" t="str">
            <v>1.1.03.01.00044</v>
          </cell>
          <cell r="C654" t="str">
            <v xml:space="preserve">GLENCORE AGROCOMERCIAL LTDA                       </v>
          </cell>
          <cell r="D654">
            <v>5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4471.0600000000004</v>
          </cell>
          <cell r="R654">
            <v>4471.0600000000004</v>
          </cell>
          <cell r="S654">
            <v>4471.0600000000004</v>
          </cell>
          <cell r="T654">
            <v>4471.0600000000004</v>
          </cell>
          <cell r="U654">
            <v>4471.0600000000004</v>
          </cell>
          <cell r="V654">
            <v>4471.0600000000004</v>
          </cell>
          <cell r="W654">
            <v>4471.0600000000004</v>
          </cell>
          <cell r="X654">
            <v>4471.0600000000004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0</v>
          </cell>
          <cell r="BF654">
            <v>0</v>
          </cell>
          <cell r="BG654">
            <v>0</v>
          </cell>
          <cell r="BH654">
            <v>0</v>
          </cell>
          <cell r="BI654">
            <v>0</v>
          </cell>
          <cell r="BJ654">
            <v>0</v>
          </cell>
          <cell r="BK654">
            <v>0</v>
          </cell>
          <cell r="BL654">
            <v>0</v>
          </cell>
        </row>
        <row r="655">
          <cell r="B655" t="str">
            <v>1.1.03.01.00045</v>
          </cell>
          <cell r="C655" t="str">
            <v xml:space="preserve">HENRIQUE MARCOS SEBER                             </v>
          </cell>
          <cell r="D655">
            <v>5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  <cell r="BI655">
            <v>0</v>
          </cell>
          <cell r="BJ655">
            <v>0</v>
          </cell>
          <cell r="BK655">
            <v>0</v>
          </cell>
          <cell r="BL655">
            <v>0</v>
          </cell>
        </row>
        <row r="656">
          <cell r="B656" t="str">
            <v>1.1.03.01.00046</v>
          </cell>
          <cell r="C656" t="str">
            <v xml:space="preserve">HYDRO FERTILIZANTES LTDA                          </v>
          </cell>
          <cell r="D656">
            <v>5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I656">
            <v>0</v>
          </cell>
          <cell r="BJ656">
            <v>0</v>
          </cell>
          <cell r="BK656">
            <v>0</v>
          </cell>
          <cell r="BL656">
            <v>0</v>
          </cell>
        </row>
        <row r="657">
          <cell r="B657" t="str">
            <v>1.1.03.01.00047</v>
          </cell>
          <cell r="C657" t="str">
            <v xml:space="preserve">IPIRANGA SERRANA FERTILIZANTES                    </v>
          </cell>
          <cell r="D657">
            <v>5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79773.399999999994</v>
          </cell>
          <cell r="R657">
            <v>79773.399999999994</v>
          </cell>
          <cell r="S657">
            <v>79773.399999999994</v>
          </cell>
          <cell r="T657">
            <v>79773.399999999994</v>
          </cell>
          <cell r="U657">
            <v>79773.399999999994</v>
          </cell>
          <cell r="V657">
            <v>79773.399999999994</v>
          </cell>
          <cell r="W657">
            <v>79773.399999999994</v>
          </cell>
          <cell r="X657">
            <v>79773.399999999994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I657">
            <v>0</v>
          </cell>
          <cell r="BJ657">
            <v>0</v>
          </cell>
          <cell r="BK657">
            <v>0</v>
          </cell>
          <cell r="BL657">
            <v>0</v>
          </cell>
        </row>
        <row r="658">
          <cell r="B658" t="str">
            <v>1.1.03.01.00048</v>
          </cell>
          <cell r="C658" t="str">
            <v xml:space="preserve">ITALI INDUSTRIA E COMERCIO LTDA                   </v>
          </cell>
          <cell r="D658">
            <v>5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I658">
            <v>0</v>
          </cell>
          <cell r="BJ658">
            <v>0</v>
          </cell>
          <cell r="BK658">
            <v>0</v>
          </cell>
          <cell r="BL658">
            <v>0</v>
          </cell>
        </row>
        <row r="659">
          <cell r="B659" t="str">
            <v>1.1.03.01.00049</v>
          </cell>
          <cell r="C659" t="str">
            <v xml:space="preserve">IVO ALBRECHT                                      </v>
          </cell>
          <cell r="D659">
            <v>5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0</v>
          </cell>
          <cell r="BG659">
            <v>0</v>
          </cell>
          <cell r="BH659">
            <v>0</v>
          </cell>
          <cell r="BI659">
            <v>0</v>
          </cell>
          <cell r="BJ659">
            <v>0</v>
          </cell>
          <cell r="BK659">
            <v>0</v>
          </cell>
          <cell r="BL659">
            <v>0</v>
          </cell>
        </row>
        <row r="660">
          <cell r="B660" t="str">
            <v>1.1.03.01.00050</v>
          </cell>
          <cell r="C660" t="str">
            <v xml:space="preserve">JALES FERTILIZANTES LTDA                          </v>
          </cell>
          <cell r="D660">
            <v>5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>
            <v>0</v>
          </cell>
          <cell r="BI660">
            <v>0</v>
          </cell>
          <cell r="BJ660">
            <v>0</v>
          </cell>
          <cell r="BK660">
            <v>0</v>
          </cell>
          <cell r="BL660">
            <v>0</v>
          </cell>
        </row>
        <row r="661">
          <cell r="B661" t="str">
            <v>1.1.03.01.00051</v>
          </cell>
          <cell r="C661" t="str">
            <v xml:space="preserve">JC BARRETO FERTILZANTES S/A                       </v>
          </cell>
          <cell r="D661">
            <v>5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E661">
            <v>0</v>
          </cell>
          <cell r="BF661">
            <v>0</v>
          </cell>
          <cell r="BG661">
            <v>0</v>
          </cell>
          <cell r="BH661">
            <v>0</v>
          </cell>
          <cell r="BI661">
            <v>0</v>
          </cell>
          <cell r="BJ661">
            <v>0</v>
          </cell>
          <cell r="BK661">
            <v>0</v>
          </cell>
          <cell r="BL661">
            <v>0</v>
          </cell>
        </row>
        <row r="662">
          <cell r="B662" t="str">
            <v>1.1.03.01.00052</v>
          </cell>
          <cell r="C662" t="str">
            <v xml:space="preserve">JIKKENTI YAMAGUISHISMO AGROPECUARIA               </v>
          </cell>
          <cell r="D662">
            <v>5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I662">
            <v>0</v>
          </cell>
          <cell r="BJ662">
            <v>0</v>
          </cell>
          <cell r="BK662">
            <v>0</v>
          </cell>
          <cell r="BL662">
            <v>0</v>
          </cell>
        </row>
        <row r="663">
          <cell r="B663" t="str">
            <v>1.1.03.01.00053</v>
          </cell>
          <cell r="C663" t="str">
            <v xml:space="preserve">JOAO CARLOS CAMOLESI                              </v>
          </cell>
          <cell r="D663">
            <v>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I663">
            <v>0</v>
          </cell>
          <cell r="BJ663">
            <v>0</v>
          </cell>
          <cell r="BK663">
            <v>0</v>
          </cell>
          <cell r="BL663">
            <v>0</v>
          </cell>
        </row>
        <row r="664">
          <cell r="B664" t="str">
            <v>1.1.03.01.00054</v>
          </cell>
          <cell r="C664" t="str">
            <v xml:space="preserve">JOHANNES WILHELMUS HYACINTHUS                     </v>
          </cell>
          <cell r="D664">
            <v>5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AO664">
            <v>0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0</v>
          </cell>
          <cell r="AY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E664">
            <v>0</v>
          </cell>
          <cell r="BF664">
            <v>0</v>
          </cell>
          <cell r="BG664">
            <v>0</v>
          </cell>
          <cell r="BH664">
            <v>0</v>
          </cell>
          <cell r="BI664">
            <v>0</v>
          </cell>
          <cell r="BJ664">
            <v>0</v>
          </cell>
          <cell r="BK664">
            <v>0</v>
          </cell>
          <cell r="BL664">
            <v>0</v>
          </cell>
        </row>
        <row r="665">
          <cell r="B665" t="str">
            <v>1.1.03.01.00055</v>
          </cell>
          <cell r="C665" t="str">
            <v xml:space="preserve">JOSE ODEMIR SPAGGIARI                             </v>
          </cell>
          <cell r="D665">
            <v>5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U665">
            <v>0</v>
          </cell>
          <cell r="AV665">
            <v>0</v>
          </cell>
          <cell r="AW665">
            <v>0</v>
          </cell>
          <cell r="AX665">
            <v>0</v>
          </cell>
          <cell r="AY665">
            <v>0</v>
          </cell>
          <cell r="AZ665">
            <v>0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E665">
            <v>0</v>
          </cell>
          <cell r="BF665">
            <v>0</v>
          </cell>
          <cell r="BG665">
            <v>0</v>
          </cell>
          <cell r="BH665">
            <v>0</v>
          </cell>
          <cell r="BI665">
            <v>0</v>
          </cell>
          <cell r="BJ665">
            <v>0</v>
          </cell>
          <cell r="BK665">
            <v>0</v>
          </cell>
          <cell r="BL665">
            <v>0</v>
          </cell>
        </row>
        <row r="666">
          <cell r="B666" t="str">
            <v>1.1.03.01.00056</v>
          </cell>
          <cell r="C666" t="str">
            <v xml:space="preserve">JOSE OSWALDO R. MENDONCA                          </v>
          </cell>
          <cell r="D666">
            <v>5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0</v>
          </cell>
          <cell r="AY666">
            <v>0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E666">
            <v>0</v>
          </cell>
          <cell r="BF666">
            <v>0</v>
          </cell>
          <cell r="BG666">
            <v>0</v>
          </cell>
          <cell r="BH666">
            <v>0</v>
          </cell>
          <cell r="BI666">
            <v>0</v>
          </cell>
          <cell r="BJ666">
            <v>0</v>
          </cell>
          <cell r="BK666">
            <v>0</v>
          </cell>
          <cell r="BL666">
            <v>0</v>
          </cell>
        </row>
        <row r="667">
          <cell r="B667" t="str">
            <v>1.1.03.01.00057</v>
          </cell>
          <cell r="C667" t="str">
            <v xml:space="preserve">LARISSA AGROPECUARIA LTDA.                        </v>
          </cell>
          <cell r="D667">
            <v>5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1485</v>
          </cell>
          <cell r="R667">
            <v>1485</v>
          </cell>
          <cell r="S667">
            <v>1485</v>
          </cell>
          <cell r="T667">
            <v>1485</v>
          </cell>
          <cell r="U667">
            <v>1485</v>
          </cell>
          <cell r="V667">
            <v>1485</v>
          </cell>
          <cell r="W667">
            <v>1485</v>
          </cell>
          <cell r="X667">
            <v>1485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  <cell r="AY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E667">
            <v>0</v>
          </cell>
          <cell r="BF667">
            <v>0</v>
          </cell>
          <cell r="BG667">
            <v>0</v>
          </cell>
          <cell r="BH667">
            <v>0</v>
          </cell>
          <cell r="BI667">
            <v>0</v>
          </cell>
          <cell r="BJ667">
            <v>0</v>
          </cell>
          <cell r="BK667">
            <v>0</v>
          </cell>
          <cell r="BL667">
            <v>0</v>
          </cell>
        </row>
        <row r="668">
          <cell r="B668" t="str">
            <v>1.1.03.01.00058</v>
          </cell>
          <cell r="C668" t="str">
            <v xml:space="preserve">LIMEIRENSE S/A                                    </v>
          </cell>
          <cell r="D668">
            <v>5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E668">
            <v>0</v>
          </cell>
          <cell r="BF668">
            <v>0</v>
          </cell>
          <cell r="BG668">
            <v>0</v>
          </cell>
          <cell r="BH668">
            <v>0</v>
          </cell>
          <cell r="BI668">
            <v>0</v>
          </cell>
          <cell r="BJ668">
            <v>0</v>
          </cell>
          <cell r="BK668">
            <v>0</v>
          </cell>
          <cell r="BL668">
            <v>0</v>
          </cell>
        </row>
        <row r="669">
          <cell r="B669" t="str">
            <v>1.1.03.01.00059</v>
          </cell>
          <cell r="C669" t="str">
            <v xml:space="preserve">LINNEO EDUARDO DE P. MACHADO                      </v>
          </cell>
          <cell r="D669">
            <v>5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  <cell r="BK669">
            <v>0</v>
          </cell>
          <cell r="BL669">
            <v>0</v>
          </cell>
        </row>
        <row r="670">
          <cell r="B670" t="str">
            <v>1.1.03.01.00060</v>
          </cell>
          <cell r="C670" t="str">
            <v xml:space="preserve">MACROFERTIL IND.E COMERCIO                        </v>
          </cell>
          <cell r="D670">
            <v>5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520.61</v>
          </cell>
          <cell r="R670">
            <v>74322.89</v>
          </cell>
          <cell r="S670">
            <v>132101.39000000001</v>
          </cell>
          <cell r="T670">
            <v>23152.93</v>
          </cell>
          <cell r="U670">
            <v>23152.93</v>
          </cell>
          <cell r="V670">
            <v>23152.93</v>
          </cell>
          <cell r="W670">
            <v>23152.93</v>
          </cell>
          <cell r="X670">
            <v>23152.93</v>
          </cell>
          <cell r="Y670">
            <v>24360.04</v>
          </cell>
          <cell r="Z670">
            <v>4467.6899999999996</v>
          </cell>
          <cell r="AA670">
            <v>1727.53</v>
          </cell>
          <cell r="AB670">
            <v>1727.53</v>
          </cell>
          <cell r="AC670">
            <v>1727.53</v>
          </cell>
          <cell r="AD670">
            <v>1727.53</v>
          </cell>
          <cell r="AE670">
            <v>1727.53</v>
          </cell>
          <cell r="AF670">
            <v>1727.53</v>
          </cell>
          <cell r="AG670">
            <v>1727.53</v>
          </cell>
          <cell r="AH670">
            <v>1727.53</v>
          </cell>
          <cell r="AI670">
            <v>17712.93</v>
          </cell>
          <cell r="AJ670">
            <v>17712.93</v>
          </cell>
          <cell r="AK670">
            <v>1727.53</v>
          </cell>
          <cell r="AL670">
            <v>1727.53</v>
          </cell>
          <cell r="AM670">
            <v>1727.53</v>
          </cell>
          <cell r="AN670">
            <v>1727.53</v>
          </cell>
          <cell r="AO670">
            <v>1727.53</v>
          </cell>
          <cell r="AP670">
            <v>1727.53</v>
          </cell>
          <cell r="AQ670">
            <v>1727.53</v>
          </cell>
          <cell r="AR670">
            <v>1727.53</v>
          </cell>
          <cell r="AS670">
            <v>1727.53</v>
          </cell>
          <cell r="AT670">
            <v>1727.53</v>
          </cell>
          <cell r="AU670">
            <v>1727.53</v>
          </cell>
          <cell r="AV670">
            <v>1727.53</v>
          </cell>
          <cell r="AW670">
            <v>1727.53</v>
          </cell>
          <cell r="AX670">
            <v>1727.53</v>
          </cell>
          <cell r="AY670">
            <v>1727.53</v>
          </cell>
          <cell r="AZ670">
            <v>1727.53</v>
          </cell>
          <cell r="BA670">
            <v>1727.53</v>
          </cell>
          <cell r="BB670">
            <v>1727.53</v>
          </cell>
          <cell r="BC670">
            <v>1727.53</v>
          </cell>
          <cell r="BD670">
            <v>0</v>
          </cell>
          <cell r="BE670">
            <v>0</v>
          </cell>
          <cell r="BF670">
            <v>0</v>
          </cell>
          <cell r="BG670">
            <v>0</v>
          </cell>
          <cell r="BH670">
            <v>0</v>
          </cell>
          <cell r="BI670">
            <v>0</v>
          </cell>
          <cell r="BJ670">
            <v>0</v>
          </cell>
          <cell r="BK670">
            <v>0</v>
          </cell>
          <cell r="BL670">
            <v>0</v>
          </cell>
        </row>
        <row r="671">
          <cell r="B671" t="str">
            <v>1.1.03.01.00061</v>
          </cell>
          <cell r="C671" t="str">
            <v xml:space="preserve">MANAH S/A                                         </v>
          </cell>
          <cell r="D671">
            <v>5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28945.33</v>
          </cell>
          <cell r="R671">
            <v>28945.33</v>
          </cell>
          <cell r="S671">
            <v>28945.33</v>
          </cell>
          <cell r="T671">
            <v>28945.33</v>
          </cell>
          <cell r="U671">
            <v>28945.33</v>
          </cell>
          <cell r="V671">
            <v>28945.33</v>
          </cell>
          <cell r="W671">
            <v>28945.33</v>
          </cell>
          <cell r="X671">
            <v>28945.33</v>
          </cell>
          <cell r="Y671">
            <v>4073.95</v>
          </cell>
          <cell r="Z671">
            <v>4073.95</v>
          </cell>
          <cell r="AA671">
            <v>60732.160000000003</v>
          </cell>
          <cell r="AB671">
            <v>211782.95</v>
          </cell>
          <cell r="AC671">
            <v>211782.95</v>
          </cell>
          <cell r="AD671">
            <v>155124.74</v>
          </cell>
          <cell r="AE671">
            <v>155124.74</v>
          </cell>
          <cell r="AF671">
            <v>4073.95</v>
          </cell>
          <cell r="AG671">
            <v>4073.95</v>
          </cell>
          <cell r="AH671">
            <v>4073.95</v>
          </cell>
          <cell r="AI671">
            <v>4073.95</v>
          </cell>
          <cell r="AJ671">
            <v>4073.95</v>
          </cell>
          <cell r="AK671">
            <v>4073.95</v>
          </cell>
          <cell r="AL671">
            <v>4073.95</v>
          </cell>
          <cell r="AM671">
            <v>4073.95</v>
          </cell>
          <cell r="AN671">
            <v>4073.95</v>
          </cell>
          <cell r="AO671">
            <v>4073.95</v>
          </cell>
          <cell r="AP671">
            <v>4073.95</v>
          </cell>
          <cell r="AQ671">
            <v>4073.95</v>
          </cell>
          <cell r="AR671">
            <v>4073.95</v>
          </cell>
          <cell r="AS671">
            <v>4073.95</v>
          </cell>
          <cell r="AT671">
            <v>4073.95</v>
          </cell>
          <cell r="AU671">
            <v>4073.95</v>
          </cell>
          <cell r="AV671">
            <v>4073.95</v>
          </cell>
          <cell r="AW671">
            <v>4073.95</v>
          </cell>
          <cell r="AX671">
            <v>4073.95</v>
          </cell>
          <cell r="AY671">
            <v>4073.95</v>
          </cell>
          <cell r="AZ671">
            <v>4073.95</v>
          </cell>
          <cell r="BA671">
            <v>4073.95</v>
          </cell>
          <cell r="BB671">
            <v>4073.95</v>
          </cell>
          <cell r="BC671">
            <v>4073.95</v>
          </cell>
          <cell r="BD671">
            <v>0</v>
          </cell>
          <cell r="BE671">
            <v>0</v>
          </cell>
          <cell r="BF671">
            <v>0</v>
          </cell>
          <cell r="BG671">
            <v>0</v>
          </cell>
          <cell r="BH671">
            <v>0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</row>
        <row r="672">
          <cell r="B672" t="str">
            <v>1.1.03.01.00062</v>
          </cell>
          <cell r="C672" t="str">
            <v xml:space="preserve">MARCO ANTONIO AGUIAR                              </v>
          </cell>
          <cell r="D672">
            <v>5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>
            <v>0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</row>
        <row r="673">
          <cell r="B673" t="str">
            <v>1.1.03.01.00063</v>
          </cell>
          <cell r="C673" t="str">
            <v xml:space="preserve">MAURICIO BERNARDO SCHOLTEN                        </v>
          </cell>
          <cell r="D673">
            <v>5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>
            <v>0</v>
          </cell>
          <cell r="BI673">
            <v>0</v>
          </cell>
          <cell r="BJ673">
            <v>0</v>
          </cell>
          <cell r="BK673">
            <v>0</v>
          </cell>
          <cell r="BL673">
            <v>0</v>
          </cell>
        </row>
        <row r="674">
          <cell r="B674" t="str">
            <v>1.1.03.01.00064</v>
          </cell>
          <cell r="C674" t="str">
            <v xml:space="preserve">NAOR BARRETA                                      </v>
          </cell>
          <cell r="D674">
            <v>5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>
            <v>0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</row>
        <row r="675">
          <cell r="B675" t="str">
            <v>1.1.03.01.00065</v>
          </cell>
          <cell r="C675" t="str">
            <v xml:space="preserve">NOVA ALIANCA AGRICOLA E COMERCIO                  </v>
          </cell>
          <cell r="D675">
            <v>5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0</v>
          </cell>
          <cell r="AY675">
            <v>0</v>
          </cell>
          <cell r="AZ675">
            <v>0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E675">
            <v>0</v>
          </cell>
          <cell r="BF675">
            <v>0</v>
          </cell>
          <cell r="BG675">
            <v>0</v>
          </cell>
          <cell r="BH675">
            <v>0</v>
          </cell>
          <cell r="BI675">
            <v>0</v>
          </cell>
          <cell r="BJ675">
            <v>0</v>
          </cell>
          <cell r="BK675">
            <v>0</v>
          </cell>
          <cell r="BL675">
            <v>0</v>
          </cell>
        </row>
        <row r="676">
          <cell r="B676" t="str">
            <v>1.1.03.01.00066</v>
          </cell>
          <cell r="C676" t="str">
            <v xml:space="preserve">NUTRIPLANT INDUSTRIA E COMERCIO                   </v>
          </cell>
          <cell r="D676">
            <v>5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60352.53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914.87</v>
          </cell>
          <cell r="AE676">
            <v>914.87</v>
          </cell>
          <cell r="AF676">
            <v>914.87</v>
          </cell>
          <cell r="AG676">
            <v>914.87</v>
          </cell>
          <cell r="AH676">
            <v>914.87</v>
          </cell>
          <cell r="AI676">
            <v>914.87</v>
          </cell>
          <cell r="AJ676">
            <v>3490.77</v>
          </cell>
          <cell r="AK676">
            <v>3490.77</v>
          </cell>
          <cell r="AL676">
            <v>3490.77</v>
          </cell>
          <cell r="AM676">
            <v>3490.77</v>
          </cell>
          <cell r="AN676">
            <v>3490.77</v>
          </cell>
          <cell r="AO676">
            <v>3490.77</v>
          </cell>
          <cell r="AP676">
            <v>3490.77</v>
          </cell>
          <cell r="AQ676">
            <v>3490.77</v>
          </cell>
          <cell r="AR676">
            <v>3490.77</v>
          </cell>
          <cell r="AS676">
            <v>3490.77</v>
          </cell>
          <cell r="AT676">
            <v>3490.77</v>
          </cell>
          <cell r="AU676">
            <v>3490.77</v>
          </cell>
          <cell r="AV676">
            <v>3490.77</v>
          </cell>
          <cell r="AW676">
            <v>3490.77</v>
          </cell>
          <cell r="AX676">
            <v>3490.77</v>
          </cell>
          <cell r="AY676">
            <v>3490.77</v>
          </cell>
          <cell r="AZ676">
            <v>3490.77</v>
          </cell>
          <cell r="BA676">
            <v>3490.77</v>
          </cell>
          <cell r="BB676">
            <v>3490.77</v>
          </cell>
          <cell r="BC676">
            <v>3490.77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</row>
        <row r="677">
          <cell r="B677" t="str">
            <v>1.1.03.01.00067</v>
          </cell>
          <cell r="C677" t="str">
            <v xml:space="preserve">OSCAR NUBUHIRO ISHIDA                             </v>
          </cell>
          <cell r="D677">
            <v>5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>
            <v>0</v>
          </cell>
          <cell r="BI677">
            <v>0</v>
          </cell>
          <cell r="BJ677">
            <v>0</v>
          </cell>
          <cell r="BK677">
            <v>0</v>
          </cell>
          <cell r="BL677">
            <v>0</v>
          </cell>
        </row>
        <row r="678">
          <cell r="B678" t="str">
            <v>1.1.03.01.00068</v>
          </cell>
          <cell r="C678" t="str">
            <v xml:space="preserve">OTAVIO JUNQUEIRA L. MORAES                        </v>
          </cell>
          <cell r="D678">
            <v>5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</row>
        <row r="679">
          <cell r="B679" t="str">
            <v>1.1.03.01.00069</v>
          </cell>
          <cell r="C679" t="str">
            <v xml:space="preserve">OVETRIL OLEOS VEG.TREZE                           </v>
          </cell>
          <cell r="D679">
            <v>5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77817.03</v>
          </cell>
          <cell r="R679">
            <v>73835.03</v>
          </cell>
          <cell r="S679">
            <v>73835.03</v>
          </cell>
          <cell r="T679">
            <v>73835.03</v>
          </cell>
          <cell r="U679">
            <v>73835.03</v>
          </cell>
          <cell r="V679">
            <v>73835.03</v>
          </cell>
          <cell r="W679">
            <v>73835.03</v>
          </cell>
          <cell r="X679">
            <v>73835.03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>
            <v>0</v>
          </cell>
          <cell r="BI679">
            <v>0</v>
          </cell>
          <cell r="BJ679">
            <v>0</v>
          </cell>
          <cell r="BK679">
            <v>0</v>
          </cell>
          <cell r="BL679">
            <v>0</v>
          </cell>
        </row>
        <row r="680">
          <cell r="B680" t="str">
            <v>1.1.03.01.00070</v>
          </cell>
          <cell r="C680" t="str">
            <v xml:space="preserve">PALMIRO MALOSSO                                   </v>
          </cell>
          <cell r="D680">
            <v>5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0</v>
          </cell>
          <cell r="AZ680">
            <v>0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E680">
            <v>0</v>
          </cell>
          <cell r="BF680">
            <v>0</v>
          </cell>
          <cell r="BG680">
            <v>0</v>
          </cell>
          <cell r="BH680">
            <v>0</v>
          </cell>
          <cell r="BI680">
            <v>0</v>
          </cell>
          <cell r="BJ680">
            <v>0</v>
          </cell>
          <cell r="BK680">
            <v>0</v>
          </cell>
          <cell r="BL680">
            <v>0</v>
          </cell>
        </row>
        <row r="681">
          <cell r="B681" t="str">
            <v>1.1.03.01.00071</v>
          </cell>
          <cell r="C681" t="str">
            <v xml:space="preserve">PAULO SERGIO DE AGUIAR                            </v>
          </cell>
          <cell r="D681">
            <v>5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</row>
        <row r="682">
          <cell r="B682" t="str">
            <v>1.1.03.01.00072</v>
          </cell>
          <cell r="C682" t="str">
            <v xml:space="preserve">PENINSULA AGRO INDL.COM.LTDA                      </v>
          </cell>
          <cell r="D682">
            <v>5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38960.86</v>
          </cell>
          <cell r="R682">
            <v>38960.86</v>
          </cell>
          <cell r="S682">
            <v>38960.86</v>
          </cell>
          <cell r="T682">
            <v>38960.86</v>
          </cell>
          <cell r="U682">
            <v>38960.86</v>
          </cell>
          <cell r="V682">
            <v>38960.86</v>
          </cell>
          <cell r="W682">
            <v>38960.86</v>
          </cell>
          <cell r="X682">
            <v>38960.86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E682">
            <v>0</v>
          </cell>
          <cell r="BF682">
            <v>0</v>
          </cell>
          <cell r="BG682">
            <v>0</v>
          </cell>
          <cell r="BH682">
            <v>0</v>
          </cell>
          <cell r="BI682">
            <v>0</v>
          </cell>
          <cell r="BJ682">
            <v>0</v>
          </cell>
          <cell r="BK682">
            <v>0</v>
          </cell>
          <cell r="BL682">
            <v>0</v>
          </cell>
        </row>
        <row r="683">
          <cell r="B683" t="str">
            <v>1.1.03.01.00073</v>
          </cell>
          <cell r="C683" t="str">
            <v xml:space="preserve">PROFLORA COMERCIO E REPRESENTACOES LTDA           </v>
          </cell>
          <cell r="D683">
            <v>5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637.11</v>
          </cell>
          <cell r="R683">
            <v>637.11</v>
          </cell>
          <cell r="S683">
            <v>637.11</v>
          </cell>
          <cell r="T683">
            <v>637.11</v>
          </cell>
          <cell r="U683">
            <v>637.11</v>
          </cell>
          <cell r="V683">
            <v>637.11</v>
          </cell>
          <cell r="W683">
            <v>637.11</v>
          </cell>
          <cell r="X683">
            <v>637.11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  <cell r="AY683">
            <v>0</v>
          </cell>
          <cell r="AZ683">
            <v>0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E683">
            <v>0</v>
          </cell>
          <cell r="BF683">
            <v>0</v>
          </cell>
          <cell r="BG683">
            <v>0</v>
          </cell>
          <cell r="BH683">
            <v>0</v>
          </cell>
          <cell r="BI683">
            <v>0</v>
          </cell>
          <cell r="BJ683">
            <v>0</v>
          </cell>
          <cell r="BK683">
            <v>0</v>
          </cell>
          <cell r="BL683">
            <v>0</v>
          </cell>
        </row>
        <row r="684">
          <cell r="B684" t="str">
            <v>1.1.03.01.00074</v>
          </cell>
          <cell r="C684" t="str">
            <v xml:space="preserve">RICARDO AFONSO SCHOLTEN                           </v>
          </cell>
          <cell r="D684">
            <v>5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  <cell r="AY684">
            <v>0</v>
          </cell>
          <cell r="AZ684">
            <v>0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E684">
            <v>0</v>
          </cell>
          <cell r="BF684">
            <v>0</v>
          </cell>
          <cell r="BG684">
            <v>0</v>
          </cell>
          <cell r="BH684">
            <v>0</v>
          </cell>
          <cell r="BI684">
            <v>0</v>
          </cell>
          <cell r="BJ684">
            <v>0</v>
          </cell>
          <cell r="BK684">
            <v>0</v>
          </cell>
          <cell r="BL684">
            <v>0</v>
          </cell>
        </row>
        <row r="685">
          <cell r="B685" t="str">
            <v>1.1.03.01.00075</v>
          </cell>
          <cell r="C685" t="str">
            <v xml:space="preserve">ROLAND MARIA NIENS                                </v>
          </cell>
          <cell r="D685">
            <v>5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  <cell r="AY685">
            <v>0</v>
          </cell>
          <cell r="AZ685">
            <v>0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E685">
            <v>0</v>
          </cell>
          <cell r="BF685">
            <v>0</v>
          </cell>
          <cell r="BG685">
            <v>0</v>
          </cell>
          <cell r="BH685">
            <v>0</v>
          </cell>
          <cell r="BI685">
            <v>0</v>
          </cell>
          <cell r="BJ685">
            <v>0</v>
          </cell>
          <cell r="BK685">
            <v>0</v>
          </cell>
          <cell r="BL685">
            <v>0</v>
          </cell>
        </row>
        <row r="686">
          <cell r="B686" t="str">
            <v>1.1.03.01.00076</v>
          </cell>
          <cell r="C686" t="str">
            <v xml:space="preserve">S. BRESCIANI AGROPECUARIA LTDA                    </v>
          </cell>
          <cell r="D686">
            <v>5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  <cell r="AY686">
            <v>0</v>
          </cell>
          <cell r="AZ686">
            <v>0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E686">
            <v>0</v>
          </cell>
          <cell r="BF686">
            <v>0</v>
          </cell>
          <cell r="BG686">
            <v>0</v>
          </cell>
          <cell r="BH686">
            <v>0</v>
          </cell>
          <cell r="BI686">
            <v>0</v>
          </cell>
          <cell r="BJ686">
            <v>0</v>
          </cell>
          <cell r="BK686">
            <v>0</v>
          </cell>
          <cell r="BL686">
            <v>0</v>
          </cell>
        </row>
        <row r="687">
          <cell r="B687" t="str">
            <v>1.1.03.01.00077</v>
          </cell>
          <cell r="C687" t="str">
            <v xml:space="preserve">SOCIEDADE AGRICOLA PARAGUACU                      </v>
          </cell>
          <cell r="D687">
            <v>5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0</v>
          </cell>
          <cell r="AZ687">
            <v>0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E687">
            <v>0</v>
          </cell>
          <cell r="BF687">
            <v>0</v>
          </cell>
          <cell r="BG687">
            <v>0</v>
          </cell>
          <cell r="BH687">
            <v>0</v>
          </cell>
          <cell r="BI687">
            <v>0</v>
          </cell>
          <cell r="BJ687">
            <v>0</v>
          </cell>
          <cell r="BK687">
            <v>0</v>
          </cell>
          <cell r="BL687">
            <v>0</v>
          </cell>
        </row>
        <row r="688">
          <cell r="B688" t="str">
            <v>1.1.03.01.00078</v>
          </cell>
          <cell r="C688" t="str">
            <v xml:space="preserve">SOLO VIVO IND. E COM.                             </v>
          </cell>
          <cell r="D688">
            <v>5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1485</v>
          </cell>
          <cell r="R688">
            <v>1485</v>
          </cell>
          <cell r="S688">
            <v>1485</v>
          </cell>
          <cell r="T688">
            <v>1485</v>
          </cell>
          <cell r="U688">
            <v>1485</v>
          </cell>
          <cell r="V688">
            <v>1485</v>
          </cell>
          <cell r="W688">
            <v>1485</v>
          </cell>
          <cell r="X688">
            <v>1485</v>
          </cell>
          <cell r="Y688">
            <v>226452.3</v>
          </cell>
          <cell r="Z688">
            <v>226452.3</v>
          </cell>
          <cell r="AA688">
            <v>226452.3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0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0</v>
          </cell>
          <cell r="BJ688">
            <v>0</v>
          </cell>
          <cell r="BK688">
            <v>0</v>
          </cell>
          <cell r="BL688">
            <v>0</v>
          </cell>
        </row>
        <row r="689">
          <cell r="B689" t="str">
            <v>1.1.03.01.00079</v>
          </cell>
          <cell r="C689" t="str">
            <v xml:space="preserve">SOLORRICO S/A                                     </v>
          </cell>
          <cell r="D689">
            <v>5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213266.52</v>
          </cell>
          <cell r="R689">
            <v>213266.52</v>
          </cell>
          <cell r="S689">
            <v>213266.52</v>
          </cell>
          <cell r="T689">
            <v>213266.52</v>
          </cell>
          <cell r="U689">
            <v>213266.52</v>
          </cell>
          <cell r="V689">
            <v>375768.03</v>
          </cell>
          <cell r="W689">
            <v>4633261.5999999996</v>
          </cell>
          <cell r="X689">
            <v>3196579.26</v>
          </cell>
          <cell r="Y689">
            <v>2180056.59</v>
          </cell>
          <cell r="Z689">
            <v>1260324.67</v>
          </cell>
          <cell r="AA689">
            <v>681212.36</v>
          </cell>
          <cell r="AB689">
            <v>393574.76</v>
          </cell>
          <cell r="AC689">
            <v>387741.67</v>
          </cell>
          <cell r="AD689">
            <v>395278.8</v>
          </cell>
          <cell r="AE689">
            <v>232777.18</v>
          </cell>
          <cell r="AF689">
            <v>232777.18</v>
          </cell>
          <cell r="AG689">
            <v>232777.18</v>
          </cell>
          <cell r="AH689">
            <v>265470.68</v>
          </cell>
          <cell r="AI689">
            <v>232777.18</v>
          </cell>
          <cell r="AJ689">
            <v>232777.18</v>
          </cell>
          <cell r="AK689">
            <v>232777.18</v>
          </cell>
          <cell r="AL689">
            <v>232777.18</v>
          </cell>
          <cell r="AM689">
            <v>247425.46</v>
          </cell>
          <cell r="AN689">
            <v>247425.46</v>
          </cell>
          <cell r="AO689">
            <v>2814.5</v>
          </cell>
          <cell r="AP689">
            <v>2814.5</v>
          </cell>
          <cell r="AQ689">
            <v>2814.5</v>
          </cell>
          <cell r="AR689">
            <v>2814.5</v>
          </cell>
          <cell r="AS689">
            <v>2814.5</v>
          </cell>
          <cell r="AT689">
            <v>2814.5</v>
          </cell>
          <cell r="AU689">
            <v>120385.7</v>
          </cell>
          <cell r="AV689">
            <v>120385.7</v>
          </cell>
          <cell r="AW689">
            <v>120385.7</v>
          </cell>
          <cell r="AX689">
            <v>1091081.01</v>
          </cell>
          <cell r="AY689">
            <v>3718078.16</v>
          </cell>
          <cell r="AZ689">
            <v>4179279</v>
          </cell>
          <cell r="BA689">
            <v>129094.32</v>
          </cell>
          <cell r="BB689">
            <v>129094.32</v>
          </cell>
          <cell r="BC689">
            <v>129094.32</v>
          </cell>
          <cell r="BD689">
            <v>0</v>
          </cell>
          <cell r="BE689">
            <v>0</v>
          </cell>
          <cell r="BF689">
            <v>0</v>
          </cell>
          <cell r="BG689">
            <v>0</v>
          </cell>
          <cell r="BH689">
            <v>0</v>
          </cell>
          <cell r="BI689">
            <v>0</v>
          </cell>
          <cell r="BJ689">
            <v>0</v>
          </cell>
          <cell r="BK689">
            <v>0</v>
          </cell>
          <cell r="BL689">
            <v>0</v>
          </cell>
        </row>
        <row r="690">
          <cell r="B690" t="str">
            <v>1.1.03.01.00080</v>
          </cell>
          <cell r="C690" t="str">
            <v xml:space="preserve">SUPERAGRO S/A                                     </v>
          </cell>
          <cell r="D690">
            <v>5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>
            <v>0</v>
          </cell>
          <cell r="BI690">
            <v>0</v>
          </cell>
          <cell r="BJ690">
            <v>0</v>
          </cell>
          <cell r="BK690">
            <v>0</v>
          </cell>
          <cell r="BL690">
            <v>0</v>
          </cell>
        </row>
        <row r="691">
          <cell r="B691" t="str">
            <v>1.1.03.01.00081</v>
          </cell>
          <cell r="C691" t="str">
            <v xml:space="preserve">TAKENAKA S/A                                      </v>
          </cell>
          <cell r="D691">
            <v>5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21870.51</v>
          </cell>
          <cell r="R691">
            <v>21870.51</v>
          </cell>
          <cell r="S691">
            <v>21870.51</v>
          </cell>
          <cell r="T691">
            <v>21870.51</v>
          </cell>
          <cell r="U691">
            <v>21870.51</v>
          </cell>
          <cell r="V691">
            <v>21870.51</v>
          </cell>
          <cell r="W691">
            <v>32883.769999999997</v>
          </cell>
          <cell r="X691">
            <v>32883.769999999997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  <cell r="AY691">
            <v>0</v>
          </cell>
          <cell r="AZ691">
            <v>0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E691">
            <v>0</v>
          </cell>
          <cell r="BF691">
            <v>0</v>
          </cell>
          <cell r="BG691">
            <v>0</v>
          </cell>
          <cell r="BH691">
            <v>0</v>
          </cell>
          <cell r="BI691">
            <v>0</v>
          </cell>
          <cell r="BJ691">
            <v>0</v>
          </cell>
          <cell r="BK691">
            <v>0</v>
          </cell>
          <cell r="BL691">
            <v>0</v>
          </cell>
        </row>
        <row r="692">
          <cell r="B692" t="str">
            <v>1.1.03.01.00082</v>
          </cell>
          <cell r="C692" t="str">
            <v xml:space="preserve">TISCOSKI E CIA LTDA                               </v>
          </cell>
          <cell r="D692">
            <v>5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56793.51</v>
          </cell>
          <cell r="S692">
            <v>2278.85</v>
          </cell>
          <cell r="T692">
            <v>2278.85</v>
          </cell>
          <cell r="U692">
            <v>2278.85</v>
          </cell>
          <cell r="V692">
            <v>123676.91</v>
          </cell>
          <cell r="W692">
            <v>10565.31</v>
          </cell>
          <cell r="X692">
            <v>10565.31</v>
          </cell>
          <cell r="Y692">
            <v>2278.87</v>
          </cell>
          <cell r="Z692">
            <v>2278.87</v>
          </cell>
          <cell r="AA692">
            <v>2278.87</v>
          </cell>
          <cell r="AB692">
            <v>2278.87</v>
          </cell>
          <cell r="AC692">
            <v>2278.87</v>
          </cell>
          <cell r="AD692">
            <v>2278.87</v>
          </cell>
          <cell r="AE692">
            <v>2278.87</v>
          </cell>
          <cell r="AF692">
            <v>2278.87</v>
          </cell>
          <cell r="AG692">
            <v>2278.87</v>
          </cell>
          <cell r="AH692">
            <v>2278.87</v>
          </cell>
          <cell r="AI692">
            <v>2278.87</v>
          </cell>
          <cell r="AJ692">
            <v>2278.87</v>
          </cell>
          <cell r="AK692">
            <v>46594.51</v>
          </cell>
          <cell r="AL692">
            <v>46594.51</v>
          </cell>
          <cell r="AM692">
            <v>46594.51</v>
          </cell>
          <cell r="AN692">
            <v>46594.51</v>
          </cell>
          <cell r="AO692">
            <v>44315.64</v>
          </cell>
          <cell r="AP692">
            <v>44315.64</v>
          </cell>
          <cell r="AQ692">
            <v>44315.64</v>
          </cell>
          <cell r="AR692">
            <v>44315.64</v>
          </cell>
          <cell r="AS692">
            <v>44315.64</v>
          </cell>
          <cell r="AT692">
            <v>44315.64</v>
          </cell>
          <cell r="AU692">
            <v>44315.64</v>
          </cell>
          <cell r="AV692">
            <v>44315.64</v>
          </cell>
          <cell r="AW692">
            <v>44315.64</v>
          </cell>
          <cell r="AX692">
            <v>44315.64</v>
          </cell>
          <cell r="AY692">
            <v>44315.64</v>
          </cell>
          <cell r="AZ692">
            <v>44315.64</v>
          </cell>
          <cell r="BA692">
            <v>44315.64</v>
          </cell>
          <cell r="BB692">
            <v>44315.64</v>
          </cell>
          <cell r="BC692">
            <v>44315.64</v>
          </cell>
          <cell r="BD692">
            <v>0</v>
          </cell>
          <cell r="BE692">
            <v>0</v>
          </cell>
          <cell r="BF692">
            <v>0</v>
          </cell>
          <cell r="BG692">
            <v>0</v>
          </cell>
          <cell r="BH692">
            <v>0</v>
          </cell>
          <cell r="BI692">
            <v>0</v>
          </cell>
          <cell r="BJ692">
            <v>0</v>
          </cell>
          <cell r="BK692">
            <v>0</v>
          </cell>
          <cell r="BL692">
            <v>0</v>
          </cell>
        </row>
        <row r="693">
          <cell r="B693" t="str">
            <v>1.1.03.01.00083</v>
          </cell>
          <cell r="C693" t="str">
            <v xml:space="preserve">UNIAO SAO PAULO S/A AGRICOLA                      </v>
          </cell>
          <cell r="D693">
            <v>5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  <cell r="AY693">
            <v>0</v>
          </cell>
          <cell r="AZ693">
            <v>0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E693">
            <v>0</v>
          </cell>
          <cell r="BF693">
            <v>0</v>
          </cell>
          <cell r="BG693">
            <v>0</v>
          </cell>
          <cell r="BH693">
            <v>0</v>
          </cell>
          <cell r="BI693">
            <v>0</v>
          </cell>
          <cell r="BJ693">
            <v>0</v>
          </cell>
          <cell r="BK693">
            <v>0</v>
          </cell>
          <cell r="BL693">
            <v>0</v>
          </cell>
        </row>
        <row r="694">
          <cell r="B694" t="str">
            <v>1.1.03.01.00084</v>
          </cell>
          <cell r="C694" t="str">
            <v xml:space="preserve">UNIFERTIL UNIAO DE FERTILIZANTES LTDA             </v>
          </cell>
          <cell r="D694">
            <v>5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  <cell r="AY694">
            <v>0</v>
          </cell>
          <cell r="AZ694">
            <v>0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E694">
            <v>0</v>
          </cell>
          <cell r="BF694">
            <v>0</v>
          </cell>
          <cell r="BG694">
            <v>0</v>
          </cell>
          <cell r="BH694">
            <v>0</v>
          </cell>
          <cell r="BI694">
            <v>0</v>
          </cell>
          <cell r="BJ694">
            <v>0</v>
          </cell>
          <cell r="BK694">
            <v>0</v>
          </cell>
          <cell r="BL694">
            <v>0</v>
          </cell>
        </row>
        <row r="695">
          <cell r="B695" t="str">
            <v>1.1.03.01.00085</v>
          </cell>
          <cell r="C695" t="str">
            <v xml:space="preserve">USINA DA BARRA ACUCAR E ALCOOL                    </v>
          </cell>
          <cell r="D695">
            <v>5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  <cell r="AY695">
            <v>0</v>
          </cell>
          <cell r="AZ695">
            <v>0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E695">
            <v>0</v>
          </cell>
          <cell r="BF695">
            <v>0</v>
          </cell>
          <cell r="BG695">
            <v>0</v>
          </cell>
          <cell r="BH695">
            <v>0</v>
          </cell>
          <cell r="BI695">
            <v>0</v>
          </cell>
          <cell r="BJ695">
            <v>0</v>
          </cell>
          <cell r="BK695">
            <v>0</v>
          </cell>
          <cell r="BL695">
            <v>0</v>
          </cell>
        </row>
        <row r="696">
          <cell r="B696" t="str">
            <v>1.1.03.01.00086</v>
          </cell>
          <cell r="C696" t="str">
            <v xml:space="preserve">UTILFERTIL INDUSTRIA COMERCIL                     </v>
          </cell>
          <cell r="D696">
            <v>5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  <cell r="AY696">
            <v>181141.27</v>
          </cell>
          <cell r="AZ696">
            <v>181141.27</v>
          </cell>
          <cell r="BA696">
            <v>15784.54</v>
          </cell>
          <cell r="BB696">
            <v>110971.35</v>
          </cell>
          <cell r="BC696">
            <v>110971.35</v>
          </cell>
          <cell r="BD696">
            <v>0</v>
          </cell>
          <cell r="BE696">
            <v>0</v>
          </cell>
          <cell r="BF696">
            <v>0</v>
          </cell>
          <cell r="BG696">
            <v>0</v>
          </cell>
          <cell r="BH696">
            <v>0</v>
          </cell>
          <cell r="BI696">
            <v>0</v>
          </cell>
          <cell r="BJ696">
            <v>0</v>
          </cell>
          <cell r="BK696">
            <v>0</v>
          </cell>
          <cell r="BL696">
            <v>0</v>
          </cell>
        </row>
        <row r="697">
          <cell r="B697" t="str">
            <v>1.1.03.01.00087</v>
          </cell>
          <cell r="C697" t="str">
            <v xml:space="preserve">VALDEMAR DA COSTA GARCIA                          </v>
          </cell>
          <cell r="D697">
            <v>5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0</v>
          </cell>
          <cell r="BF697">
            <v>0</v>
          </cell>
          <cell r="BG697">
            <v>0</v>
          </cell>
          <cell r="BH697">
            <v>0</v>
          </cell>
          <cell r="BI697">
            <v>0</v>
          </cell>
          <cell r="BJ697">
            <v>0</v>
          </cell>
          <cell r="BK697">
            <v>0</v>
          </cell>
          <cell r="BL697">
            <v>0</v>
          </cell>
        </row>
        <row r="698">
          <cell r="B698" t="str">
            <v>1.1.03.01.00088</v>
          </cell>
          <cell r="C698" t="str">
            <v xml:space="preserve">VERONICA AP. NEWMAN                               </v>
          </cell>
          <cell r="D698">
            <v>5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0</v>
          </cell>
          <cell r="AZ698">
            <v>0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E698">
            <v>0</v>
          </cell>
          <cell r="BF698">
            <v>0</v>
          </cell>
          <cell r="BG698">
            <v>0</v>
          </cell>
          <cell r="BH698">
            <v>0</v>
          </cell>
          <cell r="BI698">
            <v>0</v>
          </cell>
          <cell r="BJ698">
            <v>0</v>
          </cell>
          <cell r="BK698">
            <v>0</v>
          </cell>
          <cell r="BL698">
            <v>0</v>
          </cell>
        </row>
        <row r="699">
          <cell r="B699" t="str">
            <v>1.1.03.01.00089</v>
          </cell>
          <cell r="C699" t="str">
            <v xml:space="preserve">WALTER DUCH                                       </v>
          </cell>
          <cell r="D699">
            <v>5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0</v>
          </cell>
          <cell r="AZ699">
            <v>0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E699">
            <v>0</v>
          </cell>
          <cell r="BF699">
            <v>0</v>
          </cell>
          <cell r="BG699">
            <v>0</v>
          </cell>
          <cell r="BH699">
            <v>0</v>
          </cell>
          <cell r="BI699">
            <v>0</v>
          </cell>
          <cell r="BJ699">
            <v>0</v>
          </cell>
          <cell r="BK699">
            <v>0</v>
          </cell>
          <cell r="BL699">
            <v>0</v>
          </cell>
        </row>
        <row r="700">
          <cell r="B700" t="str">
            <v>1.1.03.01.00090</v>
          </cell>
          <cell r="C700" t="str">
            <v xml:space="preserve">PENINSULA INTERNATIONAL S/A                       </v>
          </cell>
          <cell r="D700">
            <v>5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-23680.59</v>
          </cell>
          <cell r="S700">
            <v>-23680.59</v>
          </cell>
          <cell r="T700">
            <v>-23680.59</v>
          </cell>
          <cell r="U700">
            <v>-23680.59</v>
          </cell>
          <cell r="V700">
            <v>-23680.59</v>
          </cell>
          <cell r="W700">
            <v>-23680.59</v>
          </cell>
          <cell r="X700">
            <v>-23680.59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0</v>
          </cell>
          <cell r="AZ700">
            <v>0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E700">
            <v>0</v>
          </cell>
          <cell r="BF700">
            <v>0</v>
          </cell>
          <cell r="BG700">
            <v>0</v>
          </cell>
          <cell r="BH700">
            <v>0</v>
          </cell>
          <cell r="BI700">
            <v>0</v>
          </cell>
          <cell r="BJ700">
            <v>0</v>
          </cell>
          <cell r="BK700">
            <v>0</v>
          </cell>
          <cell r="BL700">
            <v>0</v>
          </cell>
        </row>
        <row r="701">
          <cell r="B701" t="str">
            <v>1.1.03.01.00091</v>
          </cell>
          <cell r="C701" t="str">
            <v xml:space="preserve">OVETRIL OLEOS VEGETAIS LTDA                       </v>
          </cell>
          <cell r="D701">
            <v>5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0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E701">
            <v>0</v>
          </cell>
          <cell r="BF701">
            <v>0</v>
          </cell>
          <cell r="BG701">
            <v>0</v>
          </cell>
          <cell r="BH701">
            <v>0</v>
          </cell>
          <cell r="BI701">
            <v>0</v>
          </cell>
          <cell r="BJ701">
            <v>0</v>
          </cell>
          <cell r="BK701">
            <v>0</v>
          </cell>
          <cell r="BL701">
            <v>0</v>
          </cell>
        </row>
        <row r="702">
          <cell r="B702" t="str">
            <v>1.1.03.01.00092</v>
          </cell>
          <cell r="C702" t="str">
            <v xml:space="preserve">GIRASSOL IMPORTACAO E EXPORTACAO LTDA             </v>
          </cell>
          <cell r="D702">
            <v>5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179963.7</v>
          </cell>
          <cell r="R702">
            <v>346188.18</v>
          </cell>
          <cell r="S702">
            <v>302037.64</v>
          </cell>
          <cell r="T702">
            <v>302037.64</v>
          </cell>
          <cell r="U702">
            <v>302037.64</v>
          </cell>
          <cell r="V702">
            <v>179963.64</v>
          </cell>
          <cell r="W702">
            <v>370463.64</v>
          </cell>
          <cell r="X702">
            <v>370463.64</v>
          </cell>
          <cell r="Y702">
            <v>0</v>
          </cell>
          <cell r="Z702">
            <v>0</v>
          </cell>
          <cell r="AA702">
            <v>-281074.83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3775.42</v>
          </cell>
          <cell r="AG702">
            <v>0</v>
          </cell>
          <cell r="AH702">
            <v>0</v>
          </cell>
          <cell r="AI702">
            <v>214249.95</v>
          </cell>
          <cell r="AJ702">
            <v>432521.35</v>
          </cell>
          <cell r="AK702">
            <v>282223.25</v>
          </cell>
          <cell r="AL702">
            <v>178779.64</v>
          </cell>
          <cell r="AM702">
            <v>470000.04</v>
          </cell>
          <cell r="AN702">
            <v>444265.75</v>
          </cell>
          <cell r="AO702">
            <v>21473.87</v>
          </cell>
          <cell r="AP702">
            <v>9728.8700000000008</v>
          </cell>
          <cell r="AQ702">
            <v>111160.84</v>
          </cell>
          <cell r="AR702">
            <v>111160.84</v>
          </cell>
          <cell r="AS702">
            <v>111160.84</v>
          </cell>
          <cell r="AT702">
            <v>111160.84</v>
          </cell>
          <cell r="AU702">
            <v>111160.84</v>
          </cell>
          <cell r="AV702">
            <v>111160.84</v>
          </cell>
          <cell r="AW702">
            <v>111160.84</v>
          </cell>
          <cell r="AX702">
            <v>111160.84</v>
          </cell>
          <cell r="AY702">
            <v>111160.84</v>
          </cell>
          <cell r="AZ702">
            <v>111160.84</v>
          </cell>
          <cell r="BA702">
            <v>111160.84</v>
          </cell>
          <cell r="BB702">
            <v>111160.84</v>
          </cell>
          <cell r="BC702">
            <v>111160.84</v>
          </cell>
          <cell r="BD702">
            <v>0</v>
          </cell>
          <cell r="BE702">
            <v>0</v>
          </cell>
          <cell r="BF702">
            <v>0</v>
          </cell>
          <cell r="BG702">
            <v>0</v>
          </cell>
          <cell r="BH702">
            <v>0</v>
          </cell>
          <cell r="BI702">
            <v>0</v>
          </cell>
          <cell r="BJ702">
            <v>0</v>
          </cell>
          <cell r="BK702">
            <v>0</v>
          </cell>
          <cell r="BL702">
            <v>0</v>
          </cell>
        </row>
        <row r="703">
          <cell r="B703" t="str">
            <v>1.1.03.01.00093</v>
          </cell>
          <cell r="C703" t="str">
            <v xml:space="preserve">FERTIPAR FERTILIZANTES DE PARANA LTDA             </v>
          </cell>
          <cell r="D703">
            <v>5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-394842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64887.14</v>
          </cell>
          <cell r="AP703">
            <v>-0.04</v>
          </cell>
          <cell r="AQ703">
            <v>-0.09</v>
          </cell>
          <cell r="AR703">
            <v>-0.09</v>
          </cell>
          <cell r="AS703">
            <v>-0.09</v>
          </cell>
          <cell r="AT703">
            <v>-0.09</v>
          </cell>
          <cell r="AU703">
            <v>-0.09</v>
          </cell>
          <cell r="AV703">
            <v>-0.09</v>
          </cell>
          <cell r="AW703">
            <v>-0.09</v>
          </cell>
          <cell r="AX703">
            <v>-0.09</v>
          </cell>
          <cell r="AY703">
            <v>-0.09</v>
          </cell>
          <cell r="AZ703">
            <v>-0.09</v>
          </cell>
          <cell r="BA703">
            <v>-0.09</v>
          </cell>
          <cell r="BB703">
            <v>299.11</v>
          </cell>
          <cell r="BC703">
            <v>299.11</v>
          </cell>
          <cell r="BD703">
            <v>0</v>
          </cell>
          <cell r="BE703">
            <v>0</v>
          </cell>
          <cell r="BF703">
            <v>0</v>
          </cell>
          <cell r="BG703">
            <v>0</v>
          </cell>
          <cell r="BH703">
            <v>0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</row>
        <row r="704">
          <cell r="B704" t="str">
            <v>1.1.03.01.00094</v>
          </cell>
          <cell r="C704" t="str">
            <v xml:space="preserve">AGRO HEMAR LTDA                                   </v>
          </cell>
          <cell r="D704">
            <v>5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2692.8</v>
          </cell>
          <cell r="R704">
            <v>2692.8</v>
          </cell>
          <cell r="S704">
            <v>2692.8</v>
          </cell>
          <cell r="T704">
            <v>2692.8</v>
          </cell>
          <cell r="U704">
            <v>2692.8</v>
          </cell>
          <cell r="V704">
            <v>2692.8</v>
          </cell>
          <cell r="W704">
            <v>2692.8</v>
          </cell>
          <cell r="X704">
            <v>2692.8</v>
          </cell>
          <cell r="Y704">
            <v>2692.8</v>
          </cell>
          <cell r="Z704">
            <v>2692.8</v>
          </cell>
          <cell r="AA704">
            <v>2692.8</v>
          </cell>
          <cell r="AB704">
            <v>2692.8</v>
          </cell>
          <cell r="AC704">
            <v>2692.8</v>
          </cell>
          <cell r="AD704">
            <v>2692.8</v>
          </cell>
          <cell r="AE704">
            <v>2692.8</v>
          </cell>
          <cell r="AF704">
            <v>2692.8</v>
          </cell>
          <cell r="AG704">
            <v>2692.8</v>
          </cell>
          <cell r="AH704">
            <v>2692.8</v>
          </cell>
          <cell r="AI704">
            <v>2692.8</v>
          </cell>
          <cell r="AJ704">
            <v>2692.8</v>
          </cell>
          <cell r="AK704">
            <v>2692.8</v>
          </cell>
          <cell r="AL704">
            <v>2692.8</v>
          </cell>
          <cell r="AM704">
            <v>2692.8</v>
          </cell>
          <cell r="AN704">
            <v>2692.8</v>
          </cell>
          <cell r="AO704">
            <v>2692.8</v>
          </cell>
          <cell r="AP704">
            <v>2692.8</v>
          </cell>
          <cell r="AQ704">
            <v>2692.8</v>
          </cell>
          <cell r="AR704">
            <v>2692.8</v>
          </cell>
          <cell r="AS704">
            <v>2692.8</v>
          </cell>
          <cell r="AT704">
            <v>2692.8</v>
          </cell>
          <cell r="AU704">
            <v>2692.8</v>
          </cell>
          <cell r="AV704">
            <v>2692.8</v>
          </cell>
          <cell r="AW704">
            <v>2692.8</v>
          </cell>
          <cell r="AX704">
            <v>2692.8</v>
          </cell>
          <cell r="AY704">
            <v>2692.8</v>
          </cell>
          <cell r="AZ704">
            <v>2692.8</v>
          </cell>
          <cell r="BA704">
            <v>2692.8</v>
          </cell>
          <cell r="BB704">
            <v>2692.8</v>
          </cell>
          <cell r="BC704">
            <v>2692.8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>
            <v>0</v>
          </cell>
          <cell r="BI704">
            <v>0</v>
          </cell>
          <cell r="BJ704">
            <v>0</v>
          </cell>
          <cell r="BK704">
            <v>0</v>
          </cell>
          <cell r="BL704">
            <v>0</v>
          </cell>
        </row>
        <row r="705">
          <cell r="B705" t="str">
            <v>1.1.03.01.00095</v>
          </cell>
          <cell r="C705" t="str">
            <v xml:space="preserve">COOP.AGROPECUARIA CASCAVEL LTDA                   </v>
          </cell>
          <cell r="D705">
            <v>5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6008.48</v>
          </cell>
          <cell r="R705">
            <v>6008.48</v>
          </cell>
          <cell r="S705">
            <v>6008.48</v>
          </cell>
          <cell r="T705">
            <v>6008.48</v>
          </cell>
          <cell r="U705">
            <v>6008.48</v>
          </cell>
          <cell r="V705">
            <v>0</v>
          </cell>
          <cell r="W705">
            <v>0</v>
          </cell>
          <cell r="X705">
            <v>0</v>
          </cell>
          <cell r="Y705">
            <v>11152.16</v>
          </cell>
          <cell r="Z705">
            <v>11152.16</v>
          </cell>
          <cell r="AA705">
            <v>11152.16</v>
          </cell>
          <cell r="AB705">
            <v>11152.16</v>
          </cell>
          <cell r="AC705">
            <v>11152.16</v>
          </cell>
          <cell r="AD705">
            <v>11152.16</v>
          </cell>
          <cell r="AE705">
            <v>11152.16</v>
          </cell>
          <cell r="AF705">
            <v>11152.16</v>
          </cell>
          <cell r="AG705">
            <v>11152.16</v>
          </cell>
          <cell r="AH705">
            <v>11152.16</v>
          </cell>
          <cell r="AI705">
            <v>11152.16</v>
          </cell>
          <cell r="AJ705">
            <v>11152.16</v>
          </cell>
          <cell r="AK705">
            <v>11152.16</v>
          </cell>
          <cell r="AL705">
            <v>11152.16</v>
          </cell>
          <cell r="AM705">
            <v>11152.16</v>
          </cell>
          <cell r="AN705">
            <v>11152.16</v>
          </cell>
          <cell r="AO705">
            <v>11152.16</v>
          </cell>
          <cell r="AP705">
            <v>11152.16</v>
          </cell>
          <cell r="AQ705">
            <v>11152.16</v>
          </cell>
          <cell r="AR705">
            <v>11152.16</v>
          </cell>
          <cell r="AS705">
            <v>11152.16</v>
          </cell>
          <cell r="AT705">
            <v>11152.16</v>
          </cell>
          <cell r="AU705">
            <v>11152.16</v>
          </cell>
          <cell r="AV705">
            <v>11152.16</v>
          </cell>
          <cell r="AW705">
            <v>11152.16</v>
          </cell>
          <cell r="AX705">
            <v>235537.31</v>
          </cell>
          <cell r="AY705">
            <v>235537.31</v>
          </cell>
          <cell r="AZ705">
            <v>16551.21</v>
          </cell>
          <cell r="BA705">
            <v>16551.21</v>
          </cell>
          <cell r="BB705">
            <v>16551.21</v>
          </cell>
          <cell r="BC705">
            <v>16551.21</v>
          </cell>
          <cell r="BD705">
            <v>0</v>
          </cell>
          <cell r="BE705">
            <v>0</v>
          </cell>
          <cell r="BF705">
            <v>0</v>
          </cell>
          <cell r="BG705">
            <v>0</v>
          </cell>
          <cell r="BH705">
            <v>0</v>
          </cell>
          <cell r="BI705">
            <v>0</v>
          </cell>
          <cell r="BJ705">
            <v>0</v>
          </cell>
          <cell r="BK705">
            <v>0</v>
          </cell>
          <cell r="BL705">
            <v>0</v>
          </cell>
        </row>
        <row r="706">
          <cell r="B706" t="str">
            <v>1.1.03.01.00096</v>
          </cell>
          <cell r="C706" t="str">
            <v xml:space="preserve">FERTIPAR FERTILIZANTES DO PARANA LTDA             </v>
          </cell>
          <cell r="D706">
            <v>5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394841.98</v>
          </cell>
          <cell r="V706">
            <v>394841.98</v>
          </cell>
          <cell r="W706">
            <v>394841.98</v>
          </cell>
          <cell r="X706">
            <v>394841.98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0</v>
          </cell>
          <cell r="BK706">
            <v>0</v>
          </cell>
          <cell r="BL706">
            <v>0</v>
          </cell>
        </row>
        <row r="707">
          <cell r="B707" t="str">
            <v>1.1.03.01.00097</v>
          </cell>
          <cell r="C707" t="str">
            <v xml:space="preserve">BAFERTIL - BAHIA FERTILIZANTES LTDA               </v>
          </cell>
          <cell r="D707">
            <v>5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4368</v>
          </cell>
          <cell r="T707">
            <v>4368</v>
          </cell>
          <cell r="U707">
            <v>4368</v>
          </cell>
          <cell r="V707">
            <v>8736</v>
          </cell>
          <cell r="W707">
            <v>8736</v>
          </cell>
          <cell r="X707">
            <v>8736</v>
          </cell>
          <cell r="Y707">
            <v>4368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AW707">
            <v>0</v>
          </cell>
          <cell r="AX707">
            <v>0</v>
          </cell>
          <cell r="AY707">
            <v>0</v>
          </cell>
          <cell r="AZ707">
            <v>0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0</v>
          </cell>
          <cell r="BJ707">
            <v>0</v>
          </cell>
          <cell r="BK707">
            <v>0</v>
          </cell>
          <cell r="BL707">
            <v>0</v>
          </cell>
        </row>
        <row r="708">
          <cell r="B708" t="str">
            <v>1.1.03.01.00098</v>
          </cell>
          <cell r="C708" t="str">
            <v xml:space="preserve">FERTIPAR BANDEIRANTES                             </v>
          </cell>
          <cell r="D708">
            <v>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184647.01</v>
          </cell>
          <cell r="X708">
            <v>184647.01</v>
          </cell>
          <cell r="Y708">
            <v>41464.79</v>
          </cell>
          <cell r="Z708">
            <v>34471.879999999997</v>
          </cell>
          <cell r="AA708">
            <v>52260.06</v>
          </cell>
          <cell r="AB708">
            <v>35694.839999999997</v>
          </cell>
          <cell r="AC708">
            <v>35694.839999999997</v>
          </cell>
          <cell r="AD708">
            <v>35694.839999999997</v>
          </cell>
          <cell r="AE708">
            <v>35694.839999999997</v>
          </cell>
          <cell r="AF708">
            <v>35694.839999999997</v>
          </cell>
          <cell r="AG708">
            <v>35694.839999999997</v>
          </cell>
          <cell r="AH708">
            <v>35694.839999999997</v>
          </cell>
          <cell r="AI708">
            <v>35694.839999999997</v>
          </cell>
          <cell r="AJ708">
            <v>35694.839999999997</v>
          </cell>
          <cell r="AK708">
            <v>35694.839999999997</v>
          </cell>
          <cell r="AL708">
            <v>35694.839999999997</v>
          </cell>
          <cell r="AM708">
            <v>35694.839999999997</v>
          </cell>
          <cell r="AN708">
            <v>35694.839999999997</v>
          </cell>
          <cell r="AO708">
            <v>35694.839999999997</v>
          </cell>
          <cell r="AP708">
            <v>35694.839999999997</v>
          </cell>
          <cell r="AQ708">
            <v>35694.839999999997</v>
          </cell>
          <cell r="AR708">
            <v>35694.839999999997</v>
          </cell>
          <cell r="AS708">
            <v>35694.839999999997</v>
          </cell>
          <cell r="AT708">
            <v>35694.839999999997</v>
          </cell>
          <cell r="AU708">
            <v>35694.839999999997</v>
          </cell>
          <cell r="AV708">
            <v>35694.839999999997</v>
          </cell>
          <cell r="AW708">
            <v>35694.839999999997</v>
          </cell>
          <cell r="AX708">
            <v>35694.839999999997</v>
          </cell>
          <cell r="AY708">
            <v>35694.839999999997</v>
          </cell>
          <cell r="AZ708">
            <v>35694.839999999997</v>
          </cell>
          <cell r="BA708">
            <v>35694.839999999997</v>
          </cell>
          <cell r="BB708">
            <v>35694.839999999997</v>
          </cell>
          <cell r="BC708">
            <v>35694.839999999997</v>
          </cell>
          <cell r="BD708">
            <v>0</v>
          </cell>
          <cell r="BE708">
            <v>0</v>
          </cell>
          <cell r="BF708">
            <v>0</v>
          </cell>
          <cell r="BG708">
            <v>0</v>
          </cell>
          <cell r="BH708">
            <v>0</v>
          </cell>
          <cell r="BI708">
            <v>0</v>
          </cell>
          <cell r="BJ708">
            <v>0</v>
          </cell>
          <cell r="BK708">
            <v>0</v>
          </cell>
          <cell r="BL708">
            <v>0</v>
          </cell>
        </row>
        <row r="709">
          <cell r="B709" t="str">
            <v>1.1.03.01.00099</v>
          </cell>
          <cell r="C709" t="str">
            <v xml:space="preserve">BUNGE FERTILIZANTES S/A                           </v>
          </cell>
          <cell r="D709">
            <v>5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-73419.08</v>
          </cell>
          <cell r="Y709">
            <v>6354.32</v>
          </cell>
          <cell r="Z709">
            <v>157978.62</v>
          </cell>
          <cell r="AA709">
            <v>146257.67000000001</v>
          </cell>
          <cell r="AB709">
            <v>43069.23</v>
          </cell>
          <cell r="AC709">
            <v>-129168.58</v>
          </cell>
          <cell r="AD709">
            <v>-132167.16</v>
          </cell>
          <cell r="AE709">
            <v>-137807.42000000001</v>
          </cell>
          <cell r="AF709">
            <v>13243.37</v>
          </cell>
          <cell r="AG709">
            <v>13243.4</v>
          </cell>
          <cell r="AH709">
            <v>13243.4</v>
          </cell>
          <cell r="AI709">
            <v>42482.26</v>
          </cell>
          <cell r="AJ709">
            <v>63256.55</v>
          </cell>
          <cell r="AK709">
            <v>364429.9</v>
          </cell>
          <cell r="AL709">
            <v>2311490.8199999998</v>
          </cell>
          <cell r="AM709">
            <v>1737093.95</v>
          </cell>
          <cell r="AN709">
            <v>2691398.17</v>
          </cell>
          <cell r="AO709">
            <v>2415140.35</v>
          </cell>
          <cell r="AP709">
            <v>1846199.79</v>
          </cell>
          <cell r="AQ709">
            <v>1956633.74</v>
          </cell>
          <cell r="AR709">
            <v>1026120.21</v>
          </cell>
          <cell r="AS709">
            <v>1089715.76</v>
          </cell>
          <cell r="AT709">
            <v>2731710.35</v>
          </cell>
          <cell r="AU709">
            <v>5054777.05</v>
          </cell>
          <cell r="AV709">
            <v>5999205.46</v>
          </cell>
          <cell r="AW709">
            <v>7340659.71</v>
          </cell>
          <cell r="AX709">
            <v>4550230.2</v>
          </cell>
          <cell r="AY709">
            <v>2655888.6</v>
          </cell>
          <cell r="AZ709">
            <v>4712719.6100000003</v>
          </cell>
          <cell r="BA709">
            <v>2293831.8199999998</v>
          </cell>
          <cell r="BB709">
            <v>1667208.73</v>
          </cell>
          <cell r="BC709">
            <v>1160886.05</v>
          </cell>
          <cell r="BD709">
            <v>0</v>
          </cell>
          <cell r="BE709">
            <v>0</v>
          </cell>
          <cell r="BF709">
            <v>0</v>
          </cell>
          <cell r="BG709">
            <v>0</v>
          </cell>
          <cell r="BH709">
            <v>0</v>
          </cell>
          <cell r="BI709">
            <v>0</v>
          </cell>
          <cell r="BJ709">
            <v>0</v>
          </cell>
          <cell r="BK709">
            <v>0</v>
          </cell>
          <cell r="BL709">
            <v>0</v>
          </cell>
        </row>
        <row r="710">
          <cell r="B710" t="str">
            <v>1.1.03.01.00100</v>
          </cell>
          <cell r="C710" t="str">
            <v xml:space="preserve">VALENTINO GARDIN                                  </v>
          </cell>
          <cell r="D710">
            <v>5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544</v>
          </cell>
          <cell r="V710">
            <v>544</v>
          </cell>
          <cell r="W710">
            <v>544</v>
          </cell>
          <cell r="X710">
            <v>544</v>
          </cell>
          <cell r="Y710">
            <v>544</v>
          </cell>
          <cell r="Z710">
            <v>544</v>
          </cell>
          <cell r="AA710">
            <v>544</v>
          </cell>
          <cell r="AB710">
            <v>544</v>
          </cell>
          <cell r="AC710">
            <v>544</v>
          </cell>
          <cell r="AD710">
            <v>544</v>
          </cell>
          <cell r="AE710">
            <v>544</v>
          </cell>
          <cell r="AF710">
            <v>544</v>
          </cell>
          <cell r="AG710">
            <v>544</v>
          </cell>
          <cell r="AH710">
            <v>544</v>
          </cell>
          <cell r="AI710">
            <v>544</v>
          </cell>
          <cell r="AJ710">
            <v>544</v>
          </cell>
          <cell r="AK710">
            <v>544</v>
          </cell>
          <cell r="AL710">
            <v>544</v>
          </cell>
          <cell r="AM710">
            <v>544</v>
          </cell>
          <cell r="AN710">
            <v>544</v>
          </cell>
          <cell r="AO710">
            <v>544</v>
          </cell>
          <cell r="AP710">
            <v>544</v>
          </cell>
          <cell r="AQ710">
            <v>544</v>
          </cell>
          <cell r="AR710">
            <v>544</v>
          </cell>
          <cell r="AS710">
            <v>544</v>
          </cell>
          <cell r="AT710">
            <v>544</v>
          </cell>
          <cell r="AU710">
            <v>544</v>
          </cell>
          <cell r="AV710">
            <v>544</v>
          </cell>
          <cell r="AW710">
            <v>544</v>
          </cell>
          <cell r="AX710">
            <v>544</v>
          </cell>
          <cell r="AY710">
            <v>544</v>
          </cell>
          <cell r="AZ710">
            <v>544</v>
          </cell>
          <cell r="BA710">
            <v>544</v>
          </cell>
          <cell r="BB710">
            <v>544</v>
          </cell>
          <cell r="BC710">
            <v>544</v>
          </cell>
          <cell r="BD710">
            <v>0</v>
          </cell>
          <cell r="BE710">
            <v>0</v>
          </cell>
          <cell r="BF710">
            <v>0</v>
          </cell>
          <cell r="BG710">
            <v>0</v>
          </cell>
          <cell r="BH710">
            <v>0</v>
          </cell>
          <cell r="BI710">
            <v>0</v>
          </cell>
          <cell r="BJ710">
            <v>0</v>
          </cell>
          <cell r="BK710">
            <v>0</v>
          </cell>
          <cell r="BL710">
            <v>0</v>
          </cell>
        </row>
        <row r="711">
          <cell r="B711" t="str">
            <v>1.1.03.01.00101</v>
          </cell>
          <cell r="C711" t="str">
            <v xml:space="preserve">ADM EXPORTADORA E IMPORTADORA S/A                 </v>
          </cell>
          <cell r="D711">
            <v>5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893000</v>
          </cell>
          <cell r="Y711">
            <v>81620.2</v>
          </cell>
          <cell r="Z711">
            <v>81620.2</v>
          </cell>
          <cell r="AA711">
            <v>81620.2</v>
          </cell>
          <cell r="AB711">
            <v>81620.2</v>
          </cell>
          <cell r="AC711">
            <v>81620.2</v>
          </cell>
          <cell r="AD711">
            <v>81620.2</v>
          </cell>
          <cell r="AE711">
            <v>81620.2</v>
          </cell>
          <cell r="AF711">
            <v>81620.2</v>
          </cell>
          <cell r="AG711">
            <v>81620.2</v>
          </cell>
          <cell r="AH711">
            <v>81620.2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0</v>
          </cell>
          <cell r="AQ711">
            <v>0</v>
          </cell>
          <cell r="AR711">
            <v>0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  <cell r="AY711">
            <v>0</v>
          </cell>
          <cell r="AZ711">
            <v>0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E711">
            <v>0</v>
          </cell>
          <cell r="BF711">
            <v>0</v>
          </cell>
          <cell r="BG711">
            <v>0</v>
          </cell>
          <cell r="BH711">
            <v>0</v>
          </cell>
          <cell r="BI711">
            <v>0</v>
          </cell>
          <cell r="BJ711">
            <v>0</v>
          </cell>
          <cell r="BK711">
            <v>0</v>
          </cell>
          <cell r="BL711">
            <v>0</v>
          </cell>
        </row>
        <row r="712">
          <cell r="B712" t="str">
            <v>1.1.03.01.00102</v>
          </cell>
          <cell r="C712" t="str">
            <v xml:space="preserve">CARGIL                                            </v>
          </cell>
          <cell r="D712">
            <v>5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453287.17</v>
          </cell>
          <cell r="AF712">
            <v>431581.87</v>
          </cell>
          <cell r="AG712">
            <v>266437.87</v>
          </cell>
          <cell r="AH712">
            <v>255357.87</v>
          </cell>
          <cell r="AI712">
            <v>130799.37</v>
          </cell>
          <cell r="AJ712">
            <v>208735.37</v>
          </cell>
          <cell r="AK712">
            <v>102869.83</v>
          </cell>
          <cell r="AL712">
            <v>102869.83</v>
          </cell>
          <cell r="AM712">
            <v>-69928.679999999993</v>
          </cell>
          <cell r="AN712">
            <v>30636.12</v>
          </cell>
          <cell r="AO712">
            <v>600368.87</v>
          </cell>
          <cell r="AP712">
            <v>589522.06999999995</v>
          </cell>
          <cell r="AQ712">
            <v>313905.11</v>
          </cell>
          <cell r="AR712">
            <v>251472.75</v>
          </cell>
          <cell r="AS712">
            <v>251472.75</v>
          </cell>
          <cell r="AT712">
            <v>252995.78</v>
          </cell>
          <cell r="AU712">
            <v>251472.74</v>
          </cell>
          <cell r="AV712">
            <v>135411.14000000001</v>
          </cell>
          <cell r="AW712">
            <v>1153274.54</v>
          </cell>
          <cell r="AX712">
            <v>151280.5</v>
          </cell>
          <cell r="AY712">
            <v>265909.18</v>
          </cell>
          <cell r="AZ712">
            <v>-2562668.11</v>
          </cell>
          <cell r="BA712">
            <v>52017.47</v>
          </cell>
          <cell r="BB712">
            <v>7317.47</v>
          </cell>
          <cell r="BC712">
            <v>-5379.15</v>
          </cell>
          <cell r="BD712">
            <v>0</v>
          </cell>
          <cell r="BE712">
            <v>0</v>
          </cell>
          <cell r="BF712">
            <v>0</v>
          </cell>
          <cell r="BG712">
            <v>0</v>
          </cell>
          <cell r="BH712">
            <v>0</v>
          </cell>
          <cell r="BI712">
            <v>0</v>
          </cell>
          <cell r="BJ712">
            <v>0</v>
          </cell>
          <cell r="BK712">
            <v>0</v>
          </cell>
          <cell r="BL712">
            <v>0</v>
          </cell>
        </row>
        <row r="713">
          <cell r="B713" t="str">
            <v>1.1.03.01.00103</v>
          </cell>
          <cell r="C713" t="str">
            <v xml:space="preserve">DELTA FERTILIZANTES LTDA                          </v>
          </cell>
          <cell r="D713">
            <v>5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40253.99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  <cell r="AY713">
            <v>0</v>
          </cell>
          <cell r="AZ713">
            <v>0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E713">
            <v>0</v>
          </cell>
          <cell r="BF713">
            <v>0</v>
          </cell>
          <cell r="BG713">
            <v>0</v>
          </cell>
          <cell r="BH713">
            <v>0</v>
          </cell>
          <cell r="BI713">
            <v>0</v>
          </cell>
          <cell r="BJ713">
            <v>0</v>
          </cell>
          <cell r="BK713">
            <v>0</v>
          </cell>
          <cell r="BL713">
            <v>0</v>
          </cell>
        </row>
        <row r="714">
          <cell r="B714" t="str">
            <v>1.1.03.01.00104</v>
          </cell>
          <cell r="C714" t="str">
            <v xml:space="preserve">COPECENTRO - COOP.AGRICOLA CENTRO OESTE           </v>
          </cell>
          <cell r="D714">
            <v>5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3477.28</v>
          </cell>
          <cell r="AK714">
            <v>3477.28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  <cell r="AY714">
            <v>0</v>
          </cell>
          <cell r="AZ714">
            <v>0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E714">
            <v>0</v>
          </cell>
          <cell r="BF714">
            <v>0</v>
          </cell>
          <cell r="BG714">
            <v>0</v>
          </cell>
          <cell r="BH714">
            <v>0</v>
          </cell>
          <cell r="BI714">
            <v>0</v>
          </cell>
          <cell r="BJ714">
            <v>0</v>
          </cell>
          <cell r="BK714">
            <v>0</v>
          </cell>
          <cell r="BL714">
            <v>0</v>
          </cell>
        </row>
        <row r="715">
          <cell r="B715" t="str">
            <v>1.1.03.01.00105</v>
          </cell>
          <cell r="C715" t="str">
            <v xml:space="preserve">COOP.AGRO IND.DO CENTRO OESTE DO BRASIL           </v>
          </cell>
          <cell r="D715">
            <v>5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93000</v>
          </cell>
          <cell r="AM715">
            <v>235600</v>
          </cell>
          <cell r="AN715">
            <v>232905.21</v>
          </cell>
          <cell r="AO715">
            <v>1223405.21</v>
          </cell>
          <cell r="AP715">
            <v>-0.09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266445.39</v>
          </cell>
          <cell r="AX715">
            <v>108839.95</v>
          </cell>
          <cell r="AY715">
            <v>241939.95</v>
          </cell>
          <cell r="AZ715">
            <v>352132.95</v>
          </cell>
          <cell r="BA715">
            <v>110192.95</v>
          </cell>
          <cell r="BB715">
            <v>110192.95</v>
          </cell>
          <cell r="BC715">
            <v>110192.95</v>
          </cell>
          <cell r="BD715">
            <v>0</v>
          </cell>
          <cell r="BE715">
            <v>0</v>
          </cell>
          <cell r="BF715">
            <v>0</v>
          </cell>
          <cell r="BG715">
            <v>0</v>
          </cell>
          <cell r="BH715">
            <v>0</v>
          </cell>
          <cell r="BI715">
            <v>0</v>
          </cell>
          <cell r="BJ715">
            <v>0</v>
          </cell>
          <cell r="BK715">
            <v>0</v>
          </cell>
          <cell r="BL715">
            <v>0</v>
          </cell>
        </row>
        <row r="716">
          <cell r="B716" t="str">
            <v>1.1.03.01.00106</v>
          </cell>
          <cell r="C716" t="str">
            <v xml:space="preserve">ADUBOS BOUTIM LTDA                                </v>
          </cell>
          <cell r="D716">
            <v>5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193821.72</v>
          </cell>
          <cell r="AO716">
            <v>-0.09</v>
          </cell>
          <cell r="AP716">
            <v>-0.09</v>
          </cell>
          <cell r="AQ716">
            <v>3551.58</v>
          </cell>
          <cell r="AR716">
            <v>3551.58</v>
          </cell>
          <cell r="AS716">
            <v>-0.1</v>
          </cell>
          <cell r="AT716">
            <v>-0.1</v>
          </cell>
          <cell r="AU716">
            <v>-0.1</v>
          </cell>
          <cell r="AV716">
            <v>-0.1</v>
          </cell>
          <cell r="AW716">
            <v>-0.1</v>
          </cell>
          <cell r="AX716">
            <v>-0.1</v>
          </cell>
          <cell r="AY716">
            <v>-0.1</v>
          </cell>
          <cell r="AZ716">
            <v>376302.87</v>
          </cell>
          <cell r="BA716">
            <v>-0.3</v>
          </cell>
          <cell r="BB716">
            <v>-0.3</v>
          </cell>
          <cell r="BC716">
            <v>-0.3</v>
          </cell>
          <cell r="BD716">
            <v>0</v>
          </cell>
          <cell r="BE716">
            <v>0</v>
          </cell>
          <cell r="BF716">
            <v>0</v>
          </cell>
          <cell r="BG716">
            <v>0</v>
          </cell>
          <cell r="BH716">
            <v>0</v>
          </cell>
          <cell r="BI716">
            <v>0</v>
          </cell>
          <cell r="BJ716">
            <v>0</v>
          </cell>
          <cell r="BK716">
            <v>0</v>
          </cell>
          <cell r="BL716">
            <v>0</v>
          </cell>
        </row>
        <row r="717">
          <cell r="B717" t="str">
            <v>1.1.03.01.00107</v>
          </cell>
          <cell r="C717" t="str">
            <v xml:space="preserve">ADULFERTIL IND. E COM. DE FERTILIZANTES           </v>
          </cell>
          <cell r="D717">
            <v>5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  <cell r="AY717">
            <v>0</v>
          </cell>
          <cell r="AZ717">
            <v>0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E717">
            <v>0</v>
          </cell>
          <cell r="BF717">
            <v>0</v>
          </cell>
          <cell r="BG717">
            <v>0</v>
          </cell>
          <cell r="BH717">
            <v>0</v>
          </cell>
          <cell r="BI717">
            <v>0</v>
          </cell>
          <cell r="BJ717">
            <v>0</v>
          </cell>
          <cell r="BK717">
            <v>0</v>
          </cell>
          <cell r="BL717">
            <v>0</v>
          </cell>
        </row>
        <row r="718">
          <cell r="B718" t="str">
            <v>1.1.03.01.00108</v>
          </cell>
          <cell r="C718" t="str">
            <v xml:space="preserve">IPAR - FERTILIZANTES DO PARANA LTDA               </v>
          </cell>
          <cell r="D718">
            <v>5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  <cell r="AY718">
            <v>0</v>
          </cell>
          <cell r="AZ718">
            <v>0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E718">
            <v>0</v>
          </cell>
          <cell r="BF718">
            <v>0</v>
          </cell>
          <cell r="BG718">
            <v>0</v>
          </cell>
          <cell r="BH718">
            <v>0</v>
          </cell>
          <cell r="BI718">
            <v>0</v>
          </cell>
          <cell r="BJ718">
            <v>0</v>
          </cell>
          <cell r="BK718">
            <v>0</v>
          </cell>
          <cell r="BL718">
            <v>0</v>
          </cell>
        </row>
        <row r="719">
          <cell r="B719" t="str">
            <v>1.1.03.01.00109</v>
          </cell>
          <cell r="C719" t="str">
            <v xml:space="preserve">ADUBOS SUDOESTE LTDA                              </v>
          </cell>
          <cell r="D719">
            <v>5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AO719">
            <v>0</v>
          </cell>
          <cell r="AP719">
            <v>0</v>
          </cell>
          <cell r="AQ719">
            <v>0</v>
          </cell>
          <cell r="AR719">
            <v>160939.41</v>
          </cell>
          <cell r="AS719">
            <v>-0.06</v>
          </cell>
          <cell r="AT719">
            <v>-0.06</v>
          </cell>
          <cell r="AU719">
            <v>274709.55</v>
          </cell>
          <cell r="AV719">
            <v>291383.17</v>
          </cell>
          <cell r="AW719">
            <v>277279.63</v>
          </cell>
          <cell r="AX719">
            <v>277279.63</v>
          </cell>
          <cell r="AY719">
            <v>277279.63</v>
          </cell>
          <cell r="AZ719">
            <v>277279.63</v>
          </cell>
          <cell r="BA719">
            <v>277279.63</v>
          </cell>
          <cell r="BB719">
            <v>277279.63</v>
          </cell>
          <cell r="BC719">
            <v>277279.63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>
            <v>0</v>
          </cell>
          <cell r="BI719">
            <v>0</v>
          </cell>
          <cell r="BJ719">
            <v>0</v>
          </cell>
          <cell r="BK719">
            <v>0</v>
          </cell>
          <cell r="BL719">
            <v>0</v>
          </cell>
        </row>
        <row r="720">
          <cell r="B720" t="str">
            <v>1.1.03.01.00110</v>
          </cell>
          <cell r="C720" t="str">
            <v xml:space="preserve">BOIFERTIL NUTRIÃ├O ANIMAL IND.                    </v>
          </cell>
          <cell r="D720">
            <v>5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1146</v>
          </cell>
          <cell r="AT720">
            <v>4091.25</v>
          </cell>
          <cell r="AU720">
            <v>2484.75</v>
          </cell>
          <cell r="AV720">
            <v>5359.75</v>
          </cell>
          <cell r="AW720">
            <v>5359.75</v>
          </cell>
          <cell r="AX720">
            <v>5359.75</v>
          </cell>
          <cell r="AY720">
            <v>5359.75</v>
          </cell>
          <cell r="AZ720">
            <v>5359.75</v>
          </cell>
          <cell r="BA720">
            <v>5359.75</v>
          </cell>
          <cell r="BB720">
            <v>5359.75</v>
          </cell>
          <cell r="BC720">
            <v>5359.75</v>
          </cell>
          <cell r="BD720">
            <v>0</v>
          </cell>
          <cell r="BE720">
            <v>0</v>
          </cell>
          <cell r="BF720">
            <v>0</v>
          </cell>
          <cell r="BG720">
            <v>0</v>
          </cell>
          <cell r="BH720">
            <v>0</v>
          </cell>
          <cell r="BI720">
            <v>0</v>
          </cell>
          <cell r="BJ720">
            <v>0</v>
          </cell>
          <cell r="BK720">
            <v>0</v>
          </cell>
          <cell r="BL720">
            <v>0</v>
          </cell>
        </row>
        <row r="721">
          <cell r="B721" t="str">
            <v>1.1.03.01.00111</v>
          </cell>
          <cell r="C721" t="str">
            <v xml:space="preserve">FERTILIZANTES FOSFATADOS S/S-FOSFERTIL            </v>
          </cell>
          <cell r="D721">
            <v>5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271843</v>
          </cell>
          <cell r="AW721">
            <v>415232.7</v>
          </cell>
          <cell r="AX721">
            <v>415232.7</v>
          </cell>
          <cell r="AY721">
            <v>415232.7</v>
          </cell>
          <cell r="AZ721">
            <v>415232.7</v>
          </cell>
          <cell r="BA721">
            <v>415232.7</v>
          </cell>
          <cell r="BB721">
            <v>415232.7</v>
          </cell>
          <cell r="BC721">
            <v>415232.7</v>
          </cell>
          <cell r="BD721">
            <v>0</v>
          </cell>
          <cell r="BE721">
            <v>0</v>
          </cell>
          <cell r="BF721">
            <v>0</v>
          </cell>
          <cell r="BG721">
            <v>0</v>
          </cell>
          <cell r="BH721">
            <v>0</v>
          </cell>
          <cell r="BI721">
            <v>0</v>
          </cell>
          <cell r="BJ721">
            <v>0</v>
          </cell>
          <cell r="BK721">
            <v>0</v>
          </cell>
          <cell r="BL721">
            <v>0</v>
          </cell>
        </row>
        <row r="722">
          <cell r="B722" t="str">
            <v>1.1.03.01.00112</v>
          </cell>
          <cell r="C722" t="str">
            <v xml:space="preserve">FERTIMIX LTDA                                     </v>
          </cell>
          <cell r="D722">
            <v>5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103392.22</v>
          </cell>
          <cell r="AY722">
            <v>103392.22</v>
          </cell>
          <cell r="AZ722">
            <v>-0.03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E722">
            <v>0</v>
          </cell>
          <cell r="BF722">
            <v>0</v>
          </cell>
          <cell r="BG722">
            <v>0</v>
          </cell>
          <cell r="BH722">
            <v>0</v>
          </cell>
          <cell r="BI722">
            <v>0</v>
          </cell>
          <cell r="BJ722">
            <v>0</v>
          </cell>
          <cell r="BK722">
            <v>0</v>
          </cell>
          <cell r="BL722">
            <v>0</v>
          </cell>
        </row>
        <row r="723">
          <cell r="B723" t="str">
            <v>1.1.03.01.09999</v>
          </cell>
          <cell r="C723" t="str">
            <v xml:space="preserve">DEVOLUCAO EMPRESTIMOS (CONTA E ORDEM)             </v>
          </cell>
          <cell r="D723">
            <v>5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  <cell r="AZ723">
            <v>0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E723">
            <v>0</v>
          </cell>
          <cell r="BF723">
            <v>0</v>
          </cell>
          <cell r="BG723">
            <v>0</v>
          </cell>
          <cell r="BH723">
            <v>0</v>
          </cell>
          <cell r="BI723">
            <v>0</v>
          </cell>
          <cell r="BJ723">
            <v>0</v>
          </cell>
          <cell r="BK723">
            <v>0</v>
          </cell>
          <cell r="BL723">
            <v>0</v>
          </cell>
        </row>
        <row r="724">
          <cell r="B724" t="str">
            <v>1.1.04</v>
          </cell>
          <cell r="C724" t="str">
            <v xml:space="preserve">DEVEDORES MOEDA ESTRANGEIRA                       </v>
          </cell>
          <cell r="D724">
            <v>3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339781.06</v>
          </cell>
          <cell r="R724">
            <v>352554.52</v>
          </cell>
          <cell r="S724">
            <v>372619.72</v>
          </cell>
          <cell r="T724">
            <v>376601.73</v>
          </cell>
          <cell r="U724">
            <v>406820.2</v>
          </cell>
          <cell r="V724">
            <v>406820.2</v>
          </cell>
          <cell r="W724">
            <v>406820.2</v>
          </cell>
          <cell r="X724">
            <v>406820.2</v>
          </cell>
          <cell r="Y724">
            <v>1022071.16</v>
          </cell>
          <cell r="Z724">
            <v>1037607.25</v>
          </cell>
          <cell r="AA724">
            <v>969228.12</v>
          </cell>
          <cell r="AB724">
            <v>1018250.04</v>
          </cell>
          <cell r="AC724">
            <v>1018250.04</v>
          </cell>
          <cell r="AD724">
            <v>1018250.04</v>
          </cell>
          <cell r="AE724">
            <v>1018250.04</v>
          </cell>
          <cell r="AF724">
            <v>1018617.4</v>
          </cell>
          <cell r="AG724">
            <v>804840.34</v>
          </cell>
          <cell r="AH724">
            <v>636438.78</v>
          </cell>
          <cell r="AI724">
            <v>476614.5</v>
          </cell>
          <cell r="AJ724">
            <v>476614.5</v>
          </cell>
          <cell r="AK724">
            <v>573932.49</v>
          </cell>
          <cell r="AL724">
            <v>585536.14</v>
          </cell>
          <cell r="AM724">
            <v>598232.35</v>
          </cell>
          <cell r="AN724">
            <v>551244.12</v>
          </cell>
          <cell r="AO724">
            <v>630378.56000000006</v>
          </cell>
          <cell r="AP724">
            <v>898770.92</v>
          </cell>
          <cell r="AQ724">
            <v>988333.58</v>
          </cell>
          <cell r="AR724">
            <v>1065774.04</v>
          </cell>
          <cell r="AS724">
            <v>1078635.22</v>
          </cell>
          <cell r="AT724">
            <v>1100996.97</v>
          </cell>
          <cell r="AU724">
            <v>1137540.1000000001</v>
          </cell>
          <cell r="AV724">
            <v>1137540.1000000001</v>
          </cell>
          <cell r="AW724">
            <v>723215.61</v>
          </cell>
          <cell r="AX724">
            <v>736705.17</v>
          </cell>
          <cell r="AY724">
            <v>816397.5</v>
          </cell>
          <cell r="AZ724">
            <v>619722.38</v>
          </cell>
          <cell r="BA724">
            <v>581139.88</v>
          </cell>
          <cell r="BB724">
            <v>588957.57999999996</v>
          </cell>
          <cell r="BC724">
            <v>588957.57999999996</v>
          </cell>
          <cell r="BD724">
            <v>0</v>
          </cell>
          <cell r="BE724">
            <v>0</v>
          </cell>
          <cell r="BF724">
            <v>0</v>
          </cell>
          <cell r="BG724">
            <v>0</v>
          </cell>
          <cell r="BH724">
            <v>0</v>
          </cell>
          <cell r="BI724">
            <v>0</v>
          </cell>
          <cell r="BJ724">
            <v>0</v>
          </cell>
          <cell r="BK724">
            <v>0</v>
          </cell>
          <cell r="BL724">
            <v>0</v>
          </cell>
        </row>
        <row r="725">
          <cell r="A725">
            <v>9</v>
          </cell>
          <cell r="B725" t="str">
            <v>1.1.04.01</v>
          </cell>
          <cell r="C725" t="str">
            <v xml:space="preserve">DEVEDORES MOEDA ESTRANGEIRA                       </v>
          </cell>
          <cell r="D725">
            <v>4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339781.06</v>
          </cell>
          <cell r="R725">
            <v>352554.52</v>
          </cell>
          <cell r="S725">
            <v>372619.72</v>
          </cell>
          <cell r="T725">
            <v>376601.73</v>
          </cell>
          <cell r="U725">
            <v>406820.2</v>
          </cell>
          <cell r="V725">
            <v>406820.2</v>
          </cell>
          <cell r="W725">
            <v>406820.2</v>
          </cell>
          <cell r="X725">
            <v>406820.2</v>
          </cell>
          <cell r="Y725">
            <v>1022071.16</v>
          </cell>
          <cell r="Z725">
            <v>1037607.25</v>
          </cell>
          <cell r="AA725">
            <v>969228.12</v>
          </cell>
          <cell r="AB725">
            <v>1018250.04</v>
          </cell>
          <cell r="AC725">
            <v>1018250.04</v>
          </cell>
          <cell r="AD725">
            <v>1018250.04</v>
          </cell>
          <cell r="AE725">
            <v>1018250.04</v>
          </cell>
          <cell r="AF725">
            <v>1018617.4</v>
          </cell>
          <cell r="AG725">
            <v>804840.34</v>
          </cell>
          <cell r="AH725">
            <v>636438.78</v>
          </cell>
          <cell r="AI725">
            <v>476614.5</v>
          </cell>
          <cell r="AJ725">
            <v>476614.5</v>
          </cell>
          <cell r="AK725">
            <v>573932.49</v>
          </cell>
          <cell r="AL725">
            <v>585536.14</v>
          </cell>
          <cell r="AM725">
            <v>598232.35</v>
          </cell>
          <cell r="AN725">
            <v>551244.12</v>
          </cell>
          <cell r="AO725">
            <v>630378.56000000006</v>
          </cell>
          <cell r="AP725">
            <v>898770.92</v>
          </cell>
          <cell r="AQ725">
            <v>988333.58</v>
          </cell>
          <cell r="AR725">
            <v>1065774.04</v>
          </cell>
          <cell r="AS725">
            <v>1078635.22</v>
          </cell>
          <cell r="AT725">
            <v>1100996.97</v>
          </cell>
          <cell r="AU725">
            <v>1137540.1000000001</v>
          </cell>
          <cell r="AV725">
            <v>1137540.1000000001</v>
          </cell>
          <cell r="AW725">
            <v>723215.61</v>
          </cell>
          <cell r="AX725">
            <v>736705.17</v>
          </cell>
          <cell r="AY725">
            <v>816397.5</v>
          </cell>
          <cell r="AZ725">
            <v>619722.38</v>
          </cell>
          <cell r="BA725">
            <v>581139.88</v>
          </cell>
          <cell r="BB725">
            <v>588957.57999999996</v>
          </cell>
          <cell r="BC725">
            <v>588957.57999999996</v>
          </cell>
          <cell r="BD725">
            <v>0</v>
          </cell>
          <cell r="BE725">
            <v>0</v>
          </cell>
          <cell r="BF725">
            <v>0</v>
          </cell>
          <cell r="BG725">
            <v>0</v>
          </cell>
          <cell r="BH725">
            <v>0</v>
          </cell>
          <cell r="BI725">
            <v>0</v>
          </cell>
          <cell r="BJ725">
            <v>0</v>
          </cell>
          <cell r="BK725">
            <v>0</v>
          </cell>
          <cell r="BL725">
            <v>0</v>
          </cell>
        </row>
        <row r="726">
          <cell r="B726" t="str">
            <v>1.1.04.01.00001</v>
          </cell>
          <cell r="C726" t="str">
            <v xml:space="preserve">PREMIOS SUB-ESTADIA DE NAVIOS                     </v>
          </cell>
          <cell r="D726">
            <v>5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339781.06</v>
          </cell>
          <cell r="R726">
            <v>352554.52</v>
          </cell>
          <cell r="S726">
            <v>372619.72</v>
          </cell>
          <cell r="T726">
            <v>376601.73</v>
          </cell>
          <cell r="U726">
            <v>406820.2</v>
          </cell>
          <cell r="V726">
            <v>406820.2</v>
          </cell>
          <cell r="W726">
            <v>406820.2</v>
          </cell>
          <cell r="X726">
            <v>406820.2</v>
          </cell>
          <cell r="Y726">
            <v>1022071.16</v>
          </cell>
          <cell r="Z726">
            <v>1037607.25</v>
          </cell>
          <cell r="AA726">
            <v>969228.12</v>
          </cell>
          <cell r="AB726">
            <v>1018250.04</v>
          </cell>
          <cell r="AC726">
            <v>1018250.04</v>
          </cell>
          <cell r="AD726">
            <v>1018250.04</v>
          </cell>
          <cell r="AE726">
            <v>1018250.04</v>
          </cell>
          <cell r="AF726">
            <v>1018617.4</v>
          </cell>
          <cell r="AG726">
            <v>804840.34</v>
          </cell>
          <cell r="AH726">
            <v>636438.78</v>
          </cell>
          <cell r="AI726">
            <v>476614.5</v>
          </cell>
          <cell r="AJ726">
            <v>476614.5</v>
          </cell>
          <cell r="AK726">
            <v>573932.49</v>
          </cell>
          <cell r="AL726">
            <v>585536.14</v>
          </cell>
          <cell r="AM726">
            <v>598232.35</v>
          </cell>
          <cell r="AN726">
            <v>551244.12</v>
          </cell>
          <cell r="AO726">
            <v>630378.56000000006</v>
          </cell>
          <cell r="AP726">
            <v>898770.92</v>
          </cell>
          <cell r="AQ726">
            <v>988333.58</v>
          </cell>
          <cell r="AR726">
            <v>1065774.04</v>
          </cell>
          <cell r="AS726">
            <v>1078635.22</v>
          </cell>
          <cell r="AT726">
            <v>1100996.97</v>
          </cell>
          <cell r="AU726">
            <v>1137540.1000000001</v>
          </cell>
          <cell r="AV726">
            <v>1137540.1000000001</v>
          </cell>
          <cell r="AW726">
            <v>723215.61</v>
          </cell>
          <cell r="AX726">
            <v>736705.17</v>
          </cell>
          <cell r="AY726">
            <v>816397.5</v>
          </cell>
          <cell r="AZ726">
            <v>619722.38</v>
          </cell>
          <cell r="BA726">
            <v>581139.88</v>
          </cell>
          <cell r="BB726">
            <v>588957.57999999996</v>
          </cell>
          <cell r="BC726">
            <v>588957.57999999996</v>
          </cell>
          <cell r="BD726">
            <v>0</v>
          </cell>
          <cell r="BE726">
            <v>0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  <cell r="BK726">
            <v>0</v>
          </cell>
          <cell r="BL726">
            <v>0</v>
          </cell>
        </row>
        <row r="727">
          <cell r="B727" t="str">
            <v>1.1.05</v>
          </cell>
          <cell r="C727" t="str">
            <v xml:space="preserve">COMPRAS CONTRATADAS S/FAT.                        </v>
          </cell>
          <cell r="D727">
            <v>3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516888.14</v>
          </cell>
          <cell r="R727">
            <v>1980922.91</v>
          </cell>
          <cell r="S727">
            <v>2259198.7400000002</v>
          </cell>
          <cell r="T727">
            <v>2098437.15</v>
          </cell>
          <cell r="U727">
            <v>2388328.5</v>
          </cell>
          <cell r="V727">
            <v>2732469</v>
          </cell>
          <cell r="W727">
            <v>3503307.54</v>
          </cell>
          <cell r="X727">
            <v>4301081.8899999997</v>
          </cell>
          <cell r="Y727">
            <v>4880470.62</v>
          </cell>
          <cell r="Z727">
            <v>3276453.1</v>
          </cell>
          <cell r="AA727">
            <v>3152977.39</v>
          </cell>
          <cell r="AB727">
            <v>1436075.62</v>
          </cell>
          <cell r="AC727">
            <v>138623.82999999999</v>
          </cell>
          <cell r="AD727">
            <v>-480606.65</v>
          </cell>
          <cell r="AE727">
            <v>-213411.78</v>
          </cell>
          <cell r="AF727">
            <v>-132550.06</v>
          </cell>
          <cell r="AG727">
            <v>-361635.87</v>
          </cell>
          <cell r="AH727">
            <v>289567.77</v>
          </cell>
          <cell r="AI727">
            <v>455955.55</v>
          </cell>
          <cell r="AJ727">
            <v>367972.96</v>
          </cell>
          <cell r="AK727">
            <v>1197341.18</v>
          </cell>
          <cell r="AL727">
            <v>2671997.48</v>
          </cell>
          <cell r="AM727">
            <v>2637483.62</v>
          </cell>
          <cell r="AN727">
            <v>1107102.3</v>
          </cell>
          <cell r="AO727">
            <v>2735928.15</v>
          </cell>
          <cell r="AP727">
            <v>4068988.5</v>
          </cell>
          <cell r="AQ727">
            <v>10477424.779999999</v>
          </cell>
          <cell r="AR727">
            <v>6661913.4699999997</v>
          </cell>
          <cell r="AS727">
            <v>5929332.5800000001</v>
          </cell>
          <cell r="AT727">
            <v>6853980.2599999998</v>
          </cell>
          <cell r="AU727">
            <v>7938923.7999999998</v>
          </cell>
          <cell r="AV727">
            <v>6520639.8700000001</v>
          </cell>
          <cell r="AW727">
            <v>7985542.5800000001</v>
          </cell>
          <cell r="AX727">
            <v>4423724.54</v>
          </cell>
          <cell r="AY727">
            <v>-865571.19</v>
          </cell>
          <cell r="AZ727">
            <v>1744440.37</v>
          </cell>
          <cell r="BA727">
            <v>2919040.71</v>
          </cell>
          <cell r="BB727">
            <v>3451149.95</v>
          </cell>
          <cell r="BC727">
            <v>6348571.8200000003</v>
          </cell>
          <cell r="BD727">
            <v>0</v>
          </cell>
          <cell r="BE727">
            <v>0</v>
          </cell>
          <cell r="BF727">
            <v>0</v>
          </cell>
          <cell r="BG727">
            <v>0</v>
          </cell>
          <cell r="BH727">
            <v>0</v>
          </cell>
          <cell r="BI727">
            <v>0</v>
          </cell>
          <cell r="BJ727">
            <v>0</v>
          </cell>
          <cell r="BK727">
            <v>0</v>
          </cell>
          <cell r="BL727">
            <v>0</v>
          </cell>
        </row>
        <row r="728">
          <cell r="A728">
            <v>9</v>
          </cell>
          <cell r="B728" t="str">
            <v>1.1.05.01</v>
          </cell>
          <cell r="C728" t="str">
            <v xml:space="preserve">COMPRAS CONTRATADAS S/FAT.                        </v>
          </cell>
          <cell r="D728">
            <v>4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516888.14</v>
          </cell>
          <cell r="R728">
            <v>1980922.91</v>
          </cell>
          <cell r="S728">
            <v>2259198.7400000002</v>
          </cell>
          <cell r="T728">
            <v>2098437.15</v>
          </cell>
          <cell r="U728">
            <v>2388328.5</v>
          </cell>
          <cell r="V728">
            <v>2732469</v>
          </cell>
          <cell r="W728">
            <v>3503307.54</v>
          </cell>
          <cell r="X728">
            <v>4301081.8899999997</v>
          </cell>
          <cell r="Y728">
            <v>4880470.62</v>
          </cell>
          <cell r="Z728">
            <v>3276453.1</v>
          </cell>
          <cell r="AA728">
            <v>3152977.39</v>
          </cell>
          <cell r="AB728">
            <v>1436075.62</v>
          </cell>
          <cell r="AC728">
            <v>138623.82999999999</v>
          </cell>
          <cell r="AD728">
            <v>-480606.65</v>
          </cell>
          <cell r="AE728">
            <v>-213411.78</v>
          </cell>
          <cell r="AF728">
            <v>-132550.06</v>
          </cell>
          <cell r="AG728">
            <v>-361635.87</v>
          </cell>
          <cell r="AH728">
            <v>289567.77</v>
          </cell>
          <cell r="AI728">
            <v>455955.55</v>
          </cell>
          <cell r="AJ728">
            <v>367972.96</v>
          </cell>
          <cell r="AK728">
            <v>1197341.18</v>
          </cell>
          <cell r="AL728">
            <v>2671997.48</v>
          </cell>
          <cell r="AM728">
            <v>2637483.62</v>
          </cell>
          <cell r="AN728">
            <v>1107102.3</v>
          </cell>
          <cell r="AO728">
            <v>2735928.15</v>
          </cell>
          <cell r="AP728">
            <v>4068988.5</v>
          </cell>
          <cell r="AQ728">
            <v>10477424.779999999</v>
          </cell>
          <cell r="AR728">
            <v>6661913.4699999997</v>
          </cell>
          <cell r="AS728">
            <v>5929332.5800000001</v>
          </cell>
          <cell r="AT728">
            <v>6853980.2599999998</v>
          </cell>
          <cell r="AU728">
            <v>7938923.7999999998</v>
          </cell>
          <cell r="AV728">
            <v>6520639.8700000001</v>
          </cell>
          <cell r="AW728">
            <v>7985542.5800000001</v>
          </cell>
          <cell r="AX728">
            <v>4423724.54</v>
          </cell>
          <cell r="AY728">
            <v>-865571.19</v>
          </cell>
          <cell r="AZ728">
            <v>1744440.37</v>
          </cell>
          <cell r="BA728">
            <v>2919040.71</v>
          </cell>
          <cell r="BB728">
            <v>3451149.95</v>
          </cell>
          <cell r="BC728">
            <v>6348571.8200000003</v>
          </cell>
          <cell r="BD728">
            <v>0</v>
          </cell>
          <cell r="BE728">
            <v>0</v>
          </cell>
          <cell r="BF728">
            <v>0</v>
          </cell>
          <cell r="BG728">
            <v>0</v>
          </cell>
          <cell r="BH728">
            <v>0</v>
          </cell>
          <cell r="BI728">
            <v>0</v>
          </cell>
          <cell r="BJ728">
            <v>0</v>
          </cell>
          <cell r="BK728">
            <v>0</v>
          </cell>
          <cell r="BL728">
            <v>0</v>
          </cell>
        </row>
        <row r="729">
          <cell r="B729" t="str">
            <v>1.1.05.01.00001</v>
          </cell>
          <cell r="C729" t="str">
            <v xml:space="preserve">ARAFERTIL S/A                                     </v>
          </cell>
          <cell r="D729">
            <v>5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AO729">
            <v>0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E729">
            <v>0</v>
          </cell>
          <cell r="BF729">
            <v>0</v>
          </cell>
          <cell r="BG729">
            <v>0</v>
          </cell>
          <cell r="BH729">
            <v>0</v>
          </cell>
          <cell r="BI729">
            <v>0</v>
          </cell>
          <cell r="BJ729">
            <v>0</v>
          </cell>
          <cell r="BK729">
            <v>0</v>
          </cell>
          <cell r="BL729">
            <v>0</v>
          </cell>
        </row>
        <row r="730">
          <cell r="B730" t="str">
            <v>1.1.05.01.00002</v>
          </cell>
          <cell r="C730" t="str">
            <v xml:space="preserve">ASSOC.PRODUTORES RURAIS DE JACUPEMBA              </v>
          </cell>
          <cell r="D730">
            <v>5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AW730">
            <v>0</v>
          </cell>
          <cell r="AX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E730">
            <v>0</v>
          </cell>
          <cell r="BF730">
            <v>0</v>
          </cell>
          <cell r="BG730">
            <v>0</v>
          </cell>
          <cell r="BH730">
            <v>0</v>
          </cell>
          <cell r="BI730">
            <v>0</v>
          </cell>
          <cell r="BJ730">
            <v>0</v>
          </cell>
          <cell r="BK730">
            <v>0</v>
          </cell>
          <cell r="BL730">
            <v>0</v>
          </cell>
        </row>
        <row r="731">
          <cell r="B731" t="str">
            <v>1.1.05.01.00003</v>
          </cell>
          <cell r="C731" t="str">
            <v xml:space="preserve">BRASMIX ENG. CONCRETO S/A.                        </v>
          </cell>
          <cell r="D731">
            <v>5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0</v>
          </cell>
          <cell r="BG731">
            <v>0</v>
          </cell>
          <cell r="BH731">
            <v>0</v>
          </cell>
          <cell r="BI731">
            <v>0</v>
          </cell>
          <cell r="BJ731">
            <v>0</v>
          </cell>
          <cell r="BK731">
            <v>0</v>
          </cell>
          <cell r="BL731">
            <v>0</v>
          </cell>
        </row>
        <row r="732">
          <cell r="B732" t="str">
            <v>1.1.05.01.00004</v>
          </cell>
          <cell r="C732" t="str">
            <v xml:space="preserve">BUSCHLE &amp; LEPPER S/A                              </v>
          </cell>
          <cell r="D732">
            <v>5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AO732">
            <v>0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0</v>
          </cell>
          <cell r="AZ732">
            <v>0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0</v>
          </cell>
          <cell r="BF732">
            <v>0</v>
          </cell>
          <cell r="BG732">
            <v>0</v>
          </cell>
          <cell r="BH732">
            <v>0</v>
          </cell>
          <cell r="BI732">
            <v>0</v>
          </cell>
          <cell r="BJ732">
            <v>0</v>
          </cell>
          <cell r="BK732">
            <v>0</v>
          </cell>
          <cell r="BL732">
            <v>0</v>
          </cell>
        </row>
        <row r="733">
          <cell r="B733" t="str">
            <v>1.1.05.01.00005</v>
          </cell>
          <cell r="C733" t="str">
            <v xml:space="preserve">CIA QUIMICA METACRIL                              </v>
          </cell>
          <cell r="D733">
            <v>5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22309.97</v>
          </cell>
          <cell r="R733">
            <v>22309.97</v>
          </cell>
          <cell r="S733">
            <v>22309.97</v>
          </cell>
          <cell r="T733">
            <v>22309.97</v>
          </cell>
          <cell r="U733">
            <v>22309.97</v>
          </cell>
          <cell r="V733">
            <v>22309.97</v>
          </cell>
          <cell r="W733">
            <v>22309.97</v>
          </cell>
          <cell r="X733">
            <v>22309.97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0</v>
          </cell>
          <cell r="AZ733">
            <v>0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0</v>
          </cell>
          <cell r="BG733">
            <v>0</v>
          </cell>
          <cell r="BH733">
            <v>0</v>
          </cell>
          <cell r="BI733">
            <v>0</v>
          </cell>
          <cell r="BJ733">
            <v>0</v>
          </cell>
          <cell r="BK733">
            <v>0</v>
          </cell>
          <cell r="BL733">
            <v>0</v>
          </cell>
        </row>
        <row r="734">
          <cell r="B734" t="str">
            <v>1.1.05.01.00006</v>
          </cell>
          <cell r="C734" t="str">
            <v xml:space="preserve">CIA VALE DO RIO DOCE                              </v>
          </cell>
          <cell r="D734">
            <v>5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325536.88</v>
          </cell>
          <cell r="R734">
            <v>1137111.1399999999</v>
          </cell>
          <cell r="S734">
            <v>589933.07999999996</v>
          </cell>
          <cell r="T734">
            <v>811664.23</v>
          </cell>
          <cell r="U734">
            <v>825523.48</v>
          </cell>
          <cell r="V734">
            <v>885198.1</v>
          </cell>
          <cell r="W734">
            <v>1243227.8799999999</v>
          </cell>
          <cell r="X734">
            <v>667116.84</v>
          </cell>
          <cell r="Y734">
            <v>296255.09999999998</v>
          </cell>
          <cell r="Z734">
            <v>375270.40000000002</v>
          </cell>
          <cell r="AA734">
            <v>291637.84000000003</v>
          </cell>
          <cell r="AB734">
            <v>33333.99</v>
          </cell>
          <cell r="AC734">
            <v>82448.960000000006</v>
          </cell>
          <cell r="AD734">
            <v>-86389.43</v>
          </cell>
          <cell r="AE734">
            <v>-7259.53</v>
          </cell>
          <cell r="AF734">
            <v>-66974.05</v>
          </cell>
          <cell r="AG734">
            <v>-166769.23000000001</v>
          </cell>
          <cell r="AH734">
            <v>1730.8</v>
          </cell>
          <cell r="AI734">
            <v>70292.33</v>
          </cell>
          <cell r="AJ734">
            <v>37057.360000000001</v>
          </cell>
          <cell r="AK734">
            <v>7923.45</v>
          </cell>
          <cell r="AL734">
            <v>1205686.78</v>
          </cell>
          <cell r="AM734">
            <v>841392.54</v>
          </cell>
          <cell r="AN734">
            <v>-58551.46</v>
          </cell>
          <cell r="AO734">
            <v>135367.04999999999</v>
          </cell>
          <cell r="AP734">
            <v>252734.01</v>
          </cell>
          <cell r="AQ734">
            <v>358693.04</v>
          </cell>
          <cell r="AR734">
            <v>490700.99</v>
          </cell>
          <cell r="AS734">
            <v>-18532.32</v>
          </cell>
          <cell r="AT734">
            <v>933732.67</v>
          </cell>
          <cell r="AU734">
            <v>1636876.39</v>
          </cell>
          <cell r="AV734">
            <v>1042074.79</v>
          </cell>
          <cell r="AW734">
            <v>1840970.82</v>
          </cell>
          <cell r="AX734">
            <v>1939974.45</v>
          </cell>
          <cell r="AY734">
            <v>1509595.2</v>
          </cell>
          <cell r="AZ734">
            <v>1683185.84</v>
          </cell>
          <cell r="BA734">
            <v>2639718.81</v>
          </cell>
          <cell r="BB734">
            <v>1963311.7</v>
          </cell>
          <cell r="BC734">
            <v>1487677.75</v>
          </cell>
          <cell r="BD734">
            <v>0</v>
          </cell>
          <cell r="BE734">
            <v>0</v>
          </cell>
          <cell r="BF734">
            <v>0</v>
          </cell>
          <cell r="BG734">
            <v>0</v>
          </cell>
          <cell r="BH734">
            <v>0</v>
          </cell>
          <cell r="BI734">
            <v>0</v>
          </cell>
          <cell r="BJ734">
            <v>0</v>
          </cell>
          <cell r="BK734">
            <v>0</v>
          </cell>
          <cell r="BL734">
            <v>0</v>
          </cell>
        </row>
        <row r="735">
          <cell r="B735" t="str">
            <v>1.1.05.01.00007</v>
          </cell>
          <cell r="C735" t="str">
            <v xml:space="preserve">CIBRAFERTIL-CIA BRAS.DE FERTILIZANTES             </v>
          </cell>
          <cell r="D735">
            <v>5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22.77</v>
          </cell>
          <cell r="W735">
            <v>60686.6</v>
          </cell>
          <cell r="X735">
            <v>5427.32</v>
          </cell>
          <cell r="Y735">
            <v>-863.5</v>
          </cell>
          <cell r="Z735">
            <v>100917.95</v>
          </cell>
          <cell r="AA735">
            <v>28033.61</v>
          </cell>
          <cell r="AB735">
            <v>242919</v>
          </cell>
          <cell r="AC735">
            <v>92144.12</v>
          </cell>
          <cell r="AD735">
            <v>18559.52</v>
          </cell>
          <cell r="AE735">
            <v>3780.9</v>
          </cell>
          <cell r="AF735">
            <v>66439.259999999995</v>
          </cell>
          <cell r="AG735">
            <v>11903.27</v>
          </cell>
          <cell r="AH735">
            <v>75685.39</v>
          </cell>
          <cell r="AI735">
            <v>232940.34</v>
          </cell>
          <cell r="AJ735">
            <v>14894.02</v>
          </cell>
          <cell r="AK735">
            <v>221711.32</v>
          </cell>
          <cell r="AL735">
            <v>47827.64</v>
          </cell>
          <cell r="AM735">
            <v>14994.17</v>
          </cell>
          <cell r="AN735">
            <v>6998.42</v>
          </cell>
          <cell r="AO735">
            <v>48872.91</v>
          </cell>
          <cell r="AP735">
            <v>48872.91</v>
          </cell>
          <cell r="AQ735">
            <v>5674351.2300000004</v>
          </cell>
          <cell r="AR735">
            <v>5134593.63</v>
          </cell>
          <cell r="AS735">
            <v>4825379.87</v>
          </cell>
          <cell r="AT735">
            <v>4546268.45</v>
          </cell>
          <cell r="AU735">
            <v>4481092.58</v>
          </cell>
          <cell r="AV735">
            <v>3907210.38</v>
          </cell>
          <cell r="AW735">
            <v>2747804.47</v>
          </cell>
          <cell r="AX735">
            <v>1300448.7</v>
          </cell>
          <cell r="AY735">
            <v>382536.59</v>
          </cell>
          <cell r="AZ735">
            <v>134578.68</v>
          </cell>
          <cell r="BA735">
            <v>93339.89</v>
          </cell>
          <cell r="BB735">
            <v>65340.51</v>
          </cell>
          <cell r="BC735">
            <v>1412988.92</v>
          </cell>
          <cell r="BD735">
            <v>0</v>
          </cell>
          <cell r="BE735">
            <v>0</v>
          </cell>
          <cell r="BF735">
            <v>0</v>
          </cell>
          <cell r="BG735">
            <v>0</v>
          </cell>
          <cell r="BH735">
            <v>0</v>
          </cell>
          <cell r="BI735">
            <v>0</v>
          </cell>
          <cell r="BJ735">
            <v>0</v>
          </cell>
          <cell r="BK735">
            <v>0</v>
          </cell>
          <cell r="BL735">
            <v>0</v>
          </cell>
        </row>
        <row r="736">
          <cell r="B736" t="str">
            <v>1.1.05.01.00008</v>
          </cell>
          <cell r="C736" t="str">
            <v xml:space="preserve">CML QUINTELLA COM.EXP.LTDA                        </v>
          </cell>
          <cell r="D736">
            <v>5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56.7</v>
          </cell>
          <cell r="AX736">
            <v>56.7</v>
          </cell>
          <cell r="AY736">
            <v>56.7</v>
          </cell>
          <cell r="AZ736">
            <v>56.7</v>
          </cell>
          <cell r="BA736">
            <v>56.7</v>
          </cell>
          <cell r="BB736">
            <v>56.7</v>
          </cell>
          <cell r="BC736">
            <v>56.7</v>
          </cell>
          <cell r="BD736">
            <v>0</v>
          </cell>
          <cell r="BE736">
            <v>0</v>
          </cell>
          <cell r="BF736">
            <v>0</v>
          </cell>
          <cell r="BG736">
            <v>0</v>
          </cell>
          <cell r="BH736">
            <v>0</v>
          </cell>
          <cell r="BI736">
            <v>0</v>
          </cell>
          <cell r="BJ736">
            <v>0</v>
          </cell>
          <cell r="BK736">
            <v>0</v>
          </cell>
          <cell r="BL736">
            <v>0</v>
          </cell>
        </row>
        <row r="737">
          <cell r="B737" t="str">
            <v>1.1.05.01.00009</v>
          </cell>
          <cell r="C737" t="str">
            <v xml:space="preserve">COMPANHIA DE NAVEGACAO NORSUL                     </v>
          </cell>
          <cell r="D737">
            <v>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112440.98</v>
          </cell>
          <cell r="AA737">
            <v>112440.98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  <cell r="AQ737">
            <v>0</v>
          </cell>
          <cell r="AR737">
            <v>0</v>
          </cell>
          <cell r="AS737">
            <v>0</v>
          </cell>
          <cell r="AT737">
            <v>0</v>
          </cell>
          <cell r="AU737">
            <v>0</v>
          </cell>
          <cell r="AV737">
            <v>0</v>
          </cell>
          <cell r="AW737">
            <v>0</v>
          </cell>
          <cell r="AX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E737">
            <v>0</v>
          </cell>
          <cell r="BF737">
            <v>0</v>
          </cell>
          <cell r="BG737">
            <v>0</v>
          </cell>
          <cell r="BH737">
            <v>0</v>
          </cell>
          <cell r="BI737">
            <v>0</v>
          </cell>
          <cell r="BJ737">
            <v>0</v>
          </cell>
          <cell r="BK737">
            <v>0</v>
          </cell>
          <cell r="BL737">
            <v>0</v>
          </cell>
        </row>
        <row r="738">
          <cell r="B738" t="str">
            <v>1.1.05.01.00010</v>
          </cell>
          <cell r="C738" t="str">
            <v xml:space="preserve">COPAS- CIA. PAULISTA DE FERTILIZANTES             </v>
          </cell>
          <cell r="D738">
            <v>5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4014.88</v>
          </cell>
          <cell r="R738">
            <v>4014.88</v>
          </cell>
          <cell r="S738">
            <v>4014.88</v>
          </cell>
          <cell r="T738">
            <v>4014.88</v>
          </cell>
          <cell r="U738">
            <v>4014.88</v>
          </cell>
          <cell r="V738">
            <v>4014.88</v>
          </cell>
          <cell r="W738">
            <v>4014.88</v>
          </cell>
          <cell r="X738">
            <v>4014.88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  <cell r="AY738">
            <v>0</v>
          </cell>
          <cell r="AZ738">
            <v>0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E738">
            <v>0</v>
          </cell>
          <cell r="BF738">
            <v>0</v>
          </cell>
          <cell r="BG738">
            <v>0</v>
          </cell>
          <cell r="BH738">
            <v>0</v>
          </cell>
          <cell r="BI738">
            <v>0</v>
          </cell>
          <cell r="BJ738">
            <v>0</v>
          </cell>
          <cell r="BK738">
            <v>0</v>
          </cell>
          <cell r="BL738">
            <v>0</v>
          </cell>
        </row>
        <row r="739">
          <cell r="B739" t="str">
            <v>1.1.05.01.00011</v>
          </cell>
          <cell r="C739" t="str">
            <v xml:space="preserve">COPEBRAS S/A                                      </v>
          </cell>
          <cell r="D739">
            <v>5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AO739">
            <v>0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0</v>
          </cell>
          <cell r="AU739">
            <v>0</v>
          </cell>
          <cell r="AV739">
            <v>0</v>
          </cell>
          <cell r="AW739">
            <v>0</v>
          </cell>
          <cell r="AX739">
            <v>0</v>
          </cell>
          <cell r="AY739">
            <v>0</v>
          </cell>
          <cell r="AZ739">
            <v>0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E739">
            <v>0</v>
          </cell>
          <cell r="BF739">
            <v>0</v>
          </cell>
          <cell r="BG739">
            <v>0</v>
          </cell>
          <cell r="BH739">
            <v>0</v>
          </cell>
          <cell r="BI739">
            <v>0</v>
          </cell>
          <cell r="BJ739">
            <v>0</v>
          </cell>
          <cell r="BK739">
            <v>0</v>
          </cell>
          <cell r="BL739">
            <v>0</v>
          </cell>
        </row>
        <row r="740">
          <cell r="B740" t="str">
            <v>1.1.05.01.00012</v>
          </cell>
          <cell r="C740" t="str">
            <v xml:space="preserve">DSF COMERCIO DE SALVADOS LTDA                     </v>
          </cell>
          <cell r="D740">
            <v>5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AO740">
            <v>0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0</v>
          </cell>
          <cell r="AZ740">
            <v>0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E740">
            <v>0</v>
          </cell>
          <cell r="BF740">
            <v>0</v>
          </cell>
          <cell r="BG740">
            <v>0</v>
          </cell>
          <cell r="BH740">
            <v>0</v>
          </cell>
          <cell r="BI740">
            <v>0</v>
          </cell>
          <cell r="BJ740">
            <v>0</v>
          </cell>
          <cell r="BK740">
            <v>0</v>
          </cell>
          <cell r="BL740">
            <v>0</v>
          </cell>
        </row>
        <row r="741">
          <cell r="B741" t="str">
            <v>1.1.05.01.00013</v>
          </cell>
          <cell r="C741" t="str">
            <v xml:space="preserve">ELEKEIROZ NORD.IND.QUIMICA S/A                    </v>
          </cell>
          <cell r="D741">
            <v>5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AO741">
            <v>0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AW741">
            <v>0</v>
          </cell>
          <cell r="AX741">
            <v>0</v>
          </cell>
          <cell r="AY741">
            <v>0</v>
          </cell>
          <cell r="AZ741">
            <v>0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E741">
            <v>0</v>
          </cell>
          <cell r="BF741">
            <v>0</v>
          </cell>
          <cell r="BG741">
            <v>0</v>
          </cell>
          <cell r="BH741">
            <v>0</v>
          </cell>
          <cell r="BI741">
            <v>0</v>
          </cell>
          <cell r="BJ741">
            <v>0</v>
          </cell>
          <cell r="BK741">
            <v>0</v>
          </cell>
          <cell r="BL741">
            <v>0</v>
          </cell>
        </row>
        <row r="742">
          <cell r="B742" t="str">
            <v>1.1.05.01.00014</v>
          </cell>
          <cell r="C742" t="str">
            <v xml:space="preserve">EXIMCOOP S/A                                      </v>
          </cell>
          <cell r="D742">
            <v>5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AZ742">
            <v>0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E742">
            <v>0</v>
          </cell>
          <cell r="BF742">
            <v>0</v>
          </cell>
          <cell r="BG742">
            <v>0</v>
          </cell>
          <cell r="BH742">
            <v>0</v>
          </cell>
          <cell r="BI742">
            <v>0</v>
          </cell>
          <cell r="BJ742">
            <v>0</v>
          </cell>
          <cell r="BK742">
            <v>0</v>
          </cell>
          <cell r="BL742">
            <v>0</v>
          </cell>
        </row>
        <row r="743">
          <cell r="B743" t="str">
            <v>1.1.05.01.00015</v>
          </cell>
          <cell r="C743" t="str">
            <v xml:space="preserve">EXTRAFERTIL IND.COM.FERTILIZANTES                 </v>
          </cell>
          <cell r="D743">
            <v>5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595.08000000000004</v>
          </cell>
          <cell r="R743">
            <v>595.08000000000004</v>
          </cell>
          <cell r="S743">
            <v>595.08000000000004</v>
          </cell>
          <cell r="T743">
            <v>595.08000000000004</v>
          </cell>
          <cell r="U743">
            <v>595.08000000000004</v>
          </cell>
          <cell r="V743">
            <v>595.08000000000004</v>
          </cell>
          <cell r="W743">
            <v>595.08000000000004</v>
          </cell>
          <cell r="X743">
            <v>595.08000000000004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AW743">
            <v>0</v>
          </cell>
          <cell r="AX743">
            <v>0</v>
          </cell>
          <cell r="AY743">
            <v>0</v>
          </cell>
          <cell r="AZ743">
            <v>0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E743">
            <v>0</v>
          </cell>
          <cell r="BF743">
            <v>0</v>
          </cell>
          <cell r="BG743">
            <v>0</v>
          </cell>
          <cell r="BH743">
            <v>0</v>
          </cell>
          <cell r="BI743">
            <v>0</v>
          </cell>
          <cell r="BJ743">
            <v>0</v>
          </cell>
          <cell r="BK743">
            <v>0</v>
          </cell>
          <cell r="BL743">
            <v>0</v>
          </cell>
        </row>
        <row r="744">
          <cell r="B744" t="str">
            <v>1.1.05.01.00016</v>
          </cell>
          <cell r="C744" t="str">
            <v xml:space="preserve">FERTIBRAS S/A                                     </v>
          </cell>
          <cell r="D744">
            <v>5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  <cell r="AY744">
            <v>0</v>
          </cell>
          <cell r="AZ744">
            <v>0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E744">
            <v>0</v>
          </cell>
          <cell r="BF744">
            <v>0</v>
          </cell>
          <cell r="BG744">
            <v>0</v>
          </cell>
          <cell r="BH744">
            <v>0</v>
          </cell>
          <cell r="BI744">
            <v>0</v>
          </cell>
          <cell r="BJ744">
            <v>0</v>
          </cell>
          <cell r="BK744">
            <v>0</v>
          </cell>
          <cell r="BL744">
            <v>0</v>
          </cell>
        </row>
        <row r="745">
          <cell r="B745" t="str">
            <v>1.1.05.01.00017</v>
          </cell>
          <cell r="C745" t="str">
            <v xml:space="preserve">FERTIGRAN                                         </v>
          </cell>
          <cell r="D745">
            <v>5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AO745">
            <v>0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0</v>
          </cell>
          <cell r="BG745">
            <v>0</v>
          </cell>
          <cell r="BH745">
            <v>0</v>
          </cell>
          <cell r="BI745">
            <v>0</v>
          </cell>
          <cell r="BJ745">
            <v>0</v>
          </cell>
          <cell r="BK745">
            <v>0</v>
          </cell>
          <cell r="BL745">
            <v>0</v>
          </cell>
        </row>
        <row r="746">
          <cell r="B746" t="str">
            <v>1.1.05.01.00018</v>
          </cell>
          <cell r="C746" t="str">
            <v xml:space="preserve">FERTILIZANTES MITSUI S/A IND.COMERCIO             </v>
          </cell>
          <cell r="D746">
            <v>5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  <cell r="AY746">
            <v>0</v>
          </cell>
          <cell r="AZ746">
            <v>0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E746">
            <v>0</v>
          </cell>
          <cell r="BF746">
            <v>0</v>
          </cell>
          <cell r="BG746">
            <v>0</v>
          </cell>
          <cell r="BH746">
            <v>0</v>
          </cell>
          <cell r="BI746">
            <v>0</v>
          </cell>
          <cell r="BJ746">
            <v>0</v>
          </cell>
          <cell r="BK746">
            <v>0</v>
          </cell>
          <cell r="BL746">
            <v>0</v>
          </cell>
        </row>
        <row r="747">
          <cell r="B747" t="str">
            <v>1.1.05.01.00019</v>
          </cell>
          <cell r="C747" t="str">
            <v xml:space="preserve">FERTILIZANTES SERRANA S/A                         </v>
          </cell>
          <cell r="D747">
            <v>5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92617.55</v>
          </cell>
          <cell r="AA747">
            <v>92617.55</v>
          </cell>
          <cell r="AB747">
            <v>4419.74</v>
          </cell>
          <cell r="AC747">
            <v>4419.74</v>
          </cell>
          <cell r="AD747">
            <v>4419.74</v>
          </cell>
          <cell r="AE747">
            <v>4419.74</v>
          </cell>
          <cell r="AF747">
            <v>4419.74</v>
          </cell>
          <cell r="AG747">
            <v>4419.74</v>
          </cell>
          <cell r="AH747">
            <v>4419.74</v>
          </cell>
          <cell r="AI747">
            <v>4419.74</v>
          </cell>
          <cell r="AJ747">
            <v>4419.74</v>
          </cell>
          <cell r="AK747">
            <v>4419.74</v>
          </cell>
          <cell r="AL747">
            <v>4419.74</v>
          </cell>
          <cell r="AM747">
            <v>4419.74</v>
          </cell>
          <cell r="AN747">
            <v>0</v>
          </cell>
          <cell r="AO747">
            <v>0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0</v>
          </cell>
          <cell r="AU747">
            <v>0</v>
          </cell>
          <cell r="AV747">
            <v>0</v>
          </cell>
          <cell r="AW747">
            <v>0</v>
          </cell>
          <cell r="AX747">
            <v>0</v>
          </cell>
          <cell r="AY747">
            <v>0</v>
          </cell>
          <cell r="AZ747">
            <v>0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E747">
            <v>0</v>
          </cell>
          <cell r="BF747">
            <v>0</v>
          </cell>
          <cell r="BG747">
            <v>0</v>
          </cell>
          <cell r="BH747">
            <v>0</v>
          </cell>
          <cell r="BI747">
            <v>0</v>
          </cell>
          <cell r="BJ747">
            <v>0</v>
          </cell>
          <cell r="BK747">
            <v>0</v>
          </cell>
          <cell r="BL747">
            <v>0</v>
          </cell>
        </row>
        <row r="748">
          <cell r="B748" t="str">
            <v>1.1.05.01.00020</v>
          </cell>
          <cell r="C748" t="str">
            <v xml:space="preserve">FERTISUL S/A                                      </v>
          </cell>
          <cell r="D748">
            <v>5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  <cell r="AY748">
            <v>0</v>
          </cell>
          <cell r="AZ748">
            <v>0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E748">
            <v>0</v>
          </cell>
          <cell r="BF748">
            <v>0</v>
          </cell>
          <cell r="BG748">
            <v>0</v>
          </cell>
          <cell r="BH748">
            <v>0</v>
          </cell>
          <cell r="BI748">
            <v>0</v>
          </cell>
          <cell r="BJ748">
            <v>0</v>
          </cell>
          <cell r="BK748">
            <v>0</v>
          </cell>
          <cell r="BL748">
            <v>0</v>
          </cell>
        </row>
        <row r="749">
          <cell r="B749" t="str">
            <v>1.1.05.01.00021</v>
          </cell>
          <cell r="C749" t="str">
            <v xml:space="preserve">FOSFERTIL S/A                                     </v>
          </cell>
          <cell r="D749">
            <v>5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31091.91</v>
          </cell>
          <cell r="R749">
            <v>31091.91</v>
          </cell>
          <cell r="S749">
            <v>146588.88</v>
          </cell>
          <cell r="T749">
            <v>153880.81</v>
          </cell>
          <cell r="U749">
            <v>169351.52</v>
          </cell>
          <cell r="V749">
            <v>878272.81</v>
          </cell>
          <cell r="W749">
            <v>838445.71</v>
          </cell>
          <cell r="X749">
            <v>664642.06000000006</v>
          </cell>
          <cell r="Y749">
            <v>5702.7</v>
          </cell>
          <cell r="Z749">
            <v>53417.9</v>
          </cell>
          <cell r="AA749">
            <v>175292.86</v>
          </cell>
          <cell r="AB749">
            <v>27839.29</v>
          </cell>
          <cell r="AC749">
            <v>8762.83</v>
          </cell>
          <cell r="AD749">
            <v>8762.83</v>
          </cell>
          <cell r="AE749">
            <v>5752.31</v>
          </cell>
          <cell r="AF749">
            <v>5399.02</v>
          </cell>
          <cell r="AG749">
            <v>5370.13</v>
          </cell>
          <cell r="AH749">
            <v>5630.6</v>
          </cell>
          <cell r="AI749">
            <v>5280.56</v>
          </cell>
          <cell r="AJ749">
            <v>5279.39</v>
          </cell>
          <cell r="AK749">
            <v>8201.58</v>
          </cell>
          <cell r="AL749">
            <v>-17818.29</v>
          </cell>
          <cell r="AM749">
            <v>17055.36</v>
          </cell>
          <cell r="AN749">
            <v>-16727.37</v>
          </cell>
          <cell r="AO749">
            <v>-30813.83</v>
          </cell>
          <cell r="AP749">
            <v>2374.42</v>
          </cell>
          <cell r="AQ749">
            <v>135652.54</v>
          </cell>
          <cell r="AR749">
            <v>148909.81</v>
          </cell>
          <cell r="AS749">
            <v>50140.3</v>
          </cell>
          <cell r="AT749">
            <v>83104.45</v>
          </cell>
          <cell r="AU749">
            <v>87048.82</v>
          </cell>
          <cell r="AV749">
            <v>175710.28</v>
          </cell>
          <cell r="AW749">
            <v>222214.82</v>
          </cell>
          <cell r="AX749">
            <v>66641.570000000007</v>
          </cell>
          <cell r="AY749">
            <v>248605.53</v>
          </cell>
          <cell r="AZ749">
            <v>577560.11</v>
          </cell>
          <cell r="BA749">
            <v>417331.14</v>
          </cell>
          <cell r="BB749">
            <v>468197.5</v>
          </cell>
          <cell r="BC749">
            <v>1106945.99</v>
          </cell>
          <cell r="BD749">
            <v>0</v>
          </cell>
          <cell r="BE749">
            <v>0</v>
          </cell>
          <cell r="BF749">
            <v>0</v>
          </cell>
          <cell r="BG749">
            <v>0</v>
          </cell>
          <cell r="BH749">
            <v>0</v>
          </cell>
          <cell r="BI749">
            <v>0</v>
          </cell>
          <cell r="BJ749">
            <v>0</v>
          </cell>
          <cell r="BK749">
            <v>0</v>
          </cell>
          <cell r="BL749">
            <v>0</v>
          </cell>
        </row>
        <row r="750">
          <cell r="B750" t="str">
            <v>1.1.05.01.00022</v>
          </cell>
          <cell r="C750" t="str">
            <v xml:space="preserve">FUNDACAO ASSIST.SOCIAL ESP.SANTO                  </v>
          </cell>
          <cell r="D750">
            <v>5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AZ750">
            <v>0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E750">
            <v>0</v>
          </cell>
          <cell r="BF750">
            <v>0</v>
          </cell>
          <cell r="BG750">
            <v>0</v>
          </cell>
          <cell r="BH750">
            <v>0</v>
          </cell>
          <cell r="BI750">
            <v>0</v>
          </cell>
          <cell r="BJ750">
            <v>0</v>
          </cell>
          <cell r="BK750">
            <v>0</v>
          </cell>
          <cell r="BL750">
            <v>0</v>
          </cell>
        </row>
        <row r="751">
          <cell r="B751" t="str">
            <v>1.1.05.01.00023</v>
          </cell>
          <cell r="C751" t="str">
            <v xml:space="preserve">GALVANI S/A                                       </v>
          </cell>
          <cell r="D751">
            <v>5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401209.59999999998</v>
          </cell>
          <cell r="AW751">
            <v>250840.8</v>
          </cell>
          <cell r="AX751">
            <v>162743.70000000001</v>
          </cell>
          <cell r="AY751">
            <v>212950</v>
          </cell>
          <cell r="AZ751">
            <v>83526.3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E751">
            <v>0</v>
          </cell>
          <cell r="BF751">
            <v>0</v>
          </cell>
          <cell r="BG751">
            <v>0</v>
          </cell>
          <cell r="BH751">
            <v>0</v>
          </cell>
          <cell r="BI751">
            <v>0</v>
          </cell>
          <cell r="BJ751">
            <v>0</v>
          </cell>
          <cell r="BK751">
            <v>0</v>
          </cell>
          <cell r="BL751">
            <v>0</v>
          </cell>
        </row>
        <row r="752">
          <cell r="B752" t="str">
            <v>1.1.05.01.00024</v>
          </cell>
          <cell r="C752" t="str">
            <v xml:space="preserve">HIPERVIDRO COMERCIO DE VIDROS                     </v>
          </cell>
          <cell r="D752">
            <v>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2542</v>
          </cell>
          <cell r="R752">
            <v>2542</v>
          </cell>
          <cell r="S752">
            <v>2542</v>
          </cell>
          <cell r="T752">
            <v>2542</v>
          </cell>
          <cell r="U752">
            <v>2542</v>
          </cell>
          <cell r="V752">
            <v>2542</v>
          </cell>
          <cell r="W752">
            <v>2542</v>
          </cell>
          <cell r="X752">
            <v>2542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  <cell r="AZ752">
            <v>0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E752">
            <v>0</v>
          </cell>
          <cell r="BF752">
            <v>0</v>
          </cell>
          <cell r="BG752">
            <v>0</v>
          </cell>
          <cell r="BH752">
            <v>0</v>
          </cell>
          <cell r="BI752">
            <v>0</v>
          </cell>
          <cell r="BJ752">
            <v>0</v>
          </cell>
          <cell r="BK752">
            <v>0</v>
          </cell>
          <cell r="BL752">
            <v>0</v>
          </cell>
        </row>
        <row r="753">
          <cell r="B753" t="str">
            <v>1.1.05.01.00025</v>
          </cell>
          <cell r="C753" t="str">
            <v xml:space="preserve">IAP S/A                                           </v>
          </cell>
          <cell r="D753">
            <v>5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1654.1</v>
          </cell>
          <cell r="R753">
            <v>1654.1</v>
          </cell>
          <cell r="S753">
            <v>1654.1</v>
          </cell>
          <cell r="T753">
            <v>1654.1</v>
          </cell>
          <cell r="U753">
            <v>1654.1</v>
          </cell>
          <cell r="V753">
            <v>1654.1</v>
          </cell>
          <cell r="W753">
            <v>1654.1</v>
          </cell>
          <cell r="X753">
            <v>1654.1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  <cell r="AY753">
            <v>0</v>
          </cell>
          <cell r="AZ753">
            <v>0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E753">
            <v>0</v>
          </cell>
          <cell r="BF753">
            <v>0</v>
          </cell>
          <cell r="BG753">
            <v>0</v>
          </cell>
          <cell r="BH753">
            <v>0</v>
          </cell>
          <cell r="BI753">
            <v>0</v>
          </cell>
          <cell r="BJ753">
            <v>0</v>
          </cell>
          <cell r="BK753">
            <v>0</v>
          </cell>
          <cell r="BL753">
            <v>0</v>
          </cell>
        </row>
        <row r="754">
          <cell r="B754" t="str">
            <v>1.1.05.01.00026</v>
          </cell>
          <cell r="C754" t="str">
            <v xml:space="preserve">INDUSTRIA COM.PLAST.ZARAPLAST                     </v>
          </cell>
          <cell r="D754">
            <v>5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115.55</v>
          </cell>
          <cell r="R754">
            <v>115.55</v>
          </cell>
          <cell r="S754">
            <v>115.55</v>
          </cell>
          <cell r="T754">
            <v>115.55</v>
          </cell>
          <cell r="U754">
            <v>115.55</v>
          </cell>
          <cell r="V754">
            <v>115.55</v>
          </cell>
          <cell r="W754">
            <v>115.55</v>
          </cell>
          <cell r="X754">
            <v>115.55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U754">
            <v>0</v>
          </cell>
          <cell r="AV754">
            <v>0</v>
          </cell>
          <cell r="AW754">
            <v>0</v>
          </cell>
          <cell r="AX754">
            <v>0</v>
          </cell>
          <cell r="AY754">
            <v>0</v>
          </cell>
          <cell r="AZ754">
            <v>0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E754">
            <v>0</v>
          </cell>
          <cell r="BF754">
            <v>0</v>
          </cell>
          <cell r="BG754">
            <v>0</v>
          </cell>
          <cell r="BH754">
            <v>0</v>
          </cell>
          <cell r="BI754">
            <v>0</v>
          </cell>
          <cell r="BJ754">
            <v>0</v>
          </cell>
          <cell r="BK754">
            <v>0</v>
          </cell>
          <cell r="BL754">
            <v>0</v>
          </cell>
        </row>
        <row r="755">
          <cell r="B755" t="str">
            <v>1.1.05.01.00027</v>
          </cell>
          <cell r="C755" t="str">
            <v xml:space="preserve">KAPLAST IND.COM.LTDA                              </v>
          </cell>
          <cell r="D755">
            <v>5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AW755">
            <v>0</v>
          </cell>
          <cell r="AX755">
            <v>0</v>
          </cell>
          <cell r="AY755">
            <v>0</v>
          </cell>
          <cell r="AZ755">
            <v>0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E755">
            <v>0</v>
          </cell>
          <cell r="BF755">
            <v>0</v>
          </cell>
          <cell r="BG755">
            <v>0</v>
          </cell>
          <cell r="BH755">
            <v>0</v>
          </cell>
          <cell r="BI755">
            <v>0</v>
          </cell>
          <cell r="BJ755">
            <v>0</v>
          </cell>
          <cell r="BK755">
            <v>0</v>
          </cell>
          <cell r="BL755">
            <v>0</v>
          </cell>
        </row>
        <row r="756">
          <cell r="B756" t="str">
            <v>1.1.05.01.00028</v>
          </cell>
          <cell r="C756" t="str">
            <v xml:space="preserve">MACROFERTIL IND.COM.DE FERT.CAMPOS GERAI          </v>
          </cell>
          <cell r="D756">
            <v>5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  <cell r="AZ756">
            <v>0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E756">
            <v>0</v>
          </cell>
          <cell r="BF756">
            <v>0</v>
          </cell>
          <cell r="BG756">
            <v>0</v>
          </cell>
          <cell r="BH756">
            <v>0</v>
          </cell>
          <cell r="BI756">
            <v>0</v>
          </cell>
          <cell r="BJ756">
            <v>0</v>
          </cell>
          <cell r="BK756">
            <v>0</v>
          </cell>
          <cell r="BL756">
            <v>0</v>
          </cell>
        </row>
        <row r="757">
          <cell r="B757" t="str">
            <v>1.1.05.01.00029</v>
          </cell>
          <cell r="C757" t="str">
            <v xml:space="preserve">NAVEGACAO MANSUR S/A                              </v>
          </cell>
          <cell r="D757">
            <v>5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38352.26</v>
          </cell>
          <cell r="R757">
            <v>38352.26</v>
          </cell>
          <cell r="S757">
            <v>38352.26</v>
          </cell>
          <cell r="T757">
            <v>38352.26</v>
          </cell>
          <cell r="U757">
            <v>38352.26</v>
          </cell>
          <cell r="V757">
            <v>38352.26</v>
          </cell>
          <cell r="W757">
            <v>38352.26</v>
          </cell>
          <cell r="X757">
            <v>38352.26</v>
          </cell>
          <cell r="Y757">
            <v>0</v>
          </cell>
          <cell r="Z757">
            <v>-12091.89</v>
          </cell>
          <cell r="AA757">
            <v>-12091.89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O757">
            <v>0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0</v>
          </cell>
          <cell r="AU757">
            <v>0</v>
          </cell>
          <cell r="AV757">
            <v>0</v>
          </cell>
          <cell r="AW757">
            <v>0</v>
          </cell>
          <cell r="AX757">
            <v>0</v>
          </cell>
          <cell r="AY757">
            <v>0</v>
          </cell>
          <cell r="AZ757">
            <v>0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E757">
            <v>0</v>
          </cell>
          <cell r="BF757">
            <v>0</v>
          </cell>
          <cell r="BG757">
            <v>0</v>
          </cell>
          <cell r="BH757">
            <v>0</v>
          </cell>
          <cell r="BI757">
            <v>0</v>
          </cell>
          <cell r="BJ757">
            <v>0</v>
          </cell>
          <cell r="BK757">
            <v>0</v>
          </cell>
          <cell r="BL757">
            <v>0</v>
          </cell>
        </row>
        <row r="758">
          <cell r="B758" t="str">
            <v>1.1.05.01.00030</v>
          </cell>
          <cell r="C758" t="str">
            <v xml:space="preserve">NUTRIPLANT-IND.E COM.LTDA                         </v>
          </cell>
          <cell r="D758">
            <v>5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85562.7</v>
          </cell>
          <cell r="W758">
            <v>85562.7</v>
          </cell>
          <cell r="X758">
            <v>85562.7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U758">
            <v>0</v>
          </cell>
          <cell r="AV758">
            <v>0</v>
          </cell>
          <cell r="AW758">
            <v>0</v>
          </cell>
          <cell r="AX758">
            <v>0</v>
          </cell>
          <cell r="AY758">
            <v>0</v>
          </cell>
          <cell r="AZ758">
            <v>0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E758">
            <v>0</v>
          </cell>
          <cell r="BF758">
            <v>0</v>
          </cell>
          <cell r="BG758">
            <v>0</v>
          </cell>
          <cell r="BH758">
            <v>0</v>
          </cell>
          <cell r="BI758">
            <v>0</v>
          </cell>
          <cell r="BJ758">
            <v>0</v>
          </cell>
          <cell r="BK758">
            <v>0</v>
          </cell>
          <cell r="BL758">
            <v>0</v>
          </cell>
        </row>
        <row r="759">
          <cell r="B759" t="str">
            <v>1.1.05.01.00031</v>
          </cell>
          <cell r="C759" t="str">
            <v xml:space="preserve">OVETRIL OLEOS VEGETAIS T.TILIAS LTDA              </v>
          </cell>
          <cell r="D759">
            <v>5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  <cell r="AY759">
            <v>0</v>
          </cell>
          <cell r="AZ759">
            <v>0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E759">
            <v>0</v>
          </cell>
          <cell r="BF759">
            <v>0</v>
          </cell>
          <cell r="BG759">
            <v>0</v>
          </cell>
          <cell r="BH759">
            <v>0</v>
          </cell>
          <cell r="BI759">
            <v>0</v>
          </cell>
          <cell r="BJ759">
            <v>0</v>
          </cell>
          <cell r="BK759">
            <v>0</v>
          </cell>
          <cell r="BL759">
            <v>0</v>
          </cell>
        </row>
        <row r="760">
          <cell r="B760" t="str">
            <v>1.1.05.01.00032</v>
          </cell>
          <cell r="C760" t="str">
            <v xml:space="preserve">PETROBRAS S/A                                     </v>
          </cell>
          <cell r="D760">
            <v>5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-166144.26</v>
          </cell>
          <cell r="R760">
            <v>512756.96</v>
          </cell>
          <cell r="S760">
            <v>1190335.8700000001</v>
          </cell>
          <cell r="T760">
            <v>881602.34</v>
          </cell>
          <cell r="U760">
            <v>1006557.75</v>
          </cell>
          <cell r="V760">
            <v>623291.96</v>
          </cell>
          <cell r="W760">
            <v>985594.59</v>
          </cell>
          <cell r="X760">
            <v>2079179.69</v>
          </cell>
          <cell r="Y760">
            <v>4080014.36</v>
          </cell>
          <cell r="Z760">
            <v>2333902.23</v>
          </cell>
          <cell r="AA760">
            <v>2382424.4500000002</v>
          </cell>
          <cell r="AB760">
            <v>1089883.8700000001</v>
          </cell>
          <cell r="AC760">
            <v>-100963.78</v>
          </cell>
          <cell r="AD760">
            <v>-448229.33</v>
          </cell>
          <cell r="AE760">
            <v>-226012.29</v>
          </cell>
          <cell r="AF760">
            <v>-146439.21</v>
          </cell>
          <cell r="AG760">
            <v>-227382.34</v>
          </cell>
          <cell r="AH760">
            <v>184097</v>
          </cell>
          <cell r="AI760">
            <v>-43682.879999999997</v>
          </cell>
          <cell r="AJ760">
            <v>296668.21999999997</v>
          </cell>
          <cell r="AK760">
            <v>949337</v>
          </cell>
          <cell r="AL760">
            <v>1402733.41</v>
          </cell>
          <cell r="AM760">
            <v>1713742.99</v>
          </cell>
          <cell r="AN760">
            <v>1091896.7</v>
          </cell>
          <cell r="AO760">
            <v>2505411.38</v>
          </cell>
          <cell r="AP760">
            <v>3636909.26</v>
          </cell>
          <cell r="AQ760">
            <v>4205929.47</v>
          </cell>
          <cell r="AR760">
            <v>801848.87</v>
          </cell>
          <cell r="AS760">
            <v>657208.99</v>
          </cell>
          <cell r="AT760">
            <v>1239995.72</v>
          </cell>
          <cell r="AU760">
            <v>586267.18999999994</v>
          </cell>
          <cell r="AV760">
            <v>-85208.16</v>
          </cell>
          <cell r="AW760">
            <v>1930478.93</v>
          </cell>
          <cell r="AX760">
            <v>532960.51</v>
          </cell>
          <cell r="AY760">
            <v>-3484446.31</v>
          </cell>
          <cell r="AZ760">
            <v>-1073282.27</v>
          </cell>
          <cell r="BA760">
            <v>-465506.86</v>
          </cell>
          <cell r="BB760">
            <v>810203.81</v>
          </cell>
          <cell r="BC760">
            <v>1067151.19</v>
          </cell>
          <cell r="BD760">
            <v>0</v>
          </cell>
          <cell r="BE760">
            <v>0</v>
          </cell>
          <cell r="BF760">
            <v>0</v>
          </cell>
          <cell r="BG760">
            <v>0</v>
          </cell>
          <cell r="BH760">
            <v>0</v>
          </cell>
          <cell r="BI760">
            <v>0</v>
          </cell>
          <cell r="BJ760">
            <v>0</v>
          </cell>
          <cell r="BK760">
            <v>0</v>
          </cell>
          <cell r="BL760">
            <v>0</v>
          </cell>
        </row>
        <row r="761">
          <cell r="B761" t="str">
            <v>1.1.05.01.00033</v>
          </cell>
          <cell r="C761" t="str">
            <v xml:space="preserve">PLASTICOS DO PARANA LTDA                          </v>
          </cell>
          <cell r="D761">
            <v>5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23857.31</v>
          </cell>
          <cell r="R761">
            <v>23857.31</v>
          </cell>
          <cell r="S761">
            <v>23857.31</v>
          </cell>
          <cell r="T761">
            <v>23857.31</v>
          </cell>
          <cell r="U761">
            <v>23857.31</v>
          </cell>
          <cell r="V761">
            <v>23857.31</v>
          </cell>
          <cell r="W761">
            <v>23857.31</v>
          </cell>
          <cell r="X761">
            <v>23857.31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E761">
            <v>0</v>
          </cell>
          <cell r="BF761">
            <v>0</v>
          </cell>
          <cell r="BG761">
            <v>0</v>
          </cell>
          <cell r="BH761">
            <v>0</v>
          </cell>
          <cell r="BI761">
            <v>0</v>
          </cell>
          <cell r="BJ761">
            <v>0</v>
          </cell>
          <cell r="BK761">
            <v>0</v>
          </cell>
          <cell r="BL761">
            <v>0</v>
          </cell>
        </row>
        <row r="762">
          <cell r="B762" t="str">
            <v>1.1.05.01.00034</v>
          </cell>
          <cell r="C762" t="str">
            <v xml:space="preserve">PRECON INDUSTRIAL S/A                             </v>
          </cell>
          <cell r="D762">
            <v>5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100806.96</v>
          </cell>
          <cell r="R762">
            <v>100806.96</v>
          </cell>
          <cell r="S762">
            <v>100806.96</v>
          </cell>
          <cell r="T762">
            <v>100806.96</v>
          </cell>
          <cell r="U762">
            <v>100806.96</v>
          </cell>
          <cell r="V762">
            <v>100806.96</v>
          </cell>
          <cell r="W762">
            <v>100806.96</v>
          </cell>
          <cell r="X762">
            <v>100806.96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  <cell r="AY762">
            <v>0</v>
          </cell>
          <cell r="AZ762">
            <v>0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E762">
            <v>0</v>
          </cell>
          <cell r="BF762">
            <v>0</v>
          </cell>
          <cell r="BG762">
            <v>0</v>
          </cell>
          <cell r="BH762">
            <v>0</v>
          </cell>
          <cell r="BI762">
            <v>0</v>
          </cell>
          <cell r="BJ762">
            <v>0</v>
          </cell>
          <cell r="BK762">
            <v>0</v>
          </cell>
          <cell r="BL762">
            <v>0</v>
          </cell>
        </row>
        <row r="763">
          <cell r="B763" t="str">
            <v>1.1.05.01.00035</v>
          </cell>
          <cell r="C763" t="str">
            <v xml:space="preserve">SOLOGRAN FERTILIZANTES LTDA                       </v>
          </cell>
          <cell r="D763">
            <v>5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AO763">
            <v>0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AW763">
            <v>0</v>
          </cell>
          <cell r="AX763">
            <v>0</v>
          </cell>
          <cell r="AY763">
            <v>0</v>
          </cell>
          <cell r="AZ763">
            <v>0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0</v>
          </cell>
          <cell r="BF763">
            <v>0</v>
          </cell>
          <cell r="BG763">
            <v>0</v>
          </cell>
          <cell r="BH763">
            <v>0</v>
          </cell>
          <cell r="BI763">
            <v>0</v>
          </cell>
          <cell r="BJ763">
            <v>0</v>
          </cell>
          <cell r="BK763">
            <v>0</v>
          </cell>
          <cell r="BL763">
            <v>0</v>
          </cell>
        </row>
        <row r="764">
          <cell r="B764" t="str">
            <v>1.1.05.01.00036</v>
          </cell>
          <cell r="C764" t="str">
            <v xml:space="preserve">ULTRAFERTIL S/A                                   </v>
          </cell>
          <cell r="D764">
            <v>5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78390.37</v>
          </cell>
          <cell r="R764">
            <v>51949.66</v>
          </cell>
          <cell r="S764">
            <v>84327.67</v>
          </cell>
          <cell r="T764">
            <v>3276.53</v>
          </cell>
          <cell r="U764">
            <v>138882.51</v>
          </cell>
          <cell r="V764">
            <v>12107.42</v>
          </cell>
          <cell r="W764">
            <v>11776.82</v>
          </cell>
          <cell r="X764">
            <v>7198.03</v>
          </cell>
          <cell r="Y764">
            <v>0</v>
          </cell>
          <cell r="Z764">
            <v>138230.78</v>
          </cell>
          <cell r="AA764">
            <v>7026.34</v>
          </cell>
          <cell r="AB764">
            <v>4817.58</v>
          </cell>
          <cell r="AC764">
            <v>2983.72</v>
          </cell>
          <cell r="AD764">
            <v>1301.69</v>
          </cell>
          <cell r="AE764">
            <v>1301.69</v>
          </cell>
          <cell r="AF764">
            <v>-7.0000000000000007E-2</v>
          </cell>
          <cell r="AG764">
            <v>-0.08</v>
          </cell>
          <cell r="AH764">
            <v>7731.89</v>
          </cell>
          <cell r="AI764">
            <v>2313.5700000000002</v>
          </cell>
          <cell r="AJ764">
            <v>10339.24</v>
          </cell>
          <cell r="AK764">
            <v>6433.1</v>
          </cell>
          <cell r="AL764">
            <v>29148.2</v>
          </cell>
          <cell r="AM764">
            <v>17642.349999999999</v>
          </cell>
          <cell r="AN764">
            <v>6711.91</v>
          </cell>
          <cell r="AO764">
            <v>316.56</v>
          </cell>
          <cell r="AP764">
            <v>5219.6400000000003</v>
          </cell>
          <cell r="AQ764">
            <v>5219.6400000000003</v>
          </cell>
          <cell r="AR764">
            <v>5219.6400000000003</v>
          </cell>
          <cell r="AS764">
            <v>334495.21000000002</v>
          </cell>
          <cell r="AT764">
            <v>-29761.56</v>
          </cell>
          <cell r="AU764">
            <v>-48850.98</v>
          </cell>
          <cell r="AV764">
            <v>89624.6</v>
          </cell>
          <cell r="AW764">
            <v>3157.66</v>
          </cell>
          <cell r="AX764">
            <v>-14738.91</v>
          </cell>
          <cell r="AY764">
            <v>124453.92</v>
          </cell>
          <cell r="AZ764">
            <v>248054.45</v>
          </cell>
          <cell r="BA764">
            <v>133911.23000000001</v>
          </cell>
          <cell r="BB764">
            <v>43849.93</v>
          </cell>
          <cell r="BC764">
            <v>72197.67</v>
          </cell>
          <cell r="BD764">
            <v>0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  <cell r="BK764">
            <v>0</v>
          </cell>
          <cell r="BL764">
            <v>0</v>
          </cell>
        </row>
        <row r="765">
          <cell r="B765" t="str">
            <v>1.1.05.01.00037</v>
          </cell>
          <cell r="C765" t="str">
            <v xml:space="preserve">GIRASSOL IMPORTACAO E EXPORTACAO LTDA             </v>
          </cell>
          <cell r="D765">
            <v>5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30000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0</v>
          </cell>
          <cell r="AY765">
            <v>0</v>
          </cell>
          <cell r="AZ765">
            <v>0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E765">
            <v>0</v>
          </cell>
          <cell r="BF765">
            <v>0</v>
          </cell>
          <cell r="BG765">
            <v>0</v>
          </cell>
          <cell r="BH765">
            <v>0</v>
          </cell>
          <cell r="BI765">
            <v>0</v>
          </cell>
          <cell r="BJ765">
            <v>0</v>
          </cell>
          <cell r="BK765">
            <v>0</v>
          </cell>
          <cell r="BL765">
            <v>0</v>
          </cell>
        </row>
        <row r="766">
          <cell r="B766" t="str">
            <v>1.1.05.01.00038</v>
          </cell>
          <cell r="C766" t="str">
            <v xml:space="preserve">M.TORETI                                          </v>
          </cell>
          <cell r="D766">
            <v>5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AZ766">
            <v>0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E766">
            <v>0</v>
          </cell>
          <cell r="BF766">
            <v>0</v>
          </cell>
          <cell r="BG766">
            <v>0</v>
          </cell>
          <cell r="BH766">
            <v>0</v>
          </cell>
          <cell r="BI766">
            <v>0</v>
          </cell>
          <cell r="BJ766">
            <v>0</v>
          </cell>
          <cell r="BK766">
            <v>0</v>
          </cell>
          <cell r="BL766">
            <v>0</v>
          </cell>
        </row>
        <row r="767">
          <cell r="B767" t="str">
            <v>1.1.05.01.00039</v>
          </cell>
          <cell r="C767" t="str">
            <v xml:space="preserve">SOLORRICO INDUSTRIA E COMERCIO S/A                </v>
          </cell>
          <cell r="D767">
            <v>5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AO767">
            <v>0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0</v>
          </cell>
          <cell r="AY767">
            <v>0</v>
          </cell>
          <cell r="AZ767">
            <v>0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E767">
            <v>0</v>
          </cell>
          <cell r="BF767">
            <v>0</v>
          </cell>
          <cell r="BG767">
            <v>0</v>
          </cell>
          <cell r="BH767">
            <v>0</v>
          </cell>
          <cell r="BI767">
            <v>0</v>
          </cell>
          <cell r="BJ767">
            <v>0</v>
          </cell>
          <cell r="BK767">
            <v>0</v>
          </cell>
          <cell r="BL767">
            <v>0</v>
          </cell>
        </row>
        <row r="768">
          <cell r="B768" t="str">
            <v>1.1.05.01.00040</v>
          </cell>
          <cell r="C768" t="str">
            <v xml:space="preserve">CONSTR. E PAVIMENT. ALVES RIBEIR                  </v>
          </cell>
          <cell r="D768">
            <v>5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AO768">
            <v>0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AW768">
            <v>0</v>
          </cell>
          <cell r="AX768">
            <v>0</v>
          </cell>
          <cell r="AY768">
            <v>0</v>
          </cell>
          <cell r="AZ768">
            <v>0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E768">
            <v>0</v>
          </cell>
          <cell r="BF768">
            <v>0</v>
          </cell>
          <cell r="BG768">
            <v>0</v>
          </cell>
          <cell r="BH768">
            <v>0</v>
          </cell>
          <cell r="BI768">
            <v>0</v>
          </cell>
          <cell r="BJ768">
            <v>0</v>
          </cell>
          <cell r="BK768">
            <v>0</v>
          </cell>
          <cell r="BL768">
            <v>0</v>
          </cell>
        </row>
        <row r="769">
          <cell r="B769" t="str">
            <v>1.1.05.01.00041</v>
          </cell>
          <cell r="C769" t="str">
            <v xml:space="preserve">METALSUR EQUIPAMENTOS LTDA                        </v>
          </cell>
          <cell r="D769">
            <v>5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0</v>
          </cell>
          <cell r="AY769">
            <v>0</v>
          </cell>
          <cell r="AZ769">
            <v>0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E769">
            <v>0</v>
          </cell>
          <cell r="BF769">
            <v>0</v>
          </cell>
          <cell r="BG769">
            <v>0</v>
          </cell>
          <cell r="BH769">
            <v>0</v>
          </cell>
          <cell r="BI769">
            <v>0</v>
          </cell>
          <cell r="BJ769">
            <v>0</v>
          </cell>
          <cell r="BK769">
            <v>0</v>
          </cell>
          <cell r="BL769">
            <v>0</v>
          </cell>
        </row>
        <row r="770">
          <cell r="B770" t="str">
            <v>1.1.05.01.00042</v>
          </cell>
          <cell r="C770" t="str">
            <v xml:space="preserve">SOTEF SOCIEDADE TEC ENG FUNDACOES                 </v>
          </cell>
          <cell r="D770">
            <v>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5458.53</v>
          </cell>
          <cell r="R770">
            <v>5458.53</v>
          </cell>
          <cell r="S770">
            <v>5458.53</v>
          </cell>
          <cell r="T770">
            <v>5458.53</v>
          </cell>
          <cell r="U770">
            <v>5458.53</v>
          </cell>
          <cell r="V770">
            <v>5458.53</v>
          </cell>
          <cell r="W770">
            <v>5458.53</v>
          </cell>
          <cell r="X770">
            <v>5458.53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0</v>
          </cell>
          <cell r="AY770">
            <v>0</v>
          </cell>
          <cell r="AZ770">
            <v>0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E770">
            <v>0</v>
          </cell>
          <cell r="BF770">
            <v>0</v>
          </cell>
          <cell r="BG770">
            <v>0</v>
          </cell>
          <cell r="BH770">
            <v>0</v>
          </cell>
          <cell r="BI770">
            <v>0</v>
          </cell>
          <cell r="BJ770">
            <v>0</v>
          </cell>
          <cell r="BK770">
            <v>0</v>
          </cell>
          <cell r="BL770">
            <v>0</v>
          </cell>
        </row>
        <row r="771">
          <cell r="B771" t="str">
            <v>1.1.05.01.00043</v>
          </cell>
          <cell r="C771" t="str">
            <v xml:space="preserve">IND.COM.BALANCAS LTDA                             </v>
          </cell>
          <cell r="D771">
            <v>5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48306.6</v>
          </cell>
          <cell r="R771">
            <v>48306.6</v>
          </cell>
          <cell r="S771">
            <v>48306.6</v>
          </cell>
          <cell r="T771">
            <v>48306.6</v>
          </cell>
          <cell r="U771">
            <v>48306.6</v>
          </cell>
          <cell r="V771">
            <v>48306.6</v>
          </cell>
          <cell r="W771">
            <v>48306.6</v>
          </cell>
          <cell r="X771">
            <v>48306.6</v>
          </cell>
          <cell r="Y771">
            <v>48306.6</v>
          </cell>
          <cell r="Z771">
            <v>48306.6</v>
          </cell>
          <cell r="AA771">
            <v>48306.6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E771">
            <v>0</v>
          </cell>
          <cell r="BF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</row>
        <row r="772">
          <cell r="B772" t="str">
            <v>1.1.05.01.00044</v>
          </cell>
          <cell r="C772" t="str">
            <v xml:space="preserve">OPP POLIETILENO S/A                               </v>
          </cell>
          <cell r="D772">
            <v>5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547710.07999999996</v>
          </cell>
          <cell r="Y772">
            <v>451055.35999999999</v>
          </cell>
          <cell r="Z772">
            <v>33440.6</v>
          </cell>
          <cell r="AA772">
            <v>26485.51</v>
          </cell>
          <cell r="AB772">
            <v>77.39</v>
          </cell>
          <cell r="AC772">
            <v>77.39</v>
          </cell>
          <cell r="AD772">
            <v>77.39</v>
          </cell>
          <cell r="AE772">
            <v>77.790000000000006</v>
          </cell>
          <cell r="AF772">
            <v>77.790000000000006</v>
          </cell>
          <cell r="AG772">
            <v>77.790000000000006</v>
          </cell>
          <cell r="AH772">
            <v>77.790000000000006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E772">
            <v>0</v>
          </cell>
          <cell r="BF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</row>
        <row r="773">
          <cell r="B773" t="str">
            <v>1.1.05.01.00045</v>
          </cell>
          <cell r="C773" t="str">
            <v xml:space="preserve">FERTIVEL IND. FERTIL. LTDA                        </v>
          </cell>
          <cell r="D773">
            <v>5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-3768.07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  <cell r="AY773">
            <v>0</v>
          </cell>
          <cell r="AZ773">
            <v>0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E773">
            <v>0</v>
          </cell>
          <cell r="BF773">
            <v>0</v>
          </cell>
          <cell r="BG773">
            <v>0</v>
          </cell>
          <cell r="BH773">
            <v>0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</row>
        <row r="774">
          <cell r="B774" t="str">
            <v>1.1.05.01.00046</v>
          </cell>
          <cell r="C774" t="str">
            <v xml:space="preserve">DOW AGROCIENCIAS                                  </v>
          </cell>
          <cell r="D774">
            <v>5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2910.94</v>
          </cell>
          <cell r="AB774">
            <v>33469.769999999997</v>
          </cell>
          <cell r="AC774">
            <v>49435.86</v>
          </cell>
          <cell r="AD774">
            <v>21575.95</v>
          </cell>
          <cell r="AE774">
            <v>5212.62</v>
          </cell>
          <cell r="AF774">
            <v>5212.47</v>
          </cell>
          <cell r="AG774">
            <v>11905.95</v>
          </cell>
          <cell r="AH774">
            <v>11905.95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AW774">
            <v>0</v>
          </cell>
          <cell r="AX774">
            <v>0</v>
          </cell>
          <cell r="AY774">
            <v>0</v>
          </cell>
          <cell r="AZ774">
            <v>0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E774">
            <v>0</v>
          </cell>
          <cell r="BF774">
            <v>0</v>
          </cell>
          <cell r="BG774">
            <v>0</v>
          </cell>
          <cell r="BH774">
            <v>0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</row>
        <row r="775">
          <cell r="B775" t="str">
            <v>1.1.05.01.00047</v>
          </cell>
          <cell r="C775" t="str">
            <v xml:space="preserve">FERTIZA CIA NACIONAL DE FERTILIZANTES             </v>
          </cell>
          <cell r="D775">
            <v>5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-685.01</v>
          </cell>
          <cell r="AB775">
            <v>-685.01</v>
          </cell>
          <cell r="AC775">
            <v>-685.01</v>
          </cell>
          <cell r="AD775">
            <v>-685.01</v>
          </cell>
          <cell r="AE775">
            <v>-685.01</v>
          </cell>
          <cell r="AF775">
            <v>-685.01</v>
          </cell>
          <cell r="AG775">
            <v>-685.01</v>
          </cell>
          <cell r="AH775">
            <v>-685.01</v>
          </cell>
          <cell r="AI775">
            <v>-685.01</v>
          </cell>
          <cell r="AJ775">
            <v>-685.01</v>
          </cell>
          <cell r="AK775">
            <v>-685.01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0</v>
          </cell>
          <cell r="AZ775">
            <v>0</v>
          </cell>
          <cell r="BA775">
            <v>0</v>
          </cell>
          <cell r="BB775">
            <v>0</v>
          </cell>
          <cell r="BC775">
            <v>0</v>
          </cell>
          <cell r="BD775">
            <v>0</v>
          </cell>
          <cell r="BE775">
            <v>0</v>
          </cell>
          <cell r="BF775">
            <v>0</v>
          </cell>
          <cell r="BG775">
            <v>0</v>
          </cell>
          <cell r="BH775">
            <v>0</v>
          </cell>
          <cell r="BI775">
            <v>0</v>
          </cell>
          <cell r="BJ775">
            <v>0</v>
          </cell>
          <cell r="BK775">
            <v>0</v>
          </cell>
          <cell r="BL775">
            <v>0</v>
          </cell>
        </row>
        <row r="776">
          <cell r="B776" t="str">
            <v>1.1.05.01.00048</v>
          </cell>
          <cell r="C776" t="str">
            <v xml:space="preserve">BUNGE FERTILIZANTES S/A                           </v>
          </cell>
          <cell r="D776">
            <v>5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-1422.39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-0.02</v>
          </cell>
          <cell r="AP776">
            <v>46104.14</v>
          </cell>
          <cell r="AQ776">
            <v>20804.740000000002</v>
          </cell>
          <cell r="AR776">
            <v>3866.41</v>
          </cell>
          <cell r="AS776">
            <v>3866.41</v>
          </cell>
          <cell r="AT776">
            <v>3866.41</v>
          </cell>
          <cell r="AU776">
            <v>1119715.68</v>
          </cell>
          <cell r="AV776">
            <v>913244.26</v>
          </cell>
          <cell r="AW776">
            <v>913244.26</v>
          </cell>
          <cell r="AX776">
            <v>357763.7</v>
          </cell>
          <cell r="AY776">
            <v>22751.86</v>
          </cell>
          <cell r="AZ776">
            <v>31546.69</v>
          </cell>
          <cell r="BA776">
            <v>22315.68</v>
          </cell>
          <cell r="BB776">
            <v>22315.68</v>
          </cell>
          <cell r="BC776">
            <v>1083744.48</v>
          </cell>
          <cell r="BD776">
            <v>0</v>
          </cell>
          <cell r="BE776">
            <v>0</v>
          </cell>
          <cell r="BF776">
            <v>0</v>
          </cell>
          <cell r="BG776">
            <v>0</v>
          </cell>
          <cell r="BH776">
            <v>0</v>
          </cell>
          <cell r="BI776">
            <v>0</v>
          </cell>
          <cell r="BJ776">
            <v>0</v>
          </cell>
          <cell r="BK776">
            <v>0</v>
          </cell>
          <cell r="BL776">
            <v>0</v>
          </cell>
        </row>
        <row r="777">
          <cell r="B777" t="str">
            <v>1.1.05.01.00049</v>
          </cell>
          <cell r="C777" t="str">
            <v xml:space="preserve">NITROCARBONO S/A                                  </v>
          </cell>
          <cell r="D777">
            <v>5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186103.28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  <cell r="AY777">
            <v>0</v>
          </cell>
          <cell r="AZ777">
            <v>0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0</v>
          </cell>
          <cell r="BG777">
            <v>0</v>
          </cell>
          <cell r="BH777">
            <v>0</v>
          </cell>
          <cell r="BI777">
            <v>0</v>
          </cell>
          <cell r="BJ777">
            <v>0</v>
          </cell>
          <cell r="BK777">
            <v>0</v>
          </cell>
          <cell r="BL777">
            <v>0</v>
          </cell>
        </row>
        <row r="778">
          <cell r="B778" t="str">
            <v>1.1.05.01.00050</v>
          </cell>
          <cell r="C778" t="str">
            <v xml:space="preserve">FORMULARIOS PILOTO LTDA                           </v>
          </cell>
          <cell r="D778">
            <v>5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AW778">
            <v>0</v>
          </cell>
          <cell r="AX778">
            <v>0</v>
          </cell>
          <cell r="AY778">
            <v>0</v>
          </cell>
          <cell r="AZ778">
            <v>0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E778">
            <v>0</v>
          </cell>
          <cell r="BF778">
            <v>0</v>
          </cell>
          <cell r="BG778">
            <v>0</v>
          </cell>
          <cell r="BH778">
            <v>0</v>
          </cell>
          <cell r="BI778">
            <v>0</v>
          </cell>
          <cell r="BJ778">
            <v>0</v>
          </cell>
          <cell r="BK778">
            <v>0</v>
          </cell>
          <cell r="BL778">
            <v>0</v>
          </cell>
        </row>
        <row r="779">
          <cell r="B779" t="str">
            <v>1.1.05.01.00051</v>
          </cell>
          <cell r="C779" t="str">
            <v xml:space="preserve">CARGIL S/A                                        </v>
          </cell>
          <cell r="D779">
            <v>5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>
            <v>550.29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28236.47</v>
          </cell>
          <cell r="AN779">
            <v>76774.100000000006</v>
          </cell>
          <cell r="AO779">
            <v>76774.100000000006</v>
          </cell>
          <cell r="AP779">
            <v>76774.12</v>
          </cell>
          <cell r="AQ779">
            <v>76774.12</v>
          </cell>
          <cell r="AR779">
            <v>76774.12</v>
          </cell>
          <cell r="AS779">
            <v>76774.12</v>
          </cell>
          <cell r="AT779">
            <v>76774.12</v>
          </cell>
          <cell r="AU779">
            <v>76774.12</v>
          </cell>
          <cell r="AV779">
            <v>76774.12</v>
          </cell>
          <cell r="AW779">
            <v>76774.12</v>
          </cell>
          <cell r="AX779">
            <v>76774.12</v>
          </cell>
          <cell r="AY779">
            <v>76774.12</v>
          </cell>
          <cell r="AZ779">
            <v>76774.12</v>
          </cell>
          <cell r="BA779">
            <v>76774.12</v>
          </cell>
          <cell r="BB779">
            <v>76774.12</v>
          </cell>
          <cell r="BC779">
            <v>76774.12</v>
          </cell>
          <cell r="BD779">
            <v>0</v>
          </cell>
          <cell r="BE779">
            <v>0</v>
          </cell>
          <cell r="BF779">
            <v>0</v>
          </cell>
          <cell r="BG779">
            <v>0</v>
          </cell>
          <cell r="BH779">
            <v>0</v>
          </cell>
          <cell r="BI779">
            <v>0</v>
          </cell>
          <cell r="BJ779">
            <v>0</v>
          </cell>
          <cell r="BK779">
            <v>0</v>
          </cell>
          <cell r="BL779">
            <v>0</v>
          </cell>
        </row>
        <row r="780">
          <cell r="B780" t="str">
            <v>1.1.05.01.00052</v>
          </cell>
          <cell r="C780" t="str">
            <v xml:space="preserve">CONCREVIA ENGENHARIA DE CONCRETO LTDA             </v>
          </cell>
          <cell r="D780">
            <v>5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-1026.3800000000001</v>
          </cell>
          <cell r="AH780">
            <v>-1026.3800000000001</v>
          </cell>
          <cell r="AI780">
            <v>-1026.3800000000001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AW780">
            <v>0</v>
          </cell>
          <cell r="AX780">
            <v>0</v>
          </cell>
          <cell r="AY780">
            <v>0</v>
          </cell>
          <cell r="AZ780">
            <v>0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E780">
            <v>0</v>
          </cell>
          <cell r="BF780">
            <v>0</v>
          </cell>
          <cell r="BG780">
            <v>0</v>
          </cell>
          <cell r="BH780">
            <v>0</v>
          </cell>
          <cell r="BI780">
            <v>0</v>
          </cell>
          <cell r="BJ780">
            <v>0</v>
          </cell>
          <cell r="BK780">
            <v>0</v>
          </cell>
          <cell r="BL780">
            <v>0</v>
          </cell>
        </row>
        <row r="781">
          <cell r="B781" t="str">
            <v>1.1.05.01.00053</v>
          </cell>
          <cell r="C781" t="str">
            <v xml:space="preserve">CNH LATINO AMERICANA LTDA                         </v>
          </cell>
          <cell r="D781">
            <v>5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U781">
            <v>0</v>
          </cell>
          <cell r="AV781">
            <v>0</v>
          </cell>
          <cell r="AW781">
            <v>0</v>
          </cell>
          <cell r="AX781">
            <v>0</v>
          </cell>
          <cell r="AY781">
            <v>0</v>
          </cell>
          <cell r="AZ781">
            <v>0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E781">
            <v>0</v>
          </cell>
          <cell r="BF781">
            <v>0</v>
          </cell>
          <cell r="BG781">
            <v>0</v>
          </cell>
          <cell r="BH781">
            <v>0</v>
          </cell>
          <cell r="BI781">
            <v>0</v>
          </cell>
          <cell r="BJ781">
            <v>0</v>
          </cell>
          <cell r="BK781">
            <v>0</v>
          </cell>
          <cell r="BL781">
            <v>0</v>
          </cell>
        </row>
        <row r="782">
          <cell r="B782" t="str">
            <v>1.1.05.01.00054</v>
          </cell>
          <cell r="C782" t="str">
            <v xml:space="preserve">BAMAQ S/A                                         </v>
          </cell>
          <cell r="D782">
            <v>5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AO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0</v>
          </cell>
          <cell r="AU782">
            <v>0</v>
          </cell>
          <cell r="AV782">
            <v>0</v>
          </cell>
          <cell r="AW782">
            <v>0</v>
          </cell>
          <cell r="AX782">
            <v>0</v>
          </cell>
          <cell r="AY782">
            <v>0</v>
          </cell>
          <cell r="AZ782">
            <v>0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E782">
            <v>0</v>
          </cell>
          <cell r="BF782">
            <v>0</v>
          </cell>
          <cell r="BG782">
            <v>0</v>
          </cell>
          <cell r="BH782">
            <v>0</v>
          </cell>
          <cell r="BI782">
            <v>0</v>
          </cell>
          <cell r="BJ782">
            <v>0</v>
          </cell>
          <cell r="BK782">
            <v>0</v>
          </cell>
          <cell r="BL782">
            <v>0</v>
          </cell>
        </row>
        <row r="783">
          <cell r="B783" t="str">
            <v>1.1.05.01.00055</v>
          </cell>
          <cell r="C783" t="str">
            <v xml:space="preserve">TILIFORM INFORMATICA LTDA                         </v>
          </cell>
          <cell r="D783">
            <v>5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AO783">
            <v>0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U783">
            <v>0</v>
          </cell>
          <cell r="AV783">
            <v>0</v>
          </cell>
          <cell r="AW783">
            <v>0</v>
          </cell>
          <cell r="AX783">
            <v>1100</v>
          </cell>
          <cell r="AY783">
            <v>1100</v>
          </cell>
          <cell r="AZ783">
            <v>1100</v>
          </cell>
          <cell r="BA783">
            <v>1100</v>
          </cell>
          <cell r="BB783">
            <v>1100</v>
          </cell>
          <cell r="BC783">
            <v>1100</v>
          </cell>
          <cell r="BD783">
            <v>0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  <cell r="BK783">
            <v>0</v>
          </cell>
          <cell r="BL783">
            <v>0</v>
          </cell>
        </row>
        <row r="784">
          <cell r="B784" t="str">
            <v>1.1.05.01.00056</v>
          </cell>
          <cell r="C784" t="str">
            <v xml:space="preserve">BRASPOL COINPLAS COM. E IND. DE PLASTICOS LTDA    </v>
          </cell>
          <cell r="D784">
            <v>5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40051.199999999997</v>
          </cell>
          <cell r="AZ784">
            <v>-18660.25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E784">
            <v>0</v>
          </cell>
          <cell r="BF784">
            <v>0</v>
          </cell>
          <cell r="BG784">
            <v>0</v>
          </cell>
          <cell r="BH784">
            <v>0</v>
          </cell>
          <cell r="BI784">
            <v>0</v>
          </cell>
          <cell r="BJ784">
            <v>0</v>
          </cell>
          <cell r="BK784">
            <v>0</v>
          </cell>
          <cell r="BL784">
            <v>0</v>
          </cell>
        </row>
        <row r="785">
          <cell r="B785" t="str">
            <v>1.1.05.01.00057</v>
          </cell>
          <cell r="C785" t="str">
            <v xml:space="preserve">EXTRATIVA FERTILIZANTES S/A                       </v>
          </cell>
          <cell r="D785">
            <v>5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  <cell r="AY785">
            <v>0</v>
          </cell>
          <cell r="AZ785">
            <v>0</v>
          </cell>
          <cell r="BA785">
            <v>0</v>
          </cell>
          <cell r="BB785">
            <v>0</v>
          </cell>
          <cell r="BC785">
            <v>39935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>
            <v>0</v>
          </cell>
          <cell r="BI785">
            <v>0</v>
          </cell>
          <cell r="BJ785">
            <v>0</v>
          </cell>
          <cell r="BK785">
            <v>0</v>
          </cell>
          <cell r="BL785">
            <v>0</v>
          </cell>
        </row>
        <row r="786">
          <cell r="B786" t="str">
            <v>1.1.05.01.00058</v>
          </cell>
          <cell r="C786" t="str">
            <v xml:space="preserve">PRODUQUIMICA IND. E COM. LTDA                     </v>
          </cell>
          <cell r="D786">
            <v>5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AO786">
            <v>0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0</v>
          </cell>
          <cell r="AY786">
            <v>0</v>
          </cell>
          <cell r="AZ786">
            <v>0</v>
          </cell>
          <cell r="BA786">
            <v>0</v>
          </cell>
          <cell r="BB786">
            <v>0</v>
          </cell>
          <cell r="BC786">
            <v>0</v>
          </cell>
          <cell r="BD786">
            <v>0</v>
          </cell>
          <cell r="BE786">
            <v>0</v>
          </cell>
          <cell r="BF786">
            <v>0</v>
          </cell>
          <cell r="BG786">
            <v>0</v>
          </cell>
          <cell r="BH786">
            <v>0</v>
          </cell>
          <cell r="BI786">
            <v>0</v>
          </cell>
          <cell r="BJ786">
            <v>0</v>
          </cell>
          <cell r="BK786">
            <v>0</v>
          </cell>
          <cell r="BL786">
            <v>0</v>
          </cell>
        </row>
        <row r="787">
          <cell r="B787" t="str">
            <v>1.1.05.01.00059</v>
          </cell>
          <cell r="C787" t="str">
            <v xml:space="preserve">AGROPLANTA IND┌STRIAS QU═MICAS LTDA               </v>
          </cell>
          <cell r="D787">
            <v>5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0</v>
          </cell>
          <cell r="AY787">
            <v>0</v>
          </cell>
          <cell r="AZ787">
            <v>0</v>
          </cell>
          <cell r="BA787">
            <v>0</v>
          </cell>
          <cell r="BB787">
            <v>0</v>
          </cell>
          <cell r="BC787">
            <v>0</v>
          </cell>
          <cell r="BD787">
            <v>0</v>
          </cell>
          <cell r="BE787">
            <v>0</v>
          </cell>
          <cell r="BF787">
            <v>0</v>
          </cell>
          <cell r="BG787">
            <v>0</v>
          </cell>
          <cell r="BH787">
            <v>0</v>
          </cell>
          <cell r="BI787">
            <v>0</v>
          </cell>
          <cell r="BJ787">
            <v>0</v>
          </cell>
          <cell r="BK787">
            <v>0</v>
          </cell>
          <cell r="BL787">
            <v>0</v>
          </cell>
        </row>
        <row r="788">
          <cell r="A788">
            <v>5</v>
          </cell>
          <cell r="B788" t="str">
            <v>1.1.06</v>
          </cell>
          <cell r="C788" t="str">
            <v xml:space="preserve">ESTOQUES                                          </v>
          </cell>
          <cell r="D788">
            <v>3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70407339.859999999</v>
          </cell>
          <cell r="R788">
            <v>58670719.369999997</v>
          </cell>
          <cell r="S788">
            <v>56050385.609999999</v>
          </cell>
          <cell r="T788">
            <v>60708960.630000003</v>
          </cell>
          <cell r="U788">
            <v>67727613.969999999</v>
          </cell>
          <cell r="V788">
            <v>64480376.350000001</v>
          </cell>
          <cell r="W788">
            <v>84513025.650000006</v>
          </cell>
          <cell r="X788">
            <v>112226020.23</v>
          </cell>
          <cell r="Y788">
            <v>119865364.91</v>
          </cell>
          <cell r="Z788">
            <v>111935971.81</v>
          </cell>
          <cell r="AA788">
            <v>93446945.640000001</v>
          </cell>
          <cell r="AB788">
            <v>72978043</v>
          </cell>
          <cell r="AC788">
            <v>52503470.049999997</v>
          </cell>
          <cell r="AD788">
            <v>39829805.799999997</v>
          </cell>
          <cell r="AE788">
            <v>43935715.670000002</v>
          </cell>
          <cell r="AF788">
            <v>49103914.869999997</v>
          </cell>
          <cell r="AG788">
            <v>49662074.75</v>
          </cell>
          <cell r="AH788">
            <v>58619527.280000001</v>
          </cell>
          <cell r="AI788">
            <v>70965198.189999998</v>
          </cell>
          <cell r="AJ788">
            <v>86016661.170000002</v>
          </cell>
          <cell r="AK788">
            <v>79078711.920000002</v>
          </cell>
          <cell r="AL788">
            <v>73688905.799999997</v>
          </cell>
          <cell r="AM788">
            <v>73267864.069999993</v>
          </cell>
          <cell r="AN788">
            <v>73346730</v>
          </cell>
          <cell r="AO788">
            <v>62317498.369999997</v>
          </cell>
          <cell r="AP788">
            <v>66273552.57</v>
          </cell>
          <cell r="AQ788">
            <v>64631939.93</v>
          </cell>
          <cell r="AR788">
            <v>69679344.239999995</v>
          </cell>
          <cell r="AS788">
            <v>94405872.319999993</v>
          </cell>
          <cell r="AT788">
            <v>105731825.63</v>
          </cell>
          <cell r="AU788">
            <v>121586285.98</v>
          </cell>
          <cell r="AV788">
            <v>146913835.00999999</v>
          </cell>
          <cell r="AW788">
            <v>125059129.55</v>
          </cell>
          <cell r="AX788">
            <v>117213290.94</v>
          </cell>
          <cell r="AY788">
            <v>136079290.47</v>
          </cell>
          <cell r="AZ788">
            <v>103468914.98999999</v>
          </cell>
          <cell r="BA788">
            <v>104856879.95</v>
          </cell>
          <cell r="BB788">
            <v>136966470.31999999</v>
          </cell>
          <cell r="BC788">
            <v>168819754.37</v>
          </cell>
          <cell r="BD788">
            <v>0</v>
          </cell>
          <cell r="BE788">
            <v>0</v>
          </cell>
          <cell r="BF788">
            <v>0</v>
          </cell>
          <cell r="BG788">
            <v>0</v>
          </cell>
          <cell r="BH788">
            <v>0</v>
          </cell>
          <cell r="BI788">
            <v>0</v>
          </cell>
          <cell r="BJ788">
            <v>0</v>
          </cell>
          <cell r="BK788">
            <v>0</v>
          </cell>
          <cell r="BL788">
            <v>0</v>
          </cell>
        </row>
        <row r="789">
          <cell r="B789" t="str">
            <v>1.1.06.01</v>
          </cell>
          <cell r="C789" t="str">
            <v xml:space="preserve">ESTOQUES MATERIAS PRIMAS/EMBALAGENS               </v>
          </cell>
          <cell r="D789">
            <v>4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60851240.619999997</v>
          </cell>
          <cell r="R789">
            <v>50800058.030000001</v>
          </cell>
          <cell r="S789">
            <v>47520268.93</v>
          </cell>
          <cell r="T789">
            <v>52150675.539999999</v>
          </cell>
          <cell r="U789">
            <v>56807531.719999999</v>
          </cell>
          <cell r="V789">
            <v>51088002.299999997</v>
          </cell>
          <cell r="W789">
            <v>67021013.07</v>
          </cell>
          <cell r="X789">
            <v>87050345.890000001</v>
          </cell>
          <cell r="Y789">
            <v>92892857.010000005</v>
          </cell>
          <cell r="Z789">
            <v>96179187.530000001</v>
          </cell>
          <cell r="AA789">
            <v>82203695.030000001</v>
          </cell>
          <cell r="AB789">
            <v>66386645.759999998</v>
          </cell>
          <cell r="AC789">
            <v>46956258.68</v>
          </cell>
          <cell r="AD789">
            <v>35395151.829999998</v>
          </cell>
          <cell r="AE789">
            <v>37231227.75</v>
          </cell>
          <cell r="AF789">
            <v>38355908.560000002</v>
          </cell>
          <cell r="AG789">
            <v>41425165.520000003</v>
          </cell>
          <cell r="AH789">
            <v>51161992.469999999</v>
          </cell>
          <cell r="AI789">
            <v>56909867.909999996</v>
          </cell>
          <cell r="AJ789">
            <v>69446965.650000006</v>
          </cell>
          <cell r="AK789">
            <v>52537178.359999999</v>
          </cell>
          <cell r="AL789">
            <v>54586496.200000003</v>
          </cell>
          <cell r="AM789">
            <v>54931654.649999999</v>
          </cell>
          <cell r="AN789">
            <v>54508034.549999997</v>
          </cell>
          <cell r="AO789">
            <v>53141504.859999999</v>
          </cell>
          <cell r="AP789">
            <v>43365406.859999999</v>
          </cell>
          <cell r="AQ789">
            <v>51256239.109999999</v>
          </cell>
          <cell r="AR789">
            <v>60538542.049999997</v>
          </cell>
          <cell r="AS789">
            <v>71015060.890000001</v>
          </cell>
          <cell r="AT789">
            <v>82254258.480000004</v>
          </cell>
          <cell r="AU789">
            <v>88292318.120000005</v>
          </cell>
          <cell r="AV789">
            <v>99758316.030000001</v>
          </cell>
          <cell r="AW789">
            <v>91317699.299999997</v>
          </cell>
          <cell r="AX789">
            <v>70093239.420000002</v>
          </cell>
          <cell r="AY789">
            <v>66716301.310000002</v>
          </cell>
          <cell r="AZ789">
            <v>71245834.590000004</v>
          </cell>
          <cell r="BA789">
            <v>60642612.119999997</v>
          </cell>
          <cell r="BB789">
            <v>90196171.430000007</v>
          </cell>
          <cell r="BC789">
            <v>113031250.41</v>
          </cell>
          <cell r="BD789">
            <v>0</v>
          </cell>
          <cell r="BE789">
            <v>0</v>
          </cell>
          <cell r="BF789">
            <v>0</v>
          </cell>
          <cell r="BG789">
            <v>0</v>
          </cell>
          <cell r="BH789">
            <v>0</v>
          </cell>
          <cell r="BI789">
            <v>0</v>
          </cell>
          <cell r="BJ789">
            <v>0</v>
          </cell>
          <cell r="BK789">
            <v>0</v>
          </cell>
          <cell r="BL789">
            <v>0</v>
          </cell>
        </row>
        <row r="790">
          <cell r="B790" t="str">
            <v>1.1.06.01.00001</v>
          </cell>
          <cell r="C790" t="str">
            <v xml:space="preserve">ESTOQUE INICIAL MAT.PRIMA                         </v>
          </cell>
          <cell r="D790">
            <v>5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65736830.060000002</v>
          </cell>
          <cell r="R790">
            <v>65736830.060000002</v>
          </cell>
          <cell r="S790">
            <v>65736830.060000002</v>
          </cell>
          <cell r="T790">
            <v>65736830.060000002</v>
          </cell>
          <cell r="U790">
            <v>65736830.060000002</v>
          </cell>
          <cell r="V790">
            <v>65736830.060000002</v>
          </cell>
          <cell r="W790">
            <v>65736830.060000002</v>
          </cell>
          <cell r="X790">
            <v>65748617.950000003</v>
          </cell>
          <cell r="Y790">
            <v>65748617.950000003</v>
          </cell>
          <cell r="Z790">
            <v>65748617.950000003</v>
          </cell>
          <cell r="AA790">
            <v>65748617.950000003</v>
          </cell>
          <cell r="AB790">
            <v>64380447.840000004</v>
          </cell>
          <cell r="AC790">
            <v>64380447.840000004</v>
          </cell>
          <cell r="AD790">
            <v>64380447.840000004</v>
          </cell>
          <cell r="AE790">
            <v>64380447.840000004</v>
          </cell>
          <cell r="AF790">
            <v>64380447.840000004</v>
          </cell>
          <cell r="AG790">
            <v>64380447.840000004</v>
          </cell>
          <cell r="AH790">
            <v>64380447.840000004</v>
          </cell>
          <cell r="AI790">
            <v>64380447.840000004</v>
          </cell>
          <cell r="AJ790">
            <v>64390099.880000003</v>
          </cell>
          <cell r="AK790">
            <v>64390099.880000003</v>
          </cell>
          <cell r="AL790">
            <v>64390099.880000003</v>
          </cell>
          <cell r="AM790">
            <v>64390099.880000003</v>
          </cell>
          <cell r="AN790">
            <v>52036644.009999998</v>
          </cell>
          <cell r="AO790">
            <v>52037088.759999998</v>
          </cell>
          <cell r="AP790">
            <v>52037088.759999998</v>
          </cell>
          <cell r="AQ790">
            <v>52037088.759999998</v>
          </cell>
          <cell r="AR790">
            <v>52046239.909999996</v>
          </cell>
          <cell r="AS790">
            <v>52046239.909999996</v>
          </cell>
          <cell r="AT790">
            <v>52046239.909999996</v>
          </cell>
          <cell r="AU790">
            <v>52046239.909999996</v>
          </cell>
          <cell r="AV790">
            <v>52046239.909999996</v>
          </cell>
          <cell r="AW790">
            <v>52046239.909999996</v>
          </cell>
          <cell r="AX790">
            <v>52064909.740000002</v>
          </cell>
          <cell r="AY790">
            <v>52064909.740000002</v>
          </cell>
          <cell r="AZ790">
            <v>52064909.740000002</v>
          </cell>
          <cell r="BA790">
            <v>52064909.740000002</v>
          </cell>
          <cell r="BB790">
            <v>52064909.740000002</v>
          </cell>
          <cell r="BC790">
            <v>52064909.740000002</v>
          </cell>
          <cell r="BD790">
            <v>0</v>
          </cell>
          <cell r="BE790">
            <v>0</v>
          </cell>
          <cell r="BF790">
            <v>0</v>
          </cell>
          <cell r="BG790">
            <v>0</v>
          </cell>
          <cell r="BH790">
            <v>0</v>
          </cell>
          <cell r="BI790">
            <v>0</v>
          </cell>
          <cell r="BJ790">
            <v>0</v>
          </cell>
          <cell r="BK790">
            <v>0</v>
          </cell>
          <cell r="BL790">
            <v>0</v>
          </cell>
        </row>
        <row r="791">
          <cell r="B791" t="str">
            <v>1.1.06.01.00002</v>
          </cell>
          <cell r="C791" t="str">
            <v xml:space="preserve">ESTOQUE INICIAL MAT.EMBALAGEM                     </v>
          </cell>
          <cell r="D791">
            <v>5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2974963.14</v>
          </cell>
          <cell r="R791">
            <v>2974963.14</v>
          </cell>
          <cell r="S791">
            <v>2974963.14</v>
          </cell>
          <cell r="T791">
            <v>2974963.14</v>
          </cell>
          <cell r="U791">
            <v>2974963.14</v>
          </cell>
          <cell r="V791">
            <v>2974578.52</v>
          </cell>
          <cell r="W791">
            <v>2974578.52</v>
          </cell>
          <cell r="X791">
            <v>2974578.52</v>
          </cell>
          <cell r="Y791">
            <v>2974578.52</v>
          </cell>
          <cell r="Z791">
            <v>2974578.52</v>
          </cell>
          <cell r="AA791">
            <v>2974578.52</v>
          </cell>
          <cell r="AB791">
            <v>1951683.3</v>
          </cell>
          <cell r="AC791">
            <v>1951683.3</v>
          </cell>
          <cell r="AD791">
            <v>1951683.3</v>
          </cell>
          <cell r="AE791">
            <v>1951683.3</v>
          </cell>
          <cell r="AF791">
            <v>1951683.3</v>
          </cell>
          <cell r="AG791">
            <v>1951683.3</v>
          </cell>
          <cell r="AH791">
            <v>1951683.3</v>
          </cell>
          <cell r="AI791">
            <v>1951683.3</v>
          </cell>
          <cell r="AJ791">
            <v>1951683.3</v>
          </cell>
          <cell r="AK791">
            <v>1951683.3</v>
          </cell>
          <cell r="AL791">
            <v>1951683.3</v>
          </cell>
          <cell r="AM791">
            <v>1951683.3</v>
          </cell>
          <cell r="AN791">
            <v>2403621.09</v>
          </cell>
          <cell r="AO791">
            <v>2399323.62</v>
          </cell>
          <cell r="AP791">
            <v>2399323.62</v>
          </cell>
          <cell r="AQ791">
            <v>2399323.62</v>
          </cell>
          <cell r="AR791">
            <v>2399323.62</v>
          </cell>
          <cell r="AS791">
            <v>2399323.62</v>
          </cell>
          <cell r="AT791">
            <v>2399323.62</v>
          </cell>
          <cell r="AU791">
            <v>2399323.62</v>
          </cell>
          <cell r="AV791">
            <v>2399323.62</v>
          </cell>
          <cell r="AW791">
            <v>2399323.62</v>
          </cell>
          <cell r="AX791">
            <v>2399323.62</v>
          </cell>
          <cell r="AY791">
            <v>2399323.62</v>
          </cell>
          <cell r="AZ791">
            <v>2399323.62</v>
          </cell>
          <cell r="BA791">
            <v>2399323.62</v>
          </cell>
          <cell r="BB791">
            <v>2399323.62</v>
          </cell>
          <cell r="BC791">
            <v>2399323.62</v>
          </cell>
          <cell r="BD791">
            <v>0</v>
          </cell>
          <cell r="BE791">
            <v>0</v>
          </cell>
          <cell r="BF791">
            <v>0</v>
          </cell>
          <cell r="BG791">
            <v>0</v>
          </cell>
          <cell r="BH791">
            <v>0</v>
          </cell>
          <cell r="BI791">
            <v>0</v>
          </cell>
          <cell r="BJ791">
            <v>0</v>
          </cell>
          <cell r="BK791">
            <v>0</v>
          </cell>
          <cell r="BL791">
            <v>0</v>
          </cell>
        </row>
        <row r="792">
          <cell r="B792" t="str">
            <v>1.1.06.01.00003</v>
          </cell>
          <cell r="C792" t="str">
            <v xml:space="preserve">ESTOQUE INICIAL MATERIAIS AUXILIARES              </v>
          </cell>
          <cell r="D792">
            <v>5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54514.62</v>
          </cell>
          <cell r="AC792">
            <v>54514.62</v>
          </cell>
          <cell r="AD792">
            <v>54514.62</v>
          </cell>
          <cell r="AE792">
            <v>54514.62</v>
          </cell>
          <cell r="AF792">
            <v>54514.62</v>
          </cell>
          <cell r="AG792">
            <v>54514.62</v>
          </cell>
          <cell r="AH792">
            <v>54514.62</v>
          </cell>
          <cell r="AI792">
            <v>54514.62</v>
          </cell>
          <cell r="AJ792">
            <v>54514.62</v>
          </cell>
          <cell r="AK792">
            <v>54514.62</v>
          </cell>
          <cell r="AL792">
            <v>54514.62</v>
          </cell>
          <cell r="AM792">
            <v>54514.62</v>
          </cell>
          <cell r="AN792">
            <v>67769.45</v>
          </cell>
          <cell r="AO792">
            <v>67324.7</v>
          </cell>
          <cell r="AP792">
            <v>67324.7</v>
          </cell>
          <cell r="AQ792">
            <v>67324.7</v>
          </cell>
          <cell r="AR792">
            <v>67324.7</v>
          </cell>
          <cell r="AS792">
            <v>67324.7</v>
          </cell>
          <cell r="AT792">
            <v>67324.7</v>
          </cell>
          <cell r="AU792">
            <v>67324.7</v>
          </cell>
          <cell r="AV792">
            <v>67324.7</v>
          </cell>
          <cell r="AW792">
            <v>75362.259999999995</v>
          </cell>
          <cell r="AX792">
            <v>75362.259999999995</v>
          </cell>
          <cell r="AY792">
            <v>75362.259999999995</v>
          </cell>
          <cell r="AZ792">
            <v>75362.259999999995</v>
          </cell>
          <cell r="BA792">
            <v>75362.259999999995</v>
          </cell>
          <cell r="BB792">
            <v>75362.259999999995</v>
          </cell>
          <cell r="BC792">
            <v>75362.259999999995</v>
          </cell>
          <cell r="BD792">
            <v>0</v>
          </cell>
          <cell r="BE792">
            <v>0</v>
          </cell>
          <cell r="BF792">
            <v>0</v>
          </cell>
          <cell r="BG792">
            <v>0</v>
          </cell>
          <cell r="BH792">
            <v>0</v>
          </cell>
          <cell r="BI792">
            <v>0</v>
          </cell>
          <cell r="BJ792">
            <v>0</v>
          </cell>
          <cell r="BK792">
            <v>0</v>
          </cell>
          <cell r="BL792">
            <v>0</v>
          </cell>
        </row>
        <row r="793">
          <cell r="B793" t="str">
            <v>1.1.06.01.00004</v>
          </cell>
          <cell r="C793" t="str">
            <v xml:space="preserve">ESTOQUE INICIAL MERC.EM TRANSITO                  </v>
          </cell>
          <cell r="D793">
            <v>5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1760.39</v>
          </cell>
          <cell r="AH793">
            <v>1760.39</v>
          </cell>
          <cell r="AI793">
            <v>1760.39</v>
          </cell>
          <cell r="AJ793">
            <v>1760.39</v>
          </cell>
          <cell r="AK793">
            <v>1760.39</v>
          </cell>
          <cell r="AL793">
            <v>1760.39</v>
          </cell>
          <cell r="AM793">
            <v>1760.39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0</v>
          </cell>
          <cell r="AZ793">
            <v>0</v>
          </cell>
          <cell r="BA793">
            <v>10429.64</v>
          </cell>
          <cell r="BB793">
            <v>10429.64</v>
          </cell>
          <cell r="BC793">
            <v>10429.64</v>
          </cell>
          <cell r="BD793">
            <v>0</v>
          </cell>
          <cell r="BE793">
            <v>0</v>
          </cell>
          <cell r="BF793">
            <v>0</v>
          </cell>
          <cell r="BG793">
            <v>0</v>
          </cell>
          <cell r="BH793">
            <v>0</v>
          </cell>
          <cell r="BI793">
            <v>0</v>
          </cell>
          <cell r="BJ793">
            <v>0</v>
          </cell>
          <cell r="BK793">
            <v>0</v>
          </cell>
          <cell r="BL793">
            <v>0</v>
          </cell>
        </row>
        <row r="794">
          <cell r="B794" t="str">
            <v>1.1.06.01.00005</v>
          </cell>
          <cell r="C794" t="str">
            <v xml:space="preserve">ESTOQUE INICIAL MERC.TERC.P/IND.                  </v>
          </cell>
          <cell r="D794">
            <v>5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-236.24</v>
          </cell>
          <cell r="AL794">
            <v>-236.24</v>
          </cell>
          <cell r="AM794">
            <v>-236.24</v>
          </cell>
          <cell r="AN794">
            <v>0</v>
          </cell>
          <cell r="AO794">
            <v>0</v>
          </cell>
          <cell r="AP794">
            <v>7168.19</v>
          </cell>
          <cell r="AQ794">
            <v>7168.19</v>
          </cell>
          <cell r="AR794">
            <v>7168.19</v>
          </cell>
          <cell r="AS794">
            <v>7168.19</v>
          </cell>
          <cell r="AT794">
            <v>7168.19</v>
          </cell>
          <cell r="AU794">
            <v>7168.19</v>
          </cell>
          <cell r="AV794">
            <v>7170.97</v>
          </cell>
          <cell r="AW794">
            <v>7170.97</v>
          </cell>
          <cell r="AX794">
            <v>29418.97</v>
          </cell>
          <cell r="AY794">
            <v>29418.97</v>
          </cell>
          <cell r="AZ794">
            <v>29418.97</v>
          </cell>
          <cell r="BA794">
            <v>29418.97</v>
          </cell>
          <cell r="BB794">
            <v>29418.97</v>
          </cell>
          <cell r="BC794">
            <v>29418.97</v>
          </cell>
          <cell r="BD794">
            <v>0</v>
          </cell>
          <cell r="BE794">
            <v>0</v>
          </cell>
          <cell r="BF794">
            <v>0</v>
          </cell>
          <cell r="BG794">
            <v>0</v>
          </cell>
          <cell r="BH794">
            <v>0</v>
          </cell>
          <cell r="BI794">
            <v>0</v>
          </cell>
          <cell r="BJ794">
            <v>0</v>
          </cell>
          <cell r="BK794">
            <v>0</v>
          </cell>
          <cell r="BL794">
            <v>0</v>
          </cell>
        </row>
        <row r="795">
          <cell r="B795" t="str">
            <v>1.1.06.01.00006</v>
          </cell>
          <cell r="C795" t="str">
            <v xml:space="preserve">ESTOQUE INICIAL MERC.TERC.P/ARMAZENGEM            </v>
          </cell>
          <cell r="D795">
            <v>5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AO795">
            <v>0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12107.85</v>
          </cell>
          <cell r="AU795">
            <v>12107.85</v>
          </cell>
          <cell r="AV795">
            <v>12107.85</v>
          </cell>
          <cell r="AW795">
            <v>12107.85</v>
          </cell>
          <cell r="AX795">
            <v>12107.85</v>
          </cell>
          <cell r="AY795">
            <v>25076.76</v>
          </cell>
          <cell r="AZ795">
            <v>25076.76</v>
          </cell>
          <cell r="BA795">
            <v>25076.76</v>
          </cell>
          <cell r="BB795">
            <v>25076.76</v>
          </cell>
          <cell r="BC795">
            <v>25076.76</v>
          </cell>
          <cell r="BD795">
            <v>0</v>
          </cell>
          <cell r="BE795">
            <v>0</v>
          </cell>
          <cell r="BF795">
            <v>0</v>
          </cell>
          <cell r="BG795">
            <v>0</v>
          </cell>
          <cell r="BH795">
            <v>0</v>
          </cell>
          <cell r="BI795">
            <v>0</v>
          </cell>
          <cell r="BJ795">
            <v>0</v>
          </cell>
          <cell r="BK795">
            <v>0</v>
          </cell>
          <cell r="BL795">
            <v>0</v>
          </cell>
        </row>
        <row r="796">
          <cell r="B796" t="str">
            <v>1.1.06.01.00007</v>
          </cell>
          <cell r="C796" t="str">
            <v xml:space="preserve">ENTRADAS MERC.DE TERC.P/INDUSTRIALIZACAO          </v>
          </cell>
          <cell r="D796">
            <v>5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54438.75</v>
          </cell>
          <cell r="W796">
            <v>1283593.8899999999</v>
          </cell>
          <cell r="X796">
            <v>2292767.4300000002</v>
          </cell>
          <cell r="Y796">
            <v>3649904.1</v>
          </cell>
          <cell r="Z796">
            <v>3711716.51</v>
          </cell>
          <cell r="AA796">
            <v>3719057.91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20726.38</v>
          </cell>
          <cell r="AK796">
            <v>41116.58</v>
          </cell>
          <cell r="AL796">
            <v>41116.58</v>
          </cell>
          <cell r="AM796">
            <v>41116.58</v>
          </cell>
          <cell r="AN796">
            <v>0</v>
          </cell>
          <cell r="AO796">
            <v>0</v>
          </cell>
          <cell r="AP796">
            <v>4477.1099999999997</v>
          </cell>
          <cell r="AQ796">
            <v>4477.1099999999997</v>
          </cell>
          <cell r="AR796">
            <v>4477.1099999999997</v>
          </cell>
          <cell r="AS796">
            <v>4477.1099999999997</v>
          </cell>
          <cell r="AT796">
            <v>4477.1099999999997</v>
          </cell>
          <cell r="AU796">
            <v>85012.800000000003</v>
          </cell>
          <cell r="AV796">
            <v>92648.33</v>
          </cell>
          <cell r="AW796">
            <v>92648.33</v>
          </cell>
          <cell r="AX796">
            <v>92648.33</v>
          </cell>
          <cell r="AY796">
            <v>92648.33</v>
          </cell>
          <cell r="AZ796">
            <v>92648.33</v>
          </cell>
          <cell r="BA796">
            <v>92648.33</v>
          </cell>
          <cell r="BB796">
            <v>92648.33</v>
          </cell>
          <cell r="BC796">
            <v>92648.33</v>
          </cell>
          <cell r="BD796">
            <v>0</v>
          </cell>
          <cell r="BE796">
            <v>0</v>
          </cell>
          <cell r="BF796">
            <v>0</v>
          </cell>
          <cell r="BG796">
            <v>0</v>
          </cell>
          <cell r="BH796">
            <v>0</v>
          </cell>
          <cell r="BI796">
            <v>0</v>
          </cell>
          <cell r="BJ796">
            <v>0</v>
          </cell>
          <cell r="BK796">
            <v>0</v>
          </cell>
          <cell r="BL796">
            <v>0</v>
          </cell>
        </row>
        <row r="797">
          <cell r="B797" t="str">
            <v>1.1.06.01.00008</v>
          </cell>
          <cell r="C797" t="str">
            <v xml:space="preserve">COMPRAS MAT.PRIMA NACIONAL                        </v>
          </cell>
          <cell r="D797">
            <v>5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8734154.75</v>
          </cell>
          <cell r="R797">
            <v>16715325.619999999</v>
          </cell>
          <cell r="S797">
            <v>26998361</v>
          </cell>
          <cell r="T797">
            <v>37781397.219999999</v>
          </cell>
          <cell r="U797">
            <v>45772939</v>
          </cell>
          <cell r="V797">
            <v>62626630.549999997</v>
          </cell>
          <cell r="W797">
            <v>84397720.849999994</v>
          </cell>
          <cell r="X797">
            <v>108952557.03</v>
          </cell>
          <cell r="Y797">
            <v>128073641.31</v>
          </cell>
          <cell r="Z797">
            <v>152071229.62</v>
          </cell>
          <cell r="AA797">
            <v>168310304.34999999</v>
          </cell>
          <cell r="AB797">
            <v>0</v>
          </cell>
          <cell r="AC797">
            <v>13809811</v>
          </cell>
          <cell r="AD797">
            <v>27404391.98</v>
          </cell>
          <cell r="AE797">
            <v>40102697.82</v>
          </cell>
          <cell r="AF797">
            <v>50625702.829999998</v>
          </cell>
          <cell r="AG797">
            <v>63843889.880000003</v>
          </cell>
          <cell r="AH797">
            <v>84049208.569999993</v>
          </cell>
          <cell r="AI797">
            <v>109721638.81</v>
          </cell>
          <cell r="AJ797">
            <v>139465744.94999999</v>
          </cell>
          <cell r="AK797">
            <v>173533189.41999999</v>
          </cell>
          <cell r="AL797">
            <v>214925652.78999999</v>
          </cell>
          <cell r="AM797">
            <v>250534950.40000001</v>
          </cell>
          <cell r="AN797">
            <v>0</v>
          </cell>
          <cell r="AO797">
            <v>12431601.140000001</v>
          </cell>
          <cell r="AP797">
            <v>39040379.240000002</v>
          </cell>
          <cell r="AQ797">
            <v>69814691.530000001</v>
          </cell>
          <cell r="AR797">
            <v>96717104.379999995</v>
          </cell>
          <cell r="AS797">
            <v>112252235.04000001</v>
          </cell>
          <cell r="AT797">
            <v>138089855.25</v>
          </cell>
          <cell r="AU797">
            <v>177325166.34999999</v>
          </cell>
          <cell r="AV797">
            <v>212655381.88999999</v>
          </cell>
          <cell r="AW797">
            <v>262309709.58000001</v>
          </cell>
          <cell r="AX797">
            <v>311660817.27999997</v>
          </cell>
          <cell r="AY797">
            <v>354706039.64999998</v>
          </cell>
          <cell r="AZ797">
            <v>386996017.70999998</v>
          </cell>
          <cell r="BA797">
            <v>417925868.88</v>
          </cell>
          <cell r="BB797">
            <v>445774270.18000001</v>
          </cell>
          <cell r="BC797">
            <v>466286000.99000001</v>
          </cell>
          <cell r="BD797">
            <v>0</v>
          </cell>
          <cell r="BE797">
            <v>0</v>
          </cell>
          <cell r="BF797">
            <v>0</v>
          </cell>
          <cell r="BG797">
            <v>0</v>
          </cell>
          <cell r="BH797">
            <v>0</v>
          </cell>
          <cell r="BI797">
            <v>0</v>
          </cell>
          <cell r="BJ797">
            <v>0</v>
          </cell>
          <cell r="BK797">
            <v>0</v>
          </cell>
          <cell r="BL797">
            <v>0</v>
          </cell>
        </row>
        <row r="798">
          <cell r="B798" t="str">
            <v>1.1.06.01.00009</v>
          </cell>
          <cell r="C798" t="str">
            <v xml:space="preserve">COMPRAS MAT.PRIMA EXTERIOR                        </v>
          </cell>
          <cell r="D798">
            <v>5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11045250.52</v>
          </cell>
          <cell r="R798">
            <v>15650591.84</v>
          </cell>
          <cell r="S798">
            <v>27068024.18</v>
          </cell>
          <cell r="T798">
            <v>32072447.370000001</v>
          </cell>
          <cell r="U798">
            <v>41962517.020000003</v>
          </cell>
          <cell r="V798">
            <v>49465030.990000002</v>
          </cell>
          <cell r="W798">
            <v>83504574.980000004</v>
          </cell>
          <cell r="X798">
            <v>127367363.51000001</v>
          </cell>
          <cell r="Y798">
            <v>167428821.06</v>
          </cell>
          <cell r="Z798">
            <v>210660186.28</v>
          </cell>
          <cell r="AA798">
            <v>224770563.19999999</v>
          </cell>
          <cell r="AB798">
            <v>0</v>
          </cell>
          <cell r="AC798">
            <v>989966.87</v>
          </cell>
          <cell r="AD798">
            <v>7903431.71</v>
          </cell>
          <cell r="AE798">
            <v>19526590.600000001</v>
          </cell>
          <cell r="AF798">
            <v>29119866.73</v>
          </cell>
          <cell r="AG798">
            <v>39200657.149999999</v>
          </cell>
          <cell r="AH798">
            <v>55422548.880000003</v>
          </cell>
          <cell r="AI798">
            <v>77135841.730000004</v>
          </cell>
          <cell r="AJ798">
            <v>116923721.19</v>
          </cell>
          <cell r="AK798">
            <v>153579268.18000001</v>
          </cell>
          <cell r="AL798">
            <v>210276061.59</v>
          </cell>
          <cell r="AM798">
            <v>260929023.83000001</v>
          </cell>
          <cell r="AN798">
            <v>0</v>
          </cell>
          <cell r="AO798">
            <v>30327620.949999999</v>
          </cell>
          <cell r="AP798">
            <v>52470939.200000003</v>
          </cell>
          <cell r="AQ798">
            <v>80268594.079999998</v>
          </cell>
          <cell r="AR798">
            <v>88817292.840000004</v>
          </cell>
          <cell r="AS798">
            <v>117158586.83</v>
          </cell>
          <cell r="AT798">
            <v>143664160.25</v>
          </cell>
          <cell r="AU798">
            <v>176345231.25999999</v>
          </cell>
          <cell r="AV798">
            <v>238091749.5</v>
          </cell>
          <cell r="AW798">
            <v>300392660.64999998</v>
          </cell>
          <cell r="AX798">
            <v>356164137.55000001</v>
          </cell>
          <cell r="AY798">
            <v>419895971.69</v>
          </cell>
          <cell r="AZ798">
            <v>464162530.64999998</v>
          </cell>
          <cell r="BA798">
            <v>507567699.48000002</v>
          </cell>
          <cell r="BB798">
            <v>547576385.77999997</v>
          </cell>
          <cell r="BC798">
            <v>591647671.63</v>
          </cell>
          <cell r="BD798">
            <v>0</v>
          </cell>
          <cell r="BE798">
            <v>0</v>
          </cell>
          <cell r="BF798">
            <v>0</v>
          </cell>
          <cell r="BG798">
            <v>0</v>
          </cell>
          <cell r="BH798">
            <v>0</v>
          </cell>
          <cell r="BI798">
            <v>0</v>
          </cell>
          <cell r="BJ798">
            <v>0</v>
          </cell>
          <cell r="BK798">
            <v>0</v>
          </cell>
          <cell r="BL798">
            <v>0</v>
          </cell>
        </row>
        <row r="799">
          <cell r="B799" t="str">
            <v>1.1.06.01.00010</v>
          </cell>
          <cell r="C799" t="str">
            <v xml:space="preserve">COMPRAS MAT.EMBALAGEM                             </v>
          </cell>
          <cell r="D799">
            <v>5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195081.65</v>
          </cell>
          <cell r="R799">
            <v>924151.77</v>
          </cell>
          <cell r="S799">
            <v>1336019.17</v>
          </cell>
          <cell r="T799">
            <v>1622297.65</v>
          </cell>
          <cell r="U799">
            <v>2142292.2599999998</v>
          </cell>
          <cell r="V799">
            <v>2817775.86</v>
          </cell>
          <cell r="W799">
            <v>4133260.3</v>
          </cell>
          <cell r="X799">
            <v>5484946.4500000002</v>
          </cell>
          <cell r="Y799">
            <v>6744015.2300000004</v>
          </cell>
          <cell r="Z799">
            <v>8467145.5199999996</v>
          </cell>
          <cell r="AA799">
            <v>9885335.2599999998</v>
          </cell>
          <cell r="AB799">
            <v>0</v>
          </cell>
          <cell r="AC799">
            <v>272165.82</v>
          </cell>
          <cell r="AD799">
            <v>641231.57999999996</v>
          </cell>
          <cell r="AE799">
            <v>1238899.95</v>
          </cell>
          <cell r="AF799">
            <v>1665869.22</v>
          </cell>
          <cell r="AG799">
            <v>1892711.64</v>
          </cell>
          <cell r="AH799">
            <v>2483066.4</v>
          </cell>
          <cell r="AI799">
            <v>3780616.83</v>
          </cell>
          <cell r="AJ799">
            <v>6358557.8099999996</v>
          </cell>
          <cell r="AK799">
            <v>8335616.5800000001</v>
          </cell>
          <cell r="AL799">
            <v>10851101.59</v>
          </cell>
          <cell r="AM799">
            <v>12162416.199999999</v>
          </cell>
          <cell r="AN799">
            <v>0</v>
          </cell>
          <cell r="AO799">
            <v>1194268.21</v>
          </cell>
          <cell r="AP799">
            <v>2103652.88</v>
          </cell>
          <cell r="AQ799">
            <v>3763982.02</v>
          </cell>
          <cell r="AR799">
            <v>4461318.0599999996</v>
          </cell>
          <cell r="AS799">
            <v>5033430.84</v>
          </cell>
          <cell r="AT799">
            <v>5880468.8099999996</v>
          </cell>
          <cell r="AU799">
            <v>7380647.6900000004</v>
          </cell>
          <cell r="AV799">
            <v>9218853.5999999996</v>
          </cell>
          <cell r="AW799">
            <v>12092456.42</v>
          </cell>
          <cell r="AX799">
            <v>14478888.689999999</v>
          </cell>
          <cell r="AY799">
            <v>16863251.239999998</v>
          </cell>
          <cell r="AZ799">
            <v>19221364.899999999</v>
          </cell>
          <cell r="BA799">
            <v>20624426.809999999</v>
          </cell>
          <cell r="BB799">
            <v>22336082.129999999</v>
          </cell>
          <cell r="BC799">
            <v>24337264.399999999</v>
          </cell>
          <cell r="BD799">
            <v>0</v>
          </cell>
          <cell r="BE799">
            <v>0</v>
          </cell>
          <cell r="BF799">
            <v>0</v>
          </cell>
          <cell r="BG799">
            <v>0</v>
          </cell>
          <cell r="BH799">
            <v>0</v>
          </cell>
          <cell r="BI799">
            <v>0</v>
          </cell>
          <cell r="BJ799">
            <v>0</v>
          </cell>
          <cell r="BK799">
            <v>0</v>
          </cell>
          <cell r="BL799">
            <v>0</v>
          </cell>
        </row>
        <row r="800">
          <cell r="B800" t="str">
            <v>1.1.06.01.00011</v>
          </cell>
          <cell r="C800" t="str">
            <v xml:space="preserve">ENTRADAS TRANSF.MATERIA PRIMA/EMBALAGENS          </v>
          </cell>
          <cell r="D800">
            <v>5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1177208.08</v>
          </cell>
          <cell r="R800">
            <v>3425964.21</v>
          </cell>
          <cell r="S800">
            <v>5926151.79</v>
          </cell>
          <cell r="T800">
            <v>7081304.9000000004</v>
          </cell>
          <cell r="U800">
            <v>8929361.9199999999</v>
          </cell>
          <cell r="V800">
            <v>11380806.789999999</v>
          </cell>
          <cell r="W800">
            <v>15944002.279999999</v>
          </cell>
          <cell r="X800">
            <v>19416053.32</v>
          </cell>
          <cell r="Y800">
            <v>24398012.300000001</v>
          </cell>
          <cell r="Z800">
            <v>28976687.449999999</v>
          </cell>
          <cell r="AA800">
            <v>37601948.539999999</v>
          </cell>
          <cell r="AB800">
            <v>0</v>
          </cell>
          <cell r="AC800">
            <v>2553782.7000000002</v>
          </cell>
          <cell r="AD800">
            <v>5475091.8300000001</v>
          </cell>
          <cell r="AE800">
            <v>6446249.3200000003</v>
          </cell>
          <cell r="AF800">
            <v>7756531.0300000003</v>
          </cell>
          <cell r="AG800">
            <v>9861913.6199999992</v>
          </cell>
          <cell r="AH800">
            <v>12471201.41</v>
          </cell>
          <cell r="AI800">
            <v>17508958.75</v>
          </cell>
          <cell r="AJ800">
            <v>23674889.760000002</v>
          </cell>
          <cell r="AK800">
            <v>30179458.670000002</v>
          </cell>
          <cell r="AL800">
            <v>37083530.799999997</v>
          </cell>
          <cell r="AM800">
            <v>42828327.32</v>
          </cell>
          <cell r="AN800">
            <v>0</v>
          </cell>
          <cell r="AO800">
            <v>1482750.93</v>
          </cell>
          <cell r="AP800">
            <v>7716328.8200000003</v>
          </cell>
          <cell r="AQ800">
            <v>15485924.01</v>
          </cell>
          <cell r="AR800">
            <v>22930163.710000001</v>
          </cell>
          <cell r="AS800">
            <v>32212901.98</v>
          </cell>
          <cell r="AT800">
            <v>44872110.880000003</v>
          </cell>
          <cell r="AU800">
            <v>58819694.789999999</v>
          </cell>
          <cell r="AV800">
            <v>80061706.480000004</v>
          </cell>
          <cell r="AW800">
            <v>106312254.62</v>
          </cell>
          <cell r="AX800">
            <v>128562263.88</v>
          </cell>
          <cell r="AY800">
            <v>145349104.18000001</v>
          </cell>
          <cell r="AZ800">
            <v>160720239.46000001</v>
          </cell>
          <cell r="BA800">
            <v>174278845.27000001</v>
          </cell>
          <cell r="BB800">
            <v>183339023.69999999</v>
          </cell>
          <cell r="BC800">
            <v>193535936.90000001</v>
          </cell>
          <cell r="BD800">
            <v>0</v>
          </cell>
          <cell r="BE800">
            <v>0</v>
          </cell>
          <cell r="BF800">
            <v>0</v>
          </cell>
          <cell r="BG800">
            <v>0</v>
          </cell>
          <cell r="BH800">
            <v>0</v>
          </cell>
          <cell r="BI800">
            <v>0</v>
          </cell>
          <cell r="BJ800">
            <v>0</v>
          </cell>
          <cell r="BK800">
            <v>0</v>
          </cell>
          <cell r="BL800">
            <v>0</v>
          </cell>
        </row>
        <row r="801">
          <cell r="B801" t="str">
            <v>1.1.06.01.00012</v>
          </cell>
          <cell r="C801" t="str">
            <v xml:space="preserve">ENTRADAS DEVOLUCAO VENDAS                         </v>
          </cell>
          <cell r="D801">
            <v>5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133248.20000000001</v>
          </cell>
          <cell r="R801">
            <v>149910.39999999999</v>
          </cell>
          <cell r="S801">
            <v>230977.64</v>
          </cell>
          <cell r="T801">
            <v>307811.69</v>
          </cell>
          <cell r="U801">
            <v>385896.87</v>
          </cell>
          <cell r="V801">
            <v>506588.73</v>
          </cell>
          <cell r="W801">
            <v>664877.29</v>
          </cell>
          <cell r="X801">
            <v>739006.13</v>
          </cell>
          <cell r="Y801">
            <v>893027.02</v>
          </cell>
          <cell r="Z801">
            <v>1308377.8500000001</v>
          </cell>
          <cell r="AA801">
            <v>1643764.89</v>
          </cell>
          <cell r="AB801">
            <v>0</v>
          </cell>
          <cell r="AC801">
            <v>64338.19</v>
          </cell>
          <cell r="AD801">
            <v>157408.53</v>
          </cell>
          <cell r="AE801">
            <v>268321.09000000003</v>
          </cell>
          <cell r="AF801">
            <v>365426.78</v>
          </cell>
          <cell r="AG801">
            <v>387556.47</v>
          </cell>
          <cell r="AH801">
            <v>423352.47</v>
          </cell>
          <cell r="AI801">
            <v>611408.99</v>
          </cell>
          <cell r="AJ801">
            <v>689125.13</v>
          </cell>
          <cell r="AK801">
            <v>856556.75</v>
          </cell>
          <cell r="AL801">
            <v>1124388.49</v>
          </cell>
          <cell r="AM801">
            <v>1391262.41</v>
          </cell>
          <cell r="AN801">
            <v>0</v>
          </cell>
          <cell r="AO801">
            <v>213708.84</v>
          </cell>
          <cell r="AP801">
            <v>406129.87</v>
          </cell>
          <cell r="AQ801">
            <v>556472.68999999994</v>
          </cell>
          <cell r="AR801">
            <v>677216.84</v>
          </cell>
          <cell r="AS801">
            <v>832575.34</v>
          </cell>
          <cell r="AT801">
            <v>871622.72</v>
          </cell>
          <cell r="AU801">
            <v>1235126.67</v>
          </cell>
          <cell r="AV801">
            <v>1700848.09</v>
          </cell>
          <cell r="AW801">
            <v>2147437.44</v>
          </cell>
          <cell r="AX801">
            <v>2538878.2200000002</v>
          </cell>
          <cell r="AY801">
            <v>2884929.33</v>
          </cell>
          <cell r="AZ801">
            <v>3370978.67</v>
          </cell>
          <cell r="BA801">
            <v>3602079.98</v>
          </cell>
          <cell r="BB801">
            <v>4026151.96</v>
          </cell>
          <cell r="BC801">
            <v>4602685.4000000004</v>
          </cell>
          <cell r="BD801">
            <v>0</v>
          </cell>
          <cell r="BE801">
            <v>0</v>
          </cell>
          <cell r="BF801">
            <v>0</v>
          </cell>
          <cell r="BG801">
            <v>0</v>
          </cell>
          <cell r="BH801">
            <v>0</v>
          </cell>
          <cell r="BI801">
            <v>0</v>
          </cell>
          <cell r="BJ801">
            <v>0</v>
          </cell>
          <cell r="BK801">
            <v>0</v>
          </cell>
          <cell r="BL801">
            <v>0</v>
          </cell>
        </row>
        <row r="802">
          <cell r="B802" t="str">
            <v>1.1.06.01.00013</v>
          </cell>
          <cell r="C802" t="str">
            <v xml:space="preserve">ENTRADAS RETIRADAS A MAIOR/IMPORTACAO             </v>
          </cell>
          <cell r="D802">
            <v>5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782.75</v>
          </cell>
          <cell r="Z802">
            <v>782.75</v>
          </cell>
          <cell r="AA802">
            <v>782.75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228.8</v>
          </cell>
          <cell r="AL802">
            <v>228.8</v>
          </cell>
          <cell r="AM802">
            <v>228.8</v>
          </cell>
          <cell r="AN802">
            <v>0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95.61</v>
          </cell>
          <cell r="AT802">
            <v>95.61</v>
          </cell>
          <cell r="AU802">
            <v>95.61</v>
          </cell>
          <cell r="AV802">
            <v>95.61</v>
          </cell>
          <cell r="AW802">
            <v>95.61</v>
          </cell>
          <cell r="AX802">
            <v>95.61</v>
          </cell>
          <cell r="AY802">
            <v>95.61</v>
          </cell>
          <cell r="AZ802">
            <v>211.85</v>
          </cell>
          <cell r="BA802">
            <v>211.85</v>
          </cell>
          <cell r="BB802">
            <v>282.18</v>
          </cell>
          <cell r="BC802">
            <v>8807.24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  <cell r="BK802">
            <v>0</v>
          </cell>
          <cell r="BL802">
            <v>0</v>
          </cell>
        </row>
        <row r="803">
          <cell r="B803" t="str">
            <v>1.1.06.01.00014</v>
          </cell>
          <cell r="C803" t="str">
            <v xml:space="preserve">ENTRADAS DEVOLUCAO RATEIO/IMPORTACAO              </v>
          </cell>
          <cell r="D803">
            <v>5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15745.35</v>
          </cell>
          <cell r="W803">
            <v>15745.35</v>
          </cell>
          <cell r="X803">
            <v>15745.35</v>
          </cell>
          <cell r="Y803">
            <v>20108.32</v>
          </cell>
          <cell r="Z803">
            <v>20108.32</v>
          </cell>
          <cell r="AA803">
            <v>28834.26</v>
          </cell>
          <cell r="AB803">
            <v>0</v>
          </cell>
          <cell r="AC803">
            <v>0</v>
          </cell>
          <cell r="AD803">
            <v>14984.73</v>
          </cell>
          <cell r="AE803">
            <v>14984.73</v>
          </cell>
          <cell r="AF803">
            <v>14984.73</v>
          </cell>
          <cell r="AG803">
            <v>249472.66</v>
          </cell>
          <cell r="AH803">
            <v>259577.69</v>
          </cell>
          <cell r="AI803">
            <v>259577.69</v>
          </cell>
          <cell r="AJ803">
            <v>259577.69</v>
          </cell>
          <cell r="AK803">
            <v>259577.69</v>
          </cell>
          <cell r="AL803">
            <v>337621.12</v>
          </cell>
          <cell r="AM803">
            <v>337621.12</v>
          </cell>
          <cell r="AN803">
            <v>0</v>
          </cell>
          <cell r="AO803">
            <v>0</v>
          </cell>
          <cell r="AP803">
            <v>0</v>
          </cell>
          <cell r="AQ803">
            <v>0</v>
          </cell>
          <cell r="AR803">
            <v>3615.09</v>
          </cell>
          <cell r="AS803">
            <v>3615.09</v>
          </cell>
          <cell r="AT803">
            <v>18784.099999999999</v>
          </cell>
          <cell r="AU803">
            <v>95470.6</v>
          </cell>
          <cell r="AV803">
            <v>95470.6</v>
          </cell>
          <cell r="AW803">
            <v>96948</v>
          </cell>
          <cell r="AX803">
            <v>96948</v>
          </cell>
          <cell r="AY803">
            <v>345369.58</v>
          </cell>
          <cell r="AZ803">
            <v>887182.29</v>
          </cell>
          <cell r="BA803">
            <v>951136.34</v>
          </cell>
          <cell r="BB803">
            <v>971653.88</v>
          </cell>
          <cell r="BC803">
            <v>990537.07</v>
          </cell>
          <cell r="BD803">
            <v>0</v>
          </cell>
          <cell r="BE803">
            <v>0</v>
          </cell>
          <cell r="BF803">
            <v>0</v>
          </cell>
          <cell r="BG803">
            <v>0</v>
          </cell>
          <cell r="BH803">
            <v>0</v>
          </cell>
          <cell r="BI803">
            <v>0</v>
          </cell>
          <cell r="BJ803">
            <v>0</v>
          </cell>
          <cell r="BK803">
            <v>0</v>
          </cell>
          <cell r="BL803">
            <v>0</v>
          </cell>
        </row>
        <row r="804">
          <cell r="B804" t="str">
            <v>1.1.06.01.00015</v>
          </cell>
          <cell r="C804" t="str">
            <v xml:space="preserve">ENTRADAS EMPRESTIMOS DE TERCEIROS                 </v>
          </cell>
          <cell r="D804">
            <v>5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83111.490000000005</v>
          </cell>
          <cell r="R804">
            <v>633897.71</v>
          </cell>
          <cell r="S804">
            <v>1701893.75</v>
          </cell>
          <cell r="T804">
            <v>2280520.23</v>
          </cell>
          <cell r="U804">
            <v>2896274.59</v>
          </cell>
          <cell r="V804">
            <v>4417419.24</v>
          </cell>
          <cell r="W804">
            <v>8364981.2300000004</v>
          </cell>
          <cell r="X804">
            <v>11704106.75</v>
          </cell>
          <cell r="Y804">
            <v>12201678.75</v>
          </cell>
          <cell r="Z804">
            <v>13296908.48</v>
          </cell>
          <cell r="AA804">
            <v>13431985.51</v>
          </cell>
          <cell r="AB804">
            <v>0</v>
          </cell>
          <cell r="AC804">
            <v>2131042.4500000002</v>
          </cell>
          <cell r="AD804">
            <v>3280403.93</v>
          </cell>
          <cell r="AE804">
            <v>4283460.17</v>
          </cell>
          <cell r="AF804">
            <v>5430902.04</v>
          </cell>
          <cell r="AG804">
            <v>8672678.2799999993</v>
          </cell>
          <cell r="AH804">
            <v>10859644.539999999</v>
          </cell>
          <cell r="AI804">
            <v>13789597.119999999</v>
          </cell>
          <cell r="AJ804">
            <v>15678684.130000001</v>
          </cell>
          <cell r="AK804">
            <v>19985142.390000001</v>
          </cell>
          <cell r="AL804">
            <v>28622501.890000001</v>
          </cell>
          <cell r="AM804">
            <v>29659503.059999999</v>
          </cell>
          <cell r="AN804">
            <v>0</v>
          </cell>
          <cell r="AO804">
            <v>1262156.8600000001</v>
          </cell>
          <cell r="AP804">
            <v>3197833.73</v>
          </cell>
          <cell r="AQ804">
            <v>3742500.82</v>
          </cell>
          <cell r="AR804">
            <v>4289234.79</v>
          </cell>
          <cell r="AS804">
            <v>6364176.9199999999</v>
          </cell>
          <cell r="AT804">
            <v>7646884.3899999997</v>
          </cell>
          <cell r="AU804">
            <v>10394197.52</v>
          </cell>
          <cell r="AV804">
            <v>13528189.27</v>
          </cell>
          <cell r="AW804">
            <v>18240391.73</v>
          </cell>
          <cell r="AX804">
            <v>24634941.420000002</v>
          </cell>
          <cell r="AY804">
            <v>25890086.149999999</v>
          </cell>
          <cell r="AZ804">
            <v>26732690.559999999</v>
          </cell>
          <cell r="BA804">
            <v>26866792.73</v>
          </cell>
          <cell r="BB804">
            <v>29230600.800000001</v>
          </cell>
          <cell r="BC804">
            <v>31017344</v>
          </cell>
          <cell r="BD804">
            <v>0</v>
          </cell>
          <cell r="BE804">
            <v>0</v>
          </cell>
          <cell r="BF804">
            <v>0</v>
          </cell>
          <cell r="BG804">
            <v>0</v>
          </cell>
          <cell r="BH804">
            <v>0</v>
          </cell>
          <cell r="BI804">
            <v>0</v>
          </cell>
          <cell r="BJ804">
            <v>0</v>
          </cell>
          <cell r="BK804">
            <v>0</v>
          </cell>
          <cell r="BL804">
            <v>0</v>
          </cell>
        </row>
        <row r="805">
          <cell r="B805" t="str">
            <v>1.1.06.01.00016</v>
          </cell>
          <cell r="C805" t="str">
            <v xml:space="preserve">ENTRADAS DEVOLUCAO EMPRESTIMOS                    </v>
          </cell>
          <cell r="D805">
            <v>5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52523.27</v>
          </cell>
          <cell r="R805">
            <v>93284.74</v>
          </cell>
          <cell r="S805">
            <v>385317.53</v>
          </cell>
          <cell r="T805">
            <v>671340.89</v>
          </cell>
          <cell r="U805">
            <v>1092344.17</v>
          </cell>
          <cell r="V805">
            <v>1554304.21</v>
          </cell>
          <cell r="W805">
            <v>2072422.64</v>
          </cell>
          <cell r="X805">
            <v>5511862.7999999998</v>
          </cell>
          <cell r="Y805">
            <v>7514886.96</v>
          </cell>
          <cell r="Z805">
            <v>10037962.140000001</v>
          </cell>
          <cell r="AA805">
            <v>11477945.119999999</v>
          </cell>
          <cell r="AB805">
            <v>0</v>
          </cell>
          <cell r="AC805">
            <v>421328.74</v>
          </cell>
          <cell r="AD805">
            <v>719151.83</v>
          </cell>
          <cell r="AE805">
            <v>1201078.08</v>
          </cell>
          <cell r="AF805">
            <v>1778765.06</v>
          </cell>
          <cell r="AG805">
            <v>2088774.35</v>
          </cell>
          <cell r="AH805">
            <v>2602843.15</v>
          </cell>
          <cell r="AI805">
            <v>3476505.23</v>
          </cell>
          <cell r="AJ805">
            <v>3596627.94</v>
          </cell>
          <cell r="AK805">
            <v>5720324.0099999998</v>
          </cell>
          <cell r="AL805">
            <v>7885841.4000000004</v>
          </cell>
          <cell r="AM805">
            <v>8892739.0399999991</v>
          </cell>
          <cell r="AN805">
            <v>0</v>
          </cell>
          <cell r="AO805">
            <v>2405602.13</v>
          </cell>
          <cell r="AP805">
            <v>4856086.08</v>
          </cell>
          <cell r="AQ805">
            <v>6151132.3700000001</v>
          </cell>
          <cell r="AR805">
            <v>8092642.5499999998</v>
          </cell>
          <cell r="AS805">
            <v>9395519.0199999996</v>
          </cell>
          <cell r="AT805">
            <v>9660099.5999999996</v>
          </cell>
          <cell r="AU805">
            <v>9985715.1600000001</v>
          </cell>
          <cell r="AV805">
            <v>12861846.880000001</v>
          </cell>
          <cell r="AW805">
            <v>14234607.279999999</v>
          </cell>
          <cell r="AX805">
            <v>20782281.079999998</v>
          </cell>
          <cell r="AY805">
            <v>23973612.190000001</v>
          </cell>
          <cell r="AZ805">
            <v>28692356.940000001</v>
          </cell>
          <cell r="BA805">
            <v>34227687.590000004</v>
          </cell>
          <cell r="BB805">
            <v>36300148.609999999</v>
          </cell>
          <cell r="BC805">
            <v>37167569.450000003</v>
          </cell>
          <cell r="BD805">
            <v>0</v>
          </cell>
          <cell r="BE805">
            <v>0</v>
          </cell>
          <cell r="BF805">
            <v>0</v>
          </cell>
          <cell r="BG805">
            <v>0</v>
          </cell>
          <cell r="BH805">
            <v>0</v>
          </cell>
          <cell r="BI805">
            <v>0</v>
          </cell>
          <cell r="BJ805">
            <v>0</v>
          </cell>
          <cell r="BK805">
            <v>0</v>
          </cell>
          <cell r="BL805">
            <v>0</v>
          </cell>
        </row>
        <row r="806">
          <cell r="B806" t="str">
            <v>1.1.06.01.00017</v>
          </cell>
          <cell r="C806" t="str">
            <v xml:space="preserve">ENTRADAS RETOR.MERC.INDUSTRIALIZADA POR           </v>
          </cell>
          <cell r="D806">
            <v>5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1169706.07</v>
          </cell>
          <cell r="R806">
            <v>4274292.7300000004</v>
          </cell>
          <cell r="S806">
            <v>6642908.1699999999</v>
          </cell>
          <cell r="T806">
            <v>8407605.8100000005</v>
          </cell>
          <cell r="U806">
            <v>23672377.079999998</v>
          </cell>
          <cell r="V806">
            <v>41007851.289999999</v>
          </cell>
          <cell r="W806">
            <v>61420825.909999996</v>
          </cell>
          <cell r="X806">
            <v>89956106.480000004</v>
          </cell>
          <cell r="Y806">
            <v>113253279.51000001</v>
          </cell>
          <cell r="Z806">
            <v>133546726.14</v>
          </cell>
          <cell r="AA806">
            <v>162776720.97</v>
          </cell>
          <cell r="AB806">
            <v>0</v>
          </cell>
          <cell r="AC806">
            <v>15232772.800000001</v>
          </cell>
          <cell r="AD806">
            <v>27671143.640000001</v>
          </cell>
          <cell r="AE806">
            <v>33898884.229999997</v>
          </cell>
          <cell r="AF806">
            <v>46616140.170000002</v>
          </cell>
          <cell r="AG806">
            <v>50661920.090000004</v>
          </cell>
          <cell r="AH806">
            <v>53803570.350000001</v>
          </cell>
          <cell r="AI806">
            <v>59643025.219999999</v>
          </cell>
          <cell r="AJ806">
            <v>66659280.289999999</v>
          </cell>
          <cell r="AK806">
            <v>73732079.200000003</v>
          </cell>
          <cell r="AL806">
            <v>81110771.670000002</v>
          </cell>
          <cell r="AM806">
            <v>85623544.269999996</v>
          </cell>
          <cell r="AN806">
            <v>0</v>
          </cell>
          <cell r="AO806">
            <v>2063486.14</v>
          </cell>
          <cell r="AP806">
            <v>6661667.8700000001</v>
          </cell>
          <cell r="AQ806">
            <v>12779074.17</v>
          </cell>
          <cell r="AR806">
            <v>16655150.689999999</v>
          </cell>
          <cell r="AS806">
            <v>23282582.190000001</v>
          </cell>
          <cell r="AT806">
            <v>30613781.300000001</v>
          </cell>
          <cell r="AU806">
            <v>38945856.549999997</v>
          </cell>
          <cell r="AV806">
            <v>48062587.969999999</v>
          </cell>
          <cell r="AW806">
            <v>62742310.289999999</v>
          </cell>
          <cell r="AX806">
            <v>70979440.200000003</v>
          </cell>
          <cell r="AY806">
            <v>84905213.810000002</v>
          </cell>
          <cell r="AZ806">
            <v>92995445.989999995</v>
          </cell>
          <cell r="BA806">
            <v>101693225.37</v>
          </cell>
          <cell r="BB806">
            <v>107581101.73999999</v>
          </cell>
          <cell r="BC806">
            <v>112193437.3</v>
          </cell>
          <cell r="BD806">
            <v>0</v>
          </cell>
          <cell r="BE806">
            <v>0</v>
          </cell>
          <cell r="BF806">
            <v>0</v>
          </cell>
          <cell r="BG806">
            <v>0</v>
          </cell>
          <cell r="BH806">
            <v>0</v>
          </cell>
          <cell r="BI806">
            <v>0</v>
          </cell>
          <cell r="BJ806">
            <v>0</v>
          </cell>
          <cell r="BK806">
            <v>0</v>
          </cell>
          <cell r="BL806">
            <v>0</v>
          </cell>
        </row>
        <row r="807">
          <cell r="B807" t="str">
            <v>1.1.06.01.00018</v>
          </cell>
          <cell r="C807" t="str">
            <v xml:space="preserve">ENTRADAS SERVICOS INDUSTRIALIZACAO                </v>
          </cell>
          <cell r="D807">
            <v>5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161462.78</v>
          </cell>
          <cell r="R807">
            <v>559919.76</v>
          </cell>
          <cell r="S807">
            <v>842812.64</v>
          </cell>
          <cell r="T807">
            <v>1083302.77</v>
          </cell>
          <cell r="U807">
            <v>1346029.18</v>
          </cell>
          <cell r="V807">
            <v>1992965.15</v>
          </cell>
          <cell r="W807">
            <v>2571075.29</v>
          </cell>
          <cell r="X807">
            <v>3434554.74</v>
          </cell>
          <cell r="Y807">
            <v>4228253.88</v>
          </cell>
          <cell r="Z807">
            <v>4880974.57</v>
          </cell>
          <cell r="AA807">
            <v>5362871.57</v>
          </cell>
          <cell r="AB807">
            <v>0</v>
          </cell>
          <cell r="AC807">
            <v>253026.09</v>
          </cell>
          <cell r="AD807">
            <v>516648.77</v>
          </cell>
          <cell r="AE807">
            <v>567744.37</v>
          </cell>
          <cell r="AF807">
            <v>934363.21</v>
          </cell>
          <cell r="AG807">
            <v>1488743.66</v>
          </cell>
          <cell r="AH807">
            <v>1843088.74</v>
          </cell>
          <cell r="AI807">
            <v>2687532.58</v>
          </cell>
          <cell r="AJ807">
            <v>3558718.29</v>
          </cell>
          <cell r="AK807">
            <v>4493776.5599999996</v>
          </cell>
          <cell r="AL807">
            <v>5232461.26</v>
          </cell>
          <cell r="AM807">
            <v>5868280.4199999999</v>
          </cell>
          <cell r="AN807">
            <v>0</v>
          </cell>
          <cell r="AO807">
            <v>358844.7</v>
          </cell>
          <cell r="AP807">
            <v>1160548.1599999999</v>
          </cell>
          <cell r="AQ807">
            <v>2166884.2599999998</v>
          </cell>
          <cell r="AR807">
            <v>2731502.79</v>
          </cell>
          <cell r="AS807">
            <v>3468377.94</v>
          </cell>
          <cell r="AT807">
            <v>4178193.84</v>
          </cell>
          <cell r="AU807">
            <v>5166709.5199999996</v>
          </cell>
          <cell r="AV807">
            <v>6258042.8499999996</v>
          </cell>
          <cell r="AW807">
            <v>7875656.6600000001</v>
          </cell>
          <cell r="AX807">
            <v>8941331.9000000004</v>
          </cell>
          <cell r="AY807">
            <v>9752287</v>
          </cell>
          <cell r="AZ807">
            <v>10061714.02</v>
          </cell>
          <cell r="BA807">
            <v>10667890.84</v>
          </cell>
          <cell r="BB807">
            <v>10964593.42</v>
          </cell>
          <cell r="BC807">
            <v>11629054.949999999</v>
          </cell>
          <cell r="BD807">
            <v>0</v>
          </cell>
          <cell r="BE807">
            <v>0</v>
          </cell>
          <cell r="BF807">
            <v>0</v>
          </cell>
          <cell r="BG807">
            <v>0</v>
          </cell>
          <cell r="BH807">
            <v>0</v>
          </cell>
          <cell r="BI807">
            <v>0</v>
          </cell>
          <cell r="BJ807">
            <v>0</v>
          </cell>
          <cell r="BK807">
            <v>0</v>
          </cell>
          <cell r="BL807">
            <v>0</v>
          </cell>
        </row>
        <row r="808">
          <cell r="B808" t="str">
            <v>1.1.06.01.00019</v>
          </cell>
          <cell r="C808" t="str">
            <v xml:space="preserve">ENTRADAS FRETES PJ                                </v>
          </cell>
          <cell r="D808">
            <v>5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1729314.48</v>
          </cell>
          <cell r="R808">
            <v>2442999.16</v>
          </cell>
          <cell r="S808">
            <v>3607471.43</v>
          </cell>
          <cell r="T808">
            <v>4188973.12</v>
          </cell>
          <cell r="U808">
            <v>5000530.03</v>
          </cell>
          <cell r="V808">
            <v>6253053.2599999998</v>
          </cell>
          <cell r="W808">
            <v>8380265.7599999998</v>
          </cell>
          <cell r="X808">
            <v>11690164.9</v>
          </cell>
          <cell r="Y808">
            <v>13948411.1</v>
          </cell>
          <cell r="Z808">
            <v>16759093.85</v>
          </cell>
          <cell r="AA808">
            <v>18404843.73</v>
          </cell>
          <cell r="AB808">
            <v>0</v>
          </cell>
          <cell r="AC808">
            <v>1378004.12</v>
          </cell>
          <cell r="AD808">
            <v>2821491.02</v>
          </cell>
          <cell r="AE808">
            <v>4027435.38</v>
          </cell>
          <cell r="AF808">
            <v>5306787.6399999997</v>
          </cell>
          <cell r="AG808">
            <v>6562573.8200000003</v>
          </cell>
          <cell r="AH808">
            <v>8379146.7800000003</v>
          </cell>
          <cell r="AI808">
            <v>10588117.380000001</v>
          </cell>
          <cell r="AJ808">
            <v>14033851.390000001</v>
          </cell>
          <cell r="AK808">
            <v>17268224.98</v>
          </cell>
          <cell r="AL808">
            <v>21645335.219999999</v>
          </cell>
          <cell r="AM808">
            <v>26188745.879999999</v>
          </cell>
          <cell r="AN808">
            <v>0</v>
          </cell>
          <cell r="AO808">
            <v>2382956.02</v>
          </cell>
          <cell r="AP808">
            <v>4848281.03</v>
          </cell>
          <cell r="AQ808">
            <v>8097295.25</v>
          </cell>
          <cell r="AR808">
            <v>10453897.82</v>
          </cell>
          <cell r="AS808">
            <v>13377185.15</v>
          </cell>
          <cell r="AT808">
            <v>16515132.939999999</v>
          </cell>
          <cell r="AU808">
            <v>20721368.940000001</v>
          </cell>
          <cell r="AV808">
            <v>25928794.059999999</v>
          </cell>
          <cell r="AW808">
            <v>33083772.510000002</v>
          </cell>
          <cell r="AX808">
            <v>39457532.259999998</v>
          </cell>
          <cell r="AY808">
            <v>45762040.369999997</v>
          </cell>
          <cell r="AZ808">
            <v>51645117.219999999</v>
          </cell>
          <cell r="BA808">
            <v>55644176.32</v>
          </cell>
          <cell r="BB808">
            <v>59550674.100000001</v>
          </cell>
          <cell r="BC808">
            <v>62472491.950000003</v>
          </cell>
          <cell r="BD808">
            <v>0</v>
          </cell>
          <cell r="BE808">
            <v>0</v>
          </cell>
          <cell r="BF808">
            <v>0</v>
          </cell>
          <cell r="BG808">
            <v>0</v>
          </cell>
          <cell r="BH808">
            <v>0</v>
          </cell>
          <cell r="BI808">
            <v>0</v>
          </cell>
          <cell r="BJ808">
            <v>0</v>
          </cell>
          <cell r="BK808">
            <v>0</v>
          </cell>
          <cell r="BL808">
            <v>0</v>
          </cell>
        </row>
        <row r="809">
          <cell r="B809" t="str">
            <v>1.1.06.01.00020</v>
          </cell>
          <cell r="C809" t="str">
            <v xml:space="preserve">ENTRADAS OUTROS CUSTOS IMPORTACAO                 </v>
          </cell>
          <cell r="D809">
            <v>5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1410466.52</v>
          </cell>
          <cell r="R809">
            <v>2110370.4700000002</v>
          </cell>
          <cell r="S809">
            <v>3400110.18</v>
          </cell>
          <cell r="T809">
            <v>4028983.47</v>
          </cell>
          <cell r="U809">
            <v>5205550.1399999997</v>
          </cell>
          <cell r="V809">
            <v>6114330.9199999999</v>
          </cell>
          <cell r="W809">
            <v>9725660.4900000002</v>
          </cell>
          <cell r="X809">
            <v>14405205.57</v>
          </cell>
          <cell r="Y809">
            <v>18456767.129999999</v>
          </cell>
          <cell r="Z809">
            <v>23017055.350000001</v>
          </cell>
          <cell r="AA809">
            <v>24560243.780000001</v>
          </cell>
          <cell r="AB809">
            <v>0</v>
          </cell>
          <cell r="AC809">
            <v>94907.54</v>
          </cell>
          <cell r="AD809">
            <v>932067.7</v>
          </cell>
          <cell r="AE809">
            <v>2291140.63</v>
          </cell>
          <cell r="AF809">
            <v>3651630.54</v>
          </cell>
          <cell r="AG809">
            <v>4827460.41</v>
          </cell>
          <cell r="AH809">
            <v>6574198.4699999997</v>
          </cell>
          <cell r="AI809">
            <v>8988683.25</v>
          </cell>
          <cell r="AJ809">
            <v>12799199.5</v>
          </cell>
          <cell r="AK809">
            <v>16345734.42</v>
          </cell>
          <cell r="AL809">
            <v>21642127.149999999</v>
          </cell>
          <cell r="AM809">
            <v>26390979.010000002</v>
          </cell>
          <cell r="AN809">
            <v>0</v>
          </cell>
          <cell r="AO809">
            <v>2824396.72</v>
          </cell>
          <cell r="AP809">
            <v>5236683.84</v>
          </cell>
          <cell r="AQ809">
            <v>8271739.2300000004</v>
          </cell>
          <cell r="AR809">
            <v>9167870.2799999993</v>
          </cell>
          <cell r="AS809">
            <v>12532621.52</v>
          </cell>
          <cell r="AT809">
            <v>15550689.32</v>
          </cell>
          <cell r="AU809">
            <v>19408053.280000001</v>
          </cell>
          <cell r="AV809">
            <v>26352613.210000001</v>
          </cell>
          <cell r="AW809">
            <v>33448243.989999998</v>
          </cell>
          <cell r="AX809">
            <v>40240272.950000003</v>
          </cell>
          <cell r="AY809">
            <v>47480305.140000001</v>
          </cell>
          <cell r="AZ809">
            <v>52375441.060000002</v>
          </cell>
          <cell r="BA809">
            <v>56576772.789999999</v>
          </cell>
          <cell r="BB809">
            <v>60861732.25</v>
          </cell>
          <cell r="BC809">
            <v>65592283.289999999</v>
          </cell>
          <cell r="BD809">
            <v>0</v>
          </cell>
          <cell r="BE809">
            <v>0</v>
          </cell>
          <cell r="BF809">
            <v>0</v>
          </cell>
          <cell r="BG809">
            <v>0</v>
          </cell>
          <cell r="BH809">
            <v>0</v>
          </cell>
          <cell r="BI809">
            <v>0</v>
          </cell>
          <cell r="BJ809">
            <v>0</v>
          </cell>
          <cell r="BK809">
            <v>0</v>
          </cell>
          <cell r="BL809">
            <v>0</v>
          </cell>
        </row>
        <row r="810">
          <cell r="B810" t="str">
            <v>1.1.06.01.00021</v>
          </cell>
          <cell r="C810" t="str">
            <v xml:space="preserve">ENTRADAS TRANSBORDO DE MATERIA-PRIMA              </v>
          </cell>
          <cell r="D810">
            <v>5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  <cell r="AY810">
            <v>0</v>
          </cell>
          <cell r="AZ810">
            <v>0</v>
          </cell>
          <cell r="BA810">
            <v>0</v>
          </cell>
          <cell r="BB810">
            <v>0</v>
          </cell>
          <cell r="BC810">
            <v>0</v>
          </cell>
          <cell r="BD810">
            <v>0</v>
          </cell>
          <cell r="BE810">
            <v>0</v>
          </cell>
          <cell r="BF810">
            <v>0</v>
          </cell>
          <cell r="BG810">
            <v>0</v>
          </cell>
          <cell r="BH810">
            <v>0</v>
          </cell>
          <cell r="BI810">
            <v>0</v>
          </cell>
          <cell r="BJ810">
            <v>0</v>
          </cell>
          <cell r="BK810">
            <v>0</v>
          </cell>
          <cell r="BL810">
            <v>0</v>
          </cell>
        </row>
        <row r="811">
          <cell r="B811" t="str">
            <v>1.1.06.01.00022</v>
          </cell>
          <cell r="C811" t="str">
            <v xml:space="preserve">ENTRADAS OUTROS CUSTOS                            </v>
          </cell>
          <cell r="D811">
            <v>5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-29647.98</v>
          </cell>
          <cell r="W811">
            <v>-29647.98</v>
          </cell>
          <cell r="X811">
            <v>-29647.98</v>
          </cell>
          <cell r="Y811">
            <v>-29647.98</v>
          </cell>
          <cell r="Z811">
            <v>10219</v>
          </cell>
          <cell r="AA811">
            <v>10219</v>
          </cell>
          <cell r="AB811">
            <v>0</v>
          </cell>
          <cell r="AC811">
            <v>0</v>
          </cell>
          <cell r="AD811">
            <v>0</v>
          </cell>
          <cell r="AE811">
            <v>1090</v>
          </cell>
          <cell r="AF811">
            <v>1090</v>
          </cell>
          <cell r="AG811">
            <v>1090</v>
          </cell>
          <cell r="AH811">
            <v>1090</v>
          </cell>
          <cell r="AI811">
            <v>1090</v>
          </cell>
          <cell r="AJ811">
            <v>1090</v>
          </cell>
          <cell r="AK811">
            <v>1090</v>
          </cell>
          <cell r="AL811">
            <v>1090</v>
          </cell>
          <cell r="AM811">
            <v>1090</v>
          </cell>
          <cell r="AN811">
            <v>0</v>
          </cell>
          <cell r="AO811">
            <v>0</v>
          </cell>
          <cell r="AP811">
            <v>0</v>
          </cell>
          <cell r="AQ811">
            <v>0</v>
          </cell>
          <cell r="AR811">
            <v>0</v>
          </cell>
          <cell r="AS811">
            <v>1445.13</v>
          </cell>
          <cell r="AT811">
            <v>1445.13</v>
          </cell>
          <cell r="AU811">
            <v>1445.13</v>
          </cell>
          <cell r="AV811">
            <v>1445.13</v>
          </cell>
          <cell r="AW811">
            <v>1445.13</v>
          </cell>
          <cell r="AX811">
            <v>1445.13</v>
          </cell>
          <cell r="AY811">
            <v>1445.13</v>
          </cell>
          <cell r="AZ811">
            <v>1445.13</v>
          </cell>
          <cell r="BA811">
            <v>1445.13</v>
          </cell>
          <cell r="BB811">
            <v>1445.13</v>
          </cell>
          <cell r="BC811">
            <v>1445.13</v>
          </cell>
          <cell r="BD811">
            <v>0</v>
          </cell>
          <cell r="BE811">
            <v>0</v>
          </cell>
          <cell r="BF811">
            <v>0</v>
          </cell>
          <cell r="BG811">
            <v>0</v>
          </cell>
          <cell r="BH811">
            <v>0</v>
          </cell>
          <cell r="BI811">
            <v>0</v>
          </cell>
          <cell r="BJ811">
            <v>0</v>
          </cell>
          <cell r="BK811">
            <v>0</v>
          </cell>
          <cell r="BL811">
            <v>0</v>
          </cell>
        </row>
        <row r="812">
          <cell r="B812" t="str">
            <v>1.1.06.01.00023</v>
          </cell>
          <cell r="C812" t="str">
            <v xml:space="preserve">ENTRADAS PEDAGIO                                  </v>
          </cell>
          <cell r="D812">
            <v>5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31716.799999999999</v>
          </cell>
          <cell r="R812">
            <v>54527</v>
          </cell>
          <cell r="S812">
            <v>90674.49</v>
          </cell>
          <cell r="T812">
            <v>106951.21</v>
          </cell>
          <cell r="U812">
            <v>146865.47</v>
          </cell>
          <cell r="V812">
            <v>184629.07</v>
          </cell>
          <cell r="W812">
            <v>250108.67</v>
          </cell>
          <cell r="X812">
            <v>314861.62</v>
          </cell>
          <cell r="Y812">
            <v>360537.85</v>
          </cell>
          <cell r="Z812">
            <v>361527.85</v>
          </cell>
          <cell r="AA812">
            <v>413483.35</v>
          </cell>
          <cell r="AB812">
            <v>0</v>
          </cell>
          <cell r="AC812">
            <v>19280.5</v>
          </cell>
          <cell r="AD812">
            <v>47400.9</v>
          </cell>
          <cell r="AE812">
            <v>87135.3</v>
          </cell>
          <cell r="AF812">
            <v>128512.16</v>
          </cell>
          <cell r="AG812">
            <v>198432.96</v>
          </cell>
          <cell r="AH812">
            <v>270302.96000000002</v>
          </cell>
          <cell r="AI812">
            <v>373103.64</v>
          </cell>
          <cell r="AJ812">
            <v>469657.74</v>
          </cell>
          <cell r="AK812">
            <v>572731.64</v>
          </cell>
          <cell r="AL812">
            <v>749859.87</v>
          </cell>
          <cell r="AM812">
            <v>923552.02</v>
          </cell>
          <cell r="AN812">
            <v>0</v>
          </cell>
          <cell r="AO812">
            <v>66934.259999999995</v>
          </cell>
          <cell r="AP812">
            <v>110316.26</v>
          </cell>
          <cell r="AQ812">
            <v>154245.73000000001</v>
          </cell>
          <cell r="AR812">
            <v>216652.73</v>
          </cell>
          <cell r="AS812">
            <v>308093.19</v>
          </cell>
          <cell r="AT812">
            <v>373189.09</v>
          </cell>
          <cell r="AU812">
            <v>501556.14</v>
          </cell>
          <cell r="AV812">
            <v>643016.03</v>
          </cell>
          <cell r="AW812">
            <v>757914.68</v>
          </cell>
          <cell r="AX812">
            <v>898771.38</v>
          </cell>
          <cell r="AY812">
            <v>1020148.79</v>
          </cell>
          <cell r="AZ812">
            <v>1139171.79</v>
          </cell>
          <cell r="BA812">
            <v>1195730.8899999999</v>
          </cell>
          <cell r="BB812">
            <v>1268082.1200000001</v>
          </cell>
          <cell r="BC812">
            <v>1327760.52</v>
          </cell>
          <cell r="BD812">
            <v>0</v>
          </cell>
          <cell r="BE812">
            <v>0</v>
          </cell>
          <cell r="BF812">
            <v>0</v>
          </cell>
          <cell r="BG812">
            <v>0</v>
          </cell>
          <cell r="BH812">
            <v>0</v>
          </cell>
          <cell r="BI812">
            <v>0</v>
          </cell>
          <cell r="BJ812">
            <v>0</v>
          </cell>
          <cell r="BK812">
            <v>0</v>
          </cell>
          <cell r="BL812">
            <v>0</v>
          </cell>
        </row>
        <row r="813">
          <cell r="B813" t="str">
            <v>1.1.06.01.00024</v>
          </cell>
          <cell r="C813" t="str">
            <v xml:space="preserve">ENTRADAS RETORNO MERC.CONSIGNACAO                 </v>
          </cell>
          <cell r="D813">
            <v>5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114080.81</v>
          </cell>
          <cell r="R813">
            <v>114080.81</v>
          </cell>
          <cell r="S813">
            <v>114080.81</v>
          </cell>
          <cell r="T813">
            <v>114080.81</v>
          </cell>
          <cell r="U813">
            <v>114080.81</v>
          </cell>
          <cell r="V813">
            <v>114080.81</v>
          </cell>
          <cell r="W813">
            <v>114080.81</v>
          </cell>
          <cell r="X813">
            <v>114080.81</v>
          </cell>
          <cell r="Y813">
            <v>238313.21</v>
          </cell>
          <cell r="Z813">
            <v>247446.65</v>
          </cell>
          <cell r="AA813">
            <v>247446.65</v>
          </cell>
          <cell r="AB813">
            <v>0</v>
          </cell>
          <cell r="AC813">
            <v>36651.18</v>
          </cell>
          <cell r="AD813">
            <v>110582.16</v>
          </cell>
          <cell r="AE813">
            <v>111772.62</v>
          </cell>
          <cell r="AF813">
            <v>169723.05</v>
          </cell>
          <cell r="AG813">
            <v>187812.87</v>
          </cell>
          <cell r="AH813">
            <v>189387.78</v>
          </cell>
          <cell r="AI813">
            <v>219350.91</v>
          </cell>
          <cell r="AJ813">
            <v>274373.15999999997</v>
          </cell>
          <cell r="AK813">
            <v>274373.15999999997</v>
          </cell>
          <cell r="AL813">
            <v>631693.02</v>
          </cell>
          <cell r="AM813">
            <v>774547.97</v>
          </cell>
          <cell r="AN813">
            <v>0</v>
          </cell>
          <cell r="AO813">
            <v>145320.84</v>
          </cell>
          <cell r="AP813">
            <v>220612.65</v>
          </cell>
          <cell r="AQ813">
            <v>284494.21999999997</v>
          </cell>
          <cell r="AR813">
            <v>320966.5</v>
          </cell>
          <cell r="AS813">
            <v>350466.51</v>
          </cell>
          <cell r="AT813">
            <v>364124.41</v>
          </cell>
          <cell r="AU813">
            <v>430963.44</v>
          </cell>
          <cell r="AV813">
            <v>522830.67</v>
          </cell>
          <cell r="AW813">
            <v>644777.14</v>
          </cell>
          <cell r="AX813">
            <v>790331.91</v>
          </cell>
          <cell r="AY813">
            <v>958862.65</v>
          </cell>
          <cell r="AZ813">
            <v>1217985.68</v>
          </cell>
          <cell r="BA813">
            <v>1517796.25</v>
          </cell>
          <cell r="BB813">
            <v>1535746.12</v>
          </cell>
          <cell r="BC813">
            <v>1613161.29</v>
          </cell>
          <cell r="BD813">
            <v>0</v>
          </cell>
          <cell r="BE813">
            <v>0</v>
          </cell>
          <cell r="BF813">
            <v>0</v>
          </cell>
          <cell r="BG813">
            <v>0</v>
          </cell>
          <cell r="BH813">
            <v>0</v>
          </cell>
          <cell r="BI813">
            <v>0</v>
          </cell>
          <cell r="BJ813">
            <v>0</v>
          </cell>
          <cell r="BK813">
            <v>0</v>
          </cell>
          <cell r="BL813">
            <v>0</v>
          </cell>
        </row>
        <row r="814">
          <cell r="B814" t="str">
            <v>1.1.06.01.00025</v>
          </cell>
          <cell r="C814" t="str">
            <v xml:space="preserve">ENTRADAS RETORNO MERC.ARMAZENADAS                 </v>
          </cell>
          <cell r="D814">
            <v>5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1179249.5900000001</v>
          </cell>
          <cell r="R814">
            <v>2812639.82</v>
          </cell>
          <cell r="S814">
            <v>4733205.07</v>
          </cell>
          <cell r="T814">
            <v>5727684.5499999998</v>
          </cell>
          <cell r="U814">
            <v>7321744.6900000004</v>
          </cell>
          <cell r="V814">
            <v>9906310.0700000003</v>
          </cell>
          <cell r="W814">
            <v>13375367.24</v>
          </cell>
          <cell r="X814">
            <v>17352992.059999999</v>
          </cell>
          <cell r="Y814">
            <v>20702671.739999998</v>
          </cell>
          <cell r="Z814">
            <v>25582270.530000001</v>
          </cell>
          <cell r="AA814">
            <v>28483052.710000001</v>
          </cell>
          <cell r="AB814">
            <v>0</v>
          </cell>
          <cell r="AC814">
            <v>189007.76</v>
          </cell>
          <cell r="AD814">
            <v>1782984.69</v>
          </cell>
          <cell r="AE814">
            <v>2060011.23</v>
          </cell>
          <cell r="AF814">
            <v>3480798.44</v>
          </cell>
          <cell r="AG814">
            <v>5969685.5700000003</v>
          </cell>
          <cell r="AH814">
            <v>8055221.0300000003</v>
          </cell>
          <cell r="AI814">
            <v>12681692.58</v>
          </cell>
          <cell r="AJ814">
            <v>17543142.670000002</v>
          </cell>
          <cell r="AK814">
            <v>22716313.649999999</v>
          </cell>
          <cell r="AL814">
            <v>29280461.440000001</v>
          </cell>
          <cell r="AM814">
            <v>34668887.520000003</v>
          </cell>
          <cell r="AN814">
            <v>0</v>
          </cell>
          <cell r="AO814">
            <v>3902778.87</v>
          </cell>
          <cell r="AP814">
            <v>7517269.3799999999</v>
          </cell>
          <cell r="AQ814">
            <v>13451467.35</v>
          </cell>
          <cell r="AR814">
            <v>19308209.890000001</v>
          </cell>
          <cell r="AS814">
            <v>22720292.100000001</v>
          </cell>
          <cell r="AT814">
            <v>26958678.809999999</v>
          </cell>
          <cell r="AU814">
            <v>33645817.729999997</v>
          </cell>
          <cell r="AV814">
            <v>41863467.770000003</v>
          </cell>
          <cell r="AW814">
            <v>51048157.539999999</v>
          </cell>
          <cell r="AX814">
            <v>61777441.020000003</v>
          </cell>
          <cell r="AY814">
            <v>67327767.280000001</v>
          </cell>
          <cell r="AZ814">
            <v>71282973.200000003</v>
          </cell>
          <cell r="BA814">
            <v>76211203.769999996</v>
          </cell>
          <cell r="BB814">
            <v>79423746.950000003</v>
          </cell>
          <cell r="BC814">
            <v>85055322.090000004</v>
          </cell>
          <cell r="BD814">
            <v>0</v>
          </cell>
          <cell r="BE814">
            <v>0</v>
          </cell>
          <cell r="BF814">
            <v>0</v>
          </cell>
          <cell r="BG814">
            <v>0</v>
          </cell>
          <cell r="BH814">
            <v>0</v>
          </cell>
          <cell r="BI814">
            <v>0</v>
          </cell>
          <cell r="BJ814">
            <v>0</v>
          </cell>
          <cell r="BK814">
            <v>0</v>
          </cell>
          <cell r="BL814">
            <v>0</v>
          </cell>
        </row>
        <row r="815">
          <cell r="B815" t="str">
            <v>1.1.06.01.00026</v>
          </cell>
          <cell r="C815" t="str">
            <v xml:space="preserve">RETORNO MERCADORIA NAO INDUSTRIALIZADA            </v>
          </cell>
          <cell r="D815">
            <v>5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29850.6</v>
          </cell>
          <cell r="R815">
            <v>68735.929999999993</v>
          </cell>
          <cell r="S815">
            <v>84536.9</v>
          </cell>
          <cell r="T815">
            <v>84536.9</v>
          </cell>
          <cell r="U815">
            <v>124054.47</v>
          </cell>
          <cell r="V815">
            <v>235124.68</v>
          </cell>
          <cell r="W815">
            <v>252584.26</v>
          </cell>
          <cell r="X815">
            <v>290272.26</v>
          </cell>
          <cell r="Y815">
            <v>506822.06</v>
          </cell>
          <cell r="Z815">
            <v>560008.97</v>
          </cell>
          <cell r="AA815">
            <v>606883.38</v>
          </cell>
          <cell r="AB815">
            <v>0</v>
          </cell>
          <cell r="AC815">
            <v>4920.5600000000004</v>
          </cell>
          <cell r="AD815">
            <v>26759.46</v>
          </cell>
          <cell r="AE815">
            <v>99084.65</v>
          </cell>
          <cell r="AF815">
            <v>109417.15</v>
          </cell>
          <cell r="AG815">
            <v>131184.15</v>
          </cell>
          <cell r="AH815">
            <v>161512.56</v>
          </cell>
          <cell r="AI815">
            <v>161512.56</v>
          </cell>
          <cell r="AJ815">
            <v>217657.82</v>
          </cell>
          <cell r="AK815">
            <v>705911.41</v>
          </cell>
          <cell r="AL815">
            <v>909557.08</v>
          </cell>
          <cell r="AM815">
            <v>1053431.45</v>
          </cell>
          <cell r="AN815">
            <v>0</v>
          </cell>
          <cell r="AO815">
            <v>310162.42</v>
          </cell>
          <cell r="AP815">
            <v>758067.16</v>
          </cell>
          <cell r="AQ815">
            <v>792857.16</v>
          </cell>
          <cell r="AR815">
            <v>804241.9</v>
          </cell>
          <cell r="AS815">
            <v>804241.9</v>
          </cell>
          <cell r="AT815">
            <v>837996.38</v>
          </cell>
          <cell r="AU815">
            <v>868923.76</v>
          </cell>
          <cell r="AV815">
            <v>909416.8</v>
          </cell>
          <cell r="AW815">
            <v>1309429.79</v>
          </cell>
          <cell r="AX815">
            <v>1364549.39</v>
          </cell>
          <cell r="AY815">
            <v>1459909.1</v>
          </cell>
          <cell r="AZ815">
            <v>2335237.2999999998</v>
          </cell>
          <cell r="BA815">
            <v>3101831.23</v>
          </cell>
          <cell r="BB815">
            <v>3278445.65</v>
          </cell>
          <cell r="BC815">
            <v>3534699.83</v>
          </cell>
          <cell r="BD815">
            <v>0</v>
          </cell>
          <cell r="BE815">
            <v>0</v>
          </cell>
          <cell r="BF815">
            <v>0</v>
          </cell>
          <cell r="BG815">
            <v>0</v>
          </cell>
          <cell r="BH815">
            <v>0</v>
          </cell>
          <cell r="BI815">
            <v>0</v>
          </cell>
          <cell r="BJ815">
            <v>0</v>
          </cell>
          <cell r="BK815">
            <v>0</v>
          </cell>
          <cell r="BL815">
            <v>0</v>
          </cell>
        </row>
        <row r="816">
          <cell r="B816" t="str">
            <v>1.1.06.01.00027</v>
          </cell>
          <cell r="C816" t="str">
            <v xml:space="preserve">ENTRADAS RETOR.MERC.DEPOS.FECHADO                 </v>
          </cell>
          <cell r="D816">
            <v>5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210316.25</v>
          </cell>
          <cell r="R816">
            <v>284396.08</v>
          </cell>
          <cell r="S816">
            <v>442804.47999999998</v>
          </cell>
          <cell r="T816">
            <v>766804.47999999998</v>
          </cell>
          <cell r="U816">
            <v>1121729.6499999999</v>
          </cell>
          <cell r="V816">
            <v>1121729.6499999999</v>
          </cell>
          <cell r="W816">
            <v>1732492.05</v>
          </cell>
          <cell r="X816">
            <v>5081184.1900000004</v>
          </cell>
          <cell r="Y816">
            <v>8529357.1799999997</v>
          </cell>
          <cell r="Z816">
            <v>11741149.17</v>
          </cell>
          <cell r="AA816">
            <v>13950783.75</v>
          </cell>
          <cell r="AB816">
            <v>0</v>
          </cell>
          <cell r="AC816">
            <v>1678335.27</v>
          </cell>
          <cell r="AD816">
            <v>2205533.29</v>
          </cell>
          <cell r="AE816">
            <v>2739948.86</v>
          </cell>
          <cell r="AF816">
            <v>3568746.74</v>
          </cell>
          <cell r="AG816">
            <v>4627435.38</v>
          </cell>
          <cell r="AH816">
            <v>6124140.4100000001</v>
          </cell>
          <cell r="AI816">
            <v>6368269.6699999999</v>
          </cell>
          <cell r="AJ816">
            <v>9685604.7699999996</v>
          </cell>
          <cell r="AK816">
            <v>13695843.09</v>
          </cell>
          <cell r="AL816">
            <v>17379527.239999998</v>
          </cell>
          <cell r="AM816">
            <v>18763551.41</v>
          </cell>
          <cell r="AN816">
            <v>0</v>
          </cell>
          <cell r="AO816">
            <v>685193.97</v>
          </cell>
          <cell r="AP816">
            <v>1714197.13</v>
          </cell>
          <cell r="AQ816">
            <v>3691323.76</v>
          </cell>
          <cell r="AR816">
            <v>4657736.87</v>
          </cell>
          <cell r="AS816">
            <v>5375010.7699999996</v>
          </cell>
          <cell r="AT816">
            <v>6348826.3899999997</v>
          </cell>
          <cell r="AU816">
            <v>8310970.9100000001</v>
          </cell>
          <cell r="AV816">
            <v>12354922.470000001</v>
          </cell>
          <cell r="AW816">
            <v>17631020.260000002</v>
          </cell>
          <cell r="AX816">
            <v>22821879.390000001</v>
          </cell>
          <cell r="AY816">
            <v>29513647.489999998</v>
          </cell>
          <cell r="AZ816">
            <v>34229069</v>
          </cell>
          <cell r="BA816">
            <v>37984088.899999999</v>
          </cell>
          <cell r="BB816">
            <v>40324195.560000002</v>
          </cell>
          <cell r="BC816">
            <v>42599496.420000002</v>
          </cell>
          <cell r="BD816">
            <v>0</v>
          </cell>
          <cell r="BE816">
            <v>0</v>
          </cell>
          <cell r="BF816">
            <v>0</v>
          </cell>
          <cell r="BG816">
            <v>0</v>
          </cell>
          <cell r="BH816">
            <v>0</v>
          </cell>
          <cell r="BI816">
            <v>0</v>
          </cell>
          <cell r="BJ816">
            <v>0</v>
          </cell>
          <cell r="BK816">
            <v>0</v>
          </cell>
          <cell r="BL816">
            <v>0</v>
          </cell>
        </row>
        <row r="817">
          <cell r="B817" t="str">
            <v>1.1.06.01.00028</v>
          </cell>
          <cell r="C817" t="str">
            <v xml:space="preserve">ICMS NAS SAIDAS P/TRANSFERENCIAS                  </v>
          </cell>
          <cell r="D817">
            <v>5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63321.87</v>
          </cell>
          <cell r="R817">
            <v>127939.8</v>
          </cell>
          <cell r="S817">
            <v>194817.13</v>
          </cell>
          <cell r="T817">
            <v>230381.09</v>
          </cell>
          <cell r="U817">
            <v>290064.15000000002</v>
          </cell>
          <cell r="V817">
            <v>351144.55</v>
          </cell>
          <cell r="W817">
            <v>460811.86</v>
          </cell>
          <cell r="X817">
            <v>842173.1</v>
          </cell>
          <cell r="Y817">
            <v>1420785.77</v>
          </cell>
          <cell r="Z817">
            <v>1971955.46</v>
          </cell>
          <cell r="AA817">
            <v>2443104.8199999998</v>
          </cell>
          <cell r="AB817">
            <v>0</v>
          </cell>
          <cell r="AC817">
            <v>144860.91</v>
          </cell>
          <cell r="AD817">
            <v>189596.67</v>
          </cell>
          <cell r="AE817">
            <v>253992.77</v>
          </cell>
          <cell r="AF817">
            <v>321611.44</v>
          </cell>
          <cell r="AG817">
            <v>374905.5</v>
          </cell>
          <cell r="AH817">
            <v>513746.45</v>
          </cell>
          <cell r="AI817">
            <v>750240.65</v>
          </cell>
          <cell r="AJ817">
            <v>1267511.55</v>
          </cell>
          <cell r="AK817">
            <v>1699762.04</v>
          </cell>
          <cell r="AL817">
            <v>1991526.39</v>
          </cell>
          <cell r="AM817">
            <v>2337137.92</v>
          </cell>
          <cell r="AN817">
            <v>0</v>
          </cell>
          <cell r="AO817">
            <v>73247.5</v>
          </cell>
          <cell r="AP817">
            <v>414256</v>
          </cell>
          <cell r="AQ817">
            <v>752900.23</v>
          </cell>
          <cell r="AR817">
            <v>913862.99</v>
          </cell>
          <cell r="AS817">
            <v>1083054.4099999999</v>
          </cell>
          <cell r="AT817">
            <v>1300878.28</v>
          </cell>
          <cell r="AU817">
            <v>1635273.95</v>
          </cell>
          <cell r="AV817">
            <v>2064748.94</v>
          </cell>
          <cell r="AW817">
            <v>2693669.5</v>
          </cell>
          <cell r="AX817">
            <v>3442574.79</v>
          </cell>
          <cell r="AY817">
            <v>3992896.84</v>
          </cell>
          <cell r="AZ817">
            <v>4661100.62</v>
          </cell>
          <cell r="BA817">
            <v>5010700.28</v>
          </cell>
          <cell r="BB817">
            <v>5594336.8799999999</v>
          </cell>
          <cell r="BC817">
            <v>5869659.0700000003</v>
          </cell>
          <cell r="BD817">
            <v>0</v>
          </cell>
          <cell r="BE817">
            <v>0</v>
          </cell>
          <cell r="BF817">
            <v>0</v>
          </cell>
          <cell r="BG817">
            <v>0</v>
          </cell>
          <cell r="BH817">
            <v>0</v>
          </cell>
          <cell r="BI817">
            <v>0</v>
          </cell>
          <cell r="BJ817">
            <v>0</v>
          </cell>
          <cell r="BK817">
            <v>0</v>
          </cell>
          <cell r="BL817">
            <v>0</v>
          </cell>
        </row>
        <row r="818">
          <cell r="B818" t="str">
            <v>1.1.06.01.00029</v>
          </cell>
          <cell r="C818" t="str">
            <v xml:space="preserve">ICMS NAS SAIDAS P/EMPRESTIMOS                     </v>
          </cell>
          <cell r="D818">
            <v>5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8063.98</v>
          </cell>
          <cell r="U818">
            <v>8063.98</v>
          </cell>
          <cell r="V818">
            <v>8063.98</v>
          </cell>
          <cell r="W818">
            <v>8063.98</v>
          </cell>
          <cell r="X818">
            <v>52759.58</v>
          </cell>
          <cell r="Y818">
            <v>54658.67</v>
          </cell>
          <cell r="Z818">
            <v>54658.67</v>
          </cell>
          <cell r="AA818">
            <v>54658.67</v>
          </cell>
          <cell r="AB818">
            <v>0</v>
          </cell>
          <cell r="AC818">
            <v>238.42</v>
          </cell>
          <cell r="AD818">
            <v>11792.9</v>
          </cell>
          <cell r="AE818">
            <v>14258.88</v>
          </cell>
          <cell r="AF818">
            <v>31787.52</v>
          </cell>
          <cell r="AG818">
            <v>33168.04</v>
          </cell>
          <cell r="AH818">
            <v>52627</v>
          </cell>
          <cell r="AI818">
            <v>53815</v>
          </cell>
          <cell r="AJ818">
            <v>75347.67</v>
          </cell>
          <cell r="AK818">
            <v>75814.38</v>
          </cell>
          <cell r="AL818">
            <v>81668.66</v>
          </cell>
          <cell r="AM818">
            <v>81668.66</v>
          </cell>
          <cell r="AN818">
            <v>0</v>
          </cell>
          <cell r="AO818">
            <v>0</v>
          </cell>
          <cell r="AP818">
            <v>667.8</v>
          </cell>
          <cell r="AQ818">
            <v>667.8</v>
          </cell>
          <cell r="AR818">
            <v>2793.86</v>
          </cell>
          <cell r="AS818">
            <v>2793.86</v>
          </cell>
          <cell r="AT818">
            <v>2793.86</v>
          </cell>
          <cell r="AU818">
            <v>5869.53</v>
          </cell>
          <cell r="AV818">
            <v>6637.46</v>
          </cell>
          <cell r="AW818">
            <v>6637.46</v>
          </cell>
          <cell r="AX818">
            <v>6637.46</v>
          </cell>
          <cell r="AY818">
            <v>6637.46</v>
          </cell>
          <cell r="AZ818">
            <v>7753.06</v>
          </cell>
          <cell r="BA818">
            <v>7753.06</v>
          </cell>
          <cell r="BB818">
            <v>7753.06</v>
          </cell>
          <cell r="BC818">
            <v>7753.06</v>
          </cell>
          <cell r="BD818">
            <v>0</v>
          </cell>
          <cell r="BE818">
            <v>0</v>
          </cell>
          <cell r="BF818">
            <v>0</v>
          </cell>
          <cell r="BG818">
            <v>0</v>
          </cell>
          <cell r="BH818">
            <v>0</v>
          </cell>
          <cell r="BI818">
            <v>0</v>
          </cell>
          <cell r="BJ818">
            <v>0</v>
          </cell>
          <cell r="BK818">
            <v>0</v>
          </cell>
          <cell r="BL818">
            <v>0</v>
          </cell>
        </row>
        <row r="819">
          <cell r="B819" t="str">
            <v>1.1.06.01.00030</v>
          </cell>
          <cell r="C819" t="str">
            <v xml:space="preserve">ICMS NAS SAIDAS P/DEV.EMPRESTIMOS                 </v>
          </cell>
          <cell r="D819">
            <v>5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5203.92</v>
          </cell>
          <cell r="W819">
            <v>16136.51</v>
          </cell>
          <cell r="X819">
            <v>52673.23</v>
          </cell>
          <cell r="Y819">
            <v>56038.83</v>
          </cell>
          <cell r="Z819">
            <v>70710.34</v>
          </cell>
          <cell r="AA819">
            <v>80500.34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26895.51</v>
          </cell>
          <cell r="AI819">
            <v>27698.68</v>
          </cell>
          <cell r="AJ819">
            <v>28040.25</v>
          </cell>
          <cell r="AK819">
            <v>34124.800000000003</v>
          </cell>
          <cell r="AL819">
            <v>35112.9</v>
          </cell>
          <cell r="AM819">
            <v>45402.47</v>
          </cell>
          <cell r="AN819">
            <v>0</v>
          </cell>
          <cell r="AO819">
            <v>18114.37</v>
          </cell>
          <cell r="AP819">
            <v>18865.580000000002</v>
          </cell>
          <cell r="AQ819">
            <v>55169.26</v>
          </cell>
          <cell r="AR819">
            <v>92250.240000000005</v>
          </cell>
          <cell r="AS819">
            <v>93305.86</v>
          </cell>
          <cell r="AT819">
            <v>93305.86</v>
          </cell>
          <cell r="AU819">
            <v>95895.54</v>
          </cell>
          <cell r="AV819">
            <v>121423.41</v>
          </cell>
          <cell r="AW819">
            <v>212647.15</v>
          </cell>
          <cell r="AX819">
            <v>217726.85</v>
          </cell>
          <cell r="AY819">
            <v>232164.34</v>
          </cell>
          <cell r="AZ819">
            <v>266127.33</v>
          </cell>
          <cell r="BA819">
            <v>272720.13</v>
          </cell>
          <cell r="BB819">
            <v>302464.26</v>
          </cell>
          <cell r="BC819">
            <v>349066.57</v>
          </cell>
          <cell r="BD819">
            <v>0</v>
          </cell>
          <cell r="BE819">
            <v>0</v>
          </cell>
          <cell r="BF819">
            <v>0</v>
          </cell>
          <cell r="BG819">
            <v>0</v>
          </cell>
          <cell r="BH819">
            <v>0</v>
          </cell>
          <cell r="BI819">
            <v>0</v>
          </cell>
          <cell r="BJ819">
            <v>0</v>
          </cell>
          <cell r="BK819">
            <v>0</v>
          </cell>
          <cell r="BL819">
            <v>0</v>
          </cell>
        </row>
        <row r="820">
          <cell r="B820" t="str">
            <v>1.1.06.01.00031</v>
          </cell>
          <cell r="C820" t="str">
            <v xml:space="preserve">ICMS NAS SAIDAS P/DEV.RATEIO                      </v>
          </cell>
          <cell r="D820">
            <v>5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915.87</v>
          </cell>
          <cell r="V820">
            <v>915.87</v>
          </cell>
          <cell r="W820">
            <v>915.87</v>
          </cell>
          <cell r="X820">
            <v>915.87</v>
          </cell>
          <cell r="Y820">
            <v>915.87</v>
          </cell>
          <cell r="Z820">
            <v>915.87</v>
          </cell>
          <cell r="AA820">
            <v>4422.5</v>
          </cell>
          <cell r="AB820">
            <v>0</v>
          </cell>
          <cell r="AC820">
            <v>1705.32</v>
          </cell>
          <cell r="AD820">
            <v>1705.32</v>
          </cell>
          <cell r="AE820">
            <v>1705.32</v>
          </cell>
          <cell r="AF820">
            <v>2454.67</v>
          </cell>
          <cell r="AG820">
            <v>14677.66</v>
          </cell>
          <cell r="AH820">
            <v>14677.66</v>
          </cell>
          <cell r="AI820">
            <v>14677.66</v>
          </cell>
          <cell r="AJ820">
            <v>14677.66</v>
          </cell>
          <cell r="AK820">
            <v>14677.66</v>
          </cell>
          <cell r="AL820">
            <v>14677.66</v>
          </cell>
          <cell r="AM820">
            <v>14677.66</v>
          </cell>
          <cell r="AN820">
            <v>0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13862.25</v>
          </cell>
          <cell r="AU820">
            <v>17180.7</v>
          </cell>
          <cell r="AV820">
            <v>17180.7</v>
          </cell>
          <cell r="AW820">
            <v>17180.7</v>
          </cell>
          <cell r="AX820">
            <v>17180.7</v>
          </cell>
          <cell r="AY820">
            <v>19777.84</v>
          </cell>
          <cell r="AZ820">
            <v>64777.98</v>
          </cell>
          <cell r="BA820">
            <v>65828.23</v>
          </cell>
          <cell r="BB820">
            <v>65828.23</v>
          </cell>
          <cell r="BC820">
            <v>77889.67</v>
          </cell>
          <cell r="BD820">
            <v>0</v>
          </cell>
          <cell r="BE820">
            <v>0</v>
          </cell>
          <cell r="BF820">
            <v>0</v>
          </cell>
          <cell r="BG820">
            <v>0</v>
          </cell>
          <cell r="BH820">
            <v>0</v>
          </cell>
          <cell r="BI820">
            <v>0</v>
          </cell>
          <cell r="BJ820">
            <v>0</v>
          </cell>
          <cell r="BK820">
            <v>0</v>
          </cell>
          <cell r="BL820">
            <v>0</v>
          </cell>
        </row>
        <row r="821">
          <cell r="B821" t="str">
            <v>1.1.06.01.00032</v>
          </cell>
          <cell r="C821" t="str">
            <v xml:space="preserve">ICMS NAS SAIDAS P/DEV.COMPRAS                     </v>
          </cell>
          <cell r="D821">
            <v>5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472.34</v>
          </cell>
          <cell r="R821">
            <v>1841.55</v>
          </cell>
          <cell r="S821">
            <v>2732.35</v>
          </cell>
          <cell r="T821">
            <v>2732.35</v>
          </cell>
          <cell r="U821">
            <v>3243.55</v>
          </cell>
          <cell r="V821">
            <v>7110.83</v>
          </cell>
          <cell r="W821">
            <v>7168.06</v>
          </cell>
          <cell r="X821">
            <v>9066.83</v>
          </cell>
          <cell r="Y821">
            <v>11607.3</v>
          </cell>
          <cell r="Z821">
            <v>28658.13</v>
          </cell>
          <cell r="AA821">
            <v>28075.86</v>
          </cell>
          <cell r="AB821">
            <v>0</v>
          </cell>
          <cell r="AC821">
            <v>0</v>
          </cell>
          <cell r="AD821">
            <v>765.47</v>
          </cell>
          <cell r="AE821">
            <v>496.79</v>
          </cell>
          <cell r="AF821">
            <v>496.79</v>
          </cell>
          <cell r="AG821">
            <v>496.79</v>
          </cell>
          <cell r="AH821">
            <v>1235.46</v>
          </cell>
          <cell r="AI821">
            <v>1235.46</v>
          </cell>
          <cell r="AJ821">
            <v>12577.53</v>
          </cell>
          <cell r="AK821">
            <v>14881.53</v>
          </cell>
          <cell r="AL821">
            <v>14881.53</v>
          </cell>
          <cell r="AM821">
            <v>16278.92</v>
          </cell>
          <cell r="AN821">
            <v>0</v>
          </cell>
          <cell r="AO821">
            <v>1187.95</v>
          </cell>
          <cell r="AP821">
            <v>1463.95</v>
          </cell>
          <cell r="AQ821">
            <v>8405.7199999999993</v>
          </cell>
          <cell r="AR821">
            <v>8405.7199999999993</v>
          </cell>
          <cell r="AS821">
            <v>8623.89</v>
          </cell>
          <cell r="AT821">
            <v>8623.89</v>
          </cell>
          <cell r="AU821">
            <v>11611.9</v>
          </cell>
          <cell r="AV821">
            <v>11611.9</v>
          </cell>
          <cell r="AW821">
            <v>15425.54</v>
          </cell>
          <cell r="AX821">
            <v>-4479.53</v>
          </cell>
          <cell r="AY821">
            <v>-4189.5600000000004</v>
          </cell>
          <cell r="AZ821">
            <v>-4189.5600000000004</v>
          </cell>
          <cell r="BA821">
            <v>-4165.05</v>
          </cell>
          <cell r="BB821">
            <v>-4165.05</v>
          </cell>
          <cell r="BC821">
            <v>-4165.05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0</v>
          </cell>
          <cell r="BK821">
            <v>0</v>
          </cell>
          <cell r="BL821">
            <v>0</v>
          </cell>
        </row>
        <row r="822">
          <cell r="B822" t="str">
            <v>1.1.06.01.00033</v>
          </cell>
          <cell r="C822" t="str">
            <v xml:space="preserve">ICMS NAS SAIDAS P/BONIFICACOES                    </v>
          </cell>
          <cell r="D822">
            <v>5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189</v>
          </cell>
          <cell r="R822">
            <v>264.89</v>
          </cell>
          <cell r="S822">
            <v>1378.44</v>
          </cell>
          <cell r="T822">
            <v>1378.44</v>
          </cell>
          <cell r="U822">
            <v>1382.19</v>
          </cell>
          <cell r="V822">
            <v>1382.19</v>
          </cell>
          <cell r="W822">
            <v>1582.15</v>
          </cell>
          <cell r="X822">
            <v>1598.92</v>
          </cell>
          <cell r="Y822">
            <v>1623.7</v>
          </cell>
          <cell r="Z822">
            <v>4422.57</v>
          </cell>
          <cell r="AA822">
            <v>1190.22</v>
          </cell>
          <cell r="AB822">
            <v>0</v>
          </cell>
          <cell r="AC822">
            <v>84.56</v>
          </cell>
          <cell r="AD822">
            <v>444.56</v>
          </cell>
          <cell r="AE822">
            <v>444.56</v>
          </cell>
          <cell r="AF822">
            <v>761.94</v>
          </cell>
          <cell r="AG822">
            <v>1071.22</v>
          </cell>
          <cell r="AH822">
            <v>2018.91</v>
          </cell>
          <cell r="AI822">
            <v>4593.63</v>
          </cell>
          <cell r="AJ822">
            <v>9107.7800000000007</v>
          </cell>
          <cell r="AK822">
            <v>10310.67</v>
          </cell>
          <cell r="AL822">
            <v>11981.09</v>
          </cell>
          <cell r="AM822">
            <v>13075.4</v>
          </cell>
          <cell r="AN822">
            <v>0</v>
          </cell>
          <cell r="AO822">
            <v>154.25</v>
          </cell>
          <cell r="AP822">
            <v>502.57</v>
          </cell>
          <cell r="AQ822">
            <v>975.07</v>
          </cell>
          <cell r="AR822">
            <v>1372.68</v>
          </cell>
          <cell r="AS822">
            <v>2707.06</v>
          </cell>
          <cell r="AT822">
            <v>8879.14</v>
          </cell>
          <cell r="AU822">
            <v>19734.8</v>
          </cell>
          <cell r="AV822">
            <v>44649.61</v>
          </cell>
          <cell r="AW822">
            <v>89993.35</v>
          </cell>
          <cell r="AX822">
            <v>112748.06</v>
          </cell>
          <cell r="AY822">
            <v>143932.18</v>
          </cell>
          <cell r="AZ822">
            <v>169810.96</v>
          </cell>
          <cell r="BA822">
            <v>186186.95</v>
          </cell>
          <cell r="BB822">
            <v>186186.95</v>
          </cell>
          <cell r="BC822">
            <v>186357.96</v>
          </cell>
          <cell r="BD822">
            <v>0</v>
          </cell>
          <cell r="BE822">
            <v>0</v>
          </cell>
          <cell r="BF822">
            <v>0</v>
          </cell>
          <cell r="BG822">
            <v>0</v>
          </cell>
          <cell r="BH822">
            <v>0</v>
          </cell>
          <cell r="BI822">
            <v>0</v>
          </cell>
          <cell r="BJ822">
            <v>0</v>
          </cell>
          <cell r="BK822">
            <v>0</v>
          </cell>
          <cell r="BL822">
            <v>0</v>
          </cell>
        </row>
        <row r="823">
          <cell r="B823" t="str">
            <v>1.1.06.01.00034</v>
          </cell>
          <cell r="C823" t="str">
            <v xml:space="preserve">CUSTO VENDAS MAT.PRIMA/MANUFATURADO               </v>
          </cell>
          <cell r="D823">
            <v>5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-30395060.68</v>
          </cell>
          <cell r="R823">
            <v>-59585879.159999996</v>
          </cell>
          <cell r="S823">
            <v>-86464002.75</v>
          </cell>
          <cell r="T823">
            <v>-101425064.55</v>
          </cell>
          <cell r="U823">
            <v>-121576826.73</v>
          </cell>
          <cell r="V823">
            <v>-155024212.56999999</v>
          </cell>
          <cell r="W823">
            <v>-197456425.06999999</v>
          </cell>
          <cell r="X823">
            <v>-254016189.91</v>
          </cell>
          <cell r="Y823">
            <v>-311210903.10000002</v>
          </cell>
          <cell r="Z823">
            <v>-384967418.18000001</v>
          </cell>
          <cell r="AA823">
            <v>-439829013.11000001</v>
          </cell>
          <cell r="AB823">
            <v>0</v>
          </cell>
          <cell r="AC823">
            <v>-37796899.020000003</v>
          </cell>
          <cell r="AD823">
            <v>-72737285.799999997</v>
          </cell>
          <cell r="AE823">
            <v>-99522684.980000004</v>
          </cell>
          <cell r="AF823">
            <v>-123140837.77</v>
          </cell>
          <cell r="AG823">
            <v>-147415145.56999999</v>
          </cell>
          <cell r="AH823">
            <v>-178758642.34</v>
          </cell>
          <cell r="AI823">
            <v>-224816034.27000001</v>
          </cell>
          <cell r="AJ823">
            <v>-290534317.67000002</v>
          </cell>
          <cell r="AK823">
            <v>-387151992.35000002</v>
          </cell>
          <cell r="AL823">
            <v>-500180067.32999998</v>
          </cell>
          <cell r="AM823">
            <v>-592305157.53999996</v>
          </cell>
          <cell r="AN823">
            <v>0</v>
          </cell>
          <cell r="AO823">
            <v>-50735035.810000002</v>
          </cell>
          <cell r="AP823">
            <v>-116039517.06999999</v>
          </cell>
          <cell r="AQ823">
            <v>-174321196.47</v>
          </cell>
          <cell r="AR823">
            <v>-208037662.38999999</v>
          </cell>
          <cell r="AS823">
            <v>-247197196.13999999</v>
          </cell>
          <cell r="AT823">
            <v>-293405997.22000003</v>
          </cell>
          <cell r="AU823">
            <v>-365590744.69</v>
          </cell>
          <cell r="AV823">
            <v>-464900210.92000002</v>
          </cell>
          <cell r="AW823">
            <v>-605399979.79999995</v>
          </cell>
          <cell r="AX823">
            <v>-751715895.16999996</v>
          </cell>
          <cell r="AY823">
            <v>-876005510.03999996</v>
          </cell>
          <cell r="AZ823">
            <v>-968323241.44000006</v>
          </cell>
          <cell r="BA823">
            <v>-1059143444.3099999</v>
          </cell>
          <cell r="BB823">
            <v>-1106478348.29</v>
          </cell>
          <cell r="BC823">
            <v>-1157091434.5</v>
          </cell>
          <cell r="BD823">
            <v>0</v>
          </cell>
          <cell r="BE823">
            <v>0</v>
          </cell>
          <cell r="BF823">
            <v>0</v>
          </cell>
          <cell r="BG823">
            <v>0</v>
          </cell>
          <cell r="BH823">
            <v>0</v>
          </cell>
          <cell r="BI823">
            <v>0</v>
          </cell>
          <cell r="BJ823">
            <v>0</v>
          </cell>
          <cell r="BK823">
            <v>0</v>
          </cell>
          <cell r="BL823">
            <v>0</v>
          </cell>
        </row>
        <row r="824">
          <cell r="B824" t="str">
            <v>1.1.06.01.00035</v>
          </cell>
          <cell r="C824" t="str">
            <v xml:space="preserve">SAIDAS P/TRANSF.MP-ME-PM-MERCADORIA               </v>
          </cell>
          <cell r="D824">
            <v>5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-1358022.17</v>
          </cell>
          <cell r="R824">
            <v>-3558115.4</v>
          </cell>
          <cell r="S824">
            <v>-6095695.2199999997</v>
          </cell>
          <cell r="T824">
            <v>-7300513.5</v>
          </cell>
          <cell r="U824">
            <v>-9446430.1600000001</v>
          </cell>
          <cell r="V824">
            <v>-11917724.68</v>
          </cell>
          <cell r="W824">
            <v>-16609113.57</v>
          </cell>
          <cell r="X824">
            <v>-20060347.059999999</v>
          </cell>
          <cell r="Y824">
            <v>-25283092.690000001</v>
          </cell>
          <cell r="Z824">
            <v>-30313738.600000001</v>
          </cell>
          <cell r="AA824">
            <v>-39195818.359999999</v>
          </cell>
          <cell r="AB824">
            <v>0</v>
          </cell>
          <cell r="AC824">
            <v>-2738120.04</v>
          </cell>
          <cell r="AD824">
            <v>-5735502.8499999996</v>
          </cell>
          <cell r="AE824">
            <v>-6680983.3899999997</v>
          </cell>
          <cell r="AF824">
            <v>-8084834.2000000002</v>
          </cell>
          <cell r="AG824">
            <v>-10213937.58</v>
          </cell>
          <cell r="AH824">
            <v>-12941583.109999999</v>
          </cell>
          <cell r="AI824">
            <v>-18341513.879999999</v>
          </cell>
          <cell r="AJ824">
            <v>-24529757.57</v>
          </cell>
          <cell r="AK824">
            <v>-31289389.399999999</v>
          </cell>
          <cell r="AL824">
            <v>-38474026.609999999</v>
          </cell>
          <cell r="AM824">
            <v>-45137806.390000001</v>
          </cell>
          <cell r="AN824">
            <v>0</v>
          </cell>
          <cell r="AO824">
            <v>-1427259.05</v>
          </cell>
          <cell r="AP824">
            <v>-8371429.0800000001</v>
          </cell>
          <cell r="AQ824">
            <v>-16228069.890000001</v>
          </cell>
          <cell r="AR824">
            <v>-23845465.719999999</v>
          </cell>
          <cell r="AS824">
            <v>-33485685.809999999</v>
          </cell>
          <cell r="AT824">
            <v>-46120420.689999998</v>
          </cell>
          <cell r="AU824">
            <v>-60488511.909999996</v>
          </cell>
          <cell r="AV824">
            <v>-82626569.840000004</v>
          </cell>
          <cell r="AW824">
            <v>-108986516.81999999</v>
          </cell>
          <cell r="AX824">
            <v>-132900503.48</v>
          </cell>
          <cell r="AY824">
            <v>-150455584.69999999</v>
          </cell>
          <cell r="AZ824">
            <v>-165206483.06999999</v>
          </cell>
          <cell r="BA824">
            <v>-179184754.43000001</v>
          </cell>
          <cell r="BB824">
            <v>-188967669.06999999</v>
          </cell>
          <cell r="BC824">
            <v>-199317878.59999999</v>
          </cell>
          <cell r="BD824">
            <v>0</v>
          </cell>
          <cell r="BE824">
            <v>0</v>
          </cell>
          <cell r="BF824">
            <v>0</v>
          </cell>
          <cell r="BG824">
            <v>0</v>
          </cell>
          <cell r="BH824">
            <v>0</v>
          </cell>
          <cell r="BI824">
            <v>0</v>
          </cell>
          <cell r="BJ824">
            <v>0</v>
          </cell>
          <cell r="BK824">
            <v>0</v>
          </cell>
          <cell r="BL824">
            <v>0</v>
          </cell>
        </row>
        <row r="825">
          <cell r="B825" t="str">
            <v>1.1.06.01.00036</v>
          </cell>
          <cell r="C825" t="str">
            <v xml:space="preserve">SAIDAS P/DEVOLUCAO COMPRAS                        </v>
          </cell>
          <cell r="D825">
            <v>5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18124.740000000002</v>
          </cell>
          <cell r="R825">
            <v>8758.02</v>
          </cell>
          <cell r="S825">
            <v>-11035.61</v>
          </cell>
          <cell r="T825">
            <v>-25982.66</v>
          </cell>
          <cell r="U825">
            <v>-32461.599999999999</v>
          </cell>
          <cell r="V825">
            <v>-135451.47</v>
          </cell>
          <cell r="W825">
            <v>-153910.06</v>
          </cell>
          <cell r="X825">
            <v>-262005.18</v>
          </cell>
          <cell r="Y825">
            <v>-276296.2</v>
          </cell>
          <cell r="Z825">
            <v>-541728.11</v>
          </cell>
          <cell r="AA825">
            <v>-600845.09</v>
          </cell>
          <cell r="AB825">
            <v>0</v>
          </cell>
          <cell r="AC825">
            <v>0</v>
          </cell>
          <cell r="AD825">
            <v>-4986.59</v>
          </cell>
          <cell r="AE825">
            <v>-4986.59</v>
          </cell>
          <cell r="AF825">
            <v>-11983.98</v>
          </cell>
          <cell r="AG825">
            <v>-11959.18</v>
          </cell>
          <cell r="AH825">
            <v>-11752.56</v>
          </cell>
          <cell r="AI825">
            <v>-11752.56</v>
          </cell>
          <cell r="AJ825">
            <v>-87884.11</v>
          </cell>
          <cell r="AK825">
            <v>-107084.11</v>
          </cell>
          <cell r="AL825">
            <v>-107084.11</v>
          </cell>
          <cell r="AM825">
            <v>-144734.10999999999</v>
          </cell>
          <cell r="AN825">
            <v>0</v>
          </cell>
          <cell r="AO825">
            <v>-20813.740000000002</v>
          </cell>
          <cell r="AP825">
            <v>-20813.740000000002</v>
          </cell>
          <cell r="AQ825">
            <v>-59589.25</v>
          </cell>
          <cell r="AR825">
            <v>-59589.25</v>
          </cell>
          <cell r="AS825">
            <v>-59589.25</v>
          </cell>
          <cell r="AT825">
            <v>-59589.25</v>
          </cell>
          <cell r="AU825">
            <v>-112467.25</v>
          </cell>
          <cell r="AV825">
            <v>-112467.25</v>
          </cell>
          <cell r="AW825">
            <v>-132772.79999999999</v>
          </cell>
          <cell r="AX825">
            <v>-132772.79999999999</v>
          </cell>
          <cell r="AY825">
            <v>-132772.79999999999</v>
          </cell>
          <cell r="AZ825">
            <v>-132772.79999999999</v>
          </cell>
          <cell r="BA825">
            <v>-142003.79999999999</v>
          </cell>
          <cell r="BB825">
            <v>-142003.79999999999</v>
          </cell>
          <cell r="BC825">
            <v>-142003.79999999999</v>
          </cell>
          <cell r="BD825">
            <v>0</v>
          </cell>
          <cell r="BE825">
            <v>0</v>
          </cell>
          <cell r="BF825">
            <v>0</v>
          </cell>
          <cell r="BG825">
            <v>0</v>
          </cell>
          <cell r="BH825">
            <v>0</v>
          </cell>
          <cell r="BI825">
            <v>0</v>
          </cell>
          <cell r="BJ825">
            <v>0</v>
          </cell>
          <cell r="BK825">
            <v>0</v>
          </cell>
          <cell r="BL825">
            <v>0</v>
          </cell>
        </row>
        <row r="826">
          <cell r="B826" t="str">
            <v>1.1.06.01.00037</v>
          </cell>
          <cell r="C826" t="str">
            <v xml:space="preserve">SAIDAS P/RETIRADAS MENOR IMPORTACAO               </v>
          </cell>
          <cell r="D826">
            <v>5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39480.080000000002</v>
          </cell>
          <cell r="AE826">
            <v>39480.080000000002</v>
          </cell>
          <cell r="AF826">
            <v>39480.080000000002</v>
          </cell>
          <cell r="AG826">
            <v>39480.080000000002</v>
          </cell>
          <cell r="AH826">
            <v>39480.080000000002</v>
          </cell>
          <cell r="AI826">
            <v>39480.080000000002</v>
          </cell>
          <cell r="AJ826">
            <v>39480.080000000002</v>
          </cell>
          <cell r="AK826">
            <v>39480.080000000002</v>
          </cell>
          <cell r="AL826">
            <v>39480.080000000002</v>
          </cell>
          <cell r="AM826">
            <v>39480.080000000002</v>
          </cell>
          <cell r="AN826">
            <v>0</v>
          </cell>
          <cell r="AO826">
            <v>-86947.79</v>
          </cell>
          <cell r="AP826">
            <v>-86947.79</v>
          </cell>
          <cell r="AQ826">
            <v>-86947.79</v>
          </cell>
          <cell r="AR826">
            <v>-86947.79</v>
          </cell>
          <cell r="AS826">
            <v>-86947.79</v>
          </cell>
          <cell r="AT826">
            <v>-86947.79</v>
          </cell>
          <cell r="AU826">
            <v>-86947.79</v>
          </cell>
          <cell r="AV826">
            <v>-86947.79</v>
          </cell>
          <cell r="AW826">
            <v>-86947.79</v>
          </cell>
          <cell r="AX826">
            <v>-86947.79</v>
          </cell>
          <cell r="AY826">
            <v>-86947.79</v>
          </cell>
          <cell r="AZ826">
            <v>-86947.79</v>
          </cell>
          <cell r="BA826">
            <v>-86947.79</v>
          </cell>
          <cell r="BB826">
            <v>-86947.79</v>
          </cell>
          <cell r="BC826">
            <v>-86947.79</v>
          </cell>
          <cell r="BD826">
            <v>0</v>
          </cell>
          <cell r="BE826">
            <v>0</v>
          </cell>
          <cell r="BF826">
            <v>0</v>
          </cell>
          <cell r="BG826">
            <v>0</v>
          </cell>
          <cell r="BH826">
            <v>0</v>
          </cell>
          <cell r="BI826">
            <v>0</v>
          </cell>
          <cell r="BJ826">
            <v>0</v>
          </cell>
          <cell r="BK826">
            <v>0</v>
          </cell>
          <cell r="BL826">
            <v>0</v>
          </cell>
        </row>
        <row r="827">
          <cell r="B827" t="str">
            <v>1.1.06.01.00038</v>
          </cell>
          <cell r="C827" t="str">
            <v xml:space="preserve">SAIDAS P/DEVOLUCAO RATEIOS IMPORTACOES            </v>
          </cell>
          <cell r="D827">
            <v>5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-3241.69</v>
          </cell>
          <cell r="S827">
            <v>-3241.69</v>
          </cell>
          <cell r="T827">
            <v>-3241.69</v>
          </cell>
          <cell r="U827">
            <v>-16325.58</v>
          </cell>
          <cell r="V827">
            <v>-52100.04</v>
          </cell>
          <cell r="W827">
            <v>-52100.04</v>
          </cell>
          <cell r="X827">
            <v>-52100.04</v>
          </cell>
          <cell r="Y827">
            <v>-52100.04</v>
          </cell>
          <cell r="Z827">
            <v>-52100.04</v>
          </cell>
          <cell r="AA827">
            <v>-81322.13</v>
          </cell>
          <cell r="AB827">
            <v>0</v>
          </cell>
          <cell r="AC827">
            <v>-21576.97</v>
          </cell>
          <cell r="AD827">
            <v>-59396.13</v>
          </cell>
          <cell r="AE827">
            <v>-59396.13</v>
          </cell>
          <cell r="AF827">
            <v>-88665.21</v>
          </cell>
          <cell r="AG827">
            <v>-364093.98</v>
          </cell>
          <cell r="AH827">
            <v>-364093.98</v>
          </cell>
          <cell r="AI827">
            <v>-364093.98</v>
          </cell>
          <cell r="AJ827">
            <v>-364093.98</v>
          </cell>
          <cell r="AK827">
            <v>-364093.98</v>
          </cell>
          <cell r="AL827">
            <v>-398032.55</v>
          </cell>
          <cell r="AM827">
            <v>-398032.55</v>
          </cell>
          <cell r="AN827">
            <v>0</v>
          </cell>
          <cell r="AO827">
            <v>-90040.27</v>
          </cell>
          <cell r="AP827">
            <v>-90040.27</v>
          </cell>
          <cell r="AQ827">
            <v>-90040.27</v>
          </cell>
          <cell r="AR827">
            <v>-90040.27</v>
          </cell>
          <cell r="AS827">
            <v>-90040.27</v>
          </cell>
          <cell r="AT827">
            <v>-299385.65999999997</v>
          </cell>
          <cell r="AU827">
            <v>-427999.53</v>
          </cell>
          <cell r="AV827">
            <v>-427999.53</v>
          </cell>
          <cell r="AW827">
            <v>-427999.53</v>
          </cell>
          <cell r="AX827">
            <v>-427999.53</v>
          </cell>
          <cell r="AY827">
            <v>-574663.06000000006</v>
          </cell>
          <cell r="AZ827">
            <v>-1144981.8500000001</v>
          </cell>
          <cell r="BA827">
            <v>-1144981.8500000001</v>
          </cell>
          <cell r="BB827">
            <v>-1144981.8500000001</v>
          </cell>
          <cell r="BC827">
            <v>-1312519.3600000001</v>
          </cell>
          <cell r="BD827">
            <v>0</v>
          </cell>
          <cell r="BE827">
            <v>0</v>
          </cell>
          <cell r="BF827">
            <v>0</v>
          </cell>
          <cell r="BG827">
            <v>0</v>
          </cell>
          <cell r="BH827">
            <v>0</v>
          </cell>
          <cell r="BI827">
            <v>0</v>
          </cell>
          <cell r="BJ827">
            <v>0</v>
          </cell>
          <cell r="BK827">
            <v>0</v>
          </cell>
          <cell r="BL827">
            <v>0</v>
          </cell>
        </row>
        <row r="828">
          <cell r="B828" t="str">
            <v>1.1.06.01.00039</v>
          </cell>
          <cell r="C828" t="str">
            <v xml:space="preserve">SAIDAS P/DEVOLUCAO EMPREST.TERCEIROS              </v>
          </cell>
          <cell r="D828">
            <v>5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-641995.07999999996</v>
          </cell>
          <cell r="R828">
            <v>-732877.61</v>
          </cell>
          <cell r="S828">
            <v>-2012659.95</v>
          </cell>
          <cell r="T828">
            <v>-2496200.04</v>
          </cell>
          <cell r="U828">
            <v>-3186498.19</v>
          </cell>
          <cell r="V828">
            <v>-4377994.87</v>
          </cell>
          <cell r="W828">
            <v>-6378736.4000000004</v>
          </cell>
          <cell r="X828">
            <v>-9045441.1899999995</v>
          </cell>
          <cell r="Y828">
            <v>-12857418.109999999</v>
          </cell>
          <cell r="Z828">
            <v>-14492365.140000001</v>
          </cell>
          <cell r="AA828">
            <v>-15607470.17</v>
          </cell>
          <cell r="AB828">
            <v>0</v>
          </cell>
          <cell r="AC828">
            <v>-1185325</v>
          </cell>
          <cell r="AD828">
            <v>-1682567.49</v>
          </cell>
          <cell r="AE828">
            <v>-2379237.63</v>
          </cell>
          <cell r="AF828">
            <v>-3612981.11</v>
          </cell>
          <cell r="AG828">
            <v>-4228699.72</v>
          </cell>
          <cell r="AH828">
            <v>-5658196.2199999997</v>
          </cell>
          <cell r="AI828">
            <v>-9615517.0500000007</v>
          </cell>
          <cell r="AJ828">
            <v>-12834801.35</v>
          </cell>
          <cell r="AK828">
            <v>-15078388.18</v>
          </cell>
          <cell r="AL828">
            <v>-19503386.84</v>
          </cell>
          <cell r="AM828">
            <v>-24041052.449999999</v>
          </cell>
          <cell r="AN828">
            <v>0</v>
          </cell>
          <cell r="AO828">
            <v>-1555111.17</v>
          </cell>
          <cell r="AP828">
            <v>-2792353.38</v>
          </cell>
          <cell r="AQ828">
            <v>-5335109.4800000004</v>
          </cell>
          <cell r="AR828">
            <v>-6346021.5300000003</v>
          </cell>
          <cell r="AS828">
            <v>-6461071.4900000002</v>
          </cell>
          <cell r="AT828">
            <v>-8583792.0800000001</v>
          </cell>
          <cell r="AU828">
            <v>-9391554.5999999996</v>
          </cell>
          <cell r="AV828">
            <v>-9768920.1899999995</v>
          </cell>
          <cell r="AW828">
            <v>-15206821.07</v>
          </cell>
          <cell r="AX828">
            <v>-19015195.140000001</v>
          </cell>
          <cell r="AY828">
            <v>-21650885.199999999</v>
          </cell>
          <cell r="AZ828">
            <v>-23084478.719999999</v>
          </cell>
          <cell r="BA828">
            <v>-27493260.079999998</v>
          </cell>
          <cell r="BB828">
            <v>-28023521.010000002</v>
          </cell>
          <cell r="BC828">
            <v>-31032858.399999999</v>
          </cell>
          <cell r="BD828">
            <v>0</v>
          </cell>
          <cell r="BE828">
            <v>0</v>
          </cell>
          <cell r="BF828">
            <v>0</v>
          </cell>
          <cell r="BG828">
            <v>0</v>
          </cell>
          <cell r="BH828">
            <v>0</v>
          </cell>
          <cell r="BI828">
            <v>0</v>
          </cell>
          <cell r="BJ828">
            <v>0</v>
          </cell>
          <cell r="BK828">
            <v>0</v>
          </cell>
          <cell r="BL828">
            <v>0</v>
          </cell>
        </row>
        <row r="829">
          <cell r="B829" t="str">
            <v>1.1.06.01.00040</v>
          </cell>
          <cell r="C829" t="str">
            <v xml:space="preserve">SAIDAS P/EMPRESTIMOS TERCEIROS                    </v>
          </cell>
          <cell r="D829">
            <v>5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-265847.58</v>
          </cell>
          <cell r="R829">
            <v>-745062.45</v>
          </cell>
          <cell r="S829">
            <v>-1167848.55</v>
          </cell>
          <cell r="T829">
            <v>-1449475.54</v>
          </cell>
          <cell r="U829">
            <v>-2281173.5</v>
          </cell>
          <cell r="V829">
            <v>-2700677.97</v>
          </cell>
          <cell r="W829">
            <v>-7653306.21</v>
          </cell>
          <cell r="X829">
            <v>-10750969.82</v>
          </cell>
          <cell r="Y829">
            <v>-11894414.43</v>
          </cell>
          <cell r="Z829">
            <v>-13696060.1</v>
          </cell>
          <cell r="AA829">
            <v>-14127433.84</v>
          </cell>
          <cell r="AB829">
            <v>0</v>
          </cell>
          <cell r="AC829">
            <v>-125428</v>
          </cell>
          <cell r="AD829">
            <v>-361020.43</v>
          </cell>
          <cell r="AE829">
            <v>-1314505.08</v>
          </cell>
          <cell r="AF829">
            <v>-1344250.09</v>
          </cell>
          <cell r="AG829">
            <v>-1722957.09</v>
          </cell>
          <cell r="AH829">
            <v>-1820022.08</v>
          </cell>
          <cell r="AI829">
            <v>-3453324.24</v>
          </cell>
          <cell r="AJ829">
            <v>-4173005.76</v>
          </cell>
          <cell r="AK829">
            <v>-5625899.4800000004</v>
          </cell>
          <cell r="AL829">
            <v>-9537650.8000000007</v>
          </cell>
          <cell r="AM829">
            <v>-11363965.02</v>
          </cell>
          <cell r="AN829">
            <v>0</v>
          </cell>
          <cell r="AO829">
            <v>-2688292.29</v>
          </cell>
          <cell r="AP829">
            <v>-3893534.23</v>
          </cell>
          <cell r="AQ829">
            <v>-4618604.46</v>
          </cell>
          <cell r="AR829">
            <v>-4882416.01</v>
          </cell>
          <cell r="AS829">
            <v>-6076147.4800000004</v>
          </cell>
          <cell r="AT829">
            <v>-8106138.2000000002</v>
          </cell>
          <cell r="AU829">
            <v>-11840288.939999999</v>
          </cell>
          <cell r="AV829">
            <v>-15576410.91</v>
          </cell>
          <cell r="AW829">
            <v>-20522341.690000001</v>
          </cell>
          <cell r="AX829">
            <v>-24500196.52</v>
          </cell>
          <cell r="AY829">
            <v>-27838445.82</v>
          </cell>
          <cell r="AZ829">
            <v>-31986928.5</v>
          </cell>
          <cell r="BA829">
            <v>-32749223.420000002</v>
          </cell>
          <cell r="BB829">
            <v>-33264285.989999998</v>
          </cell>
          <cell r="BC829">
            <v>-33416697.370000001</v>
          </cell>
          <cell r="BD829">
            <v>0</v>
          </cell>
          <cell r="BE829">
            <v>0</v>
          </cell>
          <cell r="BF829">
            <v>0</v>
          </cell>
          <cell r="BG829">
            <v>0</v>
          </cell>
          <cell r="BH829">
            <v>0</v>
          </cell>
          <cell r="BI829">
            <v>0</v>
          </cell>
          <cell r="BJ829">
            <v>0</v>
          </cell>
          <cell r="BK829">
            <v>0</v>
          </cell>
          <cell r="BL829">
            <v>0</v>
          </cell>
        </row>
        <row r="830">
          <cell r="B830" t="str">
            <v>1.1.06.01.00041</v>
          </cell>
          <cell r="C830" t="str">
            <v xml:space="preserve">SAIDAS P/AMOSTRAS PRODUTOS                        </v>
          </cell>
          <cell r="D830">
            <v>5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-68.42</v>
          </cell>
          <cell r="AK830">
            <v>-68.42</v>
          </cell>
          <cell r="AL830">
            <v>-68.42</v>
          </cell>
          <cell r="AM830">
            <v>-68.42</v>
          </cell>
          <cell r="AN830">
            <v>0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AW830">
            <v>0</v>
          </cell>
          <cell r="AX830">
            <v>0</v>
          </cell>
          <cell r="AY830">
            <v>0</v>
          </cell>
          <cell r="AZ830">
            <v>0</v>
          </cell>
          <cell r="BA830">
            <v>0</v>
          </cell>
          <cell r="BB830">
            <v>0</v>
          </cell>
          <cell r="BC830">
            <v>0</v>
          </cell>
          <cell r="BD830">
            <v>0</v>
          </cell>
          <cell r="BE830">
            <v>0</v>
          </cell>
          <cell r="BF830">
            <v>0</v>
          </cell>
          <cell r="BG830">
            <v>0</v>
          </cell>
          <cell r="BH830">
            <v>0</v>
          </cell>
          <cell r="BI830">
            <v>0</v>
          </cell>
          <cell r="BJ830">
            <v>0</v>
          </cell>
          <cell r="BK830">
            <v>0</v>
          </cell>
          <cell r="BL830">
            <v>0</v>
          </cell>
        </row>
        <row r="831">
          <cell r="B831" t="str">
            <v>1.1.06.01.00042</v>
          </cell>
          <cell r="C831" t="str">
            <v xml:space="preserve">SAIDAS P/REPOSICAO EMBALAGENS                     </v>
          </cell>
          <cell r="D831">
            <v>5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-15400</v>
          </cell>
          <cell r="S831">
            <v>-47350</v>
          </cell>
          <cell r="T831">
            <v>-47350</v>
          </cell>
          <cell r="U831">
            <v>-47350</v>
          </cell>
          <cell r="V831">
            <v>-47350</v>
          </cell>
          <cell r="W831">
            <v>-47350</v>
          </cell>
          <cell r="X831">
            <v>-47350</v>
          </cell>
          <cell r="Y831">
            <v>-129394</v>
          </cell>
          <cell r="Z831">
            <v>-129394</v>
          </cell>
          <cell r="AA831">
            <v>-129394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0</v>
          </cell>
          <cell r="AQ831">
            <v>0</v>
          </cell>
          <cell r="AR831">
            <v>-41099</v>
          </cell>
          <cell r="AS831">
            <v>-41099</v>
          </cell>
          <cell r="AT831">
            <v>-41099</v>
          </cell>
          <cell r="AU831">
            <v>-129099</v>
          </cell>
          <cell r="AV831">
            <v>-197274.03</v>
          </cell>
          <cell r="AW831">
            <v>-197274.03</v>
          </cell>
          <cell r="AX831">
            <v>-197274.03</v>
          </cell>
          <cell r="AY831">
            <v>-197274.03</v>
          </cell>
          <cell r="AZ831">
            <v>-198899.03</v>
          </cell>
          <cell r="BA831">
            <v>-198899.03</v>
          </cell>
          <cell r="BB831">
            <v>-198899.03</v>
          </cell>
          <cell r="BC831">
            <v>-198899.03</v>
          </cell>
          <cell r="BD831">
            <v>0</v>
          </cell>
          <cell r="BE831">
            <v>0</v>
          </cell>
          <cell r="BF831">
            <v>0</v>
          </cell>
          <cell r="BG831">
            <v>0</v>
          </cell>
          <cell r="BH831">
            <v>0</v>
          </cell>
          <cell r="BI831">
            <v>0</v>
          </cell>
          <cell r="BJ831">
            <v>0</v>
          </cell>
          <cell r="BK831">
            <v>0</v>
          </cell>
          <cell r="BL831">
            <v>0</v>
          </cell>
        </row>
        <row r="832">
          <cell r="B832" t="str">
            <v>1.1.06.01.00043</v>
          </cell>
          <cell r="C832" t="str">
            <v xml:space="preserve">SAIDAS P/BONIFICACOES                             </v>
          </cell>
          <cell r="D832">
            <v>5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-73107.45</v>
          </cell>
          <cell r="R832">
            <v>-88265.65</v>
          </cell>
          <cell r="S832">
            <v>-118566.45</v>
          </cell>
          <cell r="T832">
            <v>-152152.73000000001</v>
          </cell>
          <cell r="U832">
            <v>-187464.93</v>
          </cell>
          <cell r="V832">
            <v>-197189.08</v>
          </cell>
          <cell r="W832">
            <v>-228238.76</v>
          </cell>
          <cell r="X832">
            <v>-252815.51</v>
          </cell>
          <cell r="Y832">
            <v>-271908.73</v>
          </cell>
          <cell r="Z832">
            <v>-333977.45</v>
          </cell>
          <cell r="AA832">
            <v>-333577.42</v>
          </cell>
          <cell r="AB832">
            <v>0</v>
          </cell>
          <cell r="AC832">
            <v>-14654.8</v>
          </cell>
          <cell r="AD832">
            <v>-48296.15</v>
          </cell>
          <cell r="AE832">
            <v>-73626.94</v>
          </cell>
          <cell r="AF832">
            <v>-94573.92</v>
          </cell>
          <cell r="AG832">
            <v>-98563.97</v>
          </cell>
          <cell r="AH832">
            <v>-110575.67</v>
          </cell>
          <cell r="AI832">
            <v>-148882.76999999999</v>
          </cell>
          <cell r="AJ832">
            <v>-345709.71</v>
          </cell>
          <cell r="AK832">
            <v>-386254.58</v>
          </cell>
          <cell r="AL832">
            <v>-466911.57</v>
          </cell>
          <cell r="AM832">
            <v>-556583.31999999995</v>
          </cell>
          <cell r="AN832">
            <v>0</v>
          </cell>
          <cell r="AO832">
            <v>-33081.81</v>
          </cell>
          <cell r="AP832">
            <v>-52218.41</v>
          </cell>
          <cell r="AQ832">
            <v>-90178.41</v>
          </cell>
          <cell r="AR832">
            <v>-111542.56</v>
          </cell>
          <cell r="AS832">
            <v>-183230.26</v>
          </cell>
          <cell r="AT832">
            <v>-206228.11</v>
          </cell>
          <cell r="AU832">
            <v>-227398.93</v>
          </cell>
          <cell r="AV832">
            <v>-273434.09999999998</v>
          </cell>
          <cell r="AW832">
            <v>-377755.24</v>
          </cell>
          <cell r="AX832">
            <v>-647767.43999999994</v>
          </cell>
          <cell r="AY832">
            <v>-754888.65</v>
          </cell>
          <cell r="AZ832">
            <v>-887594.87</v>
          </cell>
          <cell r="BA832">
            <v>-964408.37</v>
          </cell>
          <cell r="BB832">
            <v>-984988.13</v>
          </cell>
          <cell r="BC832">
            <v>-1023316.34</v>
          </cell>
          <cell r="BD832">
            <v>0</v>
          </cell>
          <cell r="BE832">
            <v>0</v>
          </cell>
          <cell r="BF832">
            <v>0</v>
          </cell>
          <cell r="BG832">
            <v>0</v>
          </cell>
          <cell r="BH832">
            <v>0</v>
          </cell>
          <cell r="BI832">
            <v>0</v>
          </cell>
          <cell r="BJ832">
            <v>0</v>
          </cell>
          <cell r="BK832">
            <v>0</v>
          </cell>
          <cell r="BL832">
            <v>0</v>
          </cell>
        </row>
        <row r="833">
          <cell r="B833" t="str">
            <v>1.1.06.01.00044</v>
          </cell>
          <cell r="C833" t="str">
            <v xml:space="preserve">SAIDAS P/REMESSAS P/INDUSTRIALIZACAO              </v>
          </cell>
          <cell r="D833">
            <v>5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-1780021.89</v>
          </cell>
          <cell r="R833">
            <v>-4173691.15</v>
          </cell>
          <cell r="S833">
            <v>-7453036.8700000001</v>
          </cell>
          <cell r="T833">
            <v>-9329041.6400000006</v>
          </cell>
          <cell r="U833">
            <v>-25263811.18</v>
          </cell>
          <cell r="V833">
            <v>-42183910.159999996</v>
          </cell>
          <cell r="W833">
            <v>-63655454.07</v>
          </cell>
          <cell r="X833">
            <v>-92858051.780000001</v>
          </cell>
          <cell r="Y833">
            <v>-113795787.78</v>
          </cell>
          <cell r="Z833">
            <v>-135625780.58000001</v>
          </cell>
          <cell r="AA833">
            <v>-163033237.69999999</v>
          </cell>
          <cell r="AB833">
            <v>0</v>
          </cell>
          <cell r="AC833">
            <v>-15340346.890000001</v>
          </cell>
          <cell r="AD833">
            <v>-27404505.66</v>
          </cell>
          <cell r="AE833">
            <v>-33983544.159999996</v>
          </cell>
          <cell r="AF833">
            <v>-46644328.390000001</v>
          </cell>
          <cell r="AG833">
            <v>-50554581.450000003</v>
          </cell>
          <cell r="AH833">
            <v>-54756875.409999996</v>
          </cell>
          <cell r="AI833">
            <v>-60037757.93</v>
          </cell>
          <cell r="AJ833">
            <v>-66900825.68</v>
          </cell>
          <cell r="AK833">
            <v>-75034034.200000003</v>
          </cell>
          <cell r="AL833">
            <v>-82273565.109999999</v>
          </cell>
          <cell r="AM833">
            <v>-88196045.180000007</v>
          </cell>
          <cell r="AN833">
            <v>0</v>
          </cell>
          <cell r="AO833">
            <v>-3225606.93</v>
          </cell>
          <cell r="AP833">
            <v>-7520306.4000000004</v>
          </cell>
          <cell r="AQ833">
            <v>-13682303.529999999</v>
          </cell>
          <cell r="AR833">
            <v>-17862904.899999999</v>
          </cell>
          <cell r="AS833">
            <v>-26673122.370000001</v>
          </cell>
          <cell r="AT833">
            <v>-34309733.049999997</v>
          </cell>
          <cell r="AU833">
            <v>-43828718.25</v>
          </cell>
          <cell r="AV833">
            <v>-56035794.090000004</v>
          </cell>
          <cell r="AW833">
            <v>-68047239.569999993</v>
          </cell>
          <cell r="AX833">
            <v>-78096924.700000003</v>
          </cell>
          <cell r="AY833">
            <v>-94395056.049999997</v>
          </cell>
          <cell r="AZ833">
            <v>-98496648.859999999</v>
          </cell>
          <cell r="BA833">
            <v>-113645202.84999999</v>
          </cell>
          <cell r="BB833">
            <v>-125570722.59999999</v>
          </cell>
          <cell r="BC833">
            <v>-131994533.51000001</v>
          </cell>
          <cell r="BD833">
            <v>0</v>
          </cell>
          <cell r="BE833">
            <v>0</v>
          </cell>
          <cell r="BF833">
            <v>0</v>
          </cell>
          <cell r="BG833">
            <v>0</v>
          </cell>
          <cell r="BH833">
            <v>0</v>
          </cell>
          <cell r="BI833">
            <v>0</v>
          </cell>
          <cell r="BJ833">
            <v>0</v>
          </cell>
          <cell r="BK833">
            <v>0</v>
          </cell>
          <cell r="BL833">
            <v>0</v>
          </cell>
        </row>
        <row r="834">
          <cell r="B834" t="str">
            <v>1.1.06.01.00045</v>
          </cell>
          <cell r="C834" t="str">
            <v xml:space="preserve">SAIDAS MERC.TERC.INDUSTRIALIZADA                  </v>
          </cell>
          <cell r="D834">
            <v>5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69</v>
          </cell>
          <cell r="V834">
            <v>69</v>
          </cell>
          <cell r="W834">
            <v>-600970.56999999995</v>
          </cell>
          <cell r="X834">
            <v>-1915178.31</v>
          </cell>
          <cell r="Y834">
            <v>-3137046.15</v>
          </cell>
          <cell r="Z834">
            <v>-3137046.15</v>
          </cell>
          <cell r="AA834">
            <v>-3144268.65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-156146.53</v>
          </cell>
          <cell r="AG834">
            <v>-375940.93</v>
          </cell>
          <cell r="AH834">
            <v>-385022.86</v>
          </cell>
          <cell r="AI834">
            <v>-385022.86</v>
          </cell>
          <cell r="AJ834">
            <v>-385022.86</v>
          </cell>
          <cell r="AK834">
            <v>-385022.86</v>
          </cell>
          <cell r="AL834">
            <v>-385022.86</v>
          </cell>
          <cell r="AM834">
            <v>-385022.86</v>
          </cell>
          <cell r="AN834">
            <v>0</v>
          </cell>
          <cell r="AO834">
            <v>-20390.2</v>
          </cell>
          <cell r="AP834">
            <v>-21950.2</v>
          </cell>
          <cell r="AQ834">
            <v>-21950.2</v>
          </cell>
          <cell r="AR834">
            <v>-21950.2</v>
          </cell>
          <cell r="AS834">
            <v>-21950.2</v>
          </cell>
          <cell r="AT834">
            <v>-21950.2</v>
          </cell>
          <cell r="AU834">
            <v>-22409.200000000001</v>
          </cell>
          <cell r="AV834">
            <v>-22409.200000000001</v>
          </cell>
          <cell r="AW834">
            <v>-22409.200000000001</v>
          </cell>
          <cell r="AX834">
            <v>-22409.200000000001</v>
          </cell>
          <cell r="AY834">
            <v>-22409.200000000001</v>
          </cell>
          <cell r="AZ834">
            <v>-22409.200000000001</v>
          </cell>
          <cell r="BA834">
            <v>-22409.200000000001</v>
          </cell>
          <cell r="BB834">
            <v>-22409.200000000001</v>
          </cell>
          <cell r="BC834">
            <v>-22409.200000000001</v>
          </cell>
          <cell r="BD834">
            <v>0</v>
          </cell>
          <cell r="BE834">
            <v>0</v>
          </cell>
          <cell r="BF834">
            <v>0</v>
          </cell>
          <cell r="BG834">
            <v>0</v>
          </cell>
          <cell r="BH834">
            <v>0</v>
          </cell>
          <cell r="BI834">
            <v>0</v>
          </cell>
          <cell r="BJ834">
            <v>0</v>
          </cell>
          <cell r="BK834">
            <v>0</v>
          </cell>
          <cell r="BL834">
            <v>0</v>
          </cell>
        </row>
        <row r="835">
          <cell r="B835" t="str">
            <v>1.1.06.01.00046</v>
          </cell>
          <cell r="C835" t="str">
            <v xml:space="preserve">SAIDAS ARMAZENAGENS MERC.TERCEIROS                </v>
          </cell>
          <cell r="D835">
            <v>5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-936804.99</v>
          </cell>
          <cell r="T835">
            <v>-1434650.55</v>
          </cell>
          <cell r="U835">
            <v>-2944203.81</v>
          </cell>
          <cell r="V835">
            <v>-5233848.95</v>
          </cell>
          <cell r="W835">
            <v>-9570808.0399999991</v>
          </cell>
          <cell r="X835">
            <v>-12150026.02</v>
          </cell>
          <cell r="Y835">
            <v>-14886031.02</v>
          </cell>
          <cell r="Z835">
            <v>-16391064.039999999</v>
          </cell>
          <cell r="AA835">
            <v>-16538504.58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  <cell r="AY835">
            <v>0</v>
          </cell>
          <cell r="AZ835">
            <v>0</v>
          </cell>
          <cell r="BA835">
            <v>0</v>
          </cell>
          <cell r="BB835">
            <v>0</v>
          </cell>
          <cell r="BC835">
            <v>0</v>
          </cell>
          <cell r="BD835">
            <v>0</v>
          </cell>
          <cell r="BE835">
            <v>0</v>
          </cell>
          <cell r="BF835">
            <v>0</v>
          </cell>
          <cell r="BG835">
            <v>0</v>
          </cell>
          <cell r="BH835">
            <v>0</v>
          </cell>
          <cell r="BI835">
            <v>0</v>
          </cell>
          <cell r="BJ835">
            <v>0</v>
          </cell>
          <cell r="BK835">
            <v>0</v>
          </cell>
          <cell r="BL835">
            <v>0</v>
          </cell>
        </row>
        <row r="836">
          <cell r="B836" t="str">
            <v>1.1.06.01.00047</v>
          </cell>
          <cell r="C836" t="str">
            <v xml:space="preserve">SAIDAS MERC.P/CONSIGNACAO                         </v>
          </cell>
          <cell r="D836">
            <v>5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-80167.149999999994</v>
          </cell>
          <cell r="R836">
            <v>-33069.97</v>
          </cell>
          <cell r="S836">
            <v>-177649.85</v>
          </cell>
          <cell r="T836">
            <v>-73078.33</v>
          </cell>
          <cell r="U836">
            <v>2521.71</v>
          </cell>
          <cell r="V836">
            <v>-40584.57</v>
          </cell>
          <cell r="W836">
            <v>-70959.67</v>
          </cell>
          <cell r="X836">
            <v>-59138.87</v>
          </cell>
          <cell r="Y836">
            <v>-124192.14</v>
          </cell>
          <cell r="Z836">
            <v>-148331.76</v>
          </cell>
          <cell r="AA836">
            <v>-285588.34999999998</v>
          </cell>
          <cell r="AB836">
            <v>0</v>
          </cell>
          <cell r="AC836">
            <v>-48251</v>
          </cell>
          <cell r="AD836">
            <v>-119517.05</v>
          </cell>
          <cell r="AE836">
            <v>-196804.33</v>
          </cell>
          <cell r="AF836">
            <v>-233116.83</v>
          </cell>
          <cell r="AG836">
            <v>-246107.43</v>
          </cell>
          <cell r="AH836">
            <v>-261575.58</v>
          </cell>
          <cell r="AI836">
            <v>-315476.27</v>
          </cell>
          <cell r="AJ836">
            <v>-492862.92</v>
          </cell>
          <cell r="AK836">
            <v>-1439783.49</v>
          </cell>
          <cell r="AL836">
            <v>-1601637.14</v>
          </cell>
          <cell r="AM836">
            <v>-1776460.74</v>
          </cell>
          <cell r="AN836">
            <v>0</v>
          </cell>
          <cell r="AO836">
            <v>-34073.199999999997</v>
          </cell>
          <cell r="AP836">
            <v>-138037.54</v>
          </cell>
          <cell r="AQ836">
            <v>-184558.31</v>
          </cell>
          <cell r="AR836">
            <v>-192148.41</v>
          </cell>
          <cell r="AS836">
            <v>-215280.61</v>
          </cell>
          <cell r="AT836">
            <v>-1099469.93</v>
          </cell>
          <cell r="AU836">
            <v>-1545990.39</v>
          </cell>
          <cell r="AV836">
            <v>-1660225.14</v>
          </cell>
          <cell r="AW836">
            <v>-1833169.48</v>
          </cell>
          <cell r="AX836">
            <v>-2032907.58</v>
          </cell>
          <cell r="AY836">
            <v>-2279000.2799999998</v>
          </cell>
          <cell r="AZ836">
            <v>-2391434.63</v>
          </cell>
          <cell r="BA836">
            <v>-2536982.06</v>
          </cell>
          <cell r="BB836">
            <v>-2645562.06</v>
          </cell>
          <cell r="BC836">
            <v>-2757138.91</v>
          </cell>
          <cell r="BD836">
            <v>0</v>
          </cell>
          <cell r="BE836">
            <v>0</v>
          </cell>
          <cell r="BF836">
            <v>0</v>
          </cell>
          <cell r="BG836">
            <v>0</v>
          </cell>
          <cell r="BH836">
            <v>0</v>
          </cell>
          <cell r="BI836">
            <v>0</v>
          </cell>
          <cell r="BJ836">
            <v>0</v>
          </cell>
          <cell r="BK836">
            <v>0</v>
          </cell>
          <cell r="BL836">
            <v>0</v>
          </cell>
        </row>
        <row r="837">
          <cell r="B837" t="str">
            <v>1.1.06.01.00048</v>
          </cell>
          <cell r="C837" t="str">
            <v xml:space="preserve">SAIDAS MERCADORIAS P/ARMAZENAGENS                 </v>
          </cell>
          <cell r="D837">
            <v>5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-1187381.3600000001</v>
          </cell>
          <cell r="R837">
            <v>-3698914.62</v>
          </cell>
          <cell r="S837">
            <v>-5684551.4400000004</v>
          </cell>
          <cell r="T837">
            <v>-7096754.2800000003</v>
          </cell>
          <cell r="U837">
            <v>-8583855.2100000009</v>
          </cell>
          <cell r="V837">
            <v>-11606174.960000001</v>
          </cell>
          <cell r="W837">
            <v>-16636277.109999999</v>
          </cell>
          <cell r="X837">
            <v>-26555930.489999998</v>
          </cell>
          <cell r="Y837">
            <v>-38091450.799999997</v>
          </cell>
          <cell r="Z837">
            <v>-41417063.710000001</v>
          </cell>
          <cell r="AA837">
            <v>-44492664.399999999</v>
          </cell>
          <cell r="AB837">
            <v>0</v>
          </cell>
          <cell r="AC837">
            <v>-503793.5</v>
          </cell>
          <cell r="AD837">
            <v>-1634414.08</v>
          </cell>
          <cell r="AE837">
            <v>-3983493.39</v>
          </cell>
          <cell r="AF837">
            <v>-6697497.1799999997</v>
          </cell>
          <cell r="AG837">
            <v>-9591726.5399999991</v>
          </cell>
          <cell r="AH837">
            <v>-12176150.82</v>
          </cell>
          <cell r="AI837">
            <v>-19450117.210000001</v>
          </cell>
          <cell r="AJ837">
            <v>-30872042.879999999</v>
          </cell>
          <cell r="AK837">
            <v>-39359495.520000003</v>
          </cell>
          <cell r="AL837">
            <v>-46758537.090000004</v>
          </cell>
          <cell r="AM837">
            <v>-51928170.539999999</v>
          </cell>
          <cell r="AN837">
            <v>0</v>
          </cell>
          <cell r="AO837">
            <v>-3836720.14</v>
          </cell>
          <cell r="AP837">
            <v>-11997742.949999999</v>
          </cell>
          <cell r="AQ837">
            <v>-18781050.829999998</v>
          </cell>
          <cell r="AR837">
            <v>-23638597.329999998</v>
          </cell>
          <cell r="AS837">
            <v>-30878045.079999998</v>
          </cell>
          <cell r="AT837">
            <v>-37788434.649999999</v>
          </cell>
          <cell r="AU837">
            <v>-51007207.219999999</v>
          </cell>
          <cell r="AV837">
            <v>-65675222.920000002</v>
          </cell>
          <cell r="AW837">
            <v>-78374827.340000004</v>
          </cell>
          <cell r="AX837">
            <v>-92063623.209999993</v>
          </cell>
          <cell r="AY837">
            <v>-107036672.48</v>
          </cell>
          <cell r="AZ837">
            <v>-115210083.84999999</v>
          </cell>
          <cell r="BA837">
            <v>-119883490.86</v>
          </cell>
          <cell r="BB837">
            <v>-124809272.19</v>
          </cell>
          <cell r="BC837">
            <v>-135621774.5</v>
          </cell>
          <cell r="BD837">
            <v>0</v>
          </cell>
          <cell r="BE837">
            <v>0</v>
          </cell>
          <cell r="BF837">
            <v>0</v>
          </cell>
          <cell r="BG837">
            <v>0</v>
          </cell>
          <cell r="BH837">
            <v>0</v>
          </cell>
          <cell r="BI837">
            <v>0</v>
          </cell>
          <cell r="BJ837">
            <v>0</v>
          </cell>
          <cell r="BK837">
            <v>0</v>
          </cell>
          <cell r="BL837">
            <v>0</v>
          </cell>
        </row>
        <row r="838">
          <cell r="B838" t="str">
            <v>1.1.06.01.00049</v>
          </cell>
          <cell r="C838" t="str">
            <v xml:space="preserve">SAIDAS P/ DEPOSITO FECHADO                        </v>
          </cell>
          <cell r="D838">
            <v>5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-974521.44</v>
          </cell>
          <cell r="AA838">
            <v>-974521.44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-145167.03</v>
          </cell>
          <cell r="AG838">
            <v>-145167.03</v>
          </cell>
          <cell r="AH838">
            <v>-404265.36</v>
          </cell>
          <cell r="AI838">
            <v>-404265.36</v>
          </cell>
          <cell r="AJ838">
            <v>-404265.36</v>
          </cell>
          <cell r="AK838">
            <v>-1120690.3600000001</v>
          </cell>
          <cell r="AL838">
            <v>-1120690.3600000001</v>
          </cell>
          <cell r="AM838">
            <v>-1120690.3600000001</v>
          </cell>
          <cell r="AN838">
            <v>0</v>
          </cell>
          <cell r="AO838">
            <v>0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0</v>
          </cell>
          <cell r="AU838">
            <v>0</v>
          </cell>
          <cell r="AV838">
            <v>0</v>
          </cell>
          <cell r="AW838">
            <v>0</v>
          </cell>
          <cell r="AX838">
            <v>0</v>
          </cell>
          <cell r="AY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0</v>
          </cell>
          <cell r="BD838">
            <v>0</v>
          </cell>
          <cell r="BE838">
            <v>0</v>
          </cell>
          <cell r="BF838">
            <v>0</v>
          </cell>
          <cell r="BG838">
            <v>0</v>
          </cell>
          <cell r="BH838">
            <v>0</v>
          </cell>
          <cell r="BI838">
            <v>0</v>
          </cell>
          <cell r="BJ838">
            <v>0</v>
          </cell>
          <cell r="BK838">
            <v>0</v>
          </cell>
          <cell r="BL838">
            <v>0</v>
          </cell>
        </row>
        <row r="839">
          <cell r="B839" t="str">
            <v>1.1.06.01.00050</v>
          </cell>
          <cell r="C839" t="str">
            <v xml:space="preserve">ICMS NAS COMPRAS                                  </v>
          </cell>
          <cell r="D839">
            <v>5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  <cell r="AY839">
            <v>0</v>
          </cell>
          <cell r="AZ839">
            <v>0</v>
          </cell>
          <cell r="BA839">
            <v>0</v>
          </cell>
          <cell r="BB839">
            <v>0</v>
          </cell>
          <cell r="BC839">
            <v>0</v>
          </cell>
          <cell r="BD839">
            <v>0</v>
          </cell>
          <cell r="BE839">
            <v>0</v>
          </cell>
          <cell r="BF839">
            <v>0</v>
          </cell>
          <cell r="BG839">
            <v>0</v>
          </cell>
          <cell r="BH839">
            <v>0</v>
          </cell>
          <cell r="BI839">
            <v>0</v>
          </cell>
          <cell r="BJ839">
            <v>0</v>
          </cell>
          <cell r="BK839">
            <v>0</v>
          </cell>
          <cell r="BL839">
            <v>0</v>
          </cell>
        </row>
        <row r="840">
          <cell r="B840" t="str">
            <v>1.1.06.01.00051</v>
          </cell>
          <cell r="C840" t="str">
            <v xml:space="preserve">ICMS NAS ENTRADAS P/TRANSFERENCIA                 </v>
          </cell>
          <cell r="D840">
            <v>5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-473.25</v>
          </cell>
          <cell r="Z840">
            <v>227.61</v>
          </cell>
          <cell r="AA840">
            <v>-473.25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-36.200000000000003</v>
          </cell>
          <cell r="AG840">
            <v>-36.200000000000003</v>
          </cell>
          <cell r="AH840">
            <v>-36.200000000000003</v>
          </cell>
          <cell r="AI840">
            <v>-36.200000000000003</v>
          </cell>
          <cell r="AJ840">
            <v>-36.200000000000003</v>
          </cell>
          <cell r="AK840">
            <v>-36.200000000000003</v>
          </cell>
          <cell r="AL840">
            <v>-36.200000000000003</v>
          </cell>
          <cell r="AM840">
            <v>-36.200000000000003</v>
          </cell>
          <cell r="AN840">
            <v>0</v>
          </cell>
          <cell r="AO840">
            <v>0</v>
          </cell>
          <cell r="AP840">
            <v>0</v>
          </cell>
          <cell r="AQ840">
            <v>0</v>
          </cell>
          <cell r="AR840">
            <v>-105.72</v>
          </cell>
          <cell r="AS840">
            <v>-105.72</v>
          </cell>
          <cell r="AT840">
            <v>-105.72</v>
          </cell>
          <cell r="AU840">
            <v>-105.72</v>
          </cell>
          <cell r="AV840">
            <v>-105.72</v>
          </cell>
          <cell r="AW840">
            <v>-105.72</v>
          </cell>
          <cell r="AX840">
            <v>-105.72</v>
          </cell>
          <cell r="AY840">
            <v>-105.72</v>
          </cell>
          <cell r="AZ840">
            <v>-105.72</v>
          </cell>
          <cell r="BA840">
            <v>-105.72</v>
          </cell>
          <cell r="BB840">
            <v>-105.72</v>
          </cell>
          <cell r="BC840">
            <v>-105.72</v>
          </cell>
          <cell r="BD840">
            <v>0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  <cell r="BK840">
            <v>0</v>
          </cell>
          <cell r="BL840">
            <v>0</v>
          </cell>
        </row>
        <row r="841">
          <cell r="B841" t="str">
            <v>1.1.06.01.00052</v>
          </cell>
          <cell r="C841" t="str">
            <v xml:space="preserve">ICMS NAS ENTRADAS EMP.TERCEIROS                   </v>
          </cell>
          <cell r="D841">
            <v>5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8883.84</v>
          </cell>
          <cell r="AA841">
            <v>8883.84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  <cell r="AY841">
            <v>0</v>
          </cell>
          <cell r="AZ841">
            <v>0</v>
          </cell>
          <cell r="BA841">
            <v>0</v>
          </cell>
          <cell r="BB841">
            <v>0</v>
          </cell>
          <cell r="BC841">
            <v>0</v>
          </cell>
          <cell r="BD841">
            <v>0</v>
          </cell>
          <cell r="BE841">
            <v>0</v>
          </cell>
          <cell r="BF841">
            <v>0</v>
          </cell>
          <cell r="BG841">
            <v>0</v>
          </cell>
          <cell r="BH841">
            <v>0</v>
          </cell>
          <cell r="BI841">
            <v>0</v>
          </cell>
          <cell r="BJ841">
            <v>0</v>
          </cell>
          <cell r="BK841">
            <v>0</v>
          </cell>
          <cell r="BL841">
            <v>0</v>
          </cell>
        </row>
        <row r="842">
          <cell r="B842" t="str">
            <v>1.1.06.01.00053</v>
          </cell>
          <cell r="C842" t="str">
            <v xml:space="preserve">ICMS NAS ENTRADAS DEV.EMPRESTIMO                  </v>
          </cell>
          <cell r="D842">
            <v>5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  <cell r="BA842">
            <v>0</v>
          </cell>
          <cell r="BB842">
            <v>0</v>
          </cell>
          <cell r="BC842">
            <v>0</v>
          </cell>
          <cell r="BD842">
            <v>0</v>
          </cell>
          <cell r="BE842">
            <v>0</v>
          </cell>
          <cell r="BF842">
            <v>0</v>
          </cell>
          <cell r="BG842">
            <v>0</v>
          </cell>
          <cell r="BH842">
            <v>0</v>
          </cell>
          <cell r="BI842">
            <v>0</v>
          </cell>
          <cell r="BJ842">
            <v>0</v>
          </cell>
          <cell r="BK842">
            <v>0</v>
          </cell>
          <cell r="BL842">
            <v>0</v>
          </cell>
        </row>
        <row r="843">
          <cell r="B843" t="str">
            <v>1.1.06.01.00054</v>
          </cell>
          <cell r="C843" t="str">
            <v xml:space="preserve">ICMS NAS ENTRADAS DE RATEIOS                      </v>
          </cell>
          <cell r="D843">
            <v>5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0</v>
          </cell>
          <cell r="AZ843">
            <v>0</v>
          </cell>
          <cell r="BA843">
            <v>0</v>
          </cell>
          <cell r="BB843">
            <v>0</v>
          </cell>
          <cell r="BC843">
            <v>0</v>
          </cell>
          <cell r="BD843">
            <v>0</v>
          </cell>
          <cell r="BE843">
            <v>0</v>
          </cell>
          <cell r="BF843">
            <v>0</v>
          </cell>
          <cell r="BG843">
            <v>0</v>
          </cell>
          <cell r="BH843">
            <v>0</v>
          </cell>
          <cell r="BI843">
            <v>0</v>
          </cell>
          <cell r="BJ843">
            <v>0</v>
          </cell>
          <cell r="BK843">
            <v>0</v>
          </cell>
          <cell r="BL843">
            <v>0</v>
          </cell>
        </row>
        <row r="844">
          <cell r="B844" t="str">
            <v>1.1.06.01.00055</v>
          </cell>
          <cell r="C844" t="str">
            <v xml:space="preserve">ICMS NAS ENTRADAS DE BONIFICACOES                 </v>
          </cell>
          <cell r="D844">
            <v>5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0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0</v>
          </cell>
          <cell r="BE844">
            <v>0</v>
          </cell>
          <cell r="BF844">
            <v>0</v>
          </cell>
          <cell r="BG844">
            <v>0</v>
          </cell>
          <cell r="BH844">
            <v>0</v>
          </cell>
          <cell r="BI844">
            <v>0</v>
          </cell>
          <cell r="BJ844">
            <v>0</v>
          </cell>
          <cell r="BK844">
            <v>0</v>
          </cell>
          <cell r="BL844">
            <v>0</v>
          </cell>
        </row>
        <row r="845">
          <cell r="B845" t="str">
            <v>1.1.06.01.00056</v>
          </cell>
          <cell r="C845" t="str">
            <v xml:space="preserve">ICMS NAS ENTRADAS P/DEV.VENDAS                    </v>
          </cell>
          <cell r="D845">
            <v>5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>
            <v>0</v>
          </cell>
          <cell r="BB845">
            <v>0</v>
          </cell>
          <cell r="BC845">
            <v>0</v>
          </cell>
          <cell r="BD845">
            <v>0</v>
          </cell>
          <cell r="BE845">
            <v>0</v>
          </cell>
          <cell r="BF845">
            <v>0</v>
          </cell>
          <cell r="BG845">
            <v>0</v>
          </cell>
          <cell r="BH845">
            <v>0</v>
          </cell>
          <cell r="BI845">
            <v>0</v>
          </cell>
          <cell r="BJ845">
            <v>0</v>
          </cell>
          <cell r="BK845">
            <v>0</v>
          </cell>
          <cell r="BL845">
            <v>0</v>
          </cell>
        </row>
        <row r="846">
          <cell r="B846" t="str">
            <v>1.1.06.01.00057</v>
          </cell>
          <cell r="C846" t="str">
            <v xml:space="preserve">ENTRADAS P/ BONIFICACOES                          </v>
          </cell>
          <cell r="D846">
            <v>5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157899.96</v>
          </cell>
          <cell r="U846">
            <v>174292.6</v>
          </cell>
          <cell r="V846">
            <v>174292.6</v>
          </cell>
          <cell r="W846">
            <v>174292.6</v>
          </cell>
          <cell r="X846">
            <v>174292.6</v>
          </cell>
          <cell r="Y846">
            <v>174292.6</v>
          </cell>
          <cell r="Z846">
            <v>185363.45</v>
          </cell>
          <cell r="AA846">
            <v>195554.82</v>
          </cell>
          <cell r="AB846">
            <v>0</v>
          </cell>
          <cell r="AC846">
            <v>1215.27</v>
          </cell>
          <cell r="AD846">
            <v>2930.68</v>
          </cell>
          <cell r="AE846">
            <v>168624.58</v>
          </cell>
          <cell r="AF846">
            <v>168624.58</v>
          </cell>
          <cell r="AG846">
            <v>168624.58</v>
          </cell>
          <cell r="AH846">
            <v>168624.58</v>
          </cell>
          <cell r="AI846">
            <v>168624.58</v>
          </cell>
          <cell r="AJ846">
            <v>168624.58</v>
          </cell>
          <cell r="AK846">
            <v>168624.58</v>
          </cell>
          <cell r="AL846">
            <v>168624.58</v>
          </cell>
          <cell r="AM846">
            <v>168624.58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19401.12</v>
          </cell>
          <cell r="AT846">
            <v>19401.12</v>
          </cell>
          <cell r="AU846">
            <v>19401.12</v>
          </cell>
          <cell r="AV846">
            <v>20381.64</v>
          </cell>
          <cell r="AW846">
            <v>20725.47</v>
          </cell>
          <cell r="AX846">
            <v>24797.16</v>
          </cell>
          <cell r="AY846">
            <v>24797.16</v>
          </cell>
          <cell r="AZ846">
            <v>24797.16</v>
          </cell>
          <cell r="BA846">
            <v>24797.16</v>
          </cell>
          <cell r="BB846">
            <v>24797.16</v>
          </cell>
          <cell r="BC846">
            <v>24797.16</v>
          </cell>
          <cell r="BD846">
            <v>0</v>
          </cell>
          <cell r="BE846">
            <v>0</v>
          </cell>
          <cell r="BF846">
            <v>0</v>
          </cell>
          <cell r="BG846">
            <v>0</v>
          </cell>
          <cell r="BH846">
            <v>0</v>
          </cell>
          <cell r="BI846">
            <v>0</v>
          </cell>
          <cell r="BJ846">
            <v>0</v>
          </cell>
          <cell r="BK846">
            <v>0</v>
          </cell>
          <cell r="BL846">
            <v>0</v>
          </cell>
        </row>
        <row r="847">
          <cell r="B847" t="str">
            <v>1.1.06.01.00058</v>
          </cell>
          <cell r="C847" t="str">
            <v xml:space="preserve">COMPRAS MATERIAIS AUXILIARES                      </v>
          </cell>
          <cell r="D847">
            <v>5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5587.88</v>
          </cell>
          <cell r="R847">
            <v>21624.75</v>
          </cell>
          <cell r="S847">
            <v>26517.5</v>
          </cell>
          <cell r="T847">
            <v>39301.21</v>
          </cell>
          <cell r="U847">
            <v>52826.16</v>
          </cell>
          <cell r="V847">
            <v>86167.16</v>
          </cell>
          <cell r="W847">
            <v>258084.5</v>
          </cell>
          <cell r="X847">
            <v>477746.03</v>
          </cell>
          <cell r="Y847">
            <v>683252.5</v>
          </cell>
          <cell r="Z847">
            <v>870206.78</v>
          </cell>
          <cell r="AA847">
            <v>1037738.76</v>
          </cell>
          <cell r="AB847">
            <v>0</v>
          </cell>
          <cell r="AC847">
            <v>43924.15</v>
          </cell>
          <cell r="AD847">
            <v>54954.49</v>
          </cell>
          <cell r="AE847">
            <v>77078.490000000005</v>
          </cell>
          <cell r="AF847">
            <v>86071.79</v>
          </cell>
          <cell r="AG847">
            <v>94739.39</v>
          </cell>
          <cell r="AH847">
            <v>132743.96</v>
          </cell>
          <cell r="AI847">
            <v>178564.47</v>
          </cell>
          <cell r="AJ847">
            <v>230700.73</v>
          </cell>
          <cell r="AK847">
            <v>320839.37</v>
          </cell>
          <cell r="AL847">
            <v>728914.2</v>
          </cell>
          <cell r="AM847">
            <v>943158.44</v>
          </cell>
          <cell r="AN847">
            <v>0</v>
          </cell>
          <cell r="AO847">
            <v>67426.080000000002</v>
          </cell>
          <cell r="AP847">
            <v>100628.55</v>
          </cell>
          <cell r="AQ847">
            <v>207343.05</v>
          </cell>
          <cell r="AR847">
            <v>249061.34</v>
          </cell>
          <cell r="AS847">
            <v>340094.46</v>
          </cell>
          <cell r="AT847">
            <v>482673.2</v>
          </cell>
          <cell r="AU847">
            <v>837134.34</v>
          </cell>
          <cell r="AV847">
            <v>1188034.5</v>
          </cell>
          <cell r="AW847">
            <v>1678692.36</v>
          </cell>
          <cell r="AX847">
            <v>2016561.66</v>
          </cell>
          <cell r="AY847">
            <v>2299007.2200000002</v>
          </cell>
          <cell r="AZ847">
            <v>2424847.88</v>
          </cell>
          <cell r="BA847">
            <v>2541290.14</v>
          </cell>
          <cell r="BB847">
            <v>2728843.9</v>
          </cell>
          <cell r="BC847">
            <v>2793965.36</v>
          </cell>
          <cell r="BD847">
            <v>0</v>
          </cell>
          <cell r="BE847">
            <v>0</v>
          </cell>
          <cell r="BF847">
            <v>0</v>
          </cell>
          <cell r="BG847">
            <v>0</v>
          </cell>
          <cell r="BH847">
            <v>0</v>
          </cell>
          <cell r="BI847">
            <v>0</v>
          </cell>
          <cell r="BJ847">
            <v>0</v>
          </cell>
          <cell r="BK847">
            <v>0</v>
          </cell>
          <cell r="BL847">
            <v>0</v>
          </cell>
        </row>
        <row r="848">
          <cell r="B848" t="str">
            <v>1.1.06.01.00059</v>
          </cell>
          <cell r="C848" t="str">
            <v xml:space="preserve">ENTRADAS MERC.TERCEIROS EM CONSIGNACAO            </v>
          </cell>
          <cell r="D848">
            <v>5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376613.17</v>
          </cell>
          <cell r="R848">
            <v>947506.17</v>
          </cell>
          <cell r="S848">
            <v>1184853.76</v>
          </cell>
          <cell r="T848">
            <v>2540096.5299999998</v>
          </cell>
          <cell r="U848">
            <v>7097271.8300000001</v>
          </cell>
          <cell r="V848">
            <v>7752180.2999999998</v>
          </cell>
          <cell r="W848">
            <v>8062136.9800000004</v>
          </cell>
          <cell r="X848">
            <v>9018901.9600000009</v>
          </cell>
          <cell r="Y848">
            <v>9721554.4199999999</v>
          </cell>
          <cell r="Z848">
            <v>10406170.880000001</v>
          </cell>
          <cell r="AA848">
            <v>11608568.18</v>
          </cell>
          <cell r="AB848">
            <v>0</v>
          </cell>
          <cell r="AC848">
            <v>716667.83</v>
          </cell>
          <cell r="AD848">
            <v>1468711.39</v>
          </cell>
          <cell r="AE848">
            <v>3401080.73</v>
          </cell>
          <cell r="AF848">
            <v>5211974.5</v>
          </cell>
          <cell r="AG848">
            <v>7292759.8399999999</v>
          </cell>
          <cell r="AH848">
            <v>10472479.140000001</v>
          </cell>
          <cell r="AI848">
            <v>10840185.82</v>
          </cell>
          <cell r="AJ848">
            <v>13499652.890000001</v>
          </cell>
          <cell r="AK848">
            <v>15002631.060000001</v>
          </cell>
          <cell r="AL848">
            <v>15073133.039999999</v>
          </cell>
          <cell r="AM848">
            <v>15073133.57</v>
          </cell>
          <cell r="AN848">
            <v>0</v>
          </cell>
          <cell r="AO848">
            <v>259495.6</v>
          </cell>
          <cell r="AP848">
            <v>263876.68</v>
          </cell>
          <cell r="AQ848">
            <v>263876.68</v>
          </cell>
          <cell r="AR848">
            <v>263876.68</v>
          </cell>
          <cell r="AS848">
            <v>2229365.36</v>
          </cell>
          <cell r="AT848">
            <v>3264432.19</v>
          </cell>
          <cell r="AU848">
            <v>3999585.5</v>
          </cell>
          <cell r="AV848">
            <v>3999585.5</v>
          </cell>
          <cell r="AW848">
            <v>4464363.46</v>
          </cell>
          <cell r="AX848">
            <v>4464363.46</v>
          </cell>
          <cell r="AY848">
            <v>5064363.46</v>
          </cell>
          <cell r="AZ848">
            <v>5064363.46</v>
          </cell>
          <cell r="BA848">
            <v>5064363.46</v>
          </cell>
          <cell r="BB848">
            <v>5064363.46</v>
          </cell>
          <cell r="BC848">
            <v>5064363.46</v>
          </cell>
          <cell r="BD848">
            <v>0</v>
          </cell>
          <cell r="BE848">
            <v>0</v>
          </cell>
          <cell r="BF848">
            <v>0</v>
          </cell>
          <cell r="BG848">
            <v>0</v>
          </cell>
          <cell r="BH848">
            <v>0</v>
          </cell>
          <cell r="BI848">
            <v>0</v>
          </cell>
          <cell r="BJ848">
            <v>0</v>
          </cell>
          <cell r="BK848">
            <v>0</v>
          </cell>
          <cell r="BL848">
            <v>0</v>
          </cell>
        </row>
        <row r="849">
          <cell r="B849" t="str">
            <v>1.1.06.01.00060</v>
          </cell>
          <cell r="C849" t="str">
            <v xml:space="preserve">ENTRADAS DE MERCADORIAS P/ DEPOSITO               </v>
          </cell>
          <cell r="D849">
            <v>5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210316.17</v>
          </cell>
          <cell r="R849">
            <v>3600668.03</v>
          </cell>
          <cell r="S849">
            <v>4412721.5</v>
          </cell>
          <cell r="T849">
            <v>5737942.0300000003</v>
          </cell>
          <cell r="U849">
            <v>7923076.0099999998</v>
          </cell>
          <cell r="V849">
            <v>8940595.2400000002</v>
          </cell>
          <cell r="W849">
            <v>12291323.58</v>
          </cell>
          <cell r="X849">
            <v>17272081.059999999</v>
          </cell>
          <cell r="Y849">
            <v>21469228.289999999</v>
          </cell>
          <cell r="Z849">
            <v>23822198.199999999</v>
          </cell>
          <cell r="AA849">
            <v>23822198.199999999</v>
          </cell>
          <cell r="AB849">
            <v>0</v>
          </cell>
          <cell r="AC849">
            <v>0</v>
          </cell>
          <cell r="AD849">
            <v>0</v>
          </cell>
          <cell r="AE849">
            <v>2100012.5299999998</v>
          </cell>
          <cell r="AF849">
            <v>3346873.44</v>
          </cell>
          <cell r="AG849">
            <v>3347935.86</v>
          </cell>
          <cell r="AH849">
            <v>3994670.44</v>
          </cell>
          <cell r="AI849">
            <v>6122757.0999999996</v>
          </cell>
          <cell r="AJ849">
            <v>11724540.75</v>
          </cell>
          <cell r="AK849">
            <v>15789130.09</v>
          </cell>
          <cell r="AL849">
            <v>16854602.359999999</v>
          </cell>
          <cell r="AM849">
            <v>17253397.710000001</v>
          </cell>
          <cell r="AN849">
            <v>0</v>
          </cell>
          <cell r="AO849">
            <v>488132.44</v>
          </cell>
          <cell r="AP849">
            <v>2843564.08</v>
          </cell>
          <cell r="AQ849">
            <v>4028038.25</v>
          </cell>
          <cell r="AR849">
            <v>4028038.25</v>
          </cell>
          <cell r="AS849">
            <v>4028038.25</v>
          </cell>
          <cell r="AT849">
            <v>7235798.1699999999</v>
          </cell>
          <cell r="AU849">
            <v>11933512.140000001</v>
          </cell>
          <cell r="AV849">
            <v>18042462.449999999</v>
          </cell>
          <cell r="AW849">
            <v>22344019.890000001</v>
          </cell>
          <cell r="AX849">
            <v>25474068.489999998</v>
          </cell>
          <cell r="AY849">
            <v>34306475.659999996</v>
          </cell>
          <cell r="AZ849">
            <v>39109328.280000001</v>
          </cell>
          <cell r="BA849">
            <v>39109328.280000001</v>
          </cell>
          <cell r="BB849">
            <v>41696939.75</v>
          </cell>
          <cell r="BC849">
            <v>46707177.960000001</v>
          </cell>
          <cell r="BD849">
            <v>0</v>
          </cell>
          <cell r="BE849">
            <v>0</v>
          </cell>
          <cell r="BF849">
            <v>0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</row>
        <row r="850">
          <cell r="B850" t="str">
            <v>1.1.06.01.00061</v>
          </cell>
          <cell r="C850" t="str">
            <v xml:space="preserve">SAIDAS RETORNO MERC. DE TERC.CONSIGNACAO          </v>
          </cell>
          <cell r="D850">
            <v>5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-46305</v>
          </cell>
          <cell r="W850">
            <v>-143755.92000000001</v>
          </cell>
          <cell r="X850">
            <v>-143755.92000000001</v>
          </cell>
          <cell r="Y850">
            <v>-884303.87</v>
          </cell>
          <cell r="Z850">
            <v>-1523685.12</v>
          </cell>
          <cell r="AA850">
            <v>-1635185.12</v>
          </cell>
          <cell r="AB850">
            <v>0</v>
          </cell>
          <cell r="AC850">
            <v>0</v>
          </cell>
          <cell r="AD850">
            <v>-2479557.7400000002</v>
          </cell>
          <cell r="AE850">
            <v>-3218593.27</v>
          </cell>
          <cell r="AF850">
            <v>-4129611.39</v>
          </cell>
          <cell r="AG850">
            <v>-7575385.5999999996</v>
          </cell>
          <cell r="AH850">
            <v>-10733258.99</v>
          </cell>
          <cell r="AI850">
            <v>-11687095.449999999</v>
          </cell>
          <cell r="AJ850">
            <v>-14042844.02</v>
          </cell>
          <cell r="AK850">
            <v>-17931804.579999998</v>
          </cell>
          <cell r="AL850">
            <v>-17938758.48</v>
          </cell>
          <cell r="AM850">
            <v>-17938758.48</v>
          </cell>
          <cell r="AN850">
            <v>0</v>
          </cell>
          <cell r="AO850">
            <v>0</v>
          </cell>
          <cell r="AP850">
            <v>-259495.6</v>
          </cell>
          <cell r="AQ850">
            <v>-259495.6</v>
          </cell>
          <cell r="AR850">
            <v>-259495.6</v>
          </cell>
          <cell r="AS850">
            <v>-259495.6</v>
          </cell>
          <cell r="AT850">
            <v>-995236.4</v>
          </cell>
          <cell r="AU850">
            <v>-1762219.53</v>
          </cell>
          <cell r="AV850">
            <v>-1762219.53</v>
          </cell>
          <cell r="AW850">
            <v>-2160557.5299999998</v>
          </cell>
          <cell r="AX850">
            <v>-2160557.5299999998</v>
          </cell>
          <cell r="AY850">
            <v>-2160557.5299999998</v>
          </cell>
          <cell r="AZ850">
            <v>-2760557.53</v>
          </cell>
          <cell r="BA850">
            <v>-2760557.53</v>
          </cell>
          <cell r="BB850">
            <v>-2760557.53</v>
          </cell>
          <cell r="BC850">
            <v>-2760557.53</v>
          </cell>
          <cell r="BD850">
            <v>0</v>
          </cell>
          <cell r="BE850">
            <v>0</v>
          </cell>
          <cell r="BF850">
            <v>0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0</v>
          </cell>
        </row>
        <row r="851">
          <cell r="B851" t="str">
            <v>1.1.06.01.00062</v>
          </cell>
          <cell r="C851" t="str">
            <v xml:space="preserve">ICMS NAS SAIDAS P/ REMESSA DE MAT. DE EM          </v>
          </cell>
          <cell r="D851">
            <v>5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201.02</v>
          </cell>
          <cell r="V851">
            <v>201.02</v>
          </cell>
          <cell r="W851">
            <v>201.02</v>
          </cell>
          <cell r="X851">
            <v>201.02</v>
          </cell>
          <cell r="Y851">
            <v>201.02</v>
          </cell>
          <cell r="Z851">
            <v>201.02</v>
          </cell>
          <cell r="AA851">
            <v>201.02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O851">
            <v>0</v>
          </cell>
          <cell r="AP851">
            <v>0</v>
          </cell>
          <cell r="AQ851">
            <v>21593.25</v>
          </cell>
          <cell r="AR851">
            <v>21593.25</v>
          </cell>
          <cell r="AS851">
            <v>21593.25</v>
          </cell>
          <cell r="AT851">
            <v>21593.25</v>
          </cell>
          <cell r="AU851">
            <v>21593.25</v>
          </cell>
          <cell r="AV851">
            <v>21593.25</v>
          </cell>
          <cell r="AW851">
            <v>21593.25</v>
          </cell>
          <cell r="AX851">
            <v>101239.02</v>
          </cell>
          <cell r="AY851">
            <v>220177.73</v>
          </cell>
          <cell r="AZ851">
            <v>220372.73</v>
          </cell>
          <cell r="BA851">
            <v>220372.73</v>
          </cell>
          <cell r="BB851">
            <v>231417.54</v>
          </cell>
          <cell r="BC851">
            <v>231417.54</v>
          </cell>
          <cell r="BD851">
            <v>0</v>
          </cell>
          <cell r="BE851">
            <v>0</v>
          </cell>
          <cell r="BF851">
            <v>0</v>
          </cell>
          <cell r="BG851">
            <v>0</v>
          </cell>
          <cell r="BH851">
            <v>0</v>
          </cell>
          <cell r="BI851">
            <v>0</v>
          </cell>
          <cell r="BJ851">
            <v>0</v>
          </cell>
          <cell r="BK851">
            <v>0</v>
          </cell>
          <cell r="BL851">
            <v>0</v>
          </cell>
        </row>
        <row r="852">
          <cell r="B852" t="str">
            <v>1.1.06.01.00063</v>
          </cell>
          <cell r="C852" t="str">
            <v xml:space="preserve">SAIDAS RETORNO DEPOSITO FECHADO                   </v>
          </cell>
          <cell r="D852">
            <v>5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-210316.25</v>
          </cell>
          <cell r="R852">
            <v>-300908.73</v>
          </cell>
          <cell r="S852">
            <v>-447450.81</v>
          </cell>
          <cell r="T852">
            <v>-771450.81</v>
          </cell>
          <cell r="U852">
            <v>-1126376.01</v>
          </cell>
          <cell r="V852">
            <v>-1126376.01</v>
          </cell>
          <cell r="W852">
            <v>-1887698.44</v>
          </cell>
          <cell r="X852">
            <v>-5500144.0999999996</v>
          </cell>
          <cell r="Y852">
            <v>-7649329.5999999996</v>
          </cell>
          <cell r="Z852">
            <v>-11481884.34</v>
          </cell>
          <cell r="AA852">
            <v>-11481884.34</v>
          </cell>
          <cell r="AB852">
            <v>0</v>
          </cell>
          <cell r="AC852">
            <v>-1694029.91</v>
          </cell>
          <cell r="AD852">
            <v>-2205533.27</v>
          </cell>
          <cell r="AE852">
            <v>-2761265.88</v>
          </cell>
          <cell r="AF852">
            <v>-3582101.64</v>
          </cell>
          <cell r="AG852">
            <v>-4640790.28</v>
          </cell>
          <cell r="AH852">
            <v>-6236663.8799999999</v>
          </cell>
          <cell r="AI852">
            <v>-6646044.2800000003</v>
          </cell>
          <cell r="AJ852">
            <v>-9964046.1300000008</v>
          </cell>
          <cell r="AK852">
            <v>-14117056.119999999</v>
          </cell>
          <cell r="AL852">
            <v>-17874998.57</v>
          </cell>
          <cell r="AM852">
            <v>-19257034.059999999</v>
          </cell>
          <cell r="AN852">
            <v>0</v>
          </cell>
          <cell r="AO852">
            <v>-573399.71</v>
          </cell>
          <cell r="AP852">
            <v>-1525373.87</v>
          </cell>
          <cell r="AQ852">
            <v>-4307002.71</v>
          </cell>
          <cell r="AR852">
            <v>-4391291.9400000004</v>
          </cell>
          <cell r="AS852">
            <v>-5067693.79</v>
          </cell>
          <cell r="AT852">
            <v>-5975252.9100000001</v>
          </cell>
          <cell r="AU852">
            <v>-7868119.4000000004</v>
          </cell>
          <cell r="AV852">
            <v>-12021697.1</v>
          </cell>
          <cell r="AW852">
            <v>-16820906.489999998</v>
          </cell>
          <cell r="AX852">
            <v>-21866969.600000001</v>
          </cell>
          <cell r="AY852">
            <v>-27824855.82</v>
          </cell>
          <cell r="AZ852">
            <v>-32492089.260000002</v>
          </cell>
          <cell r="BA852">
            <v>-36053677.579999998</v>
          </cell>
          <cell r="BB852">
            <v>-38342803.340000004</v>
          </cell>
          <cell r="BC852">
            <v>-40508559.170000002</v>
          </cell>
          <cell r="BD852">
            <v>0</v>
          </cell>
          <cell r="BE852">
            <v>0</v>
          </cell>
          <cell r="BF852">
            <v>0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0</v>
          </cell>
          <cell r="BL852">
            <v>0</v>
          </cell>
        </row>
        <row r="853">
          <cell r="B853" t="str">
            <v>1.1.06.01.00064</v>
          </cell>
          <cell r="C853" t="str">
            <v xml:space="preserve">SAIDAS P/DOACAO                                   </v>
          </cell>
          <cell r="D853">
            <v>5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-570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-660</v>
          </cell>
          <cell r="AL853">
            <v>-660</v>
          </cell>
          <cell r="AM853">
            <v>-660</v>
          </cell>
          <cell r="AN853">
            <v>0</v>
          </cell>
          <cell r="AO853">
            <v>-1001.3</v>
          </cell>
          <cell r="AP853">
            <v>-3033.5</v>
          </cell>
          <cell r="AQ853">
            <v>-4694.03</v>
          </cell>
          <cell r="AR853">
            <v>-4785.6000000000004</v>
          </cell>
          <cell r="AS853">
            <v>-14589.41</v>
          </cell>
          <cell r="AT853">
            <v>-80369.509999999995</v>
          </cell>
          <cell r="AU853">
            <v>-174267.46</v>
          </cell>
          <cell r="AV853">
            <v>-367566.37</v>
          </cell>
          <cell r="AW853">
            <v>-651154.03</v>
          </cell>
          <cell r="AX853">
            <v>-777534.33</v>
          </cell>
          <cell r="AY853">
            <v>-950322.95</v>
          </cell>
          <cell r="AZ853">
            <v>-1090898.33</v>
          </cell>
          <cell r="BA853">
            <v>-1181681.1499999999</v>
          </cell>
          <cell r="BB853">
            <v>-1181681.1499999999</v>
          </cell>
          <cell r="BC853">
            <v>-1181681.1499999999</v>
          </cell>
          <cell r="BD853">
            <v>0</v>
          </cell>
          <cell r="BE853">
            <v>0</v>
          </cell>
          <cell r="BF853">
            <v>0</v>
          </cell>
          <cell r="BG853">
            <v>0</v>
          </cell>
          <cell r="BH853">
            <v>0</v>
          </cell>
          <cell r="BI853">
            <v>0</v>
          </cell>
          <cell r="BJ853">
            <v>0</v>
          </cell>
          <cell r="BK853">
            <v>0</v>
          </cell>
          <cell r="BL853">
            <v>0</v>
          </cell>
        </row>
        <row r="854">
          <cell r="B854" t="str">
            <v>1.1.06.01.00065</v>
          </cell>
          <cell r="C854" t="str">
            <v xml:space="preserve">ICMS NAS SAIDAS P/DOACAO                          </v>
          </cell>
          <cell r="D854">
            <v>5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102.6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118.8</v>
          </cell>
          <cell r="AL854">
            <v>118.8</v>
          </cell>
          <cell r="AM854">
            <v>118.8</v>
          </cell>
          <cell r="AN854">
            <v>0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-612.96</v>
          </cell>
          <cell r="AT854">
            <v>-612.96</v>
          </cell>
          <cell r="AU854">
            <v>-612.96</v>
          </cell>
          <cell r="AV854">
            <v>-612.96</v>
          </cell>
          <cell r="AW854">
            <v>-612.96</v>
          </cell>
          <cell r="AX854">
            <v>-612.96</v>
          </cell>
          <cell r="AY854">
            <v>-612.96</v>
          </cell>
          <cell r="AZ854">
            <v>-612.96</v>
          </cell>
          <cell r="BA854">
            <v>-612.96</v>
          </cell>
          <cell r="BB854">
            <v>-612.96</v>
          </cell>
          <cell r="BC854">
            <v>-612.96</v>
          </cell>
          <cell r="BD854">
            <v>0</v>
          </cell>
          <cell r="BE854">
            <v>0</v>
          </cell>
          <cell r="BF854">
            <v>0</v>
          </cell>
          <cell r="BG854">
            <v>0</v>
          </cell>
          <cell r="BH854">
            <v>0</v>
          </cell>
          <cell r="BI854">
            <v>0</v>
          </cell>
          <cell r="BJ854">
            <v>0</v>
          </cell>
          <cell r="BK854">
            <v>0</v>
          </cell>
          <cell r="BL854">
            <v>0</v>
          </cell>
        </row>
        <row r="855">
          <cell r="B855" t="str">
            <v>1.1.06.01.00066</v>
          </cell>
          <cell r="C855" t="str">
            <v xml:space="preserve">ENTRADA MERCADORIA P/REVENDA                      </v>
          </cell>
          <cell r="D855">
            <v>5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64158</v>
          </cell>
          <cell r="AL855">
            <v>64158</v>
          </cell>
          <cell r="AM855">
            <v>64158</v>
          </cell>
          <cell r="AN855">
            <v>0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0</v>
          </cell>
          <cell r="AZ855">
            <v>0</v>
          </cell>
          <cell r="BA855">
            <v>0</v>
          </cell>
          <cell r="BB855">
            <v>0</v>
          </cell>
          <cell r="BC855">
            <v>0</v>
          </cell>
          <cell r="BD855">
            <v>0</v>
          </cell>
          <cell r="BE855">
            <v>0</v>
          </cell>
          <cell r="BF855">
            <v>0</v>
          </cell>
          <cell r="BG855">
            <v>0</v>
          </cell>
          <cell r="BH855">
            <v>0</v>
          </cell>
          <cell r="BI855">
            <v>0</v>
          </cell>
          <cell r="BJ855">
            <v>0</v>
          </cell>
          <cell r="BK855">
            <v>0</v>
          </cell>
          <cell r="BL855">
            <v>0</v>
          </cell>
        </row>
        <row r="856">
          <cell r="B856" t="str">
            <v>1.1.06.01.00067</v>
          </cell>
          <cell r="C856" t="str">
            <v xml:space="preserve">ICMS NAS SA═DAS P/ BRINDES                        </v>
          </cell>
          <cell r="D856">
            <v>5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AO856">
            <v>0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AW856">
            <v>0</v>
          </cell>
          <cell r="AX856">
            <v>0</v>
          </cell>
          <cell r="AY856">
            <v>0</v>
          </cell>
          <cell r="AZ856">
            <v>0</v>
          </cell>
          <cell r="BA856">
            <v>0</v>
          </cell>
          <cell r="BB856">
            <v>0</v>
          </cell>
          <cell r="BC856">
            <v>0</v>
          </cell>
          <cell r="BD856">
            <v>0</v>
          </cell>
          <cell r="BE856">
            <v>0</v>
          </cell>
          <cell r="BF856">
            <v>0</v>
          </cell>
          <cell r="BG856">
            <v>0</v>
          </cell>
          <cell r="BH856">
            <v>0</v>
          </cell>
          <cell r="BI856">
            <v>0</v>
          </cell>
          <cell r="BJ856">
            <v>0</v>
          </cell>
          <cell r="BK856">
            <v>0</v>
          </cell>
          <cell r="BL856">
            <v>0</v>
          </cell>
        </row>
        <row r="857">
          <cell r="B857" t="str">
            <v>1.1.06.01.00068</v>
          </cell>
          <cell r="C857" t="str">
            <v xml:space="preserve">SINISTRO/PERDAS                                   </v>
          </cell>
          <cell r="D857">
            <v>5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0</v>
          </cell>
          <cell r="AZ857">
            <v>0</v>
          </cell>
          <cell r="BA857">
            <v>0</v>
          </cell>
          <cell r="BB857">
            <v>-124219.49</v>
          </cell>
          <cell r="BC857">
            <v>-124219.49</v>
          </cell>
          <cell r="BD857">
            <v>0</v>
          </cell>
          <cell r="BE857">
            <v>0</v>
          </cell>
          <cell r="BF857">
            <v>0</v>
          </cell>
          <cell r="BG857">
            <v>0</v>
          </cell>
          <cell r="BH857">
            <v>0</v>
          </cell>
          <cell r="BI857">
            <v>0</v>
          </cell>
          <cell r="BJ857">
            <v>0</v>
          </cell>
          <cell r="BK857">
            <v>0</v>
          </cell>
          <cell r="BL857">
            <v>0</v>
          </cell>
        </row>
        <row r="858">
          <cell r="B858" t="str">
            <v>1.1.06.01.00069</v>
          </cell>
          <cell r="C858" t="str">
            <v xml:space="preserve">ENTRADA DE FRETES PF                              </v>
          </cell>
          <cell r="D858">
            <v>5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5464.91</v>
          </cell>
          <cell r="BC858">
            <v>6975.81</v>
          </cell>
          <cell r="BD858">
            <v>0</v>
          </cell>
          <cell r="BE858">
            <v>0</v>
          </cell>
          <cell r="BF858">
            <v>0</v>
          </cell>
          <cell r="BG858">
            <v>0</v>
          </cell>
          <cell r="BH858">
            <v>0</v>
          </cell>
          <cell r="BI858">
            <v>0</v>
          </cell>
          <cell r="BJ858">
            <v>0</v>
          </cell>
          <cell r="BK858">
            <v>0</v>
          </cell>
          <cell r="BL858">
            <v>0</v>
          </cell>
        </row>
        <row r="859">
          <cell r="B859" t="str">
            <v>1.1.06.02</v>
          </cell>
          <cell r="C859" t="str">
            <v xml:space="preserve">MERCADORIA P/INDUSTRIALIZACAO                     </v>
          </cell>
          <cell r="D859">
            <v>4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2501987.38</v>
          </cell>
          <cell r="R859">
            <v>1754122.63</v>
          </cell>
          <cell r="S859">
            <v>2644683.94</v>
          </cell>
          <cell r="T859">
            <v>2755991.07</v>
          </cell>
          <cell r="U859">
            <v>3386471.77</v>
          </cell>
          <cell r="V859">
            <v>2855658.33</v>
          </cell>
          <cell r="W859">
            <v>3896768.04</v>
          </cell>
          <cell r="X859">
            <v>4726643.6500000004</v>
          </cell>
          <cell r="Y859">
            <v>2130221.85</v>
          </cell>
          <cell r="Z859">
            <v>3617949.11</v>
          </cell>
          <cell r="AA859">
            <v>1749304.8</v>
          </cell>
          <cell r="AB859">
            <v>1279953.8999999999</v>
          </cell>
          <cell r="AC859">
            <v>1382607.43</v>
          </cell>
          <cell r="AD859">
            <v>986556.46</v>
          </cell>
          <cell r="AE859">
            <v>1265529.18</v>
          </cell>
          <cell r="AF859">
            <v>1198724.97</v>
          </cell>
          <cell r="AG859">
            <v>1041431.11</v>
          </cell>
          <cell r="AH859">
            <v>2071746.4</v>
          </cell>
          <cell r="AI859">
            <v>1501134.19</v>
          </cell>
          <cell r="AJ859">
            <v>1291801.6100000001</v>
          </cell>
          <cell r="AK859">
            <v>1865627.69</v>
          </cell>
          <cell r="AL859">
            <v>1548181.6</v>
          </cell>
          <cell r="AM859">
            <v>2814014.7</v>
          </cell>
          <cell r="AN859">
            <v>2256036.6</v>
          </cell>
          <cell r="AO859">
            <v>3129720.82</v>
          </cell>
          <cell r="AP859">
            <v>2373856.71</v>
          </cell>
          <cell r="AQ859">
            <v>2383657.54</v>
          </cell>
          <cell r="AR859">
            <v>2676797.65</v>
          </cell>
          <cell r="AS859">
            <v>4852364.9400000004</v>
          </cell>
          <cell r="AT859">
            <v>5124022.03</v>
          </cell>
          <cell r="AU859">
            <v>6280004.5999999996</v>
          </cell>
          <cell r="AV859">
            <v>9322220.4499999993</v>
          </cell>
          <cell r="AW859">
            <v>6259365.2300000004</v>
          </cell>
          <cell r="AX859">
            <v>8016800.8499999996</v>
          </cell>
          <cell r="AY859">
            <v>10298439.810000001</v>
          </cell>
          <cell r="AZ859">
            <v>5434829.9299999997</v>
          </cell>
          <cell r="BA859">
            <v>11321619.66</v>
          </cell>
          <cell r="BB859">
            <v>17161331.18</v>
          </cell>
          <cell r="BC859">
            <v>18717373.539999999</v>
          </cell>
          <cell r="BD859">
            <v>0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  <cell r="BK859">
            <v>0</v>
          </cell>
          <cell r="BL859">
            <v>0</v>
          </cell>
        </row>
        <row r="860">
          <cell r="B860" t="str">
            <v>1.1.06.02.00001</v>
          </cell>
          <cell r="C860" t="str">
            <v xml:space="preserve">AGROCAMPO LTDA                                    </v>
          </cell>
          <cell r="D860">
            <v>5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-4368</v>
          </cell>
          <cell r="T860">
            <v>-4368</v>
          </cell>
          <cell r="U860">
            <v>-4368</v>
          </cell>
          <cell r="V860">
            <v>-4368</v>
          </cell>
          <cell r="W860">
            <v>-4368</v>
          </cell>
          <cell r="X860">
            <v>-4368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  <cell r="BG860">
            <v>0</v>
          </cell>
          <cell r="BH860">
            <v>0</v>
          </cell>
          <cell r="BI860">
            <v>0</v>
          </cell>
          <cell r="BJ860">
            <v>0</v>
          </cell>
          <cell r="BK860">
            <v>0</v>
          </cell>
          <cell r="BL860">
            <v>0</v>
          </cell>
        </row>
        <row r="861">
          <cell r="B861" t="str">
            <v>1.1.06.02.00002</v>
          </cell>
          <cell r="C861" t="str">
            <v xml:space="preserve">AGROURO FINO LTDA.                                </v>
          </cell>
          <cell r="D861">
            <v>5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  <cell r="BG861">
            <v>0</v>
          </cell>
          <cell r="BH861">
            <v>0</v>
          </cell>
          <cell r="BI861">
            <v>0</v>
          </cell>
          <cell r="BJ861">
            <v>0</v>
          </cell>
          <cell r="BK861">
            <v>0</v>
          </cell>
          <cell r="BL861">
            <v>0</v>
          </cell>
        </row>
        <row r="862">
          <cell r="B862" t="str">
            <v>1.1.06.02.00003</v>
          </cell>
          <cell r="C862" t="str">
            <v xml:space="preserve">ANDALI OPERACOES INDUSTRIAIS LTDA                 </v>
          </cell>
          <cell r="D862">
            <v>5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17111.86</v>
          </cell>
          <cell r="V862">
            <v>35587.71</v>
          </cell>
          <cell r="W862">
            <v>35587.769999999997</v>
          </cell>
          <cell r="X862">
            <v>26275.31</v>
          </cell>
          <cell r="Y862">
            <v>25275.37</v>
          </cell>
          <cell r="Z862">
            <v>25276.28</v>
          </cell>
          <cell r="AA862">
            <v>25276.2</v>
          </cell>
          <cell r="AB862">
            <v>0</v>
          </cell>
          <cell r="AC862">
            <v>0.03</v>
          </cell>
          <cell r="AD862">
            <v>19256.95</v>
          </cell>
          <cell r="AE862">
            <v>19257.03</v>
          </cell>
          <cell r="AF862">
            <v>19257.05</v>
          </cell>
          <cell r="AG862">
            <v>19257.05</v>
          </cell>
          <cell r="AH862">
            <v>19257.05</v>
          </cell>
          <cell r="AI862">
            <v>19257.05</v>
          </cell>
          <cell r="AJ862">
            <v>19257.05</v>
          </cell>
          <cell r="AK862">
            <v>19257.05</v>
          </cell>
          <cell r="AL862">
            <v>19257.05</v>
          </cell>
          <cell r="AM862">
            <v>19257.05</v>
          </cell>
          <cell r="AN862">
            <v>19257.05</v>
          </cell>
          <cell r="AO862">
            <v>19257.05</v>
          </cell>
          <cell r="AP862">
            <v>19257.05</v>
          </cell>
          <cell r="AQ862">
            <v>19257.05</v>
          </cell>
          <cell r="AR862">
            <v>19257.05</v>
          </cell>
          <cell r="AS862">
            <v>19257.05</v>
          </cell>
          <cell r="AT862">
            <v>19257.05</v>
          </cell>
          <cell r="AU862">
            <v>19257.05</v>
          </cell>
          <cell r="AV862">
            <v>19257.05</v>
          </cell>
          <cell r="AW862">
            <v>19257.05</v>
          </cell>
          <cell r="AX862">
            <v>19257.05</v>
          </cell>
          <cell r="AY862">
            <v>19257.05</v>
          </cell>
          <cell r="AZ862">
            <v>19257.05</v>
          </cell>
          <cell r="BA862">
            <v>19257.05</v>
          </cell>
          <cell r="BB862">
            <v>19257.05</v>
          </cell>
          <cell r="BC862">
            <v>19257.05</v>
          </cell>
          <cell r="BD862">
            <v>0</v>
          </cell>
          <cell r="BE862">
            <v>0</v>
          </cell>
          <cell r="BF862">
            <v>0</v>
          </cell>
          <cell r="BG862">
            <v>0</v>
          </cell>
          <cell r="BH862">
            <v>0</v>
          </cell>
          <cell r="BI862">
            <v>0</v>
          </cell>
          <cell r="BJ862">
            <v>0</v>
          </cell>
          <cell r="BK862">
            <v>0</v>
          </cell>
          <cell r="BL862">
            <v>0</v>
          </cell>
        </row>
        <row r="863">
          <cell r="B863" t="str">
            <v>1.1.06.02.00004</v>
          </cell>
          <cell r="C863" t="str">
            <v xml:space="preserve">FERTILIZANTES MITSUI S/A INDUS                    </v>
          </cell>
          <cell r="D863">
            <v>5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1499411.66</v>
          </cell>
          <cell r="R863">
            <v>1002683.85</v>
          </cell>
          <cell r="S863">
            <v>1557123.91</v>
          </cell>
          <cell r="T863">
            <v>1275283.8700000001</v>
          </cell>
          <cell r="U863">
            <v>1142851.19</v>
          </cell>
          <cell r="V863">
            <v>1000215.73</v>
          </cell>
          <cell r="W863">
            <v>1004527.52</v>
          </cell>
          <cell r="X863">
            <v>1088483.27</v>
          </cell>
          <cell r="Y863">
            <v>881773.25</v>
          </cell>
          <cell r="Z863">
            <v>816589.66</v>
          </cell>
          <cell r="AA863">
            <v>1006038.04</v>
          </cell>
          <cell r="AB863">
            <v>877497.15</v>
          </cell>
          <cell r="AC863">
            <v>954106.67</v>
          </cell>
          <cell r="AD863">
            <v>616836.71</v>
          </cell>
          <cell r="AE863">
            <v>697779.16</v>
          </cell>
          <cell r="AF863">
            <v>630883.61</v>
          </cell>
          <cell r="AG863">
            <v>224227.21</v>
          </cell>
          <cell r="AH863">
            <v>881252.93</v>
          </cell>
          <cell r="AI863">
            <v>910706.99</v>
          </cell>
          <cell r="AJ863">
            <v>693444.9</v>
          </cell>
          <cell r="AK863">
            <v>990631.01</v>
          </cell>
          <cell r="AL863">
            <v>964027.3</v>
          </cell>
          <cell r="AM863">
            <v>1852705.15</v>
          </cell>
          <cell r="AN863">
            <v>1472179.42</v>
          </cell>
          <cell r="AO863">
            <v>1524606.21</v>
          </cell>
          <cell r="AP863">
            <v>940292.75</v>
          </cell>
          <cell r="AQ863">
            <v>874825.5</v>
          </cell>
          <cell r="AR863">
            <v>616793.12</v>
          </cell>
          <cell r="AS863">
            <v>1055430.78</v>
          </cell>
          <cell r="AT863">
            <v>687385.92</v>
          </cell>
          <cell r="AU863">
            <v>1217858.76</v>
          </cell>
          <cell r="AV863">
            <v>1152200.52</v>
          </cell>
          <cell r="AW863">
            <v>1125071.8400000001</v>
          </cell>
          <cell r="AX863">
            <v>1125979.72</v>
          </cell>
          <cell r="AY863">
            <v>1924803</v>
          </cell>
          <cell r="AZ863">
            <v>1156773.03</v>
          </cell>
          <cell r="BA863">
            <v>642557.91</v>
          </cell>
          <cell r="BB863">
            <v>642557.91</v>
          </cell>
          <cell r="BC863">
            <v>651193.67000000004</v>
          </cell>
          <cell r="BD863">
            <v>0</v>
          </cell>
          <cell r="BE863">
            <v>0</v>
          </cell>
          <cell r="BF863">
            <v>0</v>
          </cell>
          <cell r="BG863">
            <v>0</v>
          </cell>
          <cell r="BH863">
            <v>0</v>
          </cell>
          <cell r="BI863">
            <v>0</v>
          </cell>
          <cell r="BJ863">
            <v>0</v>
          </cell>
          <cell r="BK863">
            <v>0</v>
          </cell>
          <cell r="BL863">
            <v>0</v>
          </cell>
        </row>
        <row r="864">
          <cell r="B864" t="str">
            <v>1.1.06.02.00005</v>
          </cell>
          <cell r="C864" t="str">
            <v xml:space="preserve">FERTIVEL IND. FERTILIZANTES                       </v>
          </cell>
          <cell r="D864">
            <v>5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0</v>
          </cell>
          <cell r="AZ864">
            <v>0</v>
          </cell>
          <cell r="BA864">
            <v>0</v>
          </cell>
          <cell r="BB864">
            <v>0</v>
          </cell>
          <cell r="BC864">
            <v>0</v>
          </cell>
          <cell r="BD864">
            <v>0</v>
          </cell>
          <cell r="BE864">
            <v>0</v>
          </cell>
          <cell r="BF864">
            <v>0</v>
          </cell>
          <cell r="BG864">
            <v>0</v>
          </cell>
          <cell r="BH864">
            <v>0</v>
          </cell>
          <cell r="BI864">
            <v>0</v>
          </cell>
          <cell r="BJ864">
            <v>0</v>
          </cell>
          <cell r="BK864">
            <v>0</v>
          </cell>
          <cell r="BL864">
            <v>0</v>
          </cell>
        </row>
        <row r="865">
          <cell r="B865" t="str">
            <v>1.1.06.02.00006</v>
          </cell>
          <cell r="C865" t="str">
            <v xml:space="preserve">FERTIZA CIA.NACIONAL FERTILIZANTES                </v>
          </cell>
          <cell r="D865">
            <v>5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330.18</v>
          </cell>
          <cell r="R865">
            <v>330.18</v>
          </cell>
          <cell r="S865">
            <v>330.18</v>
          </cell>
          <cell r="T865">
            <v>330.18</v>
          </cell>
          <cell r="U865">
            <v>330.18</v>
          </cell>
          <cell r="V865">
            <v>330.18</v>
          </cell>
          <cell r="W865">
            <v>330.18</v>
          </cell>
          <cell r="X865">
            <v>330.18</v>
          </cell>
          <cell r="Y865">
            <v>330.18</v>
          </cell>
          <cell r="Z865">
            <v>330.18</v>
          </cell>
          <cell r="AA865">
            <v>330.18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0</v>
          </cell>
          <cell r="AY865">
            <v>0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0</v>
          </cell>
          <cell r="BF865">
            <v>0</v>
          </cell>
          <cell r="BG865">
            <v>0</v>
          </cell>
          <cell r="BH865">
            <v>0</v>
          </cell>
          <cell r="BI865">
            <v>0</v>
          </cell>
          <cell r="BJ865">
            <v>0</v>
          </cell>
          <cell r="BK865">
            <v>0</v>
          </cell>
          <cell r="BL865">
            <v>0</v>
          </cell>
        </row>
        <row r="866">
          <cell r="B866" t="str">
            <v>1.1.06.02.00007</v>
          </cell>
          <cell r="C866" t="str">
            <v xml:space="preserve">GALVANI S/A                                       </v>
          </cell>
          <cell r="D866">
            <v>5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1000302.69</v>
          </cell>
          <cell r="R866">
            <v>747227.77</v>
          </cell>
          <cell r="S866">
            <v>1087717.02</v>
          </cell>
          <cell r="T866">
            <v>1480864.19</v>
          </cell>
          <cell r="U866">
            <v>2032350.71</v>
          </cell>
          <cell r="V866">
            <v>1824379.88</v>
          </cell>
          <cell r="W866">
            <v>1494726</v>
          </cell>
          <cell r="X866">
            <v>1697608.49</v>
          </cell>
          <cell r="Y866">
            <v>1223330.23</v>
          </cell>
          <cell r="Z866">
            <v>1002147.86</v>
          </cell>
          <cell r="AA866">
            <v>713779.57</v>
          </cell>
          <cell r="AB866">
            <v>402456.75</v>
          </cell>
          <cell r="AC866">
            <v>428500.73</v>
          </cell>
          <cell r="AD866">
            <v>350462.8</v>
          </cell>
          <cell r="AE866">
            <v>548492.99</v>
          </cell>
          <cell r="AF866">
            <v>548584.31000000006</v>
          </cell>
          <cell r="AG866">
            <v>797946.85</v>
          </cell>
          <cell r="AH866">
            <v>1171236.42</v>
          </cell>
          <cell r="AI866">
            <v>571170.15</v>
          </cell>
          <cell r="AJ866">
            <v>579099.66</v>
          </cell>
          <cell r="AK866">
            <v>855739.63</v>
          </cell>
          <cell r="AL866">
            <v>564897.25</v>
          </cell>
          <cell r="AM866">
            <v>942052.5</v>
          </cell>
          <cell r="AN866">
            <v>764600.13</v>
          </cell>
          <cell r="AO866">
            <v>1585857.56</v>
          </cell>
          <cell r="AP866">
            <v>1414306.91</v>
          </cell>
          <cell r="AQ866">
            <v>1489574.99</v>
          </cell>
          <cell r="AR866">
            <v>2040747.48</v>
          </cell>
          <cell r="AS866">
            <v>3777677.11</v>
          </cell>
          <cell r="AT866">
            <v>4417379.0599999996</v>
          </cell>
          <cell r="AU866">
            <v>3657275.03</v>
          </cell>
          <cell r="AV866">
            <v>4192407.88</v>
          </cell>
          <cell r="AW866">
            <v>3986606.31</v>
          </cell>
          <cell r="AX866">
            <v>2957556.21</v>
          </cell>
          <cell r="AY866">
            <v>3056853.08</v>
          </cell>
          <cell r="AZ866">
            <v>3190552.87</v>
          </cell>
          <cell r="BA866">
            <v>1906903.57</v>
          </cell>
          <cell r="BB866">
            <v>2667336.54</v>
          </cell>
          <cell r="BC866">
            <v>2404453.56</v>
          </cell>
          <cell r="BD866">
            <v>0</v>
          </cell>
          <cell r="BE866">
            <v>0</v>
          </cell>
          <cell r="BF866">
            <v>0</v>
          </cell>
          <cell r="BG866">
            <v>0</v>
          </cell>
          <cell r="BH866">
            <v>0</v>
          </cell>
          <cell r="BI866">
            <v>0</v>
          </cell>
          <cell r="BJ866">
            <v>0</v>
          </cell>
          <cell r="BK866">
            <v>0</v>
          </cell>
          <cell r="BL866">
            <v>0</v>
          </cell>
        </row>
        <row r="867">
          <cell r="B867" t="str">
            <v>1.1.06.02.00008</v>
          </cell>
          <cell r="C867" t="str">
            <v xml:space="preserve">I.F.C. INDUSTRIA DE FERTILIZANTES DE SP           </v>
          </cell>
          <cell r="D867">
            <v>5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  <cell r="AY867">
            <v>0</v>
          </cell>
          <cell r="AZ867">
            <v>-7946.39</v>
          </cell>
          <cell r="BA867">
            <v>0</v>
          </cell>
          <cell r="BB867">
            <v>0</v>
          </cell>
          <cell r="BC867">
            <v>0</v>
          </cell>
          <cell r="BD867">
            <v>0</v>
          </cell>
          <cell r="BE867">
            <v>0</v>
          </cell>
          <cell r="BF867">
            <v>0</v>
          </cell>
          <cell r="BG867">
            <v>0</v>
          </cell>
          <cell r="BH867">
            <v>0</v>
          </cell>
          <cell r="BI867">
            <v>0</v>
          </cell>
          <cell r="BJ867">
            <v>0</v>
          </cell>
          <cell r="BK867">
            <v>0</v>
          </cell>
          <cell r="BL867">
            <v>0</v>
          </cell>
        </row>
        <row r="868">
          <cell r="B868" t="str">
            <v>1.1.06.02.00009</v>
          </cell>
          <cell r="C868" t="str">
            <v xml:space="preserve">IAP S/A                                           </v>
          </cell>
          <cell r="D868">
            <v>5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0</v>
          </cell>
          <cell r="AY868">
            <v>0</v>
          </cell>
          <cell r="AZ868">
            <v>0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0</v>
          </cell>
          <cell r="BF868">
            <v>0</v>
          </cell>
          <cell r="BG868">
            <v>0</v>
          </cell>
          <cell r="BH868">
            <v>0</v>
          </cell>
          <cell r="BI868">
            <v>0</v>
          </cell>
          <cell r="BJ868">
            <v>0</v>
          </cell>
          <cell r="BK868">
            <v>0</v>
          </cell>
          <cell r="BL868">
            <v>0</v>
          </cell>
        </row>
        <row r="869">
          <cell r="B869" t="str">
            <v>1.1.06.02.00010</v>
          </cell>
          <cell r="C869" t="str">
            <v xml:space="preserve">IFC - IND.FERTILIZANTES CUBATAO S/A               </v>
          </cell>
          <cell r="D869">
            <v>5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AO869">
            <v>0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AW869">
            <v>0</v>
          </cell>
          <cell r="AX869">
            <v>0</v>
          </cell>
          <cell r="AY869">
            <v>0</v>
          </cell>
          <cell r="AZ869">
            <v>0</v>
          </cell>
          <cell r="BA869">
            <v>0</v>
          </cell>
          <cell r="BB869">
            <v>0</v>
          </cell>
          <cell r="BC869">
            <v>0</v>
          </cell>
          <cell r="BD869">
            <v>0</v>
          </cell>
          <cell r="BE869">
            <v>0</v>
          </cell>
          <cell r="BF869">
            <v>0</v>
          </cell>
          <cell r="BG869">
            <v>0</v>
          </cell>
          <cell r="BH869">
            <v>0</v>
          </cell>
          <cell r="BI869">
            <v>0</v>
          </cell>
          <cell r="BJ869">
            <v>0</v>
          </cell>
          <cell r="BK869">
            <v>0</v>
          </cell>
          <cell r="BL869">
            <v>0</v>
          </cell>
        </row>
        <row r="870">
          <cell r="B870" t="str">
            <v>1.1.06.02.00011</v>
          </cell>
          <cell r="C870" t="str">
            <v xml:space="preserve">NITROBRAS IND.FERTLIZANTES LTDA                   </v>
          </cell>
          <cell r="D870">
            <v>5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0</v>
          </cell>
          <cell r="AY870">
            <v>0</v>
          </cell>
          <cell r="AZ870">
            <v>0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0</v>
          </cell>
          <cell r="BF870">
            <v>0</v>
          </cell>
          <cell r="BG870">
            <v>0</v>
          </cell>
          <cell r="BH870">
            <v>0</v>
          </cell>
          <cell r="BI870">
            <v>0</v>
          </cell>
          <cell r="BJ870">
            <v>0</v>
          </cell>
          <cell r="BK870">
            <v>0</v>
          </cell>
          <cell r="BL870">
            <v>0</v>
          </cell>
        </row>
        <row r="871">
          <cell r="B871" t="str">
            <v>1.1.06.02.00012</v>
          </cell>
          <cell r="C871" t="str">
            <v xml:space="preserve">PENINSULA REPRES.COMERCIAIS LTDA                  </v>
          </cell>
          <cell r="D871">
            <v>5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0.05</v>
          </cell>
          <cell r="R871">
            <v>0.05</v>
          </cell>
          <cell r="S871">
            <v>0.05</v>
          </cell>
          <cell r="T871">
            <v>0.05</v>
          </cell>
          <cell r="U871">
            <v>0.05</v>
          </cell>
          <cell r="V871">
            <v>0.05</v>
          </cell>
          <cell r="W871">
            <v>0.05</v>
          </cell>
          <cell r="X871">
            <v>0.05</v>
          </cell>
          <cell r="Y871">
            <v>0.05</v>
          </cell>
          <cell r="Z871">
            <v>0.05</v>
          </cell>
          <cell r="AA871">
            <v>0.05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  <cell r="AY871">
            <v>0</v>
          </cell>
          <cell r="AZ871">
            <v>0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0</v>
          </cell>
          <cell r="BF871">
            <v>0</v>
          </cell>
          <cell r="BG871">
            <v>0</v>
          </cell>
          <cell r="BH871">
            <v>0</v>
          </cell>
          <cell r="BI871">
            <v>0</v>
          </cell>
          <cell r="BJ871">
            <v>0</v>
          </cell>
          <cell r="BK871">
            <v>0</v>
          </cell>
          <cell r="BL871">
            <v>0</v>
          </cell>
        </row>
        <row r="872">
          <cell r="B872" t="str">
            <v>1.1.06.02.00013</v>
          </cell>
          <cell r="C872" t="str">
            <v xml:space="preserve">PLASTICOS CAMARGO IND.COM.LTDA                    </v>
          </cell>
          <cell r="D872">
            <v>5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  <cell r="BG872">
            <v>0</v>
          </cell>
          <cell r="BH872">
            <v>0</v>
          </cell>
          <cell r="BI872">
            <v>0</v>
          </cell>
          <cell r="BJ872">
            <v>0</v>
          </cell>
          <cell r="BK872">
            <v>0</v>
          </cell>
          <cell r="BL872">
            <v>0</v>
          </cell>
        </row>
        <row r="873">
          <cell r="B873" t="str">
            <v>1.1.06.02.00014</v>
          </cell>
          <cell r="C873" t="str">
            <v xml:space="preserve">PROFLORA COMERCIO E REPRES.LTDA                   </v>
          </cell>
          <cell r="D873">
            <v>5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1937.98</v>
          </cell>
          <cell r="S873">
            <v>1937.98</v>
          </cell>
          <cell r="T873">
            <v>1937.98</v>
          </cell>
          <cell r="U873">
            <v>1937.98</v>
          </cell>
          <cell r="V873">
            <v>1937.98</v>
          </cell>
          <cell r="W873">
            <v>1937.98</v>
          </cell>
          <cell r="X873">
            <v>1937.98</v>
          </cell>
          <cell r="Y873">
            <v>1937.98</v>
          </cell>
          <cell r="Z873">
            <v>1937.98</v>
          </cell>
          <cell r="AA873">
            <v>1937.98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  <cell r="BG873">
            <v>0</v>
          </cell>
          <cell r="BH873">
            <v>0</v>
          </cell>
          <cell r="BI873">
            <v>0</v>
          </cell>
          <cell r="BJ873">
            <v>0</v>
          </cell>
          <cell r="BK873">
            <v>0</v>
          </cell>
          <cell r="BL873">
            <v>0</v>
          </cell>
        </row>
        <row r="874">
          <cell r="B874" t="str">
            <v>1.1.06.02.00015</v>
          </cell>
          <cell r="C874" t="str">
            <v xml:space="preserve">SVEDALA LTDA                                      </v>
          </cell>
          <cell r="D874">
            <v>5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1942.8</v>
          </cell>
          <cell r="R874">
            <v>1942.8</v>
          </cell>
          <cell r="S874">
            <v>1942.8</v>
          </cell>
          <cell r="T874">
            <v>1942.8</v>
          </cell>
          <cell r="U874">
            <v>1942.8</v>
          </cell>
          <cell r="V874">
            <v>1942.8</v>
          </cell>
          <cell r="W874">
            <v>1942.8</v>
          </cell>
          <cell r="X874">
            <v>1942.8</v>
          </cell>
          <cell r="Y874">
            <v>1942.8</v>
          </cell>
          <cell r="Z874">
            <v>1942.8</v>
          </cell>
          <cell r="AA874">
            <v>1942.8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  <cell r="BG874">
            <v>0</v>
          </cell>
          <cell r="BH874">
            <v>0</v>
          </cell>
          <cell r="BI874">
            <v>0</v>
          </cell>
          <cell r="BJ874">
            <v>0</v>
          </cell>
          <cell r="BK874">
            <v>0</v>
          </cell>
          <cell r="BL874">
            <v>0</v>
          </cell>
        </row>
        <row r="875">
          <cell r="B875" t="str">
            <v>1.1.06.02.00016</v>
          </cell>
          <cell r="C875" t="str">
            <v xml:space="preserve">BAFERTIL - BAHIA FERTILIZANTES                    </v>
          </cell>
          <cell r="D875">
            <v>5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194315</v>
          </cell>
          <cell r="V875">
            <v>-4368</v>
          </cell>
          <cell r="W875">
            <v>1362083.74</v>
          </cell>
          <cell r="X875">
            <v>1914433.57</v>
          </cell>
          <cell r="Y875">
            <v>-4368.01</v>
          </cell>
          <cell r="Z875">
            <v>1769724.3</v>
          </cell>
          <cell r="AA875">
            <v>-0.02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  <cell r="BG875">
            <v>0</v>
          </cell>
          <cell r="BH875">
            <v>0</v>
          </cell>
          <cell r="BI875">
            <v>0</v>
          </cell>
          <cell r="BJ875">
            <v>0</v>
          </cell>
          <cell r="BK875">
            <v>0</v>
          </cell>
          <cell r="BL875">
            <v>0</v>
          </cell>
        </row>
        <row r="876">
          <cell r="B876" t="str">
            <v>1.1.06.02.00017</v>
          </cell>
          <cell r="C876" t="str">
            <v xml:space="preserve">CADEL CALDEIRARIA E MANUTENÃ├O INDUTRIAL LTDA     </v>
          </cell>
          <cell r="D876">
            <v>5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5400.27</v>
          </cell>
          <cell r="AV876">
            <v>5400.27</v>
          </cell>
          <cell r="AW876">
            <v>5400.27</v>
          </cell>
          <cell r="AX876">
            <v>5400.27</v>
          </cell>
          <cell r="AY876">
            <v>5400.27</v>
          </cell>
          <cell r="AZ876">
            <v>5400.27</v>
          </cell>
          <cell r="BA876">
            <v>5400.27</v>
          </cell>
          <cell r="BB876">
            <v>5400.27</v>
          </cell>
          <cell r="BC876">
            <v>5400.27</v>
          </cell>
          <cell r="BD876">
            <v>0</v>
          </cell>
          <cell r="BE876">
            <v>0</v>
          </cell>
          <cell r="BF876">
            <v>0</v>
          </cell>
          <cell r="BG876">
            <v>0</v>
          </cell>
          <cell r="BH876">
            <v>0</v>
          </cell>
          <cell r="BI876">
            <v>0</v>
          </cell>
          <cell r="BJ876">
            <v>0</v>
          </cell>
          <cell r="BK876">
            <v>0</v>
          </cell>
          <cell r="BL876">
            <v>0</v>
          </cell>
        </row>
        <row r="877">
          <cell r="B877" t="str">
            <v>1.1.06.02.00018</v>
          </cell>
          <cell r="C877" t="str">
            <v xml:space="preserve">FERTILIZANTES HERINGER LTDA - PGA                 </v>
          </cell>
          <cell r="D877">
            <v>5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AO877">
            <v>0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U877">
            <v>1380213.49</v>
          </cell>
          <cell r="AV877">
            <v>3952954.73</v>
          </cell>
          <cell r="AW877">
            <v>1102172.1200000001</v>
          </cell>
          <cell r="AX877">
            <v>3908607.6</v>
          </cell>
          <cell r="AY877">
            <v>5292126.41</v>
          </cell>
          <cell r="AZ877">
            <v>1070793.1000000001</v>
          </cell>
          <cell r="BA877">
            <v>8747500.8599999994</v>
          </cell>
          <cell r="BB877">
            <v>13826779.41</v>
          </cell>
          <cell r="BC877">
            <v>15637068.99</v>
          </cell>
          <cell r="BD877">
            <v>0</v>
          </cell>
          <cell r="BE877">
            <v>0</v>
          </cell>
          <cell r="BF877">
            <v>0</v>
          </cell>
          <cell r="BG877">
            <v>0</v>
          </cell>
          <cell r="BH877">
            <v>0</v>
          </cell>
          <cell r="BI877">
            <v>0</v>
          </cell>
          <cell r="BJ877">
            <v>0</v>
          </cell>
          <cell r="BK877">
            <v>0</v>
          </cell>
          <cell r="BL877">
            <v>0</v>
          </cell>
        </row>
        <row r="878">
          <cell r="B878" t="str">
            <v>1.1.06.02.00019</v>
          </cell>
          <cell r="C878" t="str">
            <v xml:space="preserve">NUTRIPLANT IND. COM. LTDA                         </v>
          </cell>
          <cell r="D878">
            <v>5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0</v>
          </cell>
          <cell r="AW878">
            <v>20857.64</v>
          </cell>
          <cell r="AX878">
            <v>0</v>
          </cell>
          <cell r="AY878">
            <v>0</v>
          </cell>
          <cell r="AZ878">
            <v>0</v>
          </cell>
          <cell r="BA878">
            <v>0</v>
          </cell>
          <cell r="BB878">
            <v>0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0</v>
          </cell>
          <cell r="BK878">
            <v>0</v>
          </cell>
          <cell r="BL878">
            <v>0</v>
          </cell>
        </row>
        <row r="879">
          <cell r="B879" t="str">
            <v>1.1.06.03</v>
          </cell>
          <cell r="C879" t="str">
            <v xml:space="preserve">REMESSA P/CONSIGNACAO                             </v>
          </cell>
          <cell r="D879">
            <v>4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840021.83</v>
          </cell>
          <cell r="R879">
            <v>792924.65</v>
          </cell>
          <cell r="S879">
            <v>937504.53</v>
          </cell>
          <cell r="T879">
            <v>832933.01</v>
          </cell>
          <cell r="U879">
            <v>757332.97</v>
          </cell>
          <cell r="V879">
            <v>800439.25</v>
          </cell>
          <cell r="W879">
            <v>830814.35</v>
          </cell>
          <cell r="X879">
            <v>818993.55</v>
          </cell>
          <cell r="Y879">
            <v>759814.42</v>
          </cell>
          <cell r="Z879">
            <v>774820.6</v>
          </cell>
          <cell r="AA879">
            <v>912077.19</v>
          </cell>
          <cell r="AB879">
            <v>734493.3</v>
          </cell>
          <cell r="AC879">
            <v>746093.12</v>
          </cell>
          <cell r="AD879">
            <v>743428.19</v>
          </cell>
          <cell r="AE879">
            <v>819525.01</v>
          </cell>
          <cell r="AF879">
            <v>797887.08</v>
          </cell>
          <cell r="AG879">
            <v>792787.86</v>
          </cell>
          <cell r="AH879">
            <v>806681.1</v>
          </cell>
          <cell r="AI879">
            <v>847668.66</v>
          </cell>
          <cell r="AJ879">
            <v>970033.06</v>
          </cell>
          <cell r="AK879">
            <v>1229586.71</v>
          </cell>
          <cell r="AL879">
            <v>1034120.5</v>
          </cell>
          <cell r="AM879">
            <v>1066089.1499999999</v>
          </cell>
          <cell r="AN879">
            <v>984461.1</v>
          </cell>
          <cell r="AO879">
            <v>873213.46</v>
          </cell>
          <cell r="AP879">
            <v>901885.99</v>
          </cell>
          <cell r="AQ879">
            <v>884525.19</v>
          </cell>
          <cell r="AR879">
            <v>855643.01</v>
          </cell>
          <cell r="AS879">
            <v>849275.2</v>
          </cell>
          <cell r="AT879">
            <v>857631.25</v>
          </cell>
          <cell r="AU879">
            <v>962837.69</v>
          </cell>
          <cell r="AV879">
            <v>985205.21</v>
          </cell>
          <cell r="AW879">
            <v>1036203.08</v>
          </cell>
          <cell r="AX879">
            <v>1090386.4099999999</v>
          </cell>
          <cell r="AY879">
            <v>1167948.3700000001</v>
          </cell>
          <cell r="AZ879">
            <v>1021259.69</v>
          </cell>
          <cell r="BA879">
            <v>866996.55</v>
          </cell>
          <cell r="BB879">
            <v>957626.68</v>
          </cell>
          <cell r="BC879">
            <v>991788.36</v>
          </cell>
          <cell r="BD879">
            <v>0</v>
          </cell>
          <cell r="BE879">
            <v>0</v>
          </cell>
          <cell r="BF879">
            <v>0</v>
          </cell>
          <cell r="BG879">
            <v>0</v>
          </cell>
          <cell r="BH879">
            <v>0</v>
          </cell>
          <cell r="BI879">
            <v>0</v>
          </cell>
          <cell r="BJ879">
            <v>0</v>
          </cell>
          <cell r="BK879">
            <v>0</v>
          </cell>
          <cell r="BL879">
            <v>0</v>
          </cell>
        </row>
        <row r="880">
          <cell r="B880" t="str">
            <v>1.1.06.03.00001</v>
          </cell>
          <cell r="C880" t="str">
            <v xml:space="preserve">COOP.AGRARIA DOS CAF.S.GABRIEL LTDA               </v>
          </cell>
          <cell r="D880">
            <v>5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198848.54</v>
          </cell>
          <cell r="R880">
            <v>124262.28</v>
          </cell>
          <cell r="S880">
            <v>239790.76</v>
          </cell>
          <cell r="T880">
            <v>131243.24</v>
          </cell>
          <cell r="U880">
            <v>83242.490000000005</v>
          </cell>
          <cell r="V880">
            <v>96717.07</v>
          </cell>
          <cell r="W880">
            <v>73750.77</v>
          </cell>
          <cell r="X880">
            <v>98858.02</v>
          </cell>
          <cell r="Y880">
            <v>152883.49</v>
          </cell>
          <cell r="Z880">
            <v>130804.91</v>
          </cell>
          <cell r="AA880">
            <v>230232.1</v>
          </cell>
          <cell r="AB880">
            <v>73736.95</v>
          </cell>
          <cell r="AC880">
            <v>79686.87</v>
          </cell>
          <cell r="AD880">
            <v>61660.57</v>
          </cell>
          <cell r="AE880">
            <v>95064.85</v>
          </cell>
          <cell r="AF880">
            <v>48315.82</v>
          </cell>
          <cell r="AG880">
            <v>40402.6</v>
          </cell>
          <cell r="AH880">
            <v>68014.52</v>
          </cell>
          <cell r="AI880">
            <v>100139.28</v>
          </cell>
          <cell r="AJ880">
            <v>214243.68</v>
          </cell>
          <cell r="AK880">
            <v>458955.73</v>
          </cell>
          <cell r="AL880">
            <v>262750.32</v>
          </cell>
          <cell r="AM880">
            <v>290014.96999999997</v>
          </cell>
          <cell r="AN880">
            <v>211501.22</v>
          </cell>
          <cell r="AO880">
            <v>99077.58</v>
          </cell>
          <cell r="AP880">
            <v>122224.31</v>
          </cell>
          <cell r="AQ880">
            <v>104863.51</v>
          </cell>
          <cell r="AR880">
            <v>75981.33</v>
          </cell>
          <cell r="AS880">
            <v>69613.52</v>
          </cell>
          <cell r="AT880">
            <v>77969.570000000007</v>
          </cell>
          <cell r="AU880">
            <v>183176.01</v>
          </cell>
          <cell r="AV880">
            <v>205543.53</v>
          </cell>
          <cell r="AW880">
            <v>256541.4</v>
          </cell>
          <cell r="AX880">
            <v>310724.73</v>
          </cell>
          <cell r="AY880">
            <v>388286.69</v>
          </cell>
          <cell r="AZ880">
            <v>241598.01</v>
          </cell>
          <cell r="BA880">
            <v>87334.87</v>
          </cell>
          <cell r="BB880">
            <v>177965</v>
          </cell>
          <cell r="BC880">
            <v>212126.68</v>
          </cell>
          <cell r="BD880">
            <v>0</v>
          </cell>
          <cell r="BE880">
            <v>0</v>
          </cell>
          <cell r="BF880">
            <v>0</v>
          </cell>
          <cell r="BG880">
            <v>0</v>
          </cell>
          <cell r="BH880">
            <v>0</v>
          </cell>
          <cell r="BI880">
            <v>0</v>
          </cell>
          <cell r="BJ880">
            <v>0</v>
          </cell>
          <cell r="BK880">
            <v>0</v>
          </cell>
          <cell r="BL880">
            <v>0</v>
          </cell>
        </row>
        <row r="881">
          <cell r="B881" t="str">
            <v>1.1.06.03.00002</v>
          </cell>
          <cell r="C881" t="str">
            <v xml:space="preserve">COOP.AGROP.PEQ.PROD.DORES RIO PRETO               </v>
          </cell>
          <cell r="D881">
            <v>5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61231.23</v>
          </cell>
          <cell r="R881">
            <v>71809.63</v>
          </cell>
          <cell r="S881">
            <v>85893.28</v>
          </cell>
          <cell r="T881">
            <v>85893.28</v>
          </cell>
          <cell r="U881">
            <v>48913.64</v>
          </cell>
          <cell r="V881">
            <v>48913.64</v>
          </cell>
          <cell r="W881">
            <v>48913.64</v>
          </cell>
          <cell r="X881">
            <v>2195.9299999999998</v>
          </cell>
          <cell r="Y881">
            <v>2195.9299999999998</v>
          </cell>
          <cell r="Z881">
            <v>2195.9299999999998</v>
          </cell>
          <cell r="AA881">
            <v>2195.9299999999998</v>
          </cell>
          <cell r="AB881">
            <v>2195.9299999999998</v>
          </cell>
          <cell r="AC881">
            <v>2195.9299999999998</v>
          </cell>
          <cell r="AD881">
            <v>3386.39</v>
          </cell>
          <cell r="AE881">
            <v>2195.9299999999998</v>
          </cell>
          <cell r="AF881">
            <v>2195.9299999999998</v>
          </cell>
          <cell r="AG881">
            <v>2195.9299999999998</v>
          </cell>
          <cell r="AH881">
            <v>2195.9299999999998</v>
          </cell>
          <cell r="AI881">
            <v>2195.9299999999998</v>
          </cell>
          <cell r="AJ881">
            <v>2195.9299999999998</v>
          </cell>
          <cell r="AK881">
            <v>2195.9299999999998</v>
          </cell>
          <cell r="AL881">
            <v>2195.9299999999998</v>
          </cell>
          <cell r="AM881">
            <v>2195.9299999999998</v>
          </cell>
          <cell r="AN881">
            <v>2195.9299999999998</v>
          </cell>
          <cell r="AO881">
            <v>2195.9299999999998</v>
          </cell>
          <cell r="AP881">
            <v>2195.9299999999998</v>
          </cell>
          <cell r="AQ881">
            <v>2195.9299999999998</v>
          </cell>
          <cell r="AR881">
            <v>2195.9299999999998</v>
          </cell>
          <cell r="AS881">
            <v>2195.9299999999998</v>
          </cell>
          <cell r="AT881">
            <v>2195.9299999999998</v>
          </cell>
          <cell r="AU881">
            <v>2195.9299999999998</v>
          </cell>
          <cell r="AV881">
            <v>2195.9299999999998</v>
          </cell>
          <cell r="AW881">
            <v>2195.9299999999998</v>
          </cell>
          <cell r="AX881">
            <v>2195.9299999999998</v>
          </cell>
          <cell r="AY881">
            <v>2195.9299999999998</v>
          </cell>
          <cell r="AZ881">
            <v>2195.9299999999998</v>
          </cell>
          <cell r="BA881">
            <v>2195.9299999999998</v>
          </cell>
          <cell r="BB881">
            <v>2195.9299999999998</v>
          </cell>
          <cell r="BC881">
            <v>2195.9299999999998</v>
          </cell>
          <cell r="BD881">
            <v>0</v>
          </cell>
          <cell r="BE881">
            <v>0</v>
          </cell>
          <cell r="BF881">
            <v>0</v>
          </cell>
          <cell r="BG881">
            <v>0</v>
          </cell>
          <cell r="BH881">
            <v>0</v>
          </cell>
          <cell r="BI881">
            <v>0</v>
          </cell>
          <cell r="BJ881">
            <v>0</v>
          </cell>
          <cell r="BK881">
            <v>0</v>
          </cell>
          <cell r="BL881">
            <v>0</v>
          </cell>
        </row>
        <row r="882">
          <cell r="B882" t="str">
            <v>1.1.06.03.00003</v>
          </cell>
          <cell r="C882" t="str">
            <v xml:space="preserve">AGRO-PECUARIA DITINHO LTDA                        </v>
          </cell>
          <cell r="D882">
            <v>5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5509.35</v>
          </cell>
          <cell r="R882">
            <v>8890.35</v>
          </cell>
          <cell r="S882">
            <v>9350.9500000000007</v>
          </cell>
          <cell r="T882">
            <v>9350.9500000000007</v>
          </cell>
          <cell r="U882">
            <v>10814.3</v>
          </cell>
          <cell r="V882">
            <v>10814.3</v>
          </cell>
          <cell r="W882">
            <v>10814.3</v>
          </cell>
          <cell r="X882">
            <v>10814.3</v>
          </cell>
          <cell r="Y882">
            <v>4662</v>
          </cell>
          <cell r="Z882">
            <v>4662</v>
          </cell>
          <cell r="AA882">
            <v>4662</v>
          </cell>
          <cell r="AB882">
            <v>4662</v>
          </cell>
          <cell r="AC882">
            <v>4662</v>
          </cell>
          <cell r="AD882">
            <v>4662</v>
          </cell>
          <cell r="AE882">
            <v>4662</v>
          </cell>
          <cell r="AF882">
            <v>4662</v>
          </cell>
          <cell r="AG882">
            <v>4662</v>
          </cell>
          <cell r="AH882">
            <v>4662</v>
          </cell>
          <cell r="AI882">
            <v>4662</v>
          </cell>
          <cell r="AJ882">
            <v>4662</v>
          </cell>
          <cell r="AK882">
            <v>4662</v>
          </cell>
          <cell r="AL882">
            <v>4662</v>
          </cell>
          <cell r="AM882">
            <v>4662</v>
          </cell>
          <cell r="AN882">
            <v>4662</v>
          </cell>
          <cell r="AO882">
            <v>4662</v>
          </cell>
          <cell r="AP882">
            <v>4662</v>
          </cell>
          <cell r="AQ882">
            <v>4662</v>
          </cell>
          <cell r="AR882">
            <v>4662</v>
          </cell>
          <cell r="AS882">
            <v>4662</v>
          </cell>
          <cell r="AT882">
            <v>4662</v>
          </cell>
          <cell r="AU882">
            <v>4662</v>
          </cell>
          <cell r="AV882">
            <v>4662</v>
          </cell>
          <cell r="AW882">
            <v>4662</v>
          </cell>
          <cell r="AX882">
            <v>4662</v>
          </cell>
          <cell r="AY882">
            <v>4662</v>
          </cell>
          <cell r="AZ882">
            <v>4662</v>
          </cell>
          <cell r="BA882">
            <v>4662</v>
          </cell>
          <cell r="BB882">
            <v>4662</v>
          </cell>
          <cell r="BC882">
            <v>4662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>
            <v>0</v>
          </cell>
          <cell r="BI882">
            <v>0</v>
          </cell>
          <cell r="BJ882">
            <v>0</v>
          </cell>
          <cell r="BK882">
            <v>0</v>
          </cell>
          <cell r="BL882">
            <v>0</v>
          </cell>
        </row>
        <row r="883">
          <cell r="B883" t="str">
            <v>1.1.06.03.00004</v>
          </cell>
          <cell r="C883" t="str">
            <v xml:space="preserve">SIMOES TAVORA COM.PROD.AG.LTDA                    </v>
          </cell>
          <cell r="D883">
            <v>5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27692.240000000002</v>
          </cell>
          <cell r="R883">
            <v>27692.240000000002</v>
          </cell>
          <cell r="S883">
            <v>27692.240000000002</v>
          </cell>
          <cell r="T883">
            <v>27692.240000000002</v>
          </cell>
          <cell r="U883">
            <v>27692.240000000002</v>
          </cell>
          <cell r="V883">
            <v>27692.240000000002</v>
          </cell>
          <cell r="W883">
            <v>27692.240000000002</v>
          </cell>
          <cell r="X883">
            <v>27692.240000000002</v>
          </cell>
          <cell r="Y883">
            <v>27692.240000000002</v>
          </cell>
          <cell r="Z883">
            <v>27692.240000000002</v>
          </cell>
          <cell r="AA883">
            <v>27692.240000000002</v>
          </cell>
          <cell r="AB883">
            <v>27692.240000000002</v>
          </cell>
          <cell r="AC883">
            <v>27692.240000000002</v>
          </cell>
          <cell r="AD883">
            <v>27692.240000000002</v>
          </cell>
          <cell r="AE883">
            <v>27692.240000000002</v>
          </cell>
          <cell r="AF883">
            <v>27692.240000000002</v>
          </cell>
          <cell r="AG883">
            <v>27692.240000000002</v>
          </cell>
          <cell r="AH883">
            <v>27692.240000000002</v>
          </cell>
          <cell r="AI883">
            <v>27692.240000000002</v>
          </cell>
          <cell r="AJ883">
            <v>27692.240000000002</v>
          </cell>
          <cell r="AK883">
            <v>27692.240000000002</v>
          </cell>
          <cell r="AL883">
            <v>27692.240000000002</v>
          </cell>
          <cell r="AM883">
            <v>27692.240000000002</v>
          </cell>
          <cell r="AN883">
            <v>27692.240000000002</v>
          </cell>
          <cell r="AO883">
            <v>27692.240000000002</v>
          </cell>
          <cell r="AP883">
            <v>27692.240000000002</v>
          </cell>
          <cell r="AQ883">
            <v>27692.240000000002</v>
          </cell>
          <cell r="AR883">
            <v>27692.240000000002</v>
          </cell>
          <cell r="AS883">
            <v>27692.240000000002</v>
          </cell>
          <cell r="AT883">
            <v>27692.240000000002</v>
          </cell>
          <cell r="AU883">
            <v>27692.240000000002</v>
          </cell>
          <cell r="AV883">
            <v>27692.240000000002</v>
          </cell>
          <cell r="AW883">
            <v>27692.240000000002</v>
          </cell>
          <cell r="AX883">
            <v>27692.240000000002</v>
          </cell>
          <cell r="AY883">
            <v>27692.240000000002</v>
          </cell>
          <cell r="AZ883">
            <v>27692.240000000002</v>
          </cell>
          <cell r="BA883">
            <v>27692.240000000002</v>
          </cell>
          <cell r="BB883">
            <v>27692.240000000002</v>
          </cell>
          <cell r="BC883">
            <v>27692.240000000002</v>
          </cell>
          <cell r="BD883">
            <v>0</v>
          </cell>
          <cell r="BE883">
            <v>0</v>
          </cell>
          <cell r="BF883">
            <v>0</v>
          </cell>
          <cell r="BG883">
            <v>0</v>
          </cell>
          <cell r="BH883">
            <v>0</v>
          </cell>
          <cell r="BI883">
            <v>0</v>
          </cell>
          <cell r="BJ883">
            <v>0</v>
          </cell>
          <cell r="BK883">
            <v>0</v>
          </cell>
          <cell r="BL883">
            <v>0</v>
          </cell>
        </row>
        <row r="884">
          <cell r="B884" t="str">
            <v>1.1.06.03.00005</v>
          </cell>
          <cell r="C884" t="str">
            <v xml:space="preserve">GERTRUDES DE LOURDES R.ZANI                       </v>
          </cell>
          <cell r="D884">
            <v>5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783.77</v>
          </cell>
          <cell r="R884">
            <v>783.77</v>
          </cell>
          <cell r="S884">
            <v>783.77</v>
          </cell>
          <cell r="T884">
            <v>783.77</v>
          </cell>
          <cell r="U884">
            <v>783.77</v>
          </cell>
          <cell r="V884">
            <v>783.77</v>
          </cell>
          <cell r="W884">
            <v>783.77</v>
          </cell>
          <cell r="X884">
            <v>783.77</v>
          </cell>
          <cell r="Y884">
            <v>783.77</v>
          </cell>
          <cell r="Z884">
            <v>783.77</v>
          </cell>
          <cell r="AA884">
            <v>783.77</v>
          </cell>
          <cell r="AB884">
            <v>783.77</v>
          </cell>
          <cell r="AC884">
            <v>783.77</v>
          </cell>
          <cell r="AD884">
            <v>783.77</v>
          </cell>
          <cell r="AE884">
            <v>783.77</v>
          </cell>
          <cell r="AF884">
            <v>783.77</v>
          </cell>
          <cell r="AG884">
            <v>783.77</v>
          </cell>
          <cell r="AH884">
            <v>783.77</v>
          </cell>
          <cell r="AI884">
            <v>783.77</v>
          </cell>
          <cell r="AJ884">
            <v>783.77</v>
          </cell>
          <cell r="AK884">
            <v>783.77</v>
          </cell>
          <cell r="AL884">
            <v>783.77</v>
          </cell>
          <cell r="AM884">
            <v>783.77</v>
          </cell>
          <cell r="AN884">
            <v>783.77</v>
          </cell>
          <cell r="AO884">
            <v>783.77</v>
          </cell>
          <cell r="AP884">
            <v>783.77</v>
          </cell>
          <cell r="AQ884">
            <v>783.77</v>
          </cell>
          <cell r="AR884">
            <v>783.77</v>
          </cell>
          <cell r="AS884">
            <v>783.77</v>
          </cell>
          <cell r="AT884">
            <v>783.77</v>
          </cell>
          <cell r="AU884">
            <v>783.77</v>
          </cell>
          <cell r="AV884">
            <v>783.77</v>
          </cell>
          <cell r="AW884">
            <v>783.77</v>
          </cell>
          <cell r="AX884">
            <v>783.77</v>
          </cell>
          <cell r="AY884">
            <v>783.77</v>
          </cell>
          <cell r="AZ884">
            <v>783.77</v>
          </cell>
          <cell r="BA884">
            <v>783.77</v>
          </cell>
          <cell r="BB884">
            <v>783.77</v>
          </cell>
          <cell r="BC884">
            <v>783.77</v>
          </cell>
          <cell r="BD884">
            <v>0</v>
          </cell>
          <cell r="BE884">
            <v>0</v>
          </cell>
          <cell r="BF884">
            <v>0</v>
          </cell>
          <cell r="BG884">
            <v>0</v>
          </cell>
          <cell r="BH884">
            <v>0</v>
          </cell>
          <cell r="BI884">
            <v>0</v>
          </cell>
          <cell r="BJ884">
            <v>0</v>
          </cell>
          <cell r="BK884">
            <v>0</v>
          </cell>
          <cell r="BL884">
            <v>0</v>
          </cell>
        </row>
        <row r="885">
          <cell r="B885" t="str">
            <v>1.1.06.03.00006</v>
          </cell>
          <cell r="C885" t="str">
            <v xml:space="preserve">AGROTEKNE COM.REP.LTDA                            </v>
          </cell>
          <cell r="D885">
            <v>5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5474</v>
          </cell>
          <cell r="R885">
            <v>5474</v>
          </cell>
          <cell r="S885">
            <v>5474</v>
          </cell>
          <cell r="T885">
            <v>5474</v>
          </cell>
          <cell r="U885">
            <v>5474</v>
          </cell>
          <cell r="V885">
            <v>5474</v>
          </cell>
          <cell r="W885">
            <v>5474</v>
          </cell>
          <cell r="X885">
            <v>5474</v>
          </cell>
          <cell r="Y885">
            <v>5474</v>
          </cell>
          <cell r="Z885">
            <v>5474</v>
          </cell>
          <cell r="AA885">
            <v>5474</v>
          </cell>
          <cell r="AB885">
            <v>5474</v>
          </cell>
          <cell r="AC885">
            <v>5474</v>
          </cell>
          <cell r="AD885">
            <v>5474</v>
          </cell>
          <cell r="AE885">
            <v>5474</v>
          </cell>
          <cell r="AF885">
            <v>5474</v>
          </cell>
          <cell r="AG885">
            <v>5474</v>
          </cell>
          <cell r="AH885">
            <v>5474</v>
          </cell>
          <cell r="AI885">
            <v>5474</v>
          </cell>
          <cell r="AJ885">
            <v>5474</v>
          </cell>
          <cell r="AK885">
            <v>5474</v>
          </cell>
          <cell r="AL885">
            <v>5474</v>
          </cell>
          <cell r="AM885">
            <v>5474</v>
          </cell>
          <cell r="AN885">
            <v>5474</v>
          </cell>
          <cell r="AO885">
            <v>5474</v>
          </cell>
          <cell r="AP885">
            <v>5474</v>
          </cell>
          <cell r="AQ885">
            <v>5474</v>
          </cell>
          <cell r="AR885">
            <v>5474</v>
          </cell>
          <cell r="AS885">
            <v>5474</v>
          </cell>
          <cell r="AT885">
            <v>5474</v>
          </cell>
          <cell r="AU885">
            <v>5474</v>
          </cell>
          <cell r="AV885">
            <v>5474</v>
          </cell>
          <cell r="AW885">
            <v>5474</v>
          </cell>
          <cell r="AX885">
            <v>5474</v>
          </cell>
          <cell r="AY885">
            <v>5474</v>
          </cell>
          <cell r="AZ885">
            <v>5474</v>
          </cell>
          <cell r="BA885">
            <v>5474</v>
          </cell>
          <cell r="BB885">
            <v>5474</v>
          </cell>
          <cell r="BC885">
            <v>5474</v>
          </cell>
          <cell r="BD885">
            <v>0</v>
          </cell>
          <cell r="BE885">
            <v>0</v>
          </cell>
          <cell r="BF885">
            <v>0</v>
          </cell>
          <cell r="BG885">
            <v>0</v>
          </cell>
          <cell r="BH885">
            <v>0</v>
          </cell>
          <cell r="BI885">
            <v>0</v>
          </cell>
          <cell r="BJ885">
            <v>0</v>
          </cell>
          <cell r="BK885">
            <v>0</v>
          </cell>
          <cell r="BL885">
            <v>0</v>
          </cell>
        </row>
        <row r="886">
          <cell r="B886" t="str">
            <v>1.1.06.03.00007</v>
          </cell>
          <cell r="C886" t="str">
            <v xml:space="preserve">CASA SAO JOSE PROD.AGRIC.LTDA                     </v>
          </cell>
          <cell r="D886">
            <v>5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20723.5</v>
          </cell>
          <cell r="R886">
            <v>20723.5</v>
          </cell>
          <cell r="S886">
            <v>24024</v>
          </cell>
          <cell r="T886">
            <v>27377</v>
          </cell>
          <cell r="U886">
            <v>27377</v>
          </cell>
          <cell r="V886">
            <v>34058.5</v>
          </cell>
          <cell r="W886">
            <v>40336.800000000003</v>
          </cell>
          <cell r="X886">
            <v>40336.800000000003</v>
          </cell>
          <cell r="Y886">
            <v>12959.8</v>
          </cell>
          <cell r="Z886">
            <v>12959.8</v>
          </cell>
          <cell r="AA886">
            <v>15973.3</v>
          </cell>
          <cell r="AB886">
            <v>29848</v>
          </cell>
          <cell r="AC886">
            <v>39672.5</v>
          </cell>
          <cell r="AD886">
            <v>45761.91</v>
          </cell>
          <cell r="AE886">
            <v>71092.81</v>
          </cell>
          <cell r="AF886">
            <v>92727.01</v>
          </cell>
          <cell r="AG886">
            <v>92727.01</v>
          </cell>
          <cell r="AH886">
            <v>92727.01</v>
          </cell>
          <cell r="AI886">
            <v>92727.01</v>
          </cell>
          <cell r="AJ886">
            <v>92727.01</v>
          </cell>
          <cell r="AK886">
            <v>92727.01</v>
          </cell>
          <cell r="AL886">
            <v>92727.01</v>
          </cell>
          <cell r="AM886">
            <v>92727.01</v>
          </cell>
          <cell r="AN886">
            <v>92727.01</v>
          </cell>
          <cell r="AO886">
            <v>92727.01</v>
          </cell>
          <cell r="AP886">
            <v>92727.01</v>
          </cell>
          <cell r="AQ886">
            <v>92727.01</v>
          </cell>
          <cell r="AR886">
            <v>92727.01</v>
          </cell>
          <cell r="AS886">
            <v>92727.01</v>
          </cell>
          <cell r="AT886">
            <v>92727.01</v>
          </cell>
          <cell r="AU886">
            <v>92727.01</v>
          </cell>
          <cell r="AV886">
            <v>92727.01</v>
          </cell>
          <cell r="AW886">
            <v>92727.01</v>
          </cell>
          <cell r="AX886">
            <v>92727.01</v>
          </cell>
          <cell r="AY886">
            <v>92727.01</v>
          </cell>
          <cell r="AZ886">
            <v>92727.01</v>
          </cell>
          <cell r="BA886">
            <v>92727.01</v>
          </cell>
          <cell r="BB886">
            <v>92727.01</v>
          </cell>
          <cell r="BC886">
            <v>92727.01</v>
          </cell>
          <cell r="BD886">
            <v>0</v>
          </cell>
          <cell r="BE886">
            <v>0</v>
          </cell>
          <cell r="BF886">
            <v>0</v>
          </cell>
          <cell r="BG886">
            <v>0</v>
          </cell>
          <cell r="BH886">
            <v>0</v>
          </cell>
          <cell r="BI886">
            <v>0</v>
          </cell>
          <cell r="BJ886">
            <v>0</v>
          </cell>
          <cell r="BK886">
            <v>0</v>
          </cell>
          <cell r="BL886">
            <v>0</v>
          </cell>
        </row>
        <row r="887">
          <cell r="B887" t="str">
            <v>1.1.06.03.00008</v>
          </cell>
          <cell r="C887" t="str">
            <v xml:space="preserve">FRUT AGRO COM.FRUTAS INSUMOS LTDA                 </v>
          </cell>
          <cell r="D887">
            <v>5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5714.8</v>
          </cell>
          <cell r="R887">
            <v>5714.8</v>
          </cell>
          <cell r="S887">
            <v>5714.8</v>
          </cell>
          <cell r="T887">
            <v>5714.8</v>
          </cell>
          <cell r="U887">
            <v>5714.8</v>
          </cell>
          <cell r="V887">
            <v>5714.8</v>
          </cell>
          <cell r="W887">
            <v>5714.8</v>
          </cell>
          <cell r="X887">
            <v>5714.8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0</v>
          </cell>
          <cell r="AY887">
            <v>0</v>
          </cell>
          <cell r="AZ887">
            <v>0</v>
          </cell>
          <cell r="BA887">
            <v>0</v>
          </cell>
          <cell r="BB887">
            <v>0</v>
          </cell>
          <cell r="BC887">
            <v>0</v>
          </cell>
          <cell r="BD887">
            <v>0</v>
          </cell>
          <cell r="BE887">
            <v>0</v>
          </cell>
          <cell r="BF887">
            <v>0</v>
          </cell>
          <cell r="BG887">
            <v>0</v>
          </cell>
          <cell r="BH887">
            <v>0</v>
          </cell>
          <cell r="BI887">
            <v>0</v>
          </cell>
          <cell r="BJ887">
            <v>0</v>
          </cell>
          <cell r="BK887">
            <v>0</v>
          </cell>
          <cell r="BL887">
            <v>0</v>
          </cell>
        </row>
        <row r="888">
          <cell r="B888" t="str">
            <v>1.1.06.03.00009</v>
          </cell>
          <cell r="C888" t="str">
            <v xml:space="preserve">SIQUEIRA &amp; MARQUES LTDA                           </v>
          </cell>
          <cell r="D888">
            <v>5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34525.4</v>
          </cell>
          <cell r="R888">
            <v>34525.4</v>
          </cell>
          <cell r="S888">
            <v>34525.4</v>
          </cell>
          <cell r="T888">
            <v>34525.4</v>
          </cell>
          <cell r="U888">
            <v>34525.4</v>
          </cell>
          <cell r="V888">
            <v>34525.4</v>
          </cell>
          <cell r="W888">
            <v>34525.4</v>
          </cell>
          <cell r="X888">
            <v>34525.4</v>
          </cell>
          <cell r="Y888">
            <v>40537</v>
          </cell>
          <cell r="Z888">
            <v>40537</v>
          </cell>
          <cell r="AA888">
            <v>40537</v>
          </cell>
          <cell r="AB888">
            <v>40537</v>
          </cell>
          <cell r="AC888">
            <v>40537</v>
          </cell>
          <cell r="AD888">
            <v>40537</v>
          </cell>
          <cell r="AE888">
            <v>40537</v>
          </cell>
          <cell r="AF888">
            <v>40537</v>
          </cell>
          <cell r="AG888">
            <v>40537</v>
          </cell>
          <cell r="AH888">
            <v>40537</v>
          </cell>
          <cell r="AI888">
            <v>40537</v>
          </cell>
          <cell r="AJ888">
            <v>40537</v>
          </cell>
          <cell r="AK888">
            <v>40537</v>
          </cell>
          <cell r="AL888">
            <v>40537</v>
          </cell>
          <cell r="AM888">
            <v>40537</v>
          </cell>
          <cell r="AN888">
            <v>40537</v>
          </cell>
          <cell r="AO888">
            <v>40537</v>
          </cell>
          <cell r="AP888">
            <v>40537</v>
          </cell>
          <cell r="AQ888">
            <v>40537</v>
          </cell>
          <cell r="AR888">
            <v>40537</v>
          </cell>
          <cell r="AS888">
            <v>40537</v>
          </cell>
          <cell r="AT888">
            <v>40537</v>
          </cell>
          <cell r="AU888">
            <v>40537</v>
          </cell>
          <cell r="AV888">
            <v>40537</v>
          </cell>
          <cell r="AW888">
            <v>40537</v>
          </cell>
          <cell r="AX888">
            <v>40537</v>
          </cell>
          <cell r="AY888">
            <v>40537</v>
          </cell>
          <cell r="AZ888">
            <v>40537</v>
          </cell>
          <cell r="BA888">
            <v>40537</v>
          </cell>
          <cell r="BB888">
            <v>40537</v>
          </cell>
          <cell r="BC888">
            <v>40537</v>
          </cell>
          <cell r="BD888">
            <v>0</v>
          </cell>
          <cell r="BE888">
            <v>0</v>
          </cell>
          <cell r="BF888">
            <v>0</v>
          </cell>
          <cell r="BG888">
            <v>0</v>
          </cell>
          <cell r="BH888">
            <v>0</v>
          </cell>
          <cell r="BI888">
            <v>0</v>
          </cell>
          <cell r="BJ888">
            <v>0</v>
          </cell>
          <cell r="BK888">
            <v>0</v>
          </cell>
          <cell r="BL888">
            <v>0</v>
          </cell>
        </row>
        <row r="889">
          <cell r="B889" t="str">
            <v>1.1.06.03.00010</v>
          </cell>
          <cell r="C889" t="str">
            <v xml:space="preserve">MOTOVERDE COM.REP.LTDA                            </v>
          </cell>
          <cell r="D889">
            <v>5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AO889">
            <v>0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0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  <cell r="BA889">
            <v>0</v>
          </cell>
          <cell r="BB889">
            <v>0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0</v>
          </cell>
          <cell r="BH889">
            <v>0</v>
          </cell>
          <cell r="BI889">
            <v>0</v>
          </cell>
          <cell r="BJ889">
            <v>0</v>
          </cell>
          <cell r="BK889">
            <v>0</v>
          </cell>
          <cell r="BL889">
            <v>0</v>
          </cell>
        </row>
        <row r="890">
          <cell r="B890" t="str">
            <v>1.1.06.03.00011</v>
          </cell>
          <cell r="C890" t="str">
            <v xml:space="preserve">AGROCENTRO DE ITAPIRA COM.REP.LTDA                </v>
          </cell>
          <cell r="D890">
            <v>5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  <cell r="AY890">
            <v>0</v>
          </cell>
          <cell r="AZ890">
            <v>0</v>
          </cell>
          <cell r="BA890">
            <v>0</v>
          </cell>
          <cell r="BB890">
            <v>0</v>
          </cell>
          <cell r="BC890">
            <v>0</v>
          </cell>
          <cell r="BD890">
            <v>0</v>
          </cell>
          <cell r="BE890">
            <v>0</v>
          </cell>
          <cell r="BF890">
            <v>0</v>
          </cell>
          <cell r="BG890">
            <v>0</v>
          </cell>
          <cell r="BH890">
            <v>0</v>
          </cell>
          <cell r="BI890">
            <v>0</v>
          </cell>
          <cell r="BJ890">
            <v>0</v>
          </cell>
          <cell r="BK890">
            <v>0</v>
          </cell>
          <cell r="BL890">
            <v>0</v>
          </cell>
        </row>
        <row r="891">
          <cell r="B891" t="str">
            <v>1.1.06.03.00012</v>
          </cell>
          <cell r="C891" t="str">
            <v xml:space="preserve">COOP.PLANTADORES DE CANA ZONA LENCOIS             </v>
          </cell>
          <cell r="D891">
            <v>5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1393</v>
          </cell>
          <cell r="R891">
            <v>1393</v>
          </cell>
          <cell r="S891">
            <v>1393</v>
          </cell>
          <cell r="T891">
            <v>1393</v>
          </cell>
          <cell r="U891">
            <v>1393</v>
          </cell>
          <cell r="V891">
            <v>1393</v>
          </cell>
          <cell r="W891">
            <v>1393</v>
          </cell>
          <cell r="X891">
            <v>1393</v>
          </cell>
          <cell r="Y891">
            <v>1393</v>
          </cell>
          <cell r="Z891">
            <v>1393</v>
          </cell>
          <cell r="AA891">
            <v>1393</v>
          </cell>
          <cell r="AB891">
            <v>1393</v>
          </cell>
          <cell r="AC891">
            <v>1393</v>
          </cell>
          <cell r="AD891">
            <v>1393</v>
          </cell>
          <cell r="AE891">
            <v>1393</v>
          </cell>
          <cell r="AF891">
            <v>1393</v>
          </cell>
          <cell r="AG891">
            <v>1393</v>
          </cell>
          <cell r="AH891">
            <v>1393</v>
          </cell>
          <cell r="AI891">
            <v>1393</v>
          </cell>
          <cell r="AJ891">
            <v>1393</v>
          </cell>
          <cell r="AK891">
            <v>1393</v>
          </cell>
          <cell r="AL891">
            <v>1393</v>
          </cell>
          <cell r="AM891">
            <v>1393</v>
          </cell>
          <cell r="AN891">
            <v>1393</v>
          </cell>
          <cell r="AO891">
            <v>1393</v>
          </cell>
          <cell r="AP891">
            <v>1393</v>
          </cell>
          <cell r="AQ891">
            <v>1393</v>
          </cell>
          <cell r="AR891">
            <v>1393</v>
          </cell>
          <cell r="AS891">
            <v>1393</v>
          </cell>
          <cell r="AT891">
            <v>1393</v>
          </cell>
          <cell r="AU891">
            <v>1393</v>
          </cell>
          <cell r="AV891">
            <v>1393</v>
          </cell>
          <cell r="AW891">
            <v>1393</v>
          </cell>
          <cell r="AX891">
            <v>1393</v>
          </cell>
          <cell r="AY891">
            <v>1393</v>
          </cell>
          <cell r="AZ891">
            <v>1393</v>
          </cell>
          <cell r="BA891">
            <v>1393</v>
          </cell>
          <cell r="BB891">
            <v>1393</v>
          </cell>
          <cell r="BC891">
            <v>1393</v>
          </cell>
          <cell r="BD891">
            <v>0</v>
          </cell>
          <cell r="BE891">
            <v>0</v>
          </cell>
          <cell r="BF891">
            <v>0</v>
          </cell>
          <cell r="BG891">
            <v>0</v>
          </cell>
          <cell r="BH891">
            <v>0</v>
          </cell>
          <cell r="BI891">
            <v>0</v>
          </cell>
          <cell r="BJ891">
            <v>0</v>
          </cell>
          <cell r="BK891">
            <v>0</v>
          </cell>
          <cell r="BL891">
            <v>0</v>
          </cell>
        </row>
        <row r="892">
          <cell r="B892" t="str">
            <v>1.1.06.03.00013</v>
          </cell>
          <cell r="C892" t="str">
            <v xml:space="preserve">YASUSHI HIGASHI                                   </v>
          </cell>
          <cell r="D892">
            <v>5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1537.9</v>
          </cell>
          <cell r="R892">
            <v>1537.9</v>
          </cell>
          <cell r="S892">
            <v>1537.9</v>
          </cell>
          <cell r="T892">
            <v>1537.9</v>
          </cell>
          <cell r="U892">
            <v>1537.9</v>
          </cell>
          <cell r="V892">
            <v>1537.9</v>
          </cell>
          <cell r="W892">
            <v>1537.9</v>
          </cell>
          <cell r="X892">
            <v>1537.9</v>
          </cell>
          <cell r="Y892">
            <v>1537.9</v>
          </cell>
          <cell r="Z892">
            <v>1537.9</v>
          </cell>
          <cell r="AA892">
            <v>1537.9</v>
          </cell>
          <cell r="AB892">
            <v>1537.9</v>
          </cell>
          <cell r="AC892">
            <v>1537.9</v>
          </cell>
          <cell r="AD892">
            <v>1537.9</v>
          </cell>
          <cell r="AE892">
            <v>1537.9</v>
          </cell>
          <cell r="AF892">
            <v>1537.9</v>
          </cell>
          <cell r="AG892">
            <v>1537.9</v>
          </cell>
          <cell r="AH892">
            <v>1537.9</v>
          </cell>
          <cell r="AI892">
            <v>1537.9</v>
          </cell>
          <cell r="AJ892">
            <v>1537.9</v>
          </cell>
          <cell r="AK892">
            <v>1537.9</v>
          </cell>
          <cell r="AL892">
            <v>1537.9</v>
          </cell>
          <cell r="AM892">
            <v>1537.9</v>
          </cell>
          <cell r="AN892">
            <v>1537.9</v>
          </cell>
          <cell r="AO892">
            <v>1537.9</v>
          </cell>
          <cell r="AP892">
            <v>1537.9</v>
          </cell>
          <cell r="AQ892">
            <v>1537.9</v>
          </cell>
          <cell r="AR892">
            <v>1537.9</v>
          </cell>
          <cell r="AS892">
            <v>1537.9</v>
          </cell>
          <cell r="AT892">
            <v>1537.9</v>
          </cell>
          <cell r="AU892">
            <v>1537.9</v>
          </cell>
          <cell r="AV892">
            <v>1537.9</v>
          </cell>
          <cell r="AW892">
            <v>1537.9</v>
          </cell>
          <cell r="AX892">
            <v>1537.9</v>
          </cell>
          <cell r="AY892">
            <v>1537.9</v>
          </cell>
          <cell r="AZ892">
            <v>1537.9</v>
          </cell>
          <cell r="BA892">
            <v>1537.9</v>
          </cell>
          <cell r="BB892">
            <v>1537.9</v>
          </cell>
          <cell r="BC892">
            <v>1537.9</v>
          </cell>
          <cell r="BD892">
            <v>0</v>
          </cell>
          <cell r="BE892">
            <v>0</v>
          </cell>
          <cell r="BF892">
            <v>0</v>
          </cell>
          <cell r="BG892">
            <v>0</v>
          </cell>
          <cell r="BH892">
            <v>0</v>
          </cell>
          <cell r="BI892">
            <v>0</v>
          </cell>
          <cell r="BJ892">
            <v>0</v>
          </cell>
          <cell r="BK892">
            <v>0</v>
          </cell>
          <cell r="BL892">
            <v>0</v>
          </cell>
        </row>
        <row r="893">
          <cell r="B893" t="str">
            <v>1.1.06.03.00014</v>
          </cell>
          <cell r="C893" t="str">
            <v xml:space="preserve">SEIVA AGROPECUARIA LTDA                           </v>
          </cell>
          <cell r="D893">
            <v>5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AO893">
            <v>0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  <cell r="AY893">
            <v>0</v>
          </cell>
          <cell r="AZ893">
            <v>0</v>
          </cell>
          <cell r="BA893">
            <v>0</v>
          </cell>
          <cell r="BB893">
            <v>0</v>
          </cell>
          <cell r="BC893">
            <v>0</v>
          </cell>
          <cell r="BD893">
            <v>0</v>
          </cell>
          <cell r="BE893">
            <v>0</v>
          </cell>
          <cell r="BF893">
            <v>0</v>
          </cell>
          <cell r="BG893">
            <v>0</v>
          </cell>
          <cell r="BH893">
            <v>0</v>
          </cell>
          <cell r="BI893">
            <v>0</v>
          </cell>
          <cell r="BJ893">
            <v>0</v>
          </cell>
          <cell r="BK893">
            <v>0</v>
          </cell>
          <cell r="BL893">
            <v>0</v>
          </cell>
        </row>
        <row r="894">
          <cell r="B894" t="str">
            <v>1.1.06.03.00015</v>
          </cell>
          <cell r="C894" t="str">
            <v xml:space="preserve">CRIALT COM.REP.INS.AGRIC.LTDA                     </v>
          </cell>
          <cell r="D894">
            <v>5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10241</v>
          </cell>
          <cell r="R894">
            <v>10241</v>
          </cell>
          <cell r="S894">
            <v>10241</v>
          </cell>
          <cell r="T894">
            <v>10241</v>
          </cell>
          <cell r="U894">
            <v>10241</v>
          </cell>
          <cell r="V894">
            <v>10241</v>
          </cell>
          <cell r="W894">
            <v>10241</v>
          </cell>
          <cell r="X894">
            <v>10241</v>
          </cell>
          <cell r="Y894">
            <v>10241</v>
          </cell>
          <cell r="Z894">
            <v>10241</v>
          </cell>
          <cell r="AA894">
            <v>10241</v>
          </cell>
          <cell r="AB894">
            <v>10241</v>
          </cell>
          <cell r="AC894">
            <v>10241</v>
          </cell>
          <cell r="AD894">
            <v>10241</v>
          </cell>
          <cell r="AE894">
            <v>10241</v>
          </cell>
          <cell r="AF894">
            <v>10241</v>
          </cell>
          <cell r="AG894">
            <v>10241</v>
          </cell>
          <cell r="AH894">
            <v>10241</v>
          </cell>
          <cell r="AI894">
            <v>10241</v>
          </cell>
          <cell r="AJ894">
            <v>10241</v>
          </cell>
          <cell r="AK894">
            <v>10241</v>
          </cell>
          <cell r="AL894">
            <v>10241</v>
          </cell>
          <cell r="AM894">
            <v>10241</v>
          </cell>
          <cell r="AN894">
            <v>10241</v>
          </cell>
          <cell r="AO894">
            <v>10241</v>
          </cell>
          <cell r="AP894">
            <v>10241</v>
          </cell>
          <cell r="AQ894">
            <v>10241</v>
          </cell>
          <cell r="AR894">
            <v>10241</v>
          </cell>
          <cell r="AS894">
            <v>10241</v>
          </cell>
          <cell r="AT894">
            <v>10241</v>
          </cell>
          <cell r="AU894">
            <v>10241</v>
          </cell>
          <cell r="AV894">
            <v>10241</v>
          </cell>
          <cell r="AW894">
            <v>10241</v>
          </cell>
          <cell r="AX894">
            <v>10241</v>
          </cell>
          <cell r="AY894">
            <v>10241</v>
          </cell>
          <cell r="AZ894">
            <v>10241</v>
          </cell>
          <cell r="BA894">
            <v>10241</v>
          </cell>
          <cell r="BB894">
            <v>10241</v>
          </cell>
          <cell r="BC894">
            <v>10241</v>
          </cell>
          <cell r="BD894">
            <v>0</v>
          </cell>
          <cell r="BE894">
            <v>0</v>
          </cell>
          <cell r="BF894">
            <v>0</v>
          </cell>
          <cell r="BG894">
            <v>0</v>
          </cell>
          <cell r="BH894">
            <v>0</v>
          </cell>
          <cell r="BI894">
            <v>0</v>
          </cell>
          <cell r="BJ894">
            <v>0</v>
          </cell>
          <cell r="BK894">
            <v>0</v>
          </cell>
          <cell r="BL894">
            <v>0</v>
          </cell>
        </row>
        <row r="895">
          <cell r="B895" t="str">
            <v>1.1.06.03.00016</v>
          </cell>
          <cell r="C895" t="str">
            <v xml:space="preserve">FERBELA COML.IND.TEC.AGRICOLA                     </v>
          </cell>
          <cell r="D895">
            <v>5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AO895">
            <v>0</v>
          </cell>
          <cell r="AP895">
            <v>0</v>
          </cell>
          <cell r="AQ895">
            <v>0</v>
          </cell>
          <cell r="AR895">
            <v>0</v>
          </cell>
          <cell r="AS895">
            <v>0</v>
          </cell>
          <cell r="AT895">
            <v>0</v>
          </cell>
          <cell r="AU895">
            <v>0</v>
          </cell>
          <cell r="AV895">
            <v>0</v>
          </cell>
          <cell r="AW895">
            <v>0</v>
          </cell>
          <cell r="AX895">
            <v>0</v>
          </cell>
          <cell r="AY895">
            <v>0</v>
          </cell>
          <cell r="AZ895">
            <v>0</v>
          </cell>
          <cell r="BA895">
            <v>0</v>
          </cell>
          <cell r="BB895">
            <v>0</v>
          </cell>
          <cell r="BC895">
            <v>0</v>
          </cell>
          <cell r="BD895">
            <v>0</v>
          </cell>
          <cell r="BE895">
            <v>0</v>
          </cell>
          <cell r="BF895">
            <v>0</v>
          </cell>
          <cell r="BG895">
            <v>0</v>
          </cell>
          <cell r="BH895">
            <v>0</v>
          </cell>
          <cell r="BI895">
            <v>0</v>
          </cell>
          <cell r="BJ895">
            <v>0</v>
          </cell>
          <cell r="BK895">
            <v>0</v>
          </cell>
          <cell r="BL895">
            <v>0</v>
          </cell>
        </row>
        <row r="896">
          <cell r="B896" t="str">
            <v>1.1.06.03.00017</v>
          </cell>
          <cell r="C896" t="str">
            <v xml:space="preserve">BRUNO &amp; FICHES LTDA                               </v>
          </cell>
          <cell r="D896">
            <v>5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35777.35</v>
          </cell>
          <cell r="R896">
            <v>35777.35</v>
          </cell>
          <cell r="S896">
            <v>35777.35</v>
          </cell>
          <cell r="T896">
            <v>35777.35</v>
          </cell>
          <cell r="U896">
            <v>35777.35</v>
          </cell>
          <cell r="V896">
            <v>35777.35</v>
          </cell>
          <cell r="W896">
            <v>35777.35</v>
          </cell>
          <cell r="X896">
            <v>35777.35</v>
          </cell>
          <cell r="Y896">
            <v>31588.9</v>
          </cell>
          <cell r="Z896">
            <v>31588.9</v>
          </cell>
          <cell r="AA896">
            <v>31588.9</v>
          </cell>
          <cell r="AB896">
            <v>31588.9</v>
          </cell>
          <cell r="AC896">
            <v>31588.9</v>
          </cell>
          <cell r="AD896">
            <v>31588.9</v>
          </cell>
          <cell r="AE896">
            <v>31588.9</v>
          </cell>
          <cell r="AF896">
            <v>31588.9</v>
          </cell>
          <cell r="AG896">
            <v>31588.9</v>
          </cell>
          <cell r="AH896">
            <v>31588.9</v>
          </cell>
          <cell r="AI896">
            <v>31588.9</v>
          </cell>
          <cell r="AJ896">
            <v>31588.9</v>
          </cell>
          <cell r="AK896">
            <v>31588.9</v>
          </cell>
          <cell r="AL896">
            <v>31588.9</v>
          </cell>
          <cell r="AM896">
            <v>31588.9</v>
          </cell>
          <cell r="AN896">
            <v>31588.9</v>
          </cell>
          <cell r="AO896">
            <v>31588.9</v>
          </cell>
          <cell r="AP896">
            <v>31588.9</v>
          </cell>
          <cell r="AQ896">
            <v>31588.9</v>
          </cell>
          <cell r="AR896">
            <v>31588.9</v>
          </cell>
          <cell r="AS896">
            <v>31588.9</v>
          </cell>
          <cell r="AT896">
            <v>31588.9</v>
          </cell>
          <cell r="AU896">
            <v>31588.9</v>
          </cell>
          <cell r="AV896">
            <v>31588.9</v>
          </cell>
          <cell r="AW896">
            <v>31588.9</v>
          </cell>
          <cell r="AX896">
            <v>31588.9</v>
          </cell>
          <cell r="AY896">
            <v>31588.9</v>
          </cell>
          <cell r="AZ896">
            <v>31588.9</v>
          </cell>
          <cell r="BA896">
            <v>31588.9</v>
          </cell>
          <cell r="BB896">
            <v>31588.9</v>
          </cell>
          <cell r="BC896">
            <v>31588.9</v>
          </cell>
          <cell r="BD896">
            <v>0</v>
          </cell>
          <cell r="BE896">
            <v>0</v>
          </cell>
          <cell r="BF896">
            <v>0</v>
          </cell>
          <cell r="BG896">
            <v>0</v>
          </cell>
          <cell r="BH896">
            <v>0</v>
          </cell>
          <cell r="BI896">
            <v>0</v>
          </cell>
          <cell r="BJ896">
            <v>0</v>
          </cell>
          <cell r="BK896">
            <v>0</v>
          </cell>
          <cell r="BL896">
            <v>0</v>
          </cell>
        </row>
        <row r="897">
          <cell r="B897" t="str">
            <v>1.1.06.03.00018</v>
          </cell>
          <cell r="C897" t="str">
            <v xml:space="preserve">OUROCAMPO AGROPECUARIA LTDA                       </v>
          </cell>
          <cell r="D897">
            <v>5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10258.82</v>
          </cell>
          <cell r="R897">
            <v>10258.82</v>
          </cell>
          <cell r="S897">
            <v>10258.82</v>
          </cell>
          <cell r="T897">
            <v>10258.82</v>
          </cell>
          <cell r="U897">
            <v>10258.82</v>
          </cell>
          <cell r="V897">
            <v>10258.82</v>
          </cell>
          <cell r="W897">
            <v>10258.82</v>
          </cell>
          <cell r="X897">
            <v>10258.82</v>
          </cell>
          <cell r="Y897">
            <v>10258.82</v>
          </cell>
          <cell r="Z897">
            <v>1125.3800000000001</v>
          </cell>
          <cell r="AA897">
            <v>1125.3800000000001</v>
          </cell>
          <cell r="AB897">
            <v>1125.3800000000001</v>
          </cell>
          <cell r="AC897">
            <v>1125.3800000000001</v>
          </cell>
          <cell r="AD897">
            <v>1125.3800000000001</v>
          </cell>
          <cell r="AE897">
            <v>1125.3800000000001</v>
          </cell>
          <cell r="AF897">
            <v>1125.3800000000001</v>
          </cell>
          <cell r="AG897">
            <v>1125.3800000000001</v>
          </cell>
          <cell r="AH897">
            <v>1125.3800000000001</v>
          </cell>
          <cell r="AI897">
            <v>1125.3800000000001</v>
          </cell>
          <cell r="AJ897">
            <v>1125.3800000000001</v>
          </cell>
          <cell r="AK897">
            <v>7176.38</v>
          </cell>
          <cell r="AL897">
            <v>7176.38</v>
          </cell>
          <cell r="AM897">
            <v>7176.38</v>
          </cell>
          <cell r="AN897">
            <v>7176.38</v>
          </cell>
          <cell r="AO897">
            <v>7176.38</v>
          </cell>
          <cell r="AP897">
            <v>7176.38</v>
          </cell>
          <cell r="AQ897">
            <v>7176.38</v>
          </cell>
          <cell r="AR897">
            <v>7176.38</v>
          </cell>
          <cell r="AS897">
            <v>7176.38</v>
          </cell>
          <cell r="AT897">
            <v>7176.38</v>
          </cell>
          <cell r="AU897">
            <v>7176.38</v>
          </cell>
          <cell r="AV897">
            <v>7176.38</v>
          </cell>
          <cell r="AW897">
            <v>7176.38</v>
          </cell>
          <cell r="AX897">
            <v>7176.38</v>
          </cell>
          <cell r="AY897">
            <v>7176.38</v>
          </cell>
          <cell r="AZ897">
            <v>7176.38</v>
          </cell>
          <cell r="BA897">
            <v>7176.38</v>
          </cell>
          <cell r="BB897">
            <v>7176.38</v>
          </cell>
          <cell r="BC897">
            <v>7176.38</v>
          </cell>
          <cell r="BD897">
            <v>0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0</v>
          </cell>
          <cell r="BJ897">
            <v>0</v>
          </cell>
          <cell r="BK897">
            <v>0</v>
          </cell>
          <cell r="BL897">
            <v>0</v>
          </cell>
        </row>
        <row r="898">
          <cell r="B898" t="str">
            <v>1.1.06.03.00019</v>
          </cell>
          <cell r="C898" t="str">
            <v xml:space="preserve">CAPELARI E ARISAWA LTDA                           </v>
          </cell>
          <cell r="D898">
            <v>5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AO898">
            <v>0</v>
          </cell>
          <cell r="AP898">
            <v>0</v>
          </cell>
          <cell r="AQ898">
            <v>0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0</v>
          </cell>
          <cell r="AY898">
            <v>0</v>
          </cell>
          <cell r="AZ898">
            <v>0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0</v>
          </cell>
          <cell r="BF898">
            <v>0</v>
          </cell>
          <cell r="BG898">
            <v>0</v>
          </cell>
          <cell r="BH898">
            <v>0</v>
          </cell>
          <cell r="BI898">
            <v>0</v>
          </cell>
          <cell r="BJ898">
            <v>0</v>
          </cell>
          <cell r="BK898">
            <v>0</v>
          </cell>
          <cell r="BL898">
            <v>0</v>
          </cell>
        </row>
        <row r="899">
          <cell r="B899" t="str">
            <v>1.1.06.03.00020</v>
          </cell>
          <cell r="C899" t="str">
            <v xml:space="preserve">CASA DO TOMATEIRO COM.E REP.LTDA                  </v>
          </cell>
          <cell r="D899">
            <v>5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4347.84</v>
          </cell>
          <cell r="R899">
            <v>4347.84</v>
          </cell>
          <cell r="S899">
            <v>4347.84</v>
          </cell>
          <cell r="T899">
            <v>4347.84</v>
          </cell>
          <cell r="U899">
            <v>4347.84</v>
          </cell>
          <cell r="V899">
            <v>4347.84</v>
          </cell>
          <cell r="W899">
            <v>4347.84</v>
          </cell>
          <cell r="X899">
            <v>4347.84</v>
          </cell>
          <cell r="Y899">
            <v>4347.84</v>
          </cell>
          <cell r="Z899">
            <v>4347.84</v>
          </cell>
          <cell r="AA899">
            <v>4347.84</v>
          </cell>
          <cell r="AB899">
            <v>4347.84</v>
          </cell>
          <cell r="AC899">
            <v>4347.84</v>
          </cell>
          <cell r="AD899">
            <v>4347.84</v>
          </cell>
          <cell r="AE899">
            <v>4347.84</v>
          </cell>
          <cell r="AF899">
            <v>4347.84</v>
          </cell>
          <cell r="AG899">
            <v>4347.84</v>
          </cell>
          <cell r="AH899">
            <v>4347.84</v>
          </cell>
          <cell r="AI899">
            <v>4347.84</v>
          </cell>
          <cell r="AJ899">
            <v>4347.84</v>
          </cell>
          <cell r="AK899">
            <v>4347.84</v>
          </cell>
          <cell r="AL899">
            <v>4347.84</v>
          </cell>
          <cell r="AM899">
            <v>4347.84</v>
          </cell>
          <cell r="AN899">
            <v>4347.84</v>
          </cell>
          <cell r="AO899">
            <v>4347.84</v>
          </cell>
          <cell r="AP899">
            <v>4347.84</v>
          </cell>
          <cell r="AQ899">
            <v>4347.84</v>
          </cell>
          <cell r="AR899">
            <v>4347.84</v>
          </cell>
          <cell r="AS899">
            <v>4347.84</v>
          </cell>
          <cell r="AT899">
            <v>4347.84</v>
          </cell>
          <cell r="AU899">
            <v>4347.84</v>
          </cell>
          <cell r="AV899">
            <v>4347.84</v>
          </cell>
          <cell r="AW899">
            <v>4347.84</v>
          </cell>
          <cell r="AX899">
            <v>4347.84</v>
          </cell>
          <cell r="AY899">
            <v>4347.84</v>
          </cell>
          <cell r="AZ899">
            <v>4347.84</v>
          </cell>
          <cell r="BA899">
            <v>4347.84</v>
          </cell>
          <cell r="BB899">
            <v>4347.84</v>
          </cell>
          <cell r="BC899">
            <v>4347.84</v>
          </cell>
          <cell r="BD899">
            <v>0</v>
          </cell>
          <cell r="BE899">
            <v>0</v>
          </cell>
          <cell r="BF899">
            <v>0</v>
          </cell>
          <cell r="BG899">
            <v>0</v>
          </cell>
          <cell r="BH899">
            <v>0</v>
          </cell>
          <cell r="BI899">
            <v>0</v>
          </cell>
          <cell r="BJ899">
            <v>0</v>
          </cell>
          <cell r="BK899">
            <v>0</v>
          </cell>
          <cell r="BL899">
            <v>0</v>
          </cell>
        </row>
        <row r="900">
          <cell r="B900" t="str">
            <v>1.1.06.03.00021</v>
          </cell>
          <cell r="C900" t="str">
            <v xml:space="preserve">LABORAVES COM.PROD.AGROPECUARIO                   </v>
          </cell>
          <cell r="D900">
            <v>5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AO900">
            <v>0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0</v>
          </cell>
          <cell r="AY900">
            <v>0</v>
          </cell>
          <cell r="AZ900">
            <v>0</v>
          </cell>
          <cell r="BA900">
            <v>0</v>
          </cell>
          <cell r="BB900">
            <v>0</v>
          </cell>
          <cell r="BC900">
            <v>0</v>
          </cell>
          <cell r="BD900">
            <v>0</v>
          </cell>
          <cell r="BE900">
            <v>0</v>
          </cell>
          <cell r="BF900">
            <v>0</v>
          </cell>
          <cell r="BG900">
            <v>0</v>
          </cell>
          <cell r="BH900">
            <v>0</v>
          </cell>
          <cell r="BI900">
            <v>0</v>
          </cell>
          <cell r="BJ900">
            <v>0</v>
          </cell>
          <cell r="BK900">
            <v>0</v>
          </cell>
          <cell r="BL900">
            <v>0</v>
          </cell>
        </row>
        <row r="901">
          <cell r="B901" t="str">
            <v>1.1.06.03.00022</v>
          </cell>
          <cell r="C901" t="str">
            <v xml:space="preserve">JOSE RICARDO SCUDELER                             </v>
          </cell>
          <cell r="D901">
            <v>5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2723.39</v>
          </cell>
          <cell r="R901">
            <v>2723.39</v>
          </cell>
          <cell r="S901">
            <v>2723.39</v>
          </cell>
          <cell r="T901">
            <v>2723.39</v>
          </cell>
          <cell r="U901">
            <v>2723.39</v>
          </cell>
          <cell r="V901">
            <v>2723.39</v>
          </cell>
          <cell r="W901">
            <v>2723.39</v>
          </cell>
          <cell r="X901">
            <v>2723.39</v>
          </cell>
          <cell r="Y901">
            <v>2723.39</v>
          </cell>
          <cell r="Z901">
            <v>2723.39</v>
          </cell>
          <cell r="AA901">
            <v>2723.39</v>
          </cell>
          <cell r="AB901">
            <v>2723.39</v>
          </cell>
          <cell r="AC901">
            <v>2723.39</v>
          </cell>
          <cell r="AD901">
            <v>2723.39</v>
          </cell>
          <cell r="AE901">
            <v>2723.39</v>
          </cell>
          <cell r="AF901">
            <v>2723.39</v>
          </cell>
          <cell r="AG901">
            <v>2723.39</v>
          </cell>
          <cell r="AH901">
            <v>2723.39</v>
          </cell>
          <cell r="AI901">
            <v>2723.39</v>
          </cell>
          <cell r="AJ901">
            <v>2723.39</v>
          </cell>
          <cell r="AK901">
            <v>2723.39</v>
          </cell>
          <cell r="AL901">
            <v>2723.39</v>
          </cell>
          <cell r="AM901">
            <v>2723.39</v>
          </cell>
          <cell r="AN901">
            <v>2723.39</v>
          </cell>
          <cell r="AO901">
            <v>2723.39</v>
          </cell>
          <cell r="AP901">
            <v>2723.39</v>
          </cell>
          <cell r="AQ901">
            <v>2723.39</v>
          </cell>
          <cell r="AR901">
            <v>2723.39</v>
          </cell>
          <cell r="AS901">
            <v>2723.39</v>
          </cell>
          <cell r="AT901">
            <v>2723.39</v>
          </cell>
          <cell r="AU901">
            <v>2723.39</v>
          </cell>
          <cell r="AV901">
            <v>2723.39</v>
          </cell>
          <cell r="AW901">
            <v>2723.39</v>
          </cell>
          <cell r="AX901">
            <v>2723.39</v>
          </cell>
          <cell r="AY901">
            <v>2723.39</v>
          </cell>
          <cell r="AZ901">
            <v>2723.39</v>
          </cell>
          <cell r="BA901">
            <v>2723.39</v>
          </cell>
          <cell r="BB901">
            <v>2723.39</v>
          </cell>
          <cell r="BC901">
            <v>2723.39</v>
          </cell>
          <cell r="BD901">
            <v>0</v>
          </cell>
          <cell r="BE901">
            <v>0</v>
          </cell>
          <cell r="BF901">
            <v>0</v>
          </cell>
          <cell r="BG901">
            <v>0</v>
          </cell>
          <cell r="BH901">
            <v>0</v>
          </cell>
          <cell r="BI901">
            <v>0</v>
          </cell>
          <cell r="BJ901">
            <v>0</v>
          </cell>
          <cell r="BK901">
            <v>0</v>
          </cell>
          <cell r="BL901">
            <v>0</v>
          </cell>
        </row>
        <row r="902">
          <cell r="B902" t="str">
            <v>1.1.06.03.00023</v>
          </cell>
          <cell r="C902" t="str">
            <v xml:space="preserve">CORINA COM.E INSUMOS                              </v>
          </cell>
          <cell r="D902">
            <v>5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0</v>
          </cell>
          <cell r="AY902">
            <v>0</v>
          </cell>
          <cell r="AZ902">
            <v>0</v>
          </cell>
          <cell r="BA902">
            <v>0</v>
          </cell>
          <cell r="BB902">
            <v>0</v>
          </cell>
          <cell r="BC902">
            <v>0</v>
          </cell>
          <cell r="BD902">
            <v>0</v>
          </cell>
          <cell r="BE902">
            <v>0</v>
          </cell>
          <cell r="BF902">
            <v>0</v>
          </cell>
          <cell r="BG902">
            <v>0</v>
          </cell>
          <cell r="BH902">
            <v>0</v>
          </cell>
          <cell r="BI902">
            <v>0</v>
          </cell>
          <cell r="BJ902">
            <v>0</v>
          </cell>
          <cell r="BK902">
            <v>0</v>
          </cell>
          <cell r="BL902">
            <v>0</v>
          </cell>
        </row>
        <row r="903">
          <cell r="B903" t="str">
            <v>1.1.06.03.00024</v>
          </cell>
          <cell r="C903" t="str">
            <v xml:space="preserve">ROMA COM.REP.AGRICOLAS LTDA                       </v>
          </cell>
          <cell r="D903">
            <v>5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  <cell r="BA903">
            <v>0</v>
          </cell>
          <cell r="BB903">
            <v>0</v>
          </cell>
          <cell r="BC903">
            <v>0</v>
          </cell>
          <cell r="BD903">
            <v>0</v>
          </cell>
          <cell r="BE903">
            <v>0</v>
          </cell>
          <cell r="BF903">
            <v>0</v>
          </cell>
          <cell r="BG903">
            <v>0</v>
          </cell>
          <cell r="BH903">
            <v>0</v>
          </cell>
          <cell r="BI903">
            <v>0</v>
          </cell>
          <cell r="BJ903">
            <v>0</v>
          </cell>
          <cell r="BK903">
            <v>0</v>
          </cell>
          <cell r="BL903">
            <v>0</v>
          </cell>
        </row>
        <row r="904">
          <cell r="B904" t="str">
            <v>1.1.06.03.00025</v>
          </cell>
          <cell r="C904" t="str">
            <v xml:space="preserve">COOP.DOS CAFEICULTORES DA REGIAO DE MAR           </v>
          </cell>
          <cell r="D904">
            <v>5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44139.51</v>
          </cell>
          <cell r="R904">
            <v>44139.51</v>
          </cell>
          <cell r="S904">
            <v>44139.51</v>
          </cell>
          <cell r="T904">
            <v>44139.51</v>
          </cell>
          <cell r="U904">
            <v>44139.51</v>
          </cell>
          <cell r="V904">
            <v>44139.51</v>
          </cell>
          <cell r="W904">
            <v>44139.51</v>
          </cell>
          <cell r="X904">
            <v>44139.51</v>
          </cell>
          <cell r="Y904">
            <v>44139.51</v>
          </cell>
          <cell r="Z904">
            <v>44139.51</v>
          </cell>
          <cell r="AA904">
            <v>44139.51</v>
          </cell>
          <cell r="AB904">
            <v>44139.51</v>
          </cell>
          <cell r="AC904">
            <v>44139.51</v>
          </cell>
          <cell r="AD904">
            <v>44139.51</v>
          </cell>
          <cell r="AE904">
            <v>44139.51</v>
          </cell>
          <cell r="AF904">
            <v>44139.51</v>
          </cell>
          <cell r="AG904">
            <v>44139.51</v>
          </cell>
          <cell r="AH904">
            <v>44139.51</v>
          </cell>
          <cell r="AI904">
            <v>44139.51</v>
          </cell>
          <cell r="AJ904">
            <v>44139.51</v>
          </cell>
          <cell r="AK904">
            <v>44139.51</v>
          </cell>
          <cell r="AL904">
            <v>44139.51</v>
          </cell>
          <cell r="AM904">
            <v>44139.51</v>
          </cell>
          <cell r="AN904">
            <v>44139.51</v>
          </cell>
          <cell r="AO904">
            <v>44139.51</v>
          </cell>
          <cell r="AP904">
            <v>44139.51</v>
          </cell>
          <cell r="AQ904">
            <v>44139.51</v>
          </cell>
          <cell r="AR904">
            <v>44139.51</v>
          </cell>
          <cell r="AS904">
            <v>44139.51</v>
          </cell>
          <cell r="AT904">
            <v>44139.51</v>
          </cell>
          <cell r="AU904">
            <v>44139.51</v>
          </cell>
          <cell r="AV904">
            <v>44139.51</v>
          </cell>
          <cell r="AW904">
            <v>44139.51</v>
          </cell>
          <cell r="AX904">
            <v>44139.51</v>
          </cell>
          <cell r="AY904">
            <v>44139.51</v>
          </cell>
          <cell r="AZ904">
            <v>44139.51</v>
          </cell>
          <cell r="BA904">
            <v>44139.51</v>
          </cell>
          <cell r="BB904">
            <v>44139.51</v>
          </cell>
          <cell r="BC904">
            <v>44139.51</v>
          </cell>
          <cell r="BD904">
            <v>0</v>
          </cell>
          <cell r="BE904">
            <v>0</v>
          </cell>
          <cell r="BF904">
            <v>0</v>
          </cell>
          <cell r="BG904">
            <v>0</v>
          </cell>
          <cell r="BH904">
            <v>0</v>
          </cell>
          <cell r="BI904">
            <v>0</v>
          </cell>
          <cell r="BJ904">
            <v>0</v>
          </cell>
          <cell r="BK904">
            <v>0</v>
          </cell>
          <cell r="BL904">
            <v>0</v>
          </cell>
        </row>
        <row r="905">
          <cell r="B905" t="str">
            <v>1.1.06.03.00026</v>
          </cell>
          <cell r="C905" t="str">
            <v xml:space="preserve">COMERCIAL BRUNIERI LTDA                           </v>
          </cell>
          <cell r="D905">
            <v>5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1643.6</v>
          </cell>
          <cell r="R905">
            <v>1643.6</v>
          </cell>
          <cell r="S905">
            <v>1643.6</v>
          </cell>
          <cell r="T905">
            <v>1643.6</v>
          </cell>
          <cell r="U905">
            <v>1643.6</v>
          </cell>
          <cell r="V905">
            <v>1643.6</v>
          </cell>
          <cell r="W905">
            <v>1643.6</v>
          </cell>
          <cell r="X905">
            <v>1643.6</v>
          </cell>
          <cell r="Y905">
            <v>1643.6</v>
          </cell>
          <cell r="Z905">
            <v>1643.6</v>
          </cell>
          <cell r="AA905">
            <v>1643.6</v>
          </cell>
          <cell r="AB905">
            <v>1643.6</v>
          </cell>
          <cell r="AC905">
            <v>1643.6</v>
          </cell>
          <cell r="AD905">
            <v>1643.6</v>
          </cell>
          <cell r="AE905">
            <v>1643.6</v>
          </cell>
          <cell r="AF905">
            <v>1643.6</v>
          </cell>
          <cell r="AG905">
            <v>1643.6</v>
          </cell>
          <cell r="AH905">
            <v>1643.6</v>
          </cell>
          <cell r="AI905">
            <v>1643.6</v>
          </cell>
          <cell r="AJ905">
            <v>1643.6</v>
          </cell>
          <cell r="AK905">
            <v>1643.6</v>
          </cell>
          <cell r="AL905">
            <v>1643.6</v>
          </cell>
          <cell r="AM905">
            <v>1643.6</v>
          </cell>
          <cell r="AN905">
            <v>1643.6</v>
          </cell>
          <cell r="AO905">
            <v>1643.6</v>
          </cell>
          <cell r="AP905">
            <v>1643.6</v>
          </cell>
          <cell r="AQ905">
            <v>1643.6</v>
          </cell>
          <cell r="AR905">
            <v>1643.6</v>
          </cell>
          <cell r="AS905">
            <v>1643.6</v>
          </cell>
          <cell r="AT905">
            <v>1643.6</v>
          </cell>
          <cell r="AU905">
            <v>1643.6</v>
          </cell>
          <cell r="AV905">
            <v>1643.6</v>
          </cell>
          <cell r="AW905">
            <v>1643.6</v>
          </cell>
          <cell r="AX905">
            <v>1643.6</v>
          </cell>
          <cell r="AY905">
            <v>1643.6</v>
          </cell>
          <cell r="AZ905">
            <v>1643.6</v>
          </cell>
          <cell r="BA905">
            <v>1643.6</v>
          </cell>
          <cell r="BB905">
            <v>1643.6</v>
          </cell>
          <cell r="BC905">
            <v>1643.6</v>
          </cell>
          <cell r="BD905">
            <v>0</v>
          </cell>
          <cell r="BE905">
            <v>0</v>
          </cell>
          <cell r="BF905">
            <v>0</v>
          </cell>
          <cell r="BG905">
            <v>0</v>
          </cell>
          <cell r="BH905">
            <v>0</v>
          </cell>
          <cell r="BI905">
            <v>0</v>
          </cell>
          <cell r="BJ905">
            <v>0</v>
          </cell>
          <cell r="BK905">
            <v>0</v>
          </cell>
          <cell r="BL905">
            <v>0</v>
          </cell>
        </row>
        <row r="906">
          <cell r="B906" t="str">
            <v>1.1.06.03.00027</v>
          </cell>
          <cell r="C906" t="str">
            <v xml:space="preserve">AGRO PAES COM.E REP.LTDA                          </v>
          </cell>
          <cell r="D906">
            <v>5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485.17</v>
          </cell>
          <cell r="R906">
            <v>485.17</v>
          </cell>
          <cell r="S906">
            <v>485.17</v>
          </cell>
          <cell r="T906">
            <v>485.17</v>
          </cell>
          <cell r="U906">
            <v>485.17</v>
          </cell>
          <cell r="V906">
            <v>485.17</v>
          </cell>
          <cell r="W906">
            <v>485.17</v>
          </cell>
          <cell r="X906">
            <v>485.17</v>
          </cell>
          <cell r="Y906">
            <v>485.17</v>
          </cell>
          <cell r="Z906">
            <v>485.17</v>
          </cell>
          <cell r="AA906">
            <v>485.17</v>
          </cell>
          <cell r="AB906">
            <v>485.17</v>
          </cell>
          <cell r="AC906">
            <v>485.17</v>
          </cell>
          <cell r="AD906">
            <v>485.17</v>
          </cell>
          <cell r="AE906">
            <v>485.17</v>
          </cell>
          <cell r="AF906">
            <v>485.17</v>
          </cell>
          <cell r="AG906">
            <v>485.17</v>
          </cell>
          <cell r="AH906">
            <v>485.17</v>
          </cell>
          <cell r="AI906">
            <v>485.17</v>
          </cell>
          <cell r="AJ906">
            <v>485.17</v>
          </cell>
          <cell r="AK906">
            <v>485.17</v>
          </cell>
          <cell r="AL906">
            <v>485.17</v>
          </cell>
          <cell r="AM906">
            <v>485.17</v>
          </cell>
          <cell r="AN906">
            <v>485.17</v>
          </cell>
          <cell r="AO906">
            <v>485.17</v>
          </cell>
          <cell r="AP906">
            <v>485.17</v>
          </cell>
          <cell r="AQ906">
            <v>485.17</v>
          </cell>
          <cell r="AR906">
            <v>485.17</v>
          </cell>
          <cell r="AS906">
            <v>485.17</v>
          </cell>
          <cell r="AT906">
            <v>485.17</v>
          </cell>
          <cell r="AU906">
            <v>485.17</v>
          </cell>
          <cell r="AV906">
            <v>485.17</v>
          </cell>
          <cell r="AW906">
            <v>485.17</v>
          </cell>
          <cell r="AX906">
            <v>485.17</v>
          </cell>
          <cell r="AY906">
            <v>485.17</v>
          </cell>
          <cell r="AZ906">
            <v>485.17</v>
          </cell>
          <cell r="BA906">
            <v>485.17</v>
          </cell>
          <cell r="BB906">
            <v>485.17</v>
          </cell>
          <cell r="BC906">
            <v>485.17</v>
          </cell>
          <cell r="BD906">
            <v>0</v>
          </cell>
          <cell r="BE906">
            <v>0</v>
          </cell>
          <cell r="BF906">
            <v>0</v>
          </cell>
          <cell r="BG906">
            <v>0</v>
          </cell>
          <cell r="BH906">
            <v>0</v>
          </cell>
          <cell r="BI906">
            <v>0</v>
          </cell>
          <cell r="BJ906">
            <v>0</v>
          </cell>
          <cell r="BK906">
            <v>0</v>
          </cell>
          <cell r="BL906">
            <v>0</v>
          </cell>
        </row>
        <row r="907">
          <cell r="B907" t="str">
            <v>1.1.06.03.00028</v>
          </cell>
          <cell r="C907" t="str">
            <v xml:space="preserve">NOVA TERRA COM.REP.E PLANEJAMENTO                 </v>
          </cell>
          <cell r="D907">
            <v>5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22835.75</v>
          </cell>
          <cell r="R907">
            <v>22835.75</v>
          </cell>
          <cell r="S907">
            <v>22835.75</v>
          </cell>
          <cell r="T907">
            <v>22835.75</v>
          </cell>
          <cell r="U907">
            <v>22835.75</v>
          </cell>
          <cell r="V907">
            <v>22835.75</v>
          </cell>
          <cell r="W907">
            <v>22835.75</v>
          </cell>
          <cell r="X907">
            <v>22835.75</v>
          </cell>
          <cell r="Y907">
            <v>21654.5</v>
          </cell>
          <cell r="Z907">
            <v>21654.5</v>
          </cell>
          <cell r="AA907">
            <v>21654.5</v>
          </cell>
          <cell r="AB907">
            <v>21654.5</v>
          </cell>
          <cell r="AC907">
            <v>21654.5</v>
          </cell>
          <cell r="AD907">
            <v>21654.5</v>
          </cell>
          <cell r="AE907">
            <v>21654.5</v>
          </cell>
          <cell r="AF907">
            <v>21654.5</v>
          </cell>
          <cell r="AG907">
            <v>21654.5</v>
          </cell>
          <cell r="AH907">
            <v>21654.5</v>
          </cell>
          <cell r="AI907">
            <v>21654.5</v>
          </cell>
          <cell r="AJ907">
            <v>21654.5</v>
          </cell>
          <cell r="AK907">
            <v>21654.5</v>
          </cell>
          <cell r="AL907">
            <v>21654.5</v>
          </cell>
          <cell r="AM907">
            <v>21654.5</v>
          </cell>
          <cell r="AN907">
            <v>21654.5</v>
          </cell>
          <cell r="AO907">
            <v>21654.5</v>
          </cell>
          <cell r="AP907">
            <v>21654.5</v>
          </cell>
          <cell r="AQ907">
            <v>21654.5</v>
          </cell>
          <cell r="AR907">
            <v>21654.5</v>
          </cell>
          <cell r="AS907">
            <v>21654.5</v>
          </cell>
          <cell r="AT907">
            <v>21654.5</v>
          </cell>
          <cell r="AU907">
            <v>21654.5</v>
          </cell>
          <cell r="AV907">
            <v>21654.5</v>
          </cell>
          <cell r="AW907">
            <v>21654.5</v>
          </cell>
          <cell r="AX907">
            <v>21654.5</v>
          </cell>
          <cell r="AY907">
            <v>21654.5</v>
          </cell>
          <cell r="AZ907">
            <v>21654.5</v>
          </cell>
          <cell r="BA907">
            <v>21654.5</v>
          </cell>
          <cell r="BB907">
            <v>21654.5</v>
          </cell>
          <cell r="BC907">
            <v>21654.5</v>
          </cell>
          <cell r="BD907">
            <v>0</v>
          </cell>
          <cell r="BE907">
            <v>0</v>
          </cell>
          <cell r="BF907">
            <v>0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</row>
        <row r="908">
          <cell r="B908" t="str">
            <v>1.1.06.03.00029</v>
          </cell>
          <cell r="C908" t="str">
            <v xml:space="preserve">VALDECIR JOSE LUNARDELLO                          </v>
          </cell>
          <cell r="D908">
            <v>5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16369.16</v>
          </cell>
          <cell r="R908">
            <v>16369.16</v>
          </cell>
          <cell r="S908">
            <v>16369.16</v>
          </cell>
          <cell r="T908">
            <v>16369.16</v>
          </cell>
          <cell r="U908">
            <v>16369.16</v>
          </cell>
          <cell r="V908">
            <v>16369.16</v>
          </cell>
          <cell r="W908">
            <v>16369.16</v>
          </cell>
          <cell r="X908">
            <v>16369.16</v>
          </cell>
          <cell r="Y908">
            <v>13372.46</v>
          </cell>
          <cell r="Z908">
            <v>13372.46</v>
          </cell>
          <cell r="AA908">
            <v>13372.46</v>
          </cell>
          <cell r="AB908">
            <v>13372.46</v>
          </cell>
          <cell r="AC908">
            <v>13372.46</v>
          </cell>
          <cell r="AD908">
            <v>13372.46</v>
          </cell>
          <cell r="AE908">
            <v>13372.46</v>
          </cell>
          <cell r="AF908">
            <v>13372.46</v>
          </cell>
          <cell r="AG908">
            <v>13372.46</v>
          </cell>
          <cell r="AH908">
            <v>13372.46</v>
          </cell>
          <cell r="AI908">
            <v>13372.46</v>
          </cell>
          <cell r="AJ908">
            <v>13372.46</v>
          </cell>
          <cell r="AK908">
            <v>13372.46</v>
          </cell>
          <cell r="AL908">
            <v>13372.46</v>
          </cell>
          <cell r="AM908">
            <v>13372.46</v>
          </cell>
          <cell r="AN908">
            <v>13372.46</v>
          </cell>
          <cell r="AO908">
            <v>13372.46</v>
          </cell>
          <cell r="AP908">
            <v>13372.46</v>
          </cell>
          <cell r="AQ908">
            <v>13372.46</v>
          </cell>
          <cell r="AR908">
            <v>13372.46</v>
          </cell>
          <cell r="AS908">
            <v>13372.46</v>
          </cell>
          <cell r="AT908">
            <v>13372.46</v>
          </cell>
          <cell r="AU908">
            <v>13372.46</v>
          </cell>
          <cell r="AV908">
            <v>13372.46</v>
          </cell>
          <cell r="AW908">
            <v>13372.46</v>
          </cell>
          <cell r="AX908">
            <v>13372.46</v>
          </cell>
          <cell r="AY908">
            <v>13372.46</v>
          </cell>
          <cell r="AZ908">
            <v>13372.46</v>
          </cell>
          <cell r="BA908">
            <v>13372.46</v>
          </cell>
          <cell r="BB908">
            <v>13372.46</v>
          </cell>
          <cell r="BC908">
            <v>13372.46</v>
          </cell>
          <cell r="BD908">
            <v>0</v>
          </cell>
          <cell r="BE908">
            <v>0</v>
          </cell>
          <cell r="BF908">
            <v>0</v>
          </cell>
          <cell r="BG908">
            <v>0</v>
          </cell>
          <cell r="BH908">
            <v>0</v>
          </cell>
          <cell r="BI908">
            <v>0</v>
          </cell>
          <cell r="BJ908">
            <v>0</v>
          </cell>
          <cell r="BK908">
            <v>0</v>
          </cell>
          <cell r="BL908">
            <v>0</v>
          </cell>
        </row>
        <row r="909">
          <cell r="B909" t="str">
            <v>1.1.06.03.00030</v>
          </cell>
          <cell r="C909" t="str">
            <v xml:space="preserve">AGRO CAMPO JABOTICABAL COM.REP.LTDA               </v>
          </cell>
          <cell r="D909">
            <v>5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1575.7</v>
          </cell>
          <cell r="R909">
            <v>1575.7</v>
          </cell>
          <cell r="S909">
            <v>1575.7</v>
          </cell>
          <cell r="T909">
            <v>1575.7</v>
          </cell>
          <cell r="U909">
            <v>1575.7</v>
          </cell>
          <cell r="V909">
            <v>1575.7</v>
          </cell>
          <cell r="W909">
            <v>1575.7</v>
          </cell>
          <cell r="X909">
            <v>1575.7</v>
          </cell>
          <cell r="Y909">
            <v>1575.7</v>
          </cell>
          <cell r="Z909">
            <v>1575.7</v>
          </cell>
          <cell r="AA909">
            <v>1575.7</v>
          </cell>
          <cell r="AB909">
            <v>1575.7</v>
          </cell>
          <cell r="AC909">
            <v>1575.7</v>
          </cell>
          <cell r="AD909">
            <v>1575.7</v>
          </cell>
          <cell r="AE909">
            <v>1575.7</v>
          </cell>
          <cell r="AF909">
            <v>1575.7</v>
          </cell>
          <cell r="AG909">
            <v>1575.7</v>
          </cell>
          <cell r="AH909">
            <v>1575.7</v>
          </cell>
          <cell r="AI909">
            <v>1575.7</v>
          </cell>
          <cell r="AJ909">
            <v>1575.7</v>
          </cell>
          <cell r="AK909">
            <v>1575.7</v>
          </cell>
          <cell r="AL909">
            <v>1575.7</v>
          </cell>
          <cell r="AM909">
            <v>1575.7</v>
          </cell>
          <cell r="AN909">
            <v>1575.7</v>
          </cell>
          <cell r="AO909">
            <v>1575.7</v>
          </cell>
          <cell r="AP909">
            <v>1575.7</v>
          </cell>
          <cell r="AQ909">
            <v>1575.7</v>
          </cell>
          <cell r="AR909">
            <v>1575.7</v>
          </cell>
          <cell r="AS909">
            <v>1575.7</v>
          </cell>
          <cell r="AT909">
            <v>1575.7</v>
          </cell>
          <cell r="AU909">
            <v>1575.7</v>
          </cell>
          <cell r="AV909">
            <v>1575.7</v>
          </cell>
          <cell r="AW909">
            <v>1575.7</v>
          </cell>
          <cell r="AX909">
            <v>1575.7</v>
          </cell>
          <cell r="AY909">
            <v>1575.7</v>
          </cell>
          <cell r="AZ909">
            <v>1575.7</v>
          </cell>
          <cell r="BA909">
            <v>1575.7</v>
          </cell>
          <cell r="BB909">
            <v>1575.7</v>
          </cell>
          <cell r="BC909">
            <v>1575.7</v>
          </cell>
          <cell r="BD909">
            <v>0</v>
          </cell>
          <cell r="BE909">
            <v>0</v>
          </cell>
          <cell r="BF909">
            <v>0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</row>
        <row r="910">
          <cell r="B910" t="str">
            <v>1.1.06.03.00031</v>
          </cell>
          <cell r="C910" t="str">
            <v xml:space="preserve">PAULO SERGIO AMORIM E CIA LTDA                    </v>
          </cell>
          <cell r="D910">
            <v>5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34737.5</v>
          </cell>
          <cell r="R910">
            <v>34737.5</v>
          </cell>
          <cell r="S910">
            <v>34737.5</v>
          </cell>
          <cell r="T910">
            <v>34737.5</v>
          </cell>
          <cell r="U910">
            <v>34737.5</v>
          </cell>
          <cell r="V910">
            <v>34737.5</v>
          </cell>
          <cell r="W910">
            <v>34737.5</v>
          </cell>
          <cell r="X910">
            <v>34737.5</v>
          </cell>
          <cell r="Y910">
            <v>34737.5</v>
          </cell>
          <cell r="Z910">
            <v>41303.5</v>
          </cell>
          <cell r="AA910">
            <v>57463</v>
          </cell>
          <cell r="AB910">
            <v>39682.129999999997</v>
          </cell>
          <cell r="AC910">
            <v>39682.129999999997</v>
          </cell>
          <cell r="AD910">
            <v>39682.129999999997</v>
          </cell>
          <cell r="AE910">
            <v>39682.129999999997</v>
          </cell>
          <cell r="AF910">
            <v>39682.129999999997</v>
          </cell>
          <cell r="AG910">
            <v>39682.129999999997</v>
          </cell>
          <cell r="AH910">
            <v>39682.129999999997</v>
          </cell>
          <cell r="AI910">
            <v>39682.129999999997</v>
          </cell>
          <cell r="AJ910">
            <v>39682.129999999997</v>
          </cell>
          <cell r="AK910">
            <v>39682.129999999997</v>
          </cell>
          <cell r="AL910">
            <v>39682.129999999997</v>
          </cell>
          <cell r="AM910">
            <v>39682.129999999997</v>
          </cell>
          <cell r="AN910">
            <v>39682.129999999997</v>
          </cell>
          <cell r="AO910">
            <v>39682.129999999997</v>
          </cell>
          <cell r="AP910">
            <v>39682.129999999997</v>
          </cell>
          <cell r="AQ910">
            <v>39682.129999999997</v>
          </cell>
          <cell r="AR910">
            <v>39682.129999999997</v>
          </cell>
          <cell r="AS910">
            <v>39682.129999999997</v>
          </cell>
          <cell r="AT910">
            <v>39682.129999999997</v>
          </cell>
          <cell r="AU910">
            <v>39682.129999999997</v>
          </cell>
          <cell r="AV910">
            <v>39682.129999999997</v>
          </cell>
          <cell r="AW910">
            <v>39682.129999999997</v>
          </cell>
          <cell r="AX910">
            <v>39682.129999999997</v>
          </cell>
          <cell r="AY910">
            <v>39682.129999999997</v>
          </cell>
          <cell r="AZ910">
            <v>39682.129999999997</v>
          </cell>
          <cell r="BA910">
            <v>39682.129999999997</v>
          </cell>
          <cell r="BB910">
            <v>39682.129999999997</v>
          </cell>
          <cell r="BC910">
            <v>39682.129999999997</v>
          </cell>
          <cell r="BD910">
            <v>0</v>
          </cell>
          <cell r="BE910">
            <v>0</v>
          </cell>
          <cell r="BF910">
            <v>0</v>
          </cell>
          <cell r="BG910">
            <v>0</v>
          </cell>
          <cell r="BH910">
            <v>0</v>
          </cell>
          <cell r="BI910">
            <v>0</v>
          </cell>
          <cell r="BJ910">
            <v>0</v>
          </cell>
          <cell r="BK910">
            <v>0</v>
          </cell>
          <cell r="BL910">
            <v>0</v>
          </cell>
        </row>
        <row r="911">
          <cell r="B911" t="str">
            <v>1.1.06.03.00032</v>
          </cell>
          <cell r="C911" t="str">
            <v xml:space="preserve">MOACIR ROBERTO FAGOTTI                            </v>
          </cell>
          <cell r="D911">
            <v>5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  <cell r="BA911">
            <v>0</v>
          </cell>
          <cell r="BB911">
            <v>0</v>
          </cell>
          <cell r="BC911">
            <v>0</v>
          </cell>
          <cell r="BD911">
            <v>0</v>
          </cell>
          <cell r="BE911">
            <v>0</v>
          </cell>
          <cell r="BF911">
            <v>0</v>
          </cell>
          <cell r="BG911">
            <v>0</v>
          </cell>
          <cell r="BH911">
            <v>0</v>
          </cell>
          <cell r="BI911">
            <v>0</v>
          </cell>
          <cell r="BJ911">
            <v>0</v>
          </cell>
          <cell r="BK911">
            <v>0</v>
          </cell>
          <cell r="BL911">
            <v>0</v>
          </cell>
        </row>
        <row r="912">
          <cell r="B912" t="str">
            <v>1.1.06.03.00033</v>
          </cell>
          <cell r="C912" t="str">
            <v xml:space="preserve">DELCALVADO AGROPECUARIA LTDA                      </v>
          </cell>
          <cell r="D912">
            <v>5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3301.55</v>
          </cell>
          <cell r="R912">
            <v>3301.55</v>
          </cell>
          <cell r="S912">
            <v>3301.55</v>
          </cell>
          <cell r="T912">
            <v>3301.55</v>
          </cell>
          <cell r="U912">
            <v>3301.55</v>
          </cell>
          <cell r="V912">
            <v>3301.55</v>
          </cell>
          <cell r="W912">
            <v>3301.55</v>
          </cell>
          <cell r="X912">
            <v>3301.55</v>
          </cell>
          <cell r="Y912">
            <v>3301.55</v>
          </cell>
          <cell r="Z912">
            <v>7071.05</v>
          </cell>
          <cell r="AA912">
            <v>7071.05</v>
          </cell>
          <cell r="AB912">
            <v>3272.5</v>
          </cell>
          <cell r="AC912">
            <v>3272.5</v>
          </cell>
          <cell r="AD912">
            <v>3272.5</v>
          </cell>
          <cell r="AE912">
            <v>3272.5</v>
          </cell>
          <cell r="AF912">
            <v>3272.5</v>
          </cell>
          <cell r="AG912">
            <v>3272.5</v>
          </cell>
          <cell r="AH912">
            <v>3272.5</v>
          </cell>
          <cell r="AI912">
            <v>3272.5</v>
          </cell>
          <cell r="AJ912">
            <v>3272.5</v>
          </cell>
          <cell r="AK912">
            <v>3272.5</v>
          </cell>
          <cell r="AL912">
            <v>3272.5</v>
          </cell>
          <cell r="AM912">
            <v>3272.5</v>
          </cell>
          <cell r="AN912">
            <v>3272.5</v>
          </cell>
          <cell r="AO912">
            <v>3272.5</v>
          </cell>
          <cell r="AP912">
            <v>3272.5</v>
          </cell>
          <cell r="AQ912">
            <v>3272.5</v>
          </cell>
          <cell r="AR912">
            <v>3272.5</v>
          </cell>
          <cell r="AS912">
            <v>3272.5</v>
          </cell>
          <cell r="AT912">
            <v>3272.5</v>
          </cell>
          <cell r="AU912">
            <v>3272.5</v>
          </cell>
          <cell r="AV912">
            <v>3272.5</v>
          </cell>
          <cell r="AW912">
            <v>3272.5</v>
          </cell>
          <cell r="AX912">
            <v>3272.5</v>
          </cell>
          <cell r="AY912">
            <v>3272.5</v>
          </cell>
          <cell r="AZ912">
            <v>3272.5</v>
          </cell>
          <cell r="BA912">
            <v>3272.5</v>
          </cell>
          <cell r="BB912">
            <v>3272.5</v>
          </cell>
          <cell r="BC912">
            <v>3272.5</v>
          </cell>
          <cell r="BD912">
            <v>0</v>
          </cell>
          <cell r="BE912">
            <v>0</v>
          </cell>
          <cell r="BF912">
            <v>0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0</v>
          </cell>
          <cell r="BL912">
            <v>0</v>
          </cell>
        </row>
        <row r="913">
          <cell r="B913" t="str">
            <v>1.1.06.03.00034</v>
          </cell>
          <cell r="C913" t="str">
            <v xml:space="preserve">AGRO-PORTO COML.E REPR.AGROP.LTDA                 </v>
          </cell>
          <cell r="D913">
            <v>5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4265.42</v>
          </cell>
          <cell r="R913">
            <v>4265.42</v>
          </cell>
          <cell r="S913">
            <v>4265.42</v>
          </cell>
          <cell r="T913">
            <v>4265.42</v>
          </cell>
          <cell r="U913">
            <v>4265.42</v>
          </cell>
          <cell r="V913">
            <v>4265.42</v>
          </cell>
          <cell r="W913">
            <v>4265.42</v>
          </cell>
          <cell r="X913">
            <v>4265.42</v>
          </cell>
          <cell r="Y913">
            <v>4265.42</v>
          </cell>
          <cell r="Z913">
            <v>4265.42</v>
          </cell>
          <cell r="AA913">
            <v>4265.42</v>
          </cell>
          <cell r="AB913">
            <v>4265.42</v>
          </cell>
          <cell r="AC913">
            <v>4265.42</v>
          </cell>
          <cell r="AD913">
            <v>4265.42</v>
          </cell>
          <cell r="AE913">
            <v>4265.42</v>
          </cell>
          <cell r="AF913">
            <v>4265.42</v>
          </cell>
          <cell r="AG913">
            <v>4265.42</v>
          </cell>
          <cell r="AH913">
            <v>4265.42</v>
          </cell>
          <cell r="AI913">
            <v>4265.42</v>
          </cell>
          <cell r="AJ913">
            <v>4265.42</v>
          </cell>
          <cell r="AK913">
            <v>4265.42</v>
          </cell>
          <cell r="AL913">
            <v>4265.42</v>
          </cell>
          <cell r="AM913">
            <v>4265.42</v>
          </cell>
          <cell r="AN913">
            <v>4265.42</v>
          </cell>
          <cell r="AO913">
            <v>4265.42</v>
          </cell>
          <cell r="AP913">
            <v>4265.42</v>
          </cell>
          <cell r="AQ913">
            <v>4265.42</v>
          </cell>
          <cell r="AR913">
            <v>4265.42</v>
          </cell>
          <cell r="AS913">
            <v>4265.42</v>
          </cell>
          <cell r="AT913">
            <v>4265.42</v>
          </cell>
          <cell r="AU913">
            <v>4265.42</v>
          </cell>
          <cell r="AV913">
            <v>4265.42</v>
          </cell>
          <cell r="AW913">
            <v>4265.42</v>
          </cell>
          <cell r="AX913">
            <v>4265.42</v>
          </cell>
          <cell r="AY913">
            <v>4265.42</v>
          </cell>
          <cell r="AZ913">
            <v>4265.42</v>
          </cell>
          <cell r="BA913">
            <v>4265.42</v>
          </cell>
          <cell r="BB913">
            <v>4265.42</v>
          </cell>
          <cell r="BC913">
            <v>4265.42</v>
          </cell>
          <cell r="BD913">
            <v>0</v>
          </cell>
          <cell r="BE913">
            <v>0</v>
          </cell>
          <cell r="BF913">
            <v>0</v>
          </cell>
          <cell r="BG913">
            <v>0</v>
          </cell>
          <cell r="BH913">
            <v>0</v>
          </cell>
          <cell r="BI913">
            <v>0</v>
          </cell>
          <cell r="BJ913">
            <v>0</v>
          </cell>
          <cell r="BK913">
            <v>0</v>
          </cell>
          <cell r="BL913">
            <v>0</v>
          </cell>
        </row>
        <row r="914">
          <cell r="B914" t="str">
            <v>1.1.06.03.00035</v>
          </cell>
          <cell r="C914" t="str">
            <v xml:space="preserve">JOSE VENDRANETO MENEZES                           </v>
          </cell>
          <cell r="D914">
            <v>5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AO914">
            <v>0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  <cell r="AY914">
            <v>0</v>
          </cell>
          <cell r="AZ914">
            <v>0</v>
          </cell>
          <cell r="BA914">
            <v>0</v>
          </cell>
          <cell r="BB914">
            <v>0</v>
          </cell>
          <cell r="BC914">
            <v>0</v>
          </cell>
          <cell r="BD914">
            <v>0</v>
          </cell>
          <cell r="BE914">
            <v>0</v>
          </cell>
          <cell r="BF914">
            <v>0</v>
          </cell>
          <cell r="BG914">
            <v>0</v>
          </cell>
          <cell r="BH914">
            <v>0</v>
          </cell>
          <cell r="BI914">
            <v>0</v>
          </cell>
          <cell r="BJ914">
            <v>0</v>
          </cell>
          <cell r="BK914">
            <v>0</v>
          </cell>
          <cell r="BL914">
            <v>0</v>
          </cell>
        </row>
        <row r="915">
          <cell r="B915" t="str">
            <v>1.1.06.03.00036</v>
          </cell>
          <cell r="C915" t="str">
            <v xml:space="preserve">JOSE LAZARO AGUIAR SILVA                          </v>
          </cell>
          <cell r="D915">
            <v>5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63893.2</v>
          </cell>
          <cell r="R915">
            <v>63893.2</v>
          </cell>
          <cell r="S915">
            <v>63893.2</v>
          </cell>
          <cell r="T915">
            <v>63893.2</v>
          </cell>
          <cell r="U915">
            <v>63893.2</v>
          </cell>
          <cell r="V915">
            <v>63893.2</v>
          </cell>
          <cell r="W915">
            <v>63893.2</v>
          </cell>
          <cell r="X915">
            <v>63893.2</v>
          </cell>
          <cell r="Y915">
            <v>63893.2</v>
          </cell>
          <cell r="Z915">
            <v>63893.2</v>
          </cell>
          <cell r="AA915">
            <v>63893.2</v>
          </cell>
          <cell r="AB915">
            <v>63893.2</v>
          </cell>
          <cell r="AC915">
            <v>63893.2</v>
          </cell>
          <cell r="AD915">
            <v>63893.2</v>
          </cell>
          <cell r="AE915">
            <v>63893.2</v>
          </cell>
          <cell r="AF915">
            <v>63893.2</v>
          </cell>
          <cell r="AG915">
            <v>63893.2</v>
          </cell>
          <cell r="AH915">
            <v>63893.2</v>
          </cell>
          <cell r="AI915">
            <v>63893.2</v>
          </cell>
          <cell r="AJ915">
            <v>63893.2</v>
          </cell>
          <cell r="AK915">
            <v>63893.2</v>
          </cell>
          <cell r="AL915">
            <v>63893.2</v>
          </cell>
          <cell r="AM915">
            <v>63893.2</v>
          </cell>
          <cell r="AN915">
            <v>63893.2</v>
          </cell>
          <cell r="AO915">
            <v>63893.2</v>
          </cell>
          <cell r="AP915">
            <v>63893.2</v>
          </cell>
          <cell r="AQ915">
            <v>63893.2</v>
          </cell>
          <cell r="AR915">
            <v>63893.2</v>
          </cell>
          <cell r="AS915">
            <v>63893.2</v>
          </cell>
          <cell r="AT915">
            <v>63893.2</v>
          </cell>
          <cell r="AU915">
            <v>63893.2</v>
          </cell>
          <cell r="AV915">
            <v>63893.2</v>
          </cell>
          <cell r="AW915">
            <v>63893.2</v>
          </cell>
          <cell r="AX915">
            <v>63893.2</v>
          </cell>
          <cell r="AY915">
            <v>63893.2</v>
          </cell>
          <cell r="AZ915">
            <v>63893.2</v>
          </cell>
          <cell r="BA915">
            <v>63893.2</v>
          </cell>
          <cell r="BB915">
            <v>63893.2</v>
          </cell>
          <cell r="BC915">
            <v>63893.2</v>
          </cell>
          <cell r="BD915">
            <v>0</v>
          </cell>
          <cell r="BE915">
            <v>0</v>
          </cell>
          <cell r="BF915">
            <v>0</v>
          </cell>
          <cell r="BG915">
            <v>0</v>
          </cell>
          <cell r="BH915">
            <v>0</v>
          </cell>
          <cell r="BI915">
            <v>0</v>
          </cell>
          <cell r="BJ915">
            <v>0</v>
          </cell>
          <cell r="BK915">
            <v>0</v>
          </cell>
          <cell r="BL915">
            <v>0</v>
          </cell>
        </row>
        <row r="916">
          <cell r="B916" t="str">
            <v>1.1.06.03.00037</v>
          </cell>
          <cell r="C916" t="str">
            <v xml:space="preserve">EDSON DELMASCHIO-ME                               </v>
          </cell>
          <cell r="D916">
            <v>5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11135.6</v>
          </cell>
          <cell r="R916">
            <v>11135.6</v>
          </cell>
          <cell r="S916">
            <v>11135.6</v>
          </cell>
          <cell r="T916">
            <v>11135.6</v>
          </cell>
          <cell r="U916">
            <v>11135.6</v>
          </cell>
          <cell r="V916">
            <v>11135.6</v>
          </cell>
          <cell r="W916">
            <v>11135.6</v>
          </cell>
          <cell r="X916">
            <v>11135.6</v>
          </cell>
          <cell r="Y916">
            <v>11632.6</v>
          </cell>
          <cell r="Z916">
            <v>11632.6</v>
          </cell>
          <cell r="AA916">
            <v>11632.6</v>
          </cell>
          <cell r="AB916">
            <v>11632.6</v>
          </cell>
          <cell r="AC916">
            <v>11632.6</v>
          </cell>
          <cell r="AD916">
            <v>11632.6</v>
          </cell>
          <cell r="AE916">
            <v>11632.6</v>
          </cell>
          <cell r="AF916">
            <v>11632.6</v>
          </cell>
          <cell r="AG916">
            <v>11632.6</v>
          </cell>
          <cell r="AH916">
            <v>11632.6</v>
          </cell>
          <cell r="AI916">
            <v>11632.6</v>
          </cell>
          <cell r="AJ916">
            <v>11632.6</v>
          </cell>
          <cell r="AK916">
            <v>11632.6</v>
          </cell>
          <cell r="AL916">
            <v>11632.6</v>
          </cell>
          <cell r="AM916">
            <v>11632.6</v>
          </cell>
          <cell r="AN916">
            <v>11632.6</v>
          </cell>
          <cell r="AO916">
            <v>11632.6</v>
          </cell>
          <cell r="AP916">
            <v>11632.6</v>
          </cell>
          <cell r="AQ916">
            <v>11632.6</v>
          </cell>
          <cell r="AR916">
            <v>11632.6</v>
          </cell>
          <cell r="AS916">
            <v>11632.6</v>
          </cell>
          <cell r="AT916">
            <v>11632.6</v>
          </cell>
          <cell r="AU916">
            <v>11632.6</v>
          </cell>
          <cell r="AV916">
            <v>11632.6</v>
          </cell>
          <cell r="AW916">
            <v>11632.6</v>
          </cell>
          <cell r="AX916">
            <v>11632.6</v>
          </cell>
          <cell r="AY916">
            <v>11632.6</v>
          </cell>
          <cell r="AZ916">
            <v>11632.6</v>
          </cell>
          <cell r="BA916">
            <v>11632.6</v>
          </cell>
          <cell r="BB916">
            <v>11632.6</v>
          </cell>
          <cell r="BC916">
            <v>11632.6</v>
          </cell>
          <cell r="BD916">
            <v>0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  <cell r="BK916">
            <v>0</v>
          </cell>
          <cell r="BL916">
            <v>0</v>
          </cell>
        </row>
        <row r="917">
          <cell r="B917" t="str">
            <v>1.1.06.03.00038</v>
          </cell>
          <cell r="C917" t="str">
            <v xml:space="preserve">CEVIN REPRES.AGRIC.LTDA                           </v>
          </cell>
          <cell r="D917">
            <v>5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0</v>
          </cell>
          <cell r="BD917">
            <v>0</v>
          </cell>
          <cell r="BE917">
            <v>0</v>
          </cell>
          <cell r="BF917">
            <v>0</v>
          </cell>
          <cell r="BG917">
            <v>0</v>
          </cell>
          <cell r="BH917">
            <v>0</v>
          </cell>
          <cell r="BI917">
            <v>0</v>
          </cell>
          <cell r="BJ917">
            <v>0</v>
          </cell>
          <cell r="BK917">
            <v>0</v>
          </cell>
          <cell r="BL917">
            <v>0</v>
          </cell>
        </row>
        <row r="918">
          <cell r="B918" t="str">
            <v>1.1.06.03.00039</v>
          </cell>
          <cell r="C918" t="str">
            <v xml:space="preserve">COOP.REG.AGROP.TAQUARITUBA                        </v>
          </cell>
          <cell r="D918">
            <v>5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AO918">
            <v>0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T918">
            <v>0</v>
          </cell>
          <cell r="AU918">
            <v>0</v>
          </cell>
          <cell r="AV918">
            <v>0</v>
          </cell>
          <cell r="AW918">
            <v>0</v>
          </cell>
          <cell r="AX918">
            <v>0</v>
          </cell>
          <cell r="AY918">
            <v>0</v>
          </cell>
          <cell r="AZ918">
            <v>0</v>
          </cell>
          <cell r="BA918">
            <v>0</v>
          </cell>
          <cell r="BB918">
            <v>0</v>
          </cell>
          <cell r="BC918">
            <v>0</v>
          </cell>
          <cell r="BD918">
            <v>0</v>
          </cell>
          <cell r="BE918">
            <v>0</v>
          </cell>
          <cell r="BF918">
            <v>0</v>
          </cell>
          <cell r="BG918">
            <v>0</v>
          </cell>
          <cell r="BH918">
            <v>0</v>
          </cell>
          <cell r="BI918">
            <v>0</v>
          </cell>
          <cell r="BJ918">
            <v>0</v>
          </cell>
          <cell r="BK918">
            <v>0</v>
          </cell>
          <cell r="BL918">
            <v>0</v>
          </cell>
        </row>
        <row r="919">
          <cell r="B919" t="str">
            <v>1.1.06.03.00040</v>
          </cell>
          <cell r="C919" t="str">
            <v xml:space="preserve">AGROPECUARIA VELOMAR LTDA                         </v>
          </cell>
          <cell r="D919">
            <v>5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12060.3</v>
          </cell>
          <cell r="R919">
            <v>12060.3</v>
          </cell>
          <cell r="S919">
            <v>12060.3</v>
          </cell>
          <cell r="T919">
            <v>12060.3</v>
          </cell>
          <cell r="U919">
            <v>12060.3</v>
          </cell>
          <cell r="V919">
            <v>12060.3</v>
          </cell>
          <cell r="W919">
            <v>12060.3</v>
          </cell>
          <cell r="X919">
            <v>14450.8</v>
          </cell>
          <cell r="Y919">
            <v>2390.5</v>
          </cell>
          <cell r="Z919">
            <v>2390.5</v>
          </cell>
          <cell r="AA919">
            <v>2390.5</v>
          </cell>
          <cell r="AB919">
            <v>2390.5</v>
          </cell>
          <cell r="AC919">
            <v>2390.5</v>
          </cell>
          <cell r="AD919">
            <v>2390.5</v>
          </cell>
          <cell r="AE919">
            <v>2390.5</v>
          </cell>
          <cell r="AF919">
            <v>2390.5</v>
          </cell>
          <cell r="AG919">
            <v>2390.5</v>
          </cell>
          <cell r="AH919">
            <v>2390.5</v>
          </cell>
          <cell r="AI919">
            <v>2390.5</v>
          </cell>
          <cell r="AJ919">
            <v>2390.5</v>
          </cell>
          <cell r="AK919">
            <v>2390.5</v>
          </cell>
          <cell r="AL919">
            <v>2390.5</v>
          </cell>
          <cell r="AM919">
            <v>2390.5</v>
          </cell>
          <cell r="AN919">
            <v>2390.5</v>
          </cell>
          <cell r="AO919">
            <v>2390.5</v>
          </cell>
          <cell r="AP919">
            <v>2390.5</v>
          </cell>
          <cell r="AQ919">
            <v>2390.5</v>
          </cell>
          <cell r="AR919">
            <v>2390.5</v>
          </cell>
          <cell r="AS919">
            <v>2390.5</v>
          </cell>
          <cell r="AT919">
            <v>2390.5</v>
          </cell>
          <cell r="AU919">
            <v>2390.5</v>
          </cell>
          <cell r="AV919">
            <v>2390.5</v>
          </cell>
          <cell r="AW919">
            <v>2390.5</v>
          </cell>
          <cell r="AX919">
            <v>2390.5</v>
          </cell>
          <cell r="AY919">
            <v>2390.5</v>
          </cell>
          <cell r="AZ919">
            <v>2390.5</v>
          </cell>
          <cell r="BA919">
            <v>2390.5</v>
          </cell>
          <cell r="BB919">
            <v>2390.5</v>
          </cell>
          <cell r="BC919">
            <v>2390.5</v>
          </cell>
          <cell r="BD919">
            <v>0</v>
          </cell>
          <cell r="BE919">
            <v>0</v>
          </cell>
          <cell r="BF919">
            <v>0</v>
          </cell>
          <cell r="BG919">
            <v>0</v>
          </cell>
          <cell r="BH919">
            <v>0</v>
          </cell>
          <cell r="BI919">
            <v>0</v>
          </cell>
          <cell r="BJ919">
            <v>0</v>
          </cell>
          <cell r="BK919">
            <v>0</v>
          </cell>
          <cell r="BL919">
            <v>0</v>
          </cell>
        </row>
        <row r="920">
          <cell r="B920" t="str">
            <v>1.1.06.03.00041</v>
          </cell>
          <cell r="C920" t="str">
            <v xml:space="preserve">MOLINA &amp; MACHADO LTDA                             </v>
          </cell>
          <cell r="D920">
            <v>5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430.11</v>
          </cell>
          <cell r="R920">
            <v>430.11</v>
          </cell>
          <cell r="S920">
            <v>430.11</v>
          </cell>
          <cell r="T920">
            <v>430.11</v>
          </cell>
          <cell r="U920">
            <v>430.11</v>
          </cell>
          <cell r="V920">
            <v>430.11</v>
          </cell>
          <cell r="W920">
            <v>430.11</v>
          </cell>
          <cell r="X920">
            <v>430.11</v>
          </cell>
          <cell r="Y920">
            <v>430.11</v>
          </cell>
          <cell r="Z920">
            <v>430.11</v>
          </cell>
          <cell r="AA920">
            <v>430.11</v>
          </cell>
          <cell r="AB920">
            <v>430.11</v>
          </cell>
          <cell r="AC920">
            <v>430.11</v>
          </cell>
          <cell r="AD920">
            <v>430.11</v>
          </cell>
          <cell r="AE920">
            <v>430.11</v>
          </cell>
          <cell r="AF920">
            <v>430.11</v>
          </cell>
          <cell r="AG920">
            <v>430.11</v>
          </cell>
          <cell r="AH920">
            <v>430.11</v>
          </cell>
          <cell r="AI920">
            <v>430.11</v>
          </cell>
          <cell r="AJ920">
            <v>430.11</v>
          </cell>
          <cell r="AK920">
            <v>430.11</v>
          </cell>
          <cell r="AL920">
            <v>430.11</v>
          </cell>
          <cell r="AM920">
            <v>430.11</v>
          </cell>
          <cell r="AN920">
            <v>430.11</v>
          </cell>
          <cell r="AO920">
            <v>430.11</v>
          </cell>
          <cell r="AP920">
            <v>430.11</v>
          </cell>
          <cell r="AQ920">
            <v>430.11</v>
          </cell>
          <cell r="AR920">
            <v>430.11</v>
          </cell>
          <cell r="AS920">
            <v>430.11</v>
          </cell>
          <cell r="AT920">
            <v>430.11</v>
          </cell>
          <cell r="AU920">
            <v>430.11</v>
          </cell>
          <cell r="AV920">
            <v>430.11</v>
          </cell>
          <cell r="AW920">
            <v>430.11</v>
          </cell>
          <cell r="AX920">
            <v>430.11</v>
          </cell>
          <cell r="AY920">
            <v>430.11</v>
          </cell>
          <cell r="AZ920">
            <v>430.11</v>
          </cell>
          <cell r="BA920">
            <v>430.11</v>
          </cell>
          <cell r="BB920">
            <v>430.11</v>
          </cell>
          <cell r="BC920">
            <v>430.11</v>
          </cell>
          <cell r="BD920">
            <v>0</v>
          </cell>
          <cell r="BE920">
            <v>0</v>
          </cell>
          <cell r="BF920">
            <v>0</v>
          </cell>
          <cell r="BG920">
            <v>0</v>
          </cell>
          <cell r="BH920">
            <v>0</v>
          </cell>
          <cell r="BI920">
            <v>0</v>
          </cell>
          <cell r="BJ920">
            <v>0</v>
          </cell>
          <cell r="BK920">
            <v>0</v>
          </cell>
          <cell r="BL920">
            <v>0</v>
          </cell>
        </row>
        <row r="921">
          <cell r="B921" t="str">
            <v>1.1.06.03.00042</v>
          </cell>
          <cell r="C921" t="str">
            <v xml:space="preserve">COTREVAL AGRICOLA LTDA                            </v>
          </cell>
          <cell r="D921">
            <v>5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0</v>
          </cell>
          <cell r="AY921">
            <v>0</v>
          </cell>
          <cell r="AZ921">
            <v>0</v>
          </cell>
          <cell r="BA921">
            <v>0</v>
          </cell>
          <cell r="BB921">
            <v>0</v>
          </cell>
          <cell r="BC921">
            <v>0</v>
          </cell>
          <cell r="BD921">
            <v>0</v>
          </cell>
          <cell r="BE921">
            <v>0</v>
          </cell>
          <cell r="BF921">
            <v>0</v>
          </cell>
          <cell r="BG921">
            <v>0</v>
          </cell>
          <cell r="BH921">
            <v>0</v>
          </cell>
          <cell r="BI921">
            <v>0</v>
          </cell>
          <cell r="BJ921">
            <v>0</v>
          </cell>
          <cell r="BK921">
            <v>0</v>
          </cell>
          <cell r="BL921">
            <v>0</v>
          </cell>
        </row>
        <row r="922">
          <cell r="B922" t="str">
            <v>1.1.06.03.00043</v>
          </cell>
          <cell r="C922" t="str">
            <v xml:space="preserve">LIVERPOOL COM.E REP.DE INSUMOS AGRICOLAS          </v>
          </cell>
          <cell r="D922">
            <v>5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0</v>
          </cell>
          <cell r="AZ922">
            <v>0</v>
          </cell>
          <cell r="BA922">
            <v>0</v>
          </cell>
          <cell r="BB922">
            <v>0</v>
          </cell>
          <cell r="BC922">
            <v>0</v>
          </cell>
          <cell r="BD922">
            <v>0</v>
          </cell>
          <cell r="BE922">
            <v>0</v>
          </cell>
          <cell r="BF922">
            <v>0</v>
          </cell>
          <cell r="BG922">
            <v>0</v>
          </cell>
          <cell r="BH922">
            <v>0</v>
          </cell>
          <cell r="BI922">
            <v>0</v>
          </cell>
          <cell r="BJ922">
            <v>0</v>
          </cell>
          <cell r="BK922">
            <v>0</v>
          </cell>
          <cell r="BL922">
            <v>0</v>
          </cell>
        </row>
        <row r="923">
          <cell r="B923" t="str">
            <v>1.1.06.03.00044</v>
          </cell>
          <cell r="C923" t="str">
            <v xml:space="preserve">A.CONSALTER-DEFENCIVOS                            </v>
          </cell>
          <cell r="D923">
            <v>5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  <cell r="AY923">
            <v>0</v>
          </cell>
          <cell r="AZ923">
            <v>0</v>
          </cell>
          <cell r="BA923">
            <v>0</v>
          </cell>
          <cell r="BB923">
            <v>0</v>
          </cell>
          <cell r="BC923">
            <v>0</v>
          </cell>
          <cell r="BD923">
            <v>0</v>
          </cell>
          <cell r="BE923">
            <v>0</v>
          </cell>
          <cell r="BF923">
            <v>0</v>
          </cell>
          <cell r="BG923">
            <v>0</v>
          </cell>
          <cell r="BH923">
            <v>0</v>
          </cell>
          <cell r="BI923">
            <v>0</v>
          </cell>
          <cell r="BJ923">
            <v>0</v>
          </cell>
          <cell r="BK923">
            <v>0</v>
          </cell>
          <cell r="BL923">
            <v>0</v>
          </cell>
        </row>
        <row r="924">
          <cell r="B924" t="str">
            <v>1.1.06.03.00045</v>
          </cell>
          <cell r="C924" t="str">
            <v xml:space="preserve">AGRO PECUARIA DIMAS                               </v>
          </cell>
          <cell r="D924">
            <v>5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  <cell r="AY924">
            <v>0</v>
          </cell>
          <cell r="AZ924">
            <v>0</v>
          </cell>
          <cell r="BA924">
            <v>0</v>
          </cell>
          <cell r="BB924">
            <v>0</v>
          </cell>
          <cell r="BC924">
            <v>0</v>
          </cell>
          <cell r="BD924">
            <v>0</v>
          </cell>
          <cell r="BE924">
            <v>0</v>
          </cell>
          <cell r="BF924">
            <v>0</v>
          </cell>
          <cell r="BG924">
            <v>0</v>
          </cell>
          <cell r="BH924">
            <v>0</v>
          </cell>
          <cell r="BI924">
            <v>0</v>
          </cell>
          <cell r="BJ924">
            <v>0</v>
          </cell>
          <cell r="BK924">
            <v>0</v>
          </cell>
          <cell r="BL924">
            <v>0</v>
          </cell>
        </row>
        <row r="925">
          <cell r="B925" t="str">
            <v>1.1.06.03.00046</v>
          </cell>
          <cell r="C925" t="str">
            <v xml:space="preserve">AGRICOLA NIAGARA LTDA                             </v>
          </cell>
          <cell r="D925">
            <v>5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4044.6</v>
          </cell>
          <cell r="R925">
            <v>4044.6</v>
          </cell>
          <cell r="S925">
            <v>4044.6</v>
          </cell>
          <cell r="T925">
            <v>4044.6</v>
          </cell>
          <cell r="U925">
            <v>4044.6</v>
          </cell>
          <cell r="V925">
            <v>4044.6</v>
          </cell>
          <cell r="W925">
            <v>4044.6</v>
          </cell>
          <cell r="X925">
            <v>4044.6</v>
          </cell>
          <cell r="Y925">
            <v>4044.6</v>
          </cell>
          <cell r="Z925">
            <v>4044.6</v>
          </cell>
          <cell r="AA925">
            <v>4044.6</v>
          </cell>
          <cell r="AB925">
            <v>4044.6</v>
          </cell>
          <cell r="AC925">
            <v>4044.6</v>
          </cell>
          <cell r="AD925">
            <v>4044.6</v>
          </cell>
          <cell r="AE925">
            <v>4044.6</v>
          </cell>
          <cell r="AF925">
            <v>4044.6</v>
          </cell>
          <cell r="AG925">
            <v>4044.6</v>
          </cell>
          <cell r="AH925">
            <v>4044.6</v>
          </cell>
          <cell r="AI925">
            <v>4044.6</v>
          </cell>
          <cell r="AJ925">
            <v>4044.6</v>
          </cell>
          <cell r="AK925">
            <v>4044.6</v>
          </cell>
          <cell r="AL925">
            <v>4044.6</v>
          </cell>
          <cell r="AM925">
            <v>4044.6</v>
          </cell>
          <cell r="AN925">
            <v>4044.6</v>
          </cell>
          <cell r="AO925">
            <v>4044.6</v>
          </cell>
          <cell r="AP925">
            <v>4044.6</v>
          </cell>
          <cell r="AQ925">
            <v>4044.6</v>
          </cell>
          <cell r="AR925">
            <v>4044.6</v>
          </cell>
          <cell r="AS925">
            <v>4044.6</v>
          </cell>
          <cell r="AT925">
            <v>4044.6</v>
          </cell>
          <cell r="AU925">
            <v>4044.6</v>
          </cell>
          <cell r="AV925">
            <v>4044.6</v>
          </cell>
          <cell r="AW925">
            <v>4044.6</v>
          </cell>
          <cell r="AX925">
            <v>4044.6</v>
          </cell>
          <cell r="AY925">
            <v>4044.6</v>
          </cell>
          <cell r="AZ925">
            <v>4044.6</v>
          </cell>
          <cell r="BA925">
            <v>4044.6</v>
          </cell>
          <cell r="BB925">
            <v>4044.6</v>
          </cell>
          <cell r="BC925">
            <v>4044.6</v>
          </cell>
          <cell r="BD925">
            <v>0</v>
          </cell>
          <cell r="BE925">
            <v>0</v>
          </cell>
          <cell r="BF925">
            <v>0</v>
          </cell>
          <cell r="BG925">
            <v>0</v>
          </cell>
          <cell r="BH925">
            <v>0</v>
          </cell>
          <cell r="BI925">
            <v>0</v>
          </cell>
          <cell r="BJ925">
            <v>0</v>
          </cell>
          <cell r="BK925">
            <v>0</v>
          </cell>
          <cell r="BL925">
            <v>0</v>
          </cell>
        </row>
        <row r="926">
          <cell r="B926" t="str">
            <v>1.1.06.03.00047</v>
          </cell>
          <cell r="C926" t="str">
            <v xml:space="preserve">PINHEIRO BERNARDELLI &amp; CAFEIRO LTDA               </v>
          </cell>
          <cell r="D926">
            <v>5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2474.5</v>
          </cell>
          <cell r="R926">
            <v>2474.5</v>
          </cell>
          <cell r="S926">
            <v>2474.5</v>
          </cell>
          <cell r="T926">
            <v>2474.5</v>
          </cell>
          <cell r="U926">
            <v>2474.5</v>
          </cell>
          <cell r="V926">
            <v>2474.5</v>
          </cell>
          <cell r="W926">
            <v>2474.5</v>
          </cell>
          <cell r="X926">
            <v>2474.5</v>
          </cell>
          <cell r="Y926">
            <v>2474.5</v>
          </cell>
          <cell r="Z926">
            <v>2474.5</v>
          </cell>
          <cell r="AA926">
            <v>2474.5</v>
          </cell>
          <cell r="AB926">
            <v>2474.5</v>
          </cell>
          <cell r="AC926">
            <v>2474.5</v>
          </cell>
          <cell r="AD926">
            <v>2474.5</v>
          </cell>
          <cell r="AE926">
            <v>2474.5</v>
          </cell>
          <cell r="AF926">
            <v>2474.5</v>
          </cell>
          <cell r="AG926">
            <v>2474.5</v>
          </cell>
          <cell r="AH926">
            <v>2474.5</v>
          </cell>
          <cell r="AI926">
            <v>2474.5</v>
          </cell>
          <cell r="AJ926">
            <v>2474.5</v>
          </cell>
          <cell r="AK926">
            <v>2474.5</v>
          </cell>
          <cell r="AL926">
            <v>2474.5</v>
          </cell>
          <cell r="AM926">
            <v>2474.5</v>
          </cell>
          <cell r="AN926">
            <v>2474.5</v>
          </cell>
          <cell r="AO926">
            <v>2474.5</v>
          </cell>
          <cell r="AP926">
            <v>2474.5</v>
          </cell>
          <cell r="AQ926">
            <v>2474.5</v>
          </cell>
          <cell r="AR926">
            <v>2474.5</v>
          </cell>
          <cell r="AS926">
            <v>2474.5</v>
          </cell>
          <cell r="AT926">
            <v>2474.5</v>
          </cell>
          <cell r="AU926">
            <v>2474.5</v>
          </cell>
          <cell r="AV926">
            <v>2474.5</v>
          </cell>
          <cell r="AW926">
            <v>2474.5</v>
          </cell>
          <cell r="AX926">
            <v>2474.5</v>
          </cell>
          <cell r="AY926">
            <v>2474.5</v>
          </cell>
          <cell r="AZ926">
            <v>2474.5</v>
          </cell>
          <cell r="BA926">
            <v>2474.5</v>
          </cell>
          <cell r="BB926">
            <v>2474.5</v>
          </cell>
          <cell r="BC926">
            <v>2474.5</v>
          </cell>
          <cell r="BD926">
            <v>0</v>
          </cell>
          <cell r="BE926">
            <v>0</v>
          </cell>
          <cell r="BF926">
            <v>0</v>
          </cell>
          <cell r="BG926">
            <v>0</v>
          </cell>
          <cell r="BH926">
            <v>0</v>
          </cell>
          <cell r="BI926">
            <v>0</v>
          </cell>
          <cell r="BJ926">
            <v>0</v>
          </cell>
          <cell r="BK926">
            <v>0</v>
          </cell>
          <cell r="BL926">
            <v>0</v>
          </cell>
        </row>
        <row r="927">
          <cell r="B927" t="str">
            <v>1.1.06.03.00048</v>
          </cell>
          <cell r="C927" t="str">
            <v xml:space="preserve">JOSE ANTONIO MORENO                               </v>
          </cell>
          <cell r="D927">
            <v>5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8830.5</v>
          </cell>
          <cell r="R927">
            <v>8830.5</v>
          </cell>
          <cell r="S927">
            <v>8830.5</v>
          </cell>
          <cell r="T927">
            <v>8830.5</v>
          </cell>
          <cell r="U927">
            <v>8830.5</v>
          </cell>
          <cell r="V927">
            <v>8830.5</v>
          </cell>
          <cell r="W927">
            <v>8830.5</v>
          </cell>
          <cell r="X927">
            <v>8830.5</v>
          </cell>
          <cell r="Y927">
            <v>8830.5</v>
          </cell>
          <cell r="Z927">
            <v>8830.5</v>
          </cell>
          <cell r="AA927">
            <v>8830.5</v>
          </cell>
          <cell r="AB927">
            <v>8830.5</v>
          </cell>
          <cell r="AC927">
            <v>8830.5</v>
          </cell>
          <cell r="AD927">
            <v>8830.5</v>
          </cell>
          <cell r="AE927">
            <v>8830.5</v>
          </cell>
          <cell r="AF927">
            <v>8830.5</v>
          </cell>
          <cell r="AG927">
            <v>8830.5</v>
          </cell>
          <cell r="AH927">
            <v>8830.5</v>
          </cell>
          <cell r="AI927">
            <v>8830.5</v>
          </cell>
          <cell r="AJ927">
            <v>8830.5</v>
          </cell>
          <cell r="AK927">
            <v>8830.5</v>
          </cell>
          <cell r="AL927">
            <v>8830.5</v>
          </cell>
          <cell r="AM927">
            <v>8830.5</v>
          </cell>
          <cell r="AN927">
            <v>8830.5</v>
          </cell>
          <cell r="AO927">
            <v>8830.5</v>
          </cell>
          <cell r="AP927">
            <v>8830.5</v>
          </cell>
          <cell r="AQ927">
            <v>8830.5</v>
          </cell>
          <cell r="AR927">
            <v>8830.5</v>
          </cell>
          <cell r="AS927">
            <v>8830.5</v>
          </cell>
          <cell r="AT927">
            <v>8830.5</v>
          </cell>
          <cell r="AU927">
            <v>8830.5</v>
          </cell>
          <cell r="AV927">
            <v>8830.5</v>
          </cell>
          <cell r="AW927">
            <v>8830.5</v>
          </cell>
          <cell r="AX927">
            <v>8830.5</v>
          </cell>
          <cell r="AY927">
            <v>8830.5</v>
          </cell>
          <cell r="AZ927">
            <v>8830.5</v>
          </cell>
          <cell r="BA927">
            <v>8830.5</v>
          </cell>
          <cell r="BB927">
            <v>8830.5</v>
          </cell>
          <cell r="BC927">
            <v>8830.5</v>
          </cell>
          <cell r="BD927">
            <v>0</v>
          </cell>
          <cell r="BE927">
            <v>0</v>
          </cell>
          <cell r="BF927">
            <v>0</v>
          </cell>
          <cell r="BG927">
            <v>0</v>
          </cell>
          <cell r="BH927">
            <v>0</v>
          </cell>
          <cell r="BI927">
            <v>0</v>
          </cell>
          <cell r="BJ927">
            <v>0</v>
          </cell>
          <cell r="BK927">
            <v>0</v>
          </cell>
          <cell r="BL927">
            <v>0</v>
          </cell>
        </row>
        <row r="928">
          <cell r="B928" t="str">
            <v>1.1.06.03.00049</v>
          </cell>
          <cell r="C928" t="str">
            <v xml:space="preserve">KRUGUER REPRESENT.LTDA                            </v>
          </cell>
          <cell r="D928">
            <v>5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15779.82</v>
          </cell>
          <cell r="R928">
            <v>15779.82</v>
          </cell>
          <cell r="S928">
            <v>15779.82</v>
          </cell>
          <cell r="T928">
            <v>15779.82</v>
          </cell>
          <cell r="U928">
            <v>15779.82</v>
          </cell>
          <cell r="V928">
            <v>15779.82</v>
          </cell>
          <cell r="W928">
            <v>15779.82</v>
          </cell>
          <cell r="X928">
            <v>15779.82</v>
          </cell>
          <cell r="Y928">
            <v>15779.82</v>
          </cell>
          <cell r="Z928">
            <v>15779.82</v>
          </cell>
          <cell r="AA928">
            <v>15779.82</v>
          </cell>
          <cell r="AB928">
            <v>15779.82</v>
          </cell>
          <cell r="AC928">
            <v>15779.82</v>
          </cell>
          <cell r="AD928">
            <v>15779.82</v>
          </cell>
          <cell r="AE928">
            <v>15779.82</v>
          </cell>
          <cell r="AF928">
            <v>15779.82</v>
          </cell>
          <cell r="AG928">
            <v>15779.82</v>
          </cell>
          <cell r="AH928">
            <v>15779.82</v>
          </cell>
          <cell r="AI928">
            <v>15779.82</v>
          </cell>
          <cell r="AJ928">
            <v>15779.82</v>
          </cell>
          <cell r="AK928">
            <v>15779.82</v>
          </cell>
          <cell r="AL928">
            <v>15779.82</v>
          </cell>
          <cell r="AM928">
            <v>15779.82</v>
          </cell>
          <cell r="AN928">
            <v>15779.82</v>
          </cell>
          <cell r="AO928">
            <v>15779.82</v>
          </cell>
          <cell r="AP928">
            <v>15779.82</v>
          </cell>
          <cell r="AQ928">
            <v>15779.82</v>
          </cell>
          <cell r="AR928">
            <v>15779.82</v>
          </cell>
          <cell r="AS928">
            <v>15779.82</v>
          </cell>
          <cell r="AT928">
            <v>15779.82</v>
          </cell>
          <cell r="AU928">
            <v>15779.82</v>
          </cell>
          <cell r="AV928">
            <v>15779.82</v>
          </cell>
          <cell r="AW928">
            <v>15779.82</v>
          </cell>
          <cell r="AX928">
            <v>15779.82</v>
          </cell>
          <cell r="AY928">
            <v>15779.82</v>
          </cell>
          <cell r="AZ928">
            <v>15779.82</v>
          </cell>
          <cell r="BA928">
            <v>15779.82</v>
          </cell>
          <cell r="BB928">
            <v>15779.82</v>
          </cell>
          <cell r="BC928">
            <v>15779.82</v>
          </cell>
          <cell r="BD928">
            <v>0</v>
          </cell>
          <cell r="BE928">
            <v>0</v>
          </cell>
          <cell r="BF928">
            <v>0</v>
          </cell>
          <cell r="BG928">
            <v>0</v>
          </cell>
          <cell r="BH928">
            <v>0</v>
          </cell>
          <cell r="BI928">
            <v>0</v>
          </cell>
          <cell r="BJ928">
            <v>0</v>
          </cell>
          <cell r="BK928">
            <v>0</v>
          </cell>
          <cell r="BL928">
            <v>0</v>
          </cell>
        </row>
        <row r="929">
          <cell r="B929" t="str">
            <v>1.1.06.03.00050</v>
          </cell>
          <cell r="C929" t="str">
            <v xml:space="preserve">GLOBO INSUMOS LTDA                                </v>
          </cell>
          <cell r="D929">
            <v>5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13791.68</v>
          </cell>
          <cell r="R929">
            <v>13791.68</v>
          </cell>
          <cell r="S929">
            <v>13791.68</v>
          </cell>
          <cell r="T929">
            <v>13791.68</v>
          </cell>
          <cell r="U929">
            <v>13791.68</v>
          </cell>
          <cell r="V929">
            <v>13791.68</v>
          </cell>
          <cell r="W929">
            <v>13791.68</v>
          </cell>
          <cell r="X929">
            <v>13791.68</v>
          </cell>
          <cell r="Y929">
            <v>13791.68</v>
          </cell>
          <cell r="Z929">
            <v>13791.68</v>
          </cell>
          <cell r="AA929">
            <v>13791.68</v>
          </cell>
          <cell r="AB929">
            <v>13791.68</v>
          </cell>
          <cell r="AC929">
            <v>13791.68</v>
          </cell>
          <cell r="AD929">
            <v>13791.68</v>
          </cell>
          <cell r="AE929">
            <v>13791.68</v>
          </cell>
          <cell r="AF929">
            <v>13791.68</v>
          </cell>
          <cell r="AG929">
            <v>13791.68</v>
          </cell>
          <cell r="AH929">
            <v>13791.68</v>
          </cell>
          <cell r="AI929">
            <v>13791.68</v>
          </cell>
          <cell r="AJ929">
            <v>13791.68</v>
          </cell>
          <cell r="AK929">
            <v>13791.68</v>
          </cell>
          <cell r="AL929">
            <v>13791.68</v>
          </cell>
          <cell r="AM929">
            <v>13791.68</v>
          </cell>
          <cell r="AN929">
            <v>13791.68</v>
          </cell>
          <cell r="AO929">
            <v>13791.68</v>
          </cell>
          <cell r="AP929">
            <v>13791.68</v>
          </cell>
          <cell r="AQ929">
            <v>13791.68</v>
          </cell>
          <cell r="AR929">
            <v>13791.68</v>
          </cell>
          <cell r="AS929">
            <v>13791.68</v>
          </cell>
          <cell r="AT929">
            <v>13791.68</v>
          </cell>
          <cell r="AU929">
            <v>13791.68</v>
          </cell>
          <cell r="AV929">
            <v>13791.68</v>
          </cell>
          <cell r="AW929">
            <v>13791.68</v>
          </cell>
          <cell r="AX929">
            <v>13791.68</v>
          </cell>
          <cell r="AY929">
            <v>13791.68</v>
          </cell>
          <cell r="AZ929">
            <v>13791.68</v>
          </cell>
          <cell r="BA929">
            <v>13791.68</v>
          </cell>
          <cell r="BB929">
            <v>13791.68</v>
          </cell>
          <cell r="BC929">
            <v>13791.68</v>
          </cell>
          <cell r="BD929">
            <v>0</v>
          </cell>
          <cell r="BE929">
            <v>0</v>
          </cell>
          <cell r="BF929">
            <v>0</v>
          </cell>
          <cell r="BG929">
            <v>0</v>
          </cell>
          <cell r="BH929">
            <v>0</v>
          </cell>
          <cell r="BI929">
            <v>0</v>
          </cell>
          <cell r="BJ929">
            <v>0</v>
          </cell>
          <cell r="BK929">
            <v>0</v>
          </cell>
          <cell r="BL929">
            <v>0</v>
          </cell>
        </row>
        <row r="930">
          <cell r="B930" t="str">
            <v>1.1.06.03.00051</v>
          </cell>
          <cell r="C930" t="str">
            <v xml:space="preserve">AGROPECUARIA CARLOS KIMURA                        </v>
          </cell>
          <cell r="D930">
            <v>5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AO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  <cell r="AY930">
            <v>0</v>
          </cell>
          <cell r="AZ930">
            <v>0</v>
          </cell>
          <cell r="BA930">
            <v>0</v>
          </cell>
          <cell r="BB930">
            <v>0</v>
          </cell>
          <cell r="BC930">
            <v>0</v>
          </cell>
          <cell r="BD930">
            <v>0</v>
          </cell>
          <cell r="BE930">
            <v>0</v>
          </cell>
          <cell r="BF930">
            <v>0</v>
          </cell>
          <cell r="BG930">
            <v>0</v>
          </cell>
          <cell r="BH930">
            <v>0</v>
          </cell>
          <cell r="BI930">
            <v>0</v>
          </cell>
          <cell r="BJ930">
            <v>0</v>
          </cell>
          <cell r="BK930">
            <v>0</v>
          </cell>
          <cell r="BL930">
            <v>0</v>
          </cell>
        </row>
        <row r="931">
          <cell r="B931" t="str">
            <v>1.1.06.03.00052</v>
          </cell>
          <cell r="C931" t="str">
            <v xml:space="preserve">UNIAO COOPERATIVA AGROPECUARIA                    </v>
          </cell>
          <cell r="D931">
            <v>5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AO931">
            <v>0</v>
          </cell>
          <cell r="AP931">
            <v>0</v>
          </cell>
          <cell r="AQ931">
            <v>0</v>
          </cell>
          <cell r="AR931">
            <v>0</v>
          </cell>
          <cell r="AS931">
            <v>0</v>
          </cell>
          <cell r="AT931">
            <v>0</v>
          </cell>
          <cell r="AU931">
            <v>0</v>
          </cell>
          <cell r="AV931">
            <v>0</v>
          </cell>
          <cell r="AW931">
            <v>0</v>
          </cell>
          <cell r="AX931">
            <v>0</v>
          </cell>
          <cell r="AY931">
            <v>0</v>
          </cell>
          <cell r="AZ931">
            <v>0</v>
          </cell>
          <cell r="BA931">
            <v>0</v>
          </cell>
          <cell r="BB931">
            <v>0</v>
          </cell>
          <cell r="BC931">
            <v>0</v>
          </cell>
          <cell r="BD931">
            <v>0</v>
          </cell>
          <cell r="BE931">
            <v>0</v>
          </cell>
          <cell r="BF931">
            <v>0</v>
          </cell>
          <cell r="BG931">
            <v>0</v>
          </cell>
          <cell r="BH931">
            <v>0</v>
          </cell>
          <cell r="BI931">
            <v>0</v>
          </cell>
          <cell r="BJ931">
            <v>0</v>
          </cell>
          <cell r="BK931">
            <v>0</v>
          </cell>
          <cell r="BL931">
            <v>0</v>
          </cell>
        </row>
        <row r="932">
          <cell r="B932" t="str">
            <v>1.1.06.03.00053</v>
          </cell>
          <cell r="C932" t="str">
            <v xml:space="preserve">COMERCIO INSUMOS MESTRINER                        </v>
          </cell>
          <cell r="D932">
            <v>5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7433.3</v>
          </cell>
          <cell r="R932">
            <v>7433.3</v>
          </cell>
          <cell r="S932">
            <v>7433.3</v>
          </cell>
          <cell r="T932">
            <v>7433.3</v>
          </cell>
          <cell r="U932">
            <v>7433.3</v>
          </cell>
          <cell r="V932">
            <v>7433.3</v>
          </cell>
          <cell r="W932">
            <v>7433.3</v>
          </cell>
          <cell r="X932">
            <v>7433.3</v>
          </cell>
          <cell r="Y932">
            <v>7433.3</v>
          </cell>
          <cell r="Z932">
            <v>7433.3</v>
          </cell>
          <cell r="AA932">
            <v>7433.3</v>
          </cell>
          <cell r="AB932">
            <v>7433.3</v>
          </cell>
          <cell r="AC932">
            <v>7433.3</v>
          </cell>
          <cell r="AD932">
            <v>7433.3</v>
          </cell>
          <cell r="AE932">
            <v>7433.3</v>
          </cell>
          <cell r="AF932">
            <v>7433.3</v>
          </cell>
          <cell r="AG932">
            <v>7433.3</v>
          </cell>
          <cell r="AH932">
            <v>7433.3</v>
          </cell>
          <cell r="AI932">
            <v>7433.3</v>
          </cell>
          <cell r="AJ932">
            <v>7433.3</v>
          </cell>
          <cell r="AK932">
            <v>7433.3</v>
          </cell>
          <cell r="AL932">
            <v>7433.3</v>
          </cell>
          <cell r="AM932">
            <v>7433.3</v>
          </cell>
          <cell r="AN932">
            <v>7433.3</v>
          </cell>
          <cell r="AO932">
            <v>7433.3</v>
          </cell>
          <cell r="AP932">
            <v>7433.3</v>
          </cell>
          <cell r="AQ932">
            <v>7433.3</v>
          </cell>
          <cell r="AR932">
            <v>7433.3</v>
          </cell>
          <cell r="AS932">
            <v>7433.3</v>
          </cell>
          <cell r="AT932">
            <v>7433.3</v>
          </cell>
          <cell r="AU932">
            <v>7433.3</v>
          </cell>
          <cell r="AV932">
            <v>7433.3</v>
          </cell>
          <cell r="AW932">
            <v>7433.3</v>
          </cell>
          <cell r="AX932">
            <v>7433.3</v>
          </cell>
          <cell r="AY932">
            <v>7433.3</v>
          </cell>
          <cell r="AZ932">
            <v>7433.3</v>
          </cell>
          <cell r="BA932">
            <v>7433.3</v>
          </cell>
          <cell r="BB932">
            <v>7433.3</v>
          </cell>
          <cell r="BC932">
            <v>7433.3</v>
          </cell>
          <cell r="BD932">
            <v>0</v>
          </cell>
          <cell r="BE932">
            <v>0</v>
          </cell>
          <cell r="BF932">
            <v>0</v>
          </cell>
          <cell r="BG932">
            <v>0</v>
          </cell>
          <cell r="BH932">
            <v>0</v>
          </cell>
          <cell r="BI932">
            <v>0</v>
          </cell>
          <cell r="BJ932">
            <v>0</v>
          </cell>
          <cell r="BK932">
            <v>0</v>
          </cell>
          <cell r="BL932">
            <v>0</v>
          </cell>
        </row>
        <row r="933">
          <cell r="B933" t="str">
            <v>1.1.06.03.00054</v>
          </cell>
          <cell r="C933" t="str">
            <v xml:space="preserve">ASSOC.PROD.RURAIS DE JACUPEMBA                    </v>
          </cell>
          <cell r="D933">
            <v>5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2327.84</v>
          </cell>
          <cell r="R933">
            <v>2327.84</v>
          </cell>
          <cell r="S933">
            <v>2327.84</v>
          </cell>
          <cell r="T933">
            <v>2327.84</v>
          </cell>
          <cell r="U933">
            <v>2327.84</v>
          </cell>
          <cell r="V933">
            <v>2327.84</v>
          </cell>
          <cell r="W933">
            <v>2327.84</v>
          </cell>
          <cell r="X933">
            <v>2327.84</v>
          </cell>
          <cell r="Y933">
            <v>2327.84</v>
          </cell>
          <cell r="Z933">
            <v>2327.84</v>
          </cell>
          <cell r="AA933">
            <v>2327.84</v>
          </cell>
          <cell r="AB933">
            <v>2327.84</v>
          </cell>
          <cell r="AC933">
            <v>2327.84</v>
          </cell>
          <cell r="AD933">
            <v>2327.84</v>
          </cell>
          <cell r="AE933">
            <v>2327.84</v>
          </cell>
          <cell r="AF933">
            <v>2327.84</v>
          </cell>
          <cell r="AG933">
            <v>2327.84</v>
          </cell>
          <cell r="AH933">
            <v>2327.86</v>
          </cell>
          <cell r="AI933">
            <v>2327.86</v>
          </cell>
          <cell r="AJ933">
            <v>2327.86</v>
          </cell>
          <cell r="AK933">
            <v>2327.86</v>
          </cell>
          <cell r="AL933">
            <v>2327.86</v>
          </cell>
          <cell r="AM933">
            <v>2327.86</v>
          </cell>
          <cell r="AN933">
            <v>2327.86</v>
          </cell>
          <cell r="AO933">
            <v>2327.86</v>
          </cell>
          <cell r="AP933">
            <v>2327.86</v>
          </cell>
          <cell r="AQ933">
            <v>2327.86</v>
          </cell>
          <cell r="AR933">
            <v>2327.86</v>
          </cell>
          <cell r="AS933">
            <v>2327.86</v>
          </cell>
          <cell r="AT933">
            <v>2327.86</v>
          </cell>
          <cell r="AU933">
            <v>2327.86</v>
          </cell>
          <cell r="AV933">
            <v>2327.86</v>
          </cell>
          <cell r="AW933">
            <v>2327.86</v>
          </cell>
          <cell r="AX933">
            <v>2327.86</v>
          </cell>
          <cell r="AY933">
            <v>2327.86</v>
          </cell>
          <cell r="AZ933">
            <v>2327.86</v>
          </cell>
          <cell r="BA933">
            <v>2327.86</v>
          </cell>
          <cell r="BB933">
            <v>2327.86</v>
          </cell>
          <cell r="BC933">
            <v>2327.86</v>
          </cell>
          <cell r="BD933">
            <v>0</v>
          </cell>
          <cell r="BE933">
            <v>0</v>
          </cell>
          <cell r="BF933">
            <v>0</v>
          </cell>
          <cell r="BG933">
            <v>0</v>
          </cell>
          <cell r="BH933">
            <v>0</v>
          </cell>
          <cell r="BI933">
            <v>0</v>
          </cell>
          <cell r="BJ933">
            <v>0</v>
          </cell>
          <cell r="BK933">
            <v>0</v>
          </cell>
          <cell r="BL933">
            <v>0</v>
          </cell>
        </row>
        <row r="934">
          <cell r="B934" t="str">
            <v>1.1.06.03.00055</v>
          </cell>
          <cell r="C934" t="str">
            <v xml:space="preserve">ROSENI FERREIRA DE LIMA                           </v>
          </cell>
          <cell r="D934">
            <v>5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AO934">
            <v>0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0</v>
          </cell>
          <cell r="AY934">
            <v>0</v>
          </cell>
          <cell r="AZ934">
            <v>0</v>
          </cell>
          <cell r="BA934">
            <v>0</v>
          </cell>
          <cell r="BB934">
            <v>0</v>
          </cell>
          <cell r="BC934">
            <v>0</v>
          </cell>
          <cell r="BD934">
            <v>0</v>
          </cell>
          <cell r="BE934">
            <v>0</v>
          </cell>
          <cell r="BF934">
            <v>0</v>
          </cell>
          <cell r="BG934">
            <v>0</v>
          </cell>
          <cell r="BH934">
            <v>0</v>
          </cell>
          <cell r="BI934">
            <v>0</v>
          </cell>
          <cell r="BJ934">
            <v>0</v>
          </cell>
          <cell r="BK934">
            <v>0</v>
          </cell>
          <cell r="BL934">
            <v>0</v>
          </cell>
        </row>
        <row r="935">
          <cell r="B935" t="str">
            <v>1.1.06.03.00056</v>
          </cell>
          <cell r="C935" t="str">
            <v xml:space="preserve">AGROSEMA COM. PROD. AGR.                          </v>
          </cell>
          <cell r="D935">
            <v>5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AO935">
            <v>0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U935">
            <v>0</v>
          </cell>
          <cell r="AV935">
            <v>0</v>
          </cell>
          <cell r="AW935">
            <v>0</v>
          </cell>
          <cell r="AX935">
            <v>0</v>
          </cell>
          <cell r="AY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0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  <cell r="BK935">
            <v>0</v>
          </cell>
          <cell r="BL935">
            <v>0</v>
          </cell>
        </row>
        <row r="936">
          <cell r="B936" t="str">
            <v>1.1.06.03.00057</v>
          </cell>
          <cell r="C936" t="str">
            <v xml:space="preserve">CAT - COM.AGRO TEC. LTDA                          </v>
          </cell>
          <cell r="D936">
            <v>5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AO936">
            <v>0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0</v>
          </cell>
          <cell r="AY936">
            <v>0</v>
          </cell>
          <cell r="AZ936">
            <v>0</v>
          </cell>
          <cell r="BA936">
            <v>0</v>
          </cell>
          <cell r="BB936">
            <v>0</v>
          </cell>
          <cell r="BC936">
            <v>0</v>
          </cell>
          <cell r="BD936">
            <v>0</v>
          </cell>
          <cell r="BE936">
            <v>0</v>
          </cell>
          <cell r="BF936">
            <v>0</v>
          </cell>
          <cell r="BG936">
            <v>0</v>
          </cell>
          <cell r="BH936">
            <v>0</v>
          </cell>
          <cell r="BI936">
            <v>0</v>
          </cell>
          <cell r="BJ936">
            <v>0</v>
          </cell>
          <cell r="BK936">
            <v>0</v>
          </cell>
          <cell r="BL936">
            <v>0</v>
          </cell>
        </row>
        <row r="937">
          <cell r="B937" t="str">
            <v>1.1.06.03.00058</v>
          </cell>
          <cell r="C937" t="str">
            <v xml:space="preserve">TRANSPORTADORA DE CALCARIO                        </v>
          </cell>
          <cell r="D937">
            <v>5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AO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  <cell r="AY937">
            <v>0</v>
          </cell>
          <cell r="AZ937">
            <v>0</v>
          </cell>
          <cell r="BA937">
            <v>0</v>
          </cell>
          <cell r="BB937">
            <v>0</v>
          </cell>
          <cell r="BC937">
            <v>0</v>
          </cell>
          <cell r="BD937">
            <v>0</v>
          </cell>
          <cell r="BE937">
            <v>0</v>
          </cell>
          <cell r="BF937">
            <v>0</v>
          </cell>
          <cell r="BG937">
            <v>0</v>
          </cell>
          <cell r="BH937">
            <v>0</v>
          </cell>
          <cell r="BI937">
            <v>0</v>
          </cell>
          <cell r="BJ937">
            <v>0</v>
          </cell>
          <cell r="BK937">
            <v>0</v>
          </cell>
          <cell r="BL937">
            <v>0</v>
          </cell>
        </row>
        <row r="938">
          <cell r="B938" t="str">
            <v>1.1.06.03.00059</v>
          </cell>
          <cell r="C938" t="str">
            <v xml:space="preserve">AGROCRISTAL COML. AGRIC. E TRANSP.                </v>
          </cell>
          <cell r="D938">
            <v>5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12084.1</v>
          </cell>
          <cell r="R938">
            <v>12084.1</v>
          </cell>
          <cell r="S938">
            <v>12084.1</v>
          </cell>
          <cell r="T938">
            <v>12084.1</v>
          </cell>
          <cell r="U938">
            <v>12084.1</v>
          </cell>
          <cell r="V938">
            <v>12084.1</v>
          </cell>
          <cell r="W938">
            <v>12084.1</v>
          </cell>
          <cell r="X938">
            <v>12084.1</v>
          </cell>
          <cell r="Y938">
            <v>12084.1</v>
          </cell>
          <cell r="Z938">
            <v>12084.1</v>
          </cell>
          <cell r="AA938">
            <v>12084.1</v>
          </cell>
          <cell r="AB938">
            <v>12084.1</v>
          </cell>
          <cell r="AC938">
            <v>12084.1</v>
          </cell>
          <cell r="AD938">
            <v>12084.1</v>
          </cell>
          <cell r="AE938">
            <v>12084.1</v>
          </cell>
          <cell r="AF938">
            <v>12084.1</v>
          </cell>
          <cell r="AG938">
            <v>12084.1</v>
          </cell>
          <cell r="AH938">
            <v>12084.1</v>
          </cell>
          <cell r="AI938">
            <v>12084.1</v>
          </cell>
          <cell r="AJ938">
            <v>12084.1</v>
          </cell>
          <cell r="AK938">
            <v>12084.1</v>
          </cell>
          <cell r="AL938">
            <v>12084.1</v>
          </cell>
          <cell r="AM938">
            <v>12084.1</v>
          </cell>
          <cell r="AN938">
            <v>12084.1</v>
          </cell>
          <cell r="AO938">
            <v>12084.1</v>
          </cell>
          <cell r="AP938">
            <v>12084.1</v>
          </cell>
          <cell r="AQ938">
            <v>12084.1</v>
          </cell>
          <cell r="AR938">
            <v>12084.1</v>
          </cell>
          <cell r="AS938">
            <v>12084.1</v>
          </cell>
          <cell r="AT938">
            <v>12084.1</v>
          </cell>
          <cell r="AU938">
            <v>12084.1</v>
          </cell>
          <cell r="AV938">
            <v>12084.1</v>
          </cell>
          <cell r="AW938">
            <v>12084.1</v>
          </cell>
          <cell r="AX938">
            <v>12084.1</v>
          </cell>
          <cell r="AY938">
            <v>12084.1</v>
          </cell>
          <cell r="AZ938">
            <v>12084.1</v>
          </cell>
          <cell r="BA938">
            <v>12084.1</v>
          </cell>
          <cell r="BB938">
            <v>12084.1</v>
          </cell>
          <cell r="BC938">
            <v>12084.1</v>
          </cell>
          <cell r="BD938">
            <v>0</v>
          </cell>
          <cell r="BE938">
            <v>0</v>
          </cell>
          <cell r="BF938">
            <v>0</v>
          </cell>
          <cell r="BG938">
            <v>0</v>
          </cell>
          <cell r="BH938">
            <v>0</v>
          </cell>
          <cell r="BI938">
            <v>0</v>
          </cell>
          <cell r="BJ938">
            <v>0</v>
          </cell>
          <cell r="BK938">
            <v>0</v>
          </cell>
          <cell r="BL938">
            <v>0</v>
          </cell>
        </row>
        <row r="939">
          <cell r="B939" t="str">
            <v>1.1.06.03.00060</v>
          </cell>
          <cell r="C939" t="str">
            <v xml:space="preserve">COOP.REGIONAL PROD.LEITE SER                      </v>
          </cell>
          <cell r="D939">
            <v>5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AO939">
            <v>0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AW939">
            <v>0</v>
          </cell>
          <cell r="AX939">
            <v>0</v>
          </cell>
          <cell r="AY939">
            <v>0</v>
          </cell>
          <cell r="AZ939">
            <v>0</v>
          </cell>
          <cell r="BA939">
            <v>0</v>
          </cell>
          <cell r="BB939">
            <v>0</v>
          </cell>
          <cell r="BC939">
            <v>0</v>
          </cell>
          <cell r="BD939">
            <v>0</v>
          </cell>
          <cell r="BE939">
            <v>0</v>
          </cell>
          <cell r="BF939">
            <v>0</v>
          </cell>
          <cell r="BG939">
            <v>0</v>
          </cell>
          <cell r="BH939">
            <v>0</v>
          </cell>
          <cell r="BI939">
            <v>0</v>
          </cell>
          <cell r="BJ939">
            <v>0</v>
          </cell>
          <cell r="BK939">
            <v>0</v>
          </cell>
          <cell r="BL939">
            <v>0</v>
          </cell>
        </row>
        <row r="940">
          <cell r="B940" t="str">
            <v>1.1.06.03.00061</v>
          </cell>
          <cell r="C940" t="str">
            <v xml:space="preserve">CIDNEY JOSE BAYER                                 </v>
          </cell>
          <cell r="D940">
            <v>5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0</v>
          </cell>
          <cell r="AY940">
            <v>0</v>
          </cell>
          <cell r="AZ940">
            <v>0</v>
          </cell>
          <cell r="BA940">
            <v>0</v>
          </cell>
          <cell r="BB940">
            <v>0</v>
          </cell>
          <cell r="BC940">
            <v>0</v>
          </cell>
          <cell r="BD940">
            <v>0</v>
          </cell>
          <cell r="BE940">
            <v>0</v>
          </cell>
          <cell r="BF940">
            <v>0</v>
          </cell>
          <cell r="BG940">
            <v>0</v>
          </cell>
          <cell r="BH940">
            <v>0</v>
          </cell>
          <cell r="BI940">
            <v>0</v>
          </cell>
          <cell r="BJ940">
            <v>0</v>
          </cell>
          <cell r="BK940">
            <v>0</v>
          </cell>
          <cell r="BL940">
            <v>0</v>
          </cell>
        </row>
        <row r="941">
          <cell r="B941" t="str">
            <v>1.1.06.03.00062</v>
          </cell>
          <cell r="C941" t="str">
            <v xml:space="preserve">AGRO HIMA INSUMOS AGRICOLAS LTDA                  </v>
          </cell>
          <cell r="D941">
            <v>5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1911</v>
          </cell>
          <cell r="R941">
            <v>1911</v>
          </cell>
          <cell r="S941">
            <v>1911</v>
          </cell>
          <cell r="T941">
            <v>1911</v>
          </cell>
          <cell r="U941">
            <v>1911</v>
          </cell>
          <cell r="V941">
            <v>1911</v>
          </cell>
          <cell r="W941">
            <v>1911</v>
          </cell>
          <cell r="X941">
            <v>1911</v>
          </cell>
          <cell r="Y941">
            <v>1911</v>
          </cell>
          <cell r="Z941">
            <v>1911</v>
          </cell>
          <cell r="AA941">
            <v>1911</v>
          </cell>
          <cell r="AB941">
            <v>1911</v>
          </cell>
          <cell r="AC941">
            <v>1911</v>
          </cell>
          <cell r="AD941">
            <v>1911</v>
          </cell>
          <cell r="AE941">
            <v>1911</v>
          </cell>
          <cell r="AF941">
            <v>1911</v>
          </cell>
          <cell r="AG941">
            <v>1911</v>
          </cell>
          <cell r="AH941">
            <v>1911</v>
          </cell>
          <cell r="AI941">
            <v>1911</v>
          </cell>
          <cell r="AJ941">
            <v>1911</v>
          </cell>
          <cell r="AK941">
            <v>1911</v>
          </cell>
          <cell r="AL941">
            <v>1911</v>
          </cell>
          <cell r="AM941">
            <v>1911</v>
          </cell>
          <cell r="AN941">
            <v>1911</v>
          </cell>
          <cell r="AO941">
            <v>1911</v>
          </cell>
          <cell r="AP941">
            <v>1911</v>
          </cell>
          <cell r="AQ941">
            <v>1911</v>
          </cell>
          <cell r="AR941">
            <v>1911</v>
          </cell>
          <cell r="AS941">
            <v>1911</v>
          </cell>
          <cell r="AT941">
            <v>1911</v>
          </cell>
          <cell r="AU941">
            <v>1911</v>
          </cell>
          <cell r="AV941">
            <v>1911</v>
          </cell>
          <cell r="AW941">
            <v>1911</v>
          </cell>
          <cell r="AX941">
            <v>1911</v>
          </cell>
          <cell r="AY941">
            <v>1911</v>
          </cell>
          <cell r="AZ941">
            <v>1911</v>
          </cell>
          <cell r="BA941">
            <v>1911</v>
          </cell>
          <cell r="BB941">
            <v>1911</v>
          </cell>
          <cell r="BC941">
            <v>1911</v>
          </cell>
          <cell r="BD941">
            <v>0</v>
          </cell>
          <cell r="BE941">
            <v>0</v>
          </cell>
          <cell r="BF941">
            <v>0</v>
          </cell>
          <cell r="BG941">
            <v>0</v>
          </cell>
          <cell r="BH941">
            <v>0</v>
          </cell>
          <cell r="BI941">
            <v>0</v>
          </cell>
          <cell r="BJ941">
            <v>0</v>
          </cell>
          <cell r="BK941">
            <v>0</v>
          </cell>
          <cell r="BL941">
            <v>0</v>
          </cell>
        </row>
        <row r="942">
          <cell r="B942" t="str">
            <v>1.1.06.03.00063</v>
          </cell>
          <cell r="C942" t="str">
            <v xml:space="preserve">CAL.COM.E REPRESENTACOES                          </v>
          </cell>
          <cell r="D942">
            <v>5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2534</v>
          </cell>
          <cell r="R942">
            <v>2534</v>
          </cell>
          <cell r="S942">
            <v>2534</v>
          </cell>
          <cell r="T942">
            <v>2534</v>
          </cell>
          <cell r="U942">
            <v>2534</v>
          </cell>
          <cell r="V942">
            <v>2534</v>
          </cell>
          <cell r="W942">
            <v>2534</v>
          </cell>
          <cell r="X942">
            <v>2534</v>
          </cell>
          <cell r="Y942">
            <v>2534</v>
          </cell>
          <cell r="Z942">
            <v>2534</v>
          </cell>
          <cell r="AA942">
            <v>2534</v>
          </cell>
          <cell r="AB942">
            <v>2534</v>
          </cell>
          <cell r="AC942">
            <v>2534</v>
          </cell>
          <cell r="AD942">
            <v>2534</v>
          </cell>
          <cell r="AE942">
            <v>2534</v>
          </cell>
          <cell r="AF942">
            <v>2534</v>
          </cell>
          <cell r="AG942">
            <v>2534</v>
          </cell>
          <cell r="AH942">
            <v>2534</v>
          </cell>
          <cell r="AI942">
            <v>2534</v>
          </cell>
          <cell r="AJ942">
            <v>2534</v>
          </cell>
          <cell r="AK942">
            <v>2534</v>
          </cell>
          <cell r="AL942">
            <v>2534</v>
          </cell>
          <cell r="AM942">
            <v>2534</v>
          </cell>
          <cell r="AN942">
            <v>2534</v>
          </cell>
          <cell r="AO942">
            <v>2534</v>
          </cell>
          <cell r="AP942">
            <v>2534</v>
          </cell>
          <cell r="AQ942">
            <v>2534</v>
          </cell>
          <cell r="AR942">
            <v>2534</v>
          </cell>
          <cell r="AS942">
            <v>2534</v>
          </cell>
          <cell r="AT942">
            <v>2534</v>
          </cell>
          <cell r="AU942">
            <v>2534</v>
          </cell>
          <cell r="AV942">
            <v>2534</v>
          </cell>
          <cell r="AW942">
            <v>2534</v>
          </cell>
          <cell r="AX942">
            <v>2534</v>
          </cell>
          <cell r="AY942">
            <v>2534</v>
          </cell>
          <cell r="AZ942">
            <v>2534</v>
          </cell>
          <cell r="BA942">
            <v>2534</v>
          </cell>
          <cell r="BB942">
            <v>2534</v>
          </cell>
          <cell r="BC942">
            <v>2534</v>
          </cell>
          <cell r="BD942">
            <v>0</v>
          </cell>
          <cell r="BE942">
            <v>0</v>
          </cell>
          <cell r="BF942">
            <v>0</v>
          </cell>
          <cell r="BG942">
            <v>0</v>
          </cell>
          <cell r="BH942">
            <v>0</v>
          </cell>
          <cell r="BI942">
            <v>0</v>
          </cell>
          <cell r="BJ942">
            <v>0</v>
          </cell>
          <cell r="BK942">
            <v>0</v>
          </cell>
          <cell r="BL942">
            <v>0</v>
          </cell>
        </row>
        <row r="943">
          <cell r="B943" t="str">
            <v>1.1.06.03.00064</v>
          </cell>
          <cell r="C943" t="str">
            <v xml:space="preserve">NILTON LEME DO PRADO                              </v>
          </cell>
          <cell r="D943">
            <v>5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18223.099999999999</v>
          </cell>
          <cell r="R943">
            <v>18223.099999999999</v>
          </cell>
          <cell r="S943">
            <v>18223.099999999999</v>
          </cell>
          <cell r="T943">
            <v>18223.099999999999</v>
          </cell>
          <cell r="U943">
            <v>18223.099999999999</v>
          </cell>
          <cell r="V943">
            <v>18223.099999999999</v>
          </cell>
          <cell r="W943">
            <v>18223.099999999999</v>
          </cell>
          <cell r="X943">
            <v>18223.099999999999</v>
          </cell>
          <cell r="Y943">
            <v>18223.099999999999</v>
          </cell>
          <cell r="Z943">
            <v>18223.099999999999</v>
          </cell>
          <cell r="AA943">
            <v>18223.099999999999</v>
          </cell>
          <cell r="AB943">
            <v>18223.099999999999</v>
          </cell>
          <cell r="AC943">
            <v>18223.099999999999</v>
          </cell>
          <cell r="AD943">
            <v>18223.099999999999</v>
          </cell>
          <cell r="AE943">
            <v>18223.099999999999</v>
          </cell>
          <cell r="AF943">
            <v>18223.099999999999</v>
          </cell>
          <cell r="AG943">
            <v>18223.099999999999</v>
          </cell>
          <cell r="AH943">
            <v>18223.099999999999</v>
          </cell>
          <cell r="AI943">
            <v>18223.099999999999</v>
          </cell>
          <cell r="AJ943">
            <v>18223.099999999999</v>
          </cell>
          <cell r="AK943">
            <v>18223.099999999999</v>
          </cell>
          <cell r="AL943">
            <v>18223.099999999999</v>
          </cell>
          <cell r="AM943">
            <v>18223.099999999999</v>
          </cell>
          <cell r="AN943">
            <v>18223.099999999999</v>
          </cell>
          <cell r="AO943">
            <v>18223.099999999999</v>
          </cell>
          <cell r="AP943">
            <v>18223.099999999999</v>
          </cell>
          <cell r="AQ943">
            <v>18223.099999999999</v>
          </cell>
          <cell r="AR943">
            <v>18223.099999999999</v>
          </cell>
          <cell r="AS943">
            <v>18223.099999999999</v>
          </cell>
          <cell r="AT943">
            <v>18223.099999999999</v>
          </cell>
          <cell r="AU943">
            <v>18223.099999999999</v>
          </cell>
          <cell r="AV943">
            <v>18223.099999999999</v>
          </cell>
          <cell r="AW943">
            <v>18223.099999999999</v>
          </cell>
          <cell r="AX943">
            <v>18223.099999999999</v>
          </cell>
          <cell r="AY943">
            <v>18223.099999999999</v>
          </cell>
          <cell r="AZ943">
            <v>18223.099999999999</v>
          </cell>
          <cell r="BA943">
            <v>18223.099999999999</v>
          </cell>
          <cell r="BB943">
            <v>18223.099999999999</v>
          </cell>
          <cell r="BC943">
            <v>18223.099999999999</v>
          </cell>
          <cell r="BD943">
            <v>0</v>
          </cell>
          <cell r="BE943">
            <v>0</v>
          </cell>
          <cell r="BF943">
            <v>0</v>
          </cell>
          <cell r="BG943">
            <v>0</v>
          </cell>
          <cell r="BH943">
            <v>0</v>
          </cell>
          <cell r="BI943">
            <v>0</v>
          </cell>
          <cell r="BJ943">
            <v>0</v>
          </cell>
          <cell r="BK943">
            <v>0</v>
          </cell>
          <cell r="BL943">
            <v>0</v>
          </cell>
        </row>
        <row r="944">
          <cell r="B944" t="str">
            <v>1.1.06.03.00065</v>
          </cell>
          <cell r="C944" t="str">
            <v xml:space="preserve">BOISAFRA AGROPEC.LTDA                             </v>
          </cell>
          <cell r="D944">
            <v>5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6636</v>
          </cell>
          <cell r="R944">
            <v>6636</v>
          </cell>
          <cell r="S944">
            <v>6636</v>
          </cell>
          <cell r="T944">
            <v>6636</v>
          </cell>
          <cell r="U944">
            <v>6636</v>
          </cell>
          <cell r="V944">
            <v>6636</v>
          </cell>
          <cell r="W944">
            <v>6636</v>
          </cell>
          <cell r="X944">
            <v>6636</v>
          </cell>
          <cell r="Y944">
            <v>6636</v>
          </cell>
          <cell r="Z944">
            <v>6636</v>
          </cell>
          <cell r="AA944">
            <v>6636</v>
          </cell>
          <cell r="AB944">
            <v>6636</v>
          </cell>
          <cell r="AC944">
            <v>6636</v>
          </cell>
          <cell r="AD944">
            <v>6636</v>
          </cell>
          <cell r="AE944">
            <v>6636</v>
          </cell>
          <cell r="AF944">
            <v>6636</v>
          </cell>
          <cell r="AG944">
            <v>6636</v>
          </cell>
          <cell r="AH944">
            <v>6636</v>
          </cell>
          <cell r="AI944">
            <v>6636</v>
          </cell>
          <cell r="AJ944">
            <v>6636</v>
          </cell>
          <cell r="AK944">
            <v>6636</v>
          </cell>
          <cell r="AL944">
            <v>6636</v>
          </cell>
          <cell r="AM944">
            <v>6636</v>
          </cell>
          <cell r="AN944">
            <v>6636</v>
          </cell>
          <cell r="AO944">
            <v>6636</v>
          </cell>
          <cell r="AP944">
            <v>6636</v>
          </cell>
          <cell r="AQ944">
            <v>6636</v>
          </cell>
          <cell r="AR944">
            <v>6636</v>
          </cell>
          <cell r="AS944">
            <v>6636</v>
          </cell>
          <cell r="AT944">
            <v>6636</v>
          </cell>
          <cell r="AU944">
            <v>6636</v>
          </cell>
          <cell r="AV944">
            <v>6636</v>
          </cell>
          <cell r="AW944">
            <v>6636</v>
          </cell>
          <cell r="AX944">
            <v>6636</v>
          </cell>
          <cell r="AY944">
            <v>6636</v>
          </cell>
          <cell r="AZ944">
            <v>6636</v>
          </cell>
          <cell r="BA944">
            <v>6636</v>
          </cell>
          <cell r="BB944">
            <v>6636</v>
          </cell>
          <cell r="BC944">
            <v>6636</v>
          </cell>
          <cell r="BD944">
            <v>0</v>
          </cell>
          <cell r="BE944">
            <v>0</v>
          </cell>
          <cell r="BF944">
            <v>0</v>
          </cell>
          <cell r="BG944">
            <v>0</v>
          </cell>
          <cell r="BH944">
            <v>0</v>
          </cell>
          <cell r="BI944">
            <v>0</v>
          </cell>
          <cell r="BJ944">
            <v>0</v>
          </cell>
          <cell r="BK944">
            <v>0</v>
          </cell>
          <cell r="BL944">
            <v>0</v>
          </cell>
        </row>
        <row r="945">
          <cell r="B945" t="str">
            <v>1.1.06.03.00066</v>
          </cell>
          <cell r="C945" t="str">
            <v xml:space="preserve">SOAGRIL SOROCABANA DIST. DE PROD. AGRO.           </v>
          </cell>
          <cell r="D945">
            <v>5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AO945">
            <v>0</v>
          </cell>
          <cell r="AP945">
            <v>0</v>
          </cell>
          <cell r="AQ945">
            <v>0</v>
          </cell>
          <cell r="AR945">
            <v>0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AW945">
            <v>0</v>
          </cell>
          <cell r="AX945">
            <v>0</v>
          </cell>
          <cell r="AY945">
            <v>0</v>
          </cell>
          <cell r="AZ945">
            <v>0</v>
          </cell>
          <cell r="BA945">
            <v>0</v>
          </cell>
          <cell r="BB945">
            <v>0</v>
          </cell>
          <cell r="BC945">
            <v>0</v>
          </cell>
          <cell r="BD945">
            <v>0</v>
          </cell>
          <cell r="BE945">
            <v>0</v>
          </cell>
          <cell r="BF945">
            <v>0</v>
          </cell>
          <cell r="BG945">
            <v>0</v>
          </cell>
          <cell r="BH945">
            <v>0</v>
          </cell>
          <cell r="BI945">
            <v>0</v>
          </cell>
          <cell r="BJ945">
            <v>0</v>
          </cell>
          <cell r="BK945">
            <v>0</v>
          </cell>
          <cell r="BL945">
            <v>0</v>
          </cell>
        </row>
        <row r="946">
          <cell r="B946" t="str">
            <v>1.1.06.03.00067</v>
          </cell>
          <cell r="C946" t="str">
            <v xml:space="preserve">COOP.AGRARIA DOS CAFEICULT.MARILANDIA             </v>
          </cell>
          <cell r="D946">
            <v>5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AO946">
            <v>0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AW946">
            <v>0</v>
          </cell>
          <cell r="AX946">
            <v>0</v>
          </cell>
          <cell r="AY946">
            <v>0</v>
          </cell>
          <cell r="AZ946">
            <v>0</v>
          </cell>
          <cell r="BA946">
            <v>0</v>
          </cell>
          <cell r="BB946">
            <v>0</v>
          </cell>
          <cell r="BC946">
            <v>0</v>
          </cell>
          <cell r="BD946">
            <v>0</v>
          </cell>
          <cell r="BE946">
            <v>0</v>
          </cell>
          <cell r="BF946">
            <v>0</v>
          </cell>
          <cell r="BG946">
            <v>0</v>
          </cell>
          <cell r="BH946">
            <v>0</v>
          </cell>
          <cell r="BI946">
            <v>0</v>
          </cell>
          <cell r="BJ946">
            <v>0</v>
          </cell>
          <cell r="BK946">
            <v>0</v>
          </cell>
          <cell r="BL946">
            <v>0</v>
          </cell>
        </row>
        <row r="947">
          <cell r="B947" t="str">
            <v>1.1.06.03.00068</v>
          </cell>
          <cell r="C947" t="str">
            <v xml:space="preserve">COOP. AGROP DO VALE DO SUL                        </v>
          </cell>
          <cell r="D947">
            <v>5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AO947">
            <v>0</v>
          </cell>
          <cell r="AP947">
            <v>0</v>
          </cell>
          <cell r="AQ947">
            <v>0</v>
          </cell>
          <cell r="AR947">
            <v>0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AW947">
            <v>0</v>
          </cell>
          <cell r="AX947">
            <v>0</v>
          </cell>
          <cell r="AY947">
            <v>0</v>
          </cell>
          <cell r="AZ947">
            <v>0</v>
          </cell>
          <cell r="BA947">
            <v>0</v>
          </cell>
          <cell r="BB947">
            <v>0</v>
          </cell>
          <cell r="BC947">
            <v>0</v>
          </cell>
          <cell r="BD947">
            <v>0</v>
          </cell>
          <cell r="BE947">
            <v>0</v>
          </cell>
          <cell r="BF947">
            <v>0</v>
          </cell>
          <cell r="BG947">
            <v>0</v>
          </cell>
          <cell r="BH947">
            <v>0</v>
          </cell>
          <cell r="BI947">
            <v>0</v>
          </cell>
          <cell r="BJ947">
            <v>0</v>
          </cell>
          <cell r="BK947">
            <v>0</v>
          </cell>
          <cell r="BL947">
            <v>0</v>
          </cell>
        </row>
        <row r="948">
          <cell r="B948" t="str">
            <v>1.1.06.03.00069</v>
          </cell>
          <cell r="C948" t="str">
            <v xml:space="preserve">AGROPECUARIA N.M. LTDA                            </v>
          </cell>
          <cell r="D948">
            <v>5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17670.3</v>
          </cell>
          <cell r="R948">
            <v>27274.01</v>
          </cell>
          <cell r="S948">
            <v>32590.86</v>
          </cell>
          <cell r="T948">
            <v>33213.86</v>
          </cell>
          <cell r="U948">
            <v>37744.26</v>
          </cell>
          <cell r="V948">
            <v>40098.36</v>
          </cell>
          <cell r="W948">
            <v>40098.36</v>
          </cell>
          <cell r="X948">
            <v>44428.02</v>
          </cell>
          <cell r="Y948">
            <v>8857.27</v>
          </cell>
          <cell r="Z948">
            <v>14403.37</v>
          </cell>
          <cell r="AA948">
            <v>22437.97</v>
          </cell>
          <cell r="AB948">
            <v>15120.85</v>
          </cell>
          <cell r="AC948">
            <v>14669.9</v>
          </cell>
          <cell r="AD948">
            <v>9119.6</v>
          </cell>
          <cell r="AE948">
            <v>11043.9</v>
          </cell>
          <cell r="AF948">
            <v>11043.9</v>
          </cell>
          <cell r="AG948">
            <v>13857.9</v>
          </cell>
          <cell r="AH948">
            <v>13857.9</v>
          </cell>
          <cell r="AI948">
            <v>13857.9</v>
          </cell>
          <cell r="AJ948">
            <v>13857.9</v>
          </cell>
          <cell r="AK948">
            <v>13857.9</v>
          </cell>
          <cell r="AL948">
            <v>13857.9</v>
          </cell>
          <cell r="AM948">
            <v>13857.9</v>
          </cell>
          <cell r="AN948">
            <v>13857.9</v>
          </cell>
          <cell r="AO948">
            <v>13857.9</v>
          </cell>
          <cell r="AP948">
            <v>13857.9</v>
          </cell>
          <cell r="AQ948">
            <v>13857.9</v>
          </cell>
          <cell r="AR948">
            <v>13857.9</v>
          </cell>
          <cell r="AS948">
            <v>13857.9</v>
          </cell>
          <cell r="AT948">
            <v>13857.9</v>
          </cell>
          <cell r="AU948">
            <v>13857.9</v>
          </cell>
          <cell r="AV948">
            <v>13857.9</v>
          </cell>
          <cell r="AW948">
            <v>13857.9</v>
          </cell>
          <cell r="AX948">
            <v>13857.9</v>
          </cell>
          <cell r="AY948">
            <v>13857.9</v>
          </cell>
          <cell r="AZ948">
            <v>13857.9</v>
          </cell>
          <cell r="BA948">
            <v>13857.9</v>
          </cell>
          <cell r="BB948">
            <v>13857.9</v>
          </cell>
          <cell r="BC948">
            <v>13857.9</v>
          </cell>
          <cell r="BD948">
            <v>0</v>
          </cell>
          <cell r="BE948">
            <v>0</v>
          </cell>
          <cell r="BF948">
            <v>0</v>
          </cell>
          <cell r="BG948">
            <v>0</v>
          </cell>
          <cell r="BH948">
            <v>0</v>
          </cell>
          <cell r="BI948">
            <v>0</v>
          </cell>
          <cell r="BJ948">
            <v>0</v>
          </cell>
          <cell r="BK948">
            <v>0</v>
          </cell>
          <cell r="BL948">
            <v>0</v>
          </cell>
        </row>
        <row r="949">
          <cell r="B949" t="str">
            <v>1.1.06.03.00070</v>
          </cell>
          <cell r="C949" t="str">
            <v xml:space="preserve">PETERSON MULLER RODRIGUES                         </v>
          </cell>
          <cell r="D949">
            <v>5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3284.4</v>
          </cell>
          <cell r="R949">
            <v>3284.4</v>
          </cell>
          <cell r="S949">
            <v>3284.4</v>
          </cell>
          <cell r="T949">
            <v>3284.4</v>
          </cell>
          <cell r="U949">
            <v>3284.4</v>
          </cell>
          <cell r="V949">
            <v>3284.4</v>
          </cell>
          <cell r="W949">
            <v>3284.4</v>
          </cell>
          <cell r="X949">
            <v>3284.4</v>
          </cell>
          <cell r="Y949">
            <v>3284.4</v>
          </cell>
          <cell r="Z949">
            <v>3284.4</v>
          </cell>
          <cell r="AA949">
            <v>3284.4</v>
          </cell>
          <cell r="AB949">
            <v>3284.4</v>
          </cell>
          <cell r="AC949">
            <v>3284.4</v>
          </cell>
          <cell r="AD949">
            <v>3284.4</v>
          </cell>
          <cell r="AE949">
            <v>3284.4</v>
          </cell>
          <cell r="AF949">
            <v>3284.4</v>
          </cell>
          <cell r="AG949">
            <v>3284.4</v>
          </cell>
          <cell r="AH949">
            <v>3284.4</v>
          </cell>
          <cell r="AI949">
            <v>3284.4</v>
          </cell>
          <cell r="AJ949">
            <v>3284.4</v>
          </cell>
          <cell r="AK949">
            <v>3284.4</v>
          </cell>
          <cell r="AL949">
            <v>3284.4</v>
          </cell>
          <cell r="AM949">
            <v>3284.4</v>
          </cell>
          <cell r="AN949">
            <v>3284.4</v>
          </cell>
          <cell r="AO949">
            <v>3284.4</v>
          </cell>
          <cell r="AP949">
            <v>3284.4</v>
          </cell>
          <cell r="AQ949">
            <v>3284.4</v>
          </cell>
          <cell r="AR949">
            <v>3284.4</v>
          </cell>
          <cell r="AS949">
            <v>3284.4</v>
          </cell>
          <cell r="AT949">
            <v>3284.4</v>
          </cell>
          <cell r="AU949">
            <v>3284.4</v>
          </cell>
          <cell r="AV949">
            <v>3284.4</v>
          </cell>
          <cell r="AW949">
            <v>3284.4</v>
          </cell>
          <cell r="AX949">
            <v>3284.4</v>
          </cell>
          <cell r="AY949">
            <v>3284.4</v>
          </cell>
          <cell r="AZ949">
            <v>3284.4</v>
          </cell>
          <cell r="BA949">
            <v>3284.4</v>
          </cell>
          <cell r="BB949">
            <v>3284.4</v>
          </cell>
          <cell r="BC949">
            <v>3284.4</v>
          </cell>
          <cell r="BD949">
            <v>0</v>
          </cell>
          <cell r="BE949">
            <v>0</v>
          </cell>
          <cell r="BF949">
            <v>0</v>
          </cell>
          <cell r="BG949">
            <v>0</v>
          </cell>
          <cell r="BH949">
            <v>0</v>
          </cell>
          <cell r="BI949">
            <v>0</v>
          </cell>
          <cell r="BJ949">
            <v>0</v>
          </cell>
          <cell r="BK949">
            <v>0</v>
          </cell>
          <cell r="BL949">
            <v>0</v>
          </cell>
        </row>
        <row r="950">
          <cell r="B950" t="str">
            <v>1.1.06.03.00071</v>
          </cell>
          <cell r="C950" t="str">
            <v xml:space="preserve">TRANSPORTADORA E COM PASSARO AMARELO              </v>
          </cell>
          <cell r="D950">
            <v>5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0</v>
          </cell>
          <cell r="AZ950">
            <v>0</v>
          </cell>
          <cell r="BA950">
            <v>0</v>
          </cell>
          <cell r="BB950">
            <v>0</v>
          </cell>
          <cell r="BC950">
            <v>0</v>
          </cell>
          <cell r="BD950">
            <v>0</v>
          </cell>
          <cell r="BE950">
            <v>0</v>
          </cell>
          <cell r="BF950">
            <v>0</v>
          </cell>
          <cell r="BG950">
            <v>0</v>
          </cell>
          <cell r="BH950">
            <v>0</v>
          </cell>
          <cell r="BI950">
            <v>0</v>
          </cell>
          <cell r="BJ950">
            <v>0</v>
          </cell>
          <cell r="BK950">
            <v>0</v>
          </cell>
          <cell r="BL950">
            <v>0</v>
          </cell>
        </row>
        <row r="951">
          <cell r="B951" t="str">
            <v>1.1.06.03.00072</v>
          </cell>
          <cell r="C951" t="str">
            <v xml:space="preserve">COOPERATIVA DE LATICINIOS CAMP.                   </v>
          </cell>
          <cell r="D951">
            <v>5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40123.160000000003</v>
          </cell>
          <cell r="R951">
            <v>40123.160000000003</v>
          </cell>
          <cell r="S951">
            <v>40123.160000000003</v>
          </cell>
          <cell r="T951">
            <v>40123.160000000003</v>
          </cell>
          <cell r="U951">
            <v>40123.160000000003</v>
          </cell>
          <cell r="V951">
            <v>40123.160000000003</v>
          </cell>
          <cell r="W951">
            <v>40123.160000000003</v>
          </cell>
          <cell r="X951">
            <v>40123.160000000003</v>
          </cell>
          <cell r="Y951">
            <v>35908.74</v>
          </cell>
          <cell r="Z951">
            <v>35908.74</v>
          </cell>
          <cell r="AA951">
            <v>35908.74</v>
          </cell>
          <cell r="AB951">
            <v>35908.74</v>
          </cell>
          <cell r="AC951">
            <v>35908.74</v>
          </cell>
          <cell r="AD951">
            <v>35908.74</v>
          </cell>
          <cell r="AE951">
            <v>35908.74</v>
          </cell>
          <cell r="AF951">
            <v>35908.74</v>
          </cell>
          <cell r="AG951">
            <v>35908.74</v>
          </cell>
          <cell r="AH951">
            <v>35908.74</v>
          </cell>
          <cell r="AI951">
            <v>35908.74</v>
          </cell>
          <cell r="AJ951">
            <v>35908.74</v>
          </cell>
          <cell r="AK951">
            <v>35908.74</v>
          </cell>
          <cell r="AL951">
            <v>35908.74</v>
          </cell>
          <cell r="AM951">
            <v>35908.74</v>
          </cell>
          <cell r="AN951">
            <v>35908.74</v>
          </cell>
          <cell r="AO951">
            <v>35908.74</v>
          </cell>
          <cell r="AP951">
            <v>35908.74</v>
          </cell>
          <cell r="AQ951">
            <v>35908.74</v>
          </cell>
          <cell r="AR951">
            <v>35908.74</v>
          </cell>
          <cell r="AS951">
            <v>35908.74</v>
          </cell>
          <cell r="AT951">
            <v>35908.74</v>
          </cell>
          <cell r="AU951">
            <v>35908.74</v>
          </cell>
          <cell r="AV951">
            <v>35908.74</v>
          </cell>
          <cell r="AW951">
            <v>35908.74</v>
          </cell>
          <cell r="AX951">
            <v>35908.74</v>
          </cell>
          <cell r="AY951">
            <v>35908.74</v>
          </cell>
          <cell r="AZ951">
            <v>35908.74</v>
          </cell>
          <cell r="BA951">
            <v>35908.74</v>
          </cell>
          <cell r="BB951">
            <v>35908.74</v>
          </cell>
          <cell r="BC951">
            <v>35908.74</v>
          </cell>
          <cell r="BD951">
            <v>0</v>
          </cell>
          <cell r="BE951">
            <v>0</v>
          </cell>
          <cell r="BF951">
            <v>0</v>
          </cell>
          <cell r="BG951">
            <v>0</v>
          </cell>
          <cell r="BH951">
            <v>0</v>
          </cell>
          <cell r="BI951">
            <v>0</v>
          </cell>
          <cell r="BJ951">
            <v>0</v>
          </cell>
          <cell r="BK951">
            <v>0</v>
          </cell>
          <cell r="BL951">
            <v>0</v>
          </cell>
        </row>
        <row r="952">
          <cell r="B952" t="str">
            <v>1.1.06.03.00073</v>
          </cell>
          <cell r="C952" t="str">
            <v xml:space="preserve">KIMURA - AGROPECUARIA VALINHENSE LTDA             </v>
          </cell>
          <cell r="D952">
            <v>5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14475.58</v>
          </cell>
          <cell r="R952">
            <v>14475.58</v>
          </cell>
          <cell r="S952">
            <v>20365.38</v>
          </cell>
          <cell r="T952">
            <v>20365.38</v>
          </cell>
          <cell r="U952">
            <v>23751.98</v>
          </cell>
          <cell r="V952">
            <v>27296.080000000002</v>
          </cell>
          <cell r="W952">
            <v>31031.98</v>
          </cell>
          <cell r="X952">
            <v>34101.480000000003</v>
          </cell>
          <cell r="Y952">
            <v>20368.25</v>
          </cell>
          <cell r="Z952">
            <v>25256.35</v>
          </cell>
          <cell r="AA952">
            <v>29272.25</v>
          </cell>
          <cell r="AB952">
            <v>29272.25</v>
          </cell>
          <cell r="AC952">
            <v>24483.200000000001</v>
          </cell>
          <cell r="AD952">
            <v>28498.400000000001</v>
          </cell>
          <cell r="AE952">
            <v>28498.400000000001</v>
          </cell>
          <cell r="AF952">
            <v>31975.3</v>
          </cell>
          <cell r="AG952">
            <v>31975.3</v>
          </cell>
          <cell r="AH952">
            <v>35306.6</v>
          </cell>
          <cell r="AI952">
            <v>39054.400000000001</v>
          </cell>
          <cell r="AJ952">
            <v>39054.400000000001</v>
          </cell>
          <cell r="AK952">
            <v>39054.400000000001</v>
          </cell>
          <cell r="AL952">
            <v>39054.400000000001</v>
          </cell>
          <cell r="AM952">
            <v>39054.400000000001</v>
          </cell>
          <cell r="AN952">
            <v>44200.1</v>
          </cell>
          <cell r="AO952">
            <v>44200.1</v>
          </cell>
          <cell r="AP952">
            <v>49725.9</v>
          </cell>
          <cell r="AQ952">
            <v>49725.9</v>
          </cell>
          <cell r="AR952">
            <v>49725.9</v>
          </cell>
          <cell r="AS952">
            <v>49725.9</v>
          </cell>
          <cell r="AT952">
            <v>49725.9</v>
          </cell>
          <cell r="AU952">
            <v>49725.9</v>
          </cell>
          <cell r="AV952">
            <v>49725.9</v>
          </cell>
          <cell r="AW952">
            <v>49725.9</v>
          </cell>
          <cell r="AX952">
            <v>49725.9</v>
          </cell>
          <cell r="AY952">
            <v>49725.9</v>
          </cell>
          <cell r="AZ952">
            <v>49725.9</v>
          </cell>
          <cell r="BA952">
            <v>49725.9</v>
          </cell>
          <cell r="BB952">
            <v>49725.9</v>
          </cell>
          <cell r="BC952">
            <v>49725.9</v>
          </cell>
          <cell r="BD952">
            <v>0</v>
          </cell>
          <cell r="BE952">
            <v>0</v>
          </cell>
          <cell r="BF952">
            <v>0</v>
          </cell>
          <cell r="BG952">
            <v>0</v>
          </cell>
          <cell r="BH952">
            <v>0</v>
          </cell>
          <cell r="BI952">
            <v>0</v>
          </cell>
          <cell r="BJ952">
            <v>0</v>
          </cell>
          <cell r="BK952">
            <v>0</v>
          </cell>
          <cell r="BL952">
            <v>0</v>
          </cell>
        </row>
        <row r="953">
          <cell r="B953" t="str">
            <v>1.1.06.03.00074</v>
          </cell>
          <cell r="C953" t="str">
            <v xml:space="preserve">AGROPECUARIA LINS LTDA                            </v>
          </cell>
          <cell r="D953">
            <v>5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6524</v>
          </cell>
          <cell r="R953">
            <v>6524</v>
          </cell>
          <cell r="S953">
            <v>6524</v>
          </cell>
          <cell r="T953">
            <v>6524</v>
          </cell>
          <cell r="U953">
            <v>6524</v>
          </cell>
          <cell r="V953">
            <v>6524</v>
          </cell>
          <cell r="W953">
            <v>6524</v>
          </cell>
          <cell r="X953">
            <v>6524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AW953">
            <v>0</v>
          </cell>
          <cell r="AX953">
            <v>0</v>
          </cell>
          <cell r="AY953">
            <v>0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0</v>
          </cell>
          <cell r="BE953">
            <v>0</v>
          </cell>
          <cell r="BF953">
            <v>0</v>
          </cell>
          <cell r="BG953">
            <v>0</v>
          </cell>
          <cell r="BH953">
            <v>0</v>
          </cell>
          <cell r="BI953">
            <v>0</v>
          </cell>
          <cell r="BJ953">
            <v>0</v>
          </cell>
          <cell r="BK953">
            <v>0</v>
          </cell>
          <cell r="BL953">
            <v>0</v>
          </cell>
        </row>
        <row r="954">
          <cell r="B954" t="str">
            <v>1.1.06.03.00075</v>
          </cell>
          <cell r="C954" t="str">
            <v xml:space="preserve">COOP AGROPECUARIA DO VALE DO SAPUCAI LTD          </v>
          </cell>
          <cell r="D954">
            <v>5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AO954">
            <v>0</v>
          </cell>
          <cell r="AP954">
            <v>0</v>
          </cell>
          <cell r="AQ954">
            <v>0</v>
          </cell>
          <cell r="AR954">
            <v>0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AW954">
            <v>0</v>
          </cell>
          <cell r="AX954">
            <v>0</v>
          </cell>
          <cell r="AY954">
            <v>0</v>
          </cell>
          <cell r="AZ954">
            <v>0</v>
          </cell>
          <cell r="BA954">
            <v>0</v>
          </cell>
          <cell r="BB954">
            <v>0</v>
          </cell>
          <cell r="BC954">
            <v>0</v>
          </cell>
          <cell r="BD954">
            <v>0</v>
          </cell>
          <cell r="BE954">
            <v>0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  <cell r="BK954">
            <v>0</v>
          </cell>
          <cell r="BL954">
            <v>0</v>
          </cell>
        </row>
        <row r="955">
          <cell r="B955" t="str">
            <v>1.1.06.03.00076</v>
          </cell>
          <cell r="C955" t="str">
            <v xml:space="preserve">RELVA COM. AT. SEM. CER. IMP. AG. LTDA            </v>
          </cell>
          <cell r="D955">
            <v>5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3239.6</v>
          </cell>
          <cell r="S955">
            <v>3239.6</v>
          </cell>
          <cell r="T955">
            <v>3239.6</v>
          </cell>
          <cell r="U955">
            <v>3239.6</v>
          </cell>
          <cell r="V955">
            <v>3239.6</v>
          </cell>
          <cell r="W955">
            <v>3239.6</v>
          </cell>
          <cell r="X955">
            <v>3239.6</v>
          </cell>
          <cell r="Y955">
            <v>3239.6</v>
          </cell>
          <cell r="Z955">
            <v>9926</v>
          </cell>
          <cell r="AA955">
            <v>9926</v>
          </cell>
          <cell r="AB955">
            <v>9926</v>
          </cell>
          <cell r="AC955">
            <v>9926</v>
          </cell>
          <cell r="AD955">
            <v>9926</v>
          </cell>
          <cell r="AE955">
            <v>9926</v>
          </cell>
          <cell r="AF955">
            <v>9926</v>
          </cell>
          <cell r="AG955">
            <v>9926</v>
          </cell>
          <cell r="AH955">
            <v>9926</v>
          </cell>
          <cell r="AI955">
            <v>9926</v>
          </cell>
          <cell r="AJ955">
            <v>9926</v>
          </cell>
          <cell r="AK955">
            <v>9926</v>
          </cell>
          <cell r="AL955">
            <v>9926</v>
          </cell>
          <cell r="AM955">
            <v>9926</v>
          </cell>
          <cell r="AN955">
            <v>9926</v>
          </cell>
          <cell r="AO955">
            <v>9926</v>
          </cell>
          <cell r="AP955">
            <v>9926</v>
          </cell>
          <cell r="AQ955">
            <v>9926</v>
          </cell>
          <cell r="AR955">
            <v>9926</v>
          </cell>
          <cell r="AS955">
            <v>9926</v>
          </cell>
          <cell r="AT955">
            <v>9926</v>
          </cell>
          <cell r="AU955">
            <v>9926</v>
          </cell>
          <cell r="AV955">
            <v>9926</v>
          </cell>
          <cell r="AW955">
            <v>9926</v>
          </cell>
          <cell r="AX955">
            <v>9926</v>
          </cell>
          <cell r="AY955">
            <v>9926</v>
          </cell>
          <cell r="AZ955">
            <v>9926</v>
          </cell>
          <cell r="BA955">
            <v>9926</v>
          </cell>
          <cell r="BB955">
            <v>9926</v>
          </cell>
          <cell r="BC955">
            <v>9926</v>
          </cell>
          <cell r="BD955">
            <v>0</v>
          </cell>
          <cell r="BE955">
            <v>0</v>
          </cell>
          <cell r="BF955">
            <v>0</v>
          </cell>
          <cell r="BG955">
            <v>0</v>
          </cell>
          <cell r="BH955">
            <v>0</v>
          </cell>
          <cell r="BI955">
            <v>0</v>
          </cell>
          <cell r="BJ955">
            <v>0</v>
          </cell>
          <cell r="BK955">
            <v>0</v>
          </cell>
          <cell r="BL955">
            <v>0</v>
          </cell>
        </row>
        <row r="956">
          <cell r="B956" t="str">
            <v>1.1.06.03.00077</v>
          </cell>
          <cell r="C956" t="str">
            <v xml:space="preserve">VIRACAL CALCARIO AGRICOLA LTDA                    </v>
          </cell>
          <cell r="D956">
            <v>5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11116</v>
          </cell>
          <cell r="R956">
            <v>11116</v>
          </cell>
          <cell r="S956">
            <v>11116</v>
          </cell>
          <cell r="T956">
            <v>11116</v>
          </cell>
          <cell r="U956">
            <v>11116</v>
          </cell>
          <cell r="V956">
            <v>11116</v>
          </cell>
          <cell r="W956">
            <v>11116</v>
          </cell>
          <cell r="X956">
            <v>11116</v>
          </cell>
          <cell r="Y956">
            <v>11116</v>
          </cell>
          <cell r="Z956">
            <v>11116</v>
          </cell>
          <cell r="AA956">
            <v>11116</v>
          </cell>
          <cell r="AB956">
            <v>11116</v>
          </cell>
          <cell r="AC956">
            <v>11116</v>
          </cell>
          <cell r="AD956">
            <v>11116</v>
          </cell>
          <cell r="AE956">
            <v>11116</v>
          </cell>
          <cell r="AF956">
            <v>11116</v>
          </cell>
          <cell r="AG956">
            <v>11116</v>
          </cell>
          <cell r="AH956">
            <v>11116</v>
          </cell>
          <cell r="AI956">
            <v>11116</v>
          </cell>
          <cell r="AJ956">
            <v>11116</v>
          </cell>
          <cell r="AK956">
            <v>11116</v>
          </cell>
          <cell r="AL956">
            <v>11116</v>
          </cell>
          <cell r="AM956">
            <v>11116</v>
          </cell>
          <cell r="AN956">
            <v>11116</v>
          </cell>
          <cell r="AO956">
            <v>11116</v>
          </cell>
          <cell r="AP956">
            <v>11116</v>
          </cell>
          <cell r="AQ956">
            <v>11116</v>
          </cell>
          <cell r="AR956">
            <v>11116</v>
          </cell>
          <cell r="AS956">
            <v>11116</v>
          </cell>
          <cell r="AT956">
            <v>11116</v>
          </cell>
          <cell r="AU956">
            <v>11116</v>
          </cell>
          <cell r="AV956">
            <v>11116</v>
          </cell>
          <cell r="AW956">
            <v>11116</v>
          </cell>
          <cell r="AX956">
            <v>11116</v>
          </cell>
          <cell r="AY956">
            <v>11116</v>
          </cell>
          <cell r="AZ956">
            <v>11116</v>
          </cell>
          <cell r="BA956">
            <v>11116</v>
          </cell>
          <cell r="BB956">
            <v>11116</v>
          </cell>
          <cell r="BC956">
            <v>11116</v>
          </cell>
          <cell r="BD956">
            <v>0</v>
          </cell>
          <cell r="BE956">
            <v>0</v>
          </cell>
          <cell r="BF956">
            <v>0</v>
          </cell>
          <cell r="BG956">
            <v>0</v>
          </cell>
          <cell r="BH956">
            <v>0</v>
          </cell>
          <cell r="BI956">
            <v>0</v>
          </cell>
          <cell r="BJ956">
            <v>0</v>
          </cell>
          <cell r="BK956">
            <v>0</v>
          </cell>
          <cell r="BL956">
            <v>0</v>
          </cell>
        </row>
        <row r="957">
          <cell r="B957" t="str">
            <v>1.1.06.03.00078</v>
          </cell>
          <cell r="C957" t="str">
            <v xml:space="preserve">COOP.REG.CAFEIC.EM GUAXUPE                        </v>
          </cell>
          <cell r="D957">
            <v>5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</v>
          </cell>
          <cell r="AZ957">
            <v>0</v>
          </cell>
          <cell r="BA957">
            <v>0</v>
          </cell>
          <cell r="BB957">
            <v>0</v>
          </cell>
          <cell r="BC957">
            <v>0</v>
          </cell>
          <cell r="BD957">
            <v>0</v>
          </cell>
          <cell r="BE957">
            <v>0</v>
          </cell>
          <cell r="BF957">
            <v>0</v>
          </cell>
          <cell r="BG957">
            <v>0</v>
          </cell>
          <cell r="BH957">
            <v>0</v>
          </cell>
          <cell r="BI957">
            <v>0</v>
          </cell>
          <cell r="BJ957">
            <v>0</v>
          </cell>
          <cell r="BK957">
            <v>0</v>
          </cell>
          <cell r="BL957">
            <v>0</v>
          </cell>
        </row>
        <row r="958">
          <cell r="B958" t="str">
            <v>1.1.06.03.00079</v>
          </cell>
          <cell r="C958" t="str">
            <v xml:space="preserve">SINDICATO DOS TRABALHADORES RURAIS                </v>
          </cell>
          <cell r="D958">
            <v>5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67.62</v>
          </cell>
          <cell r="S958">
            <v>67.62</v>
          </cell>
          <cell r="T958">
            <v>67.62</v>
          </cell>
          <cell r="U958">
            <v>67.62</v>
          </cell>
          <cell r="V958">
            <v>67.62</v>
          </cell>
          <cell r="W958">
            <v>67.62</v>
          </cell>
          <cell r="X958">
            <v>67.62</v>
          </cell>
          <cell r="Y958">
            <v>67.62</v>
          </cell>
          <cell r="Z958">
            <v>67.62</v>
          </cell>
          <cell r="AA958">
            <v>67.62</v>
          </cell>
          <cell r="AB958">
            <v>67.62</v>
          </cell>
          <cell r="AC958">
            <v>67.62</v>
          </cell>
          <cell r="AD958">
            <v>67.62</v>
          </cell>
          <cell r="AE958">
            <v>67.62</v>
          </cell>
          <cell r="AF958">
            <v>67.62</v>
          </cell>
          <cell r="AG958">
            <v>67.62</v>
          </cell>
          <cell r="AH958">
            <v>67.62</v>
          </cell>
          <cell r="AI958">
            <v>67.62</v>
          </cell>
          <cell r="AJ958">
            <v>67.62</v>
          </cell>
          <cell r="AK958">
            <v>67.62</v>
          </cell>
          <cell r="AL958">
            <v>67.62</v>
          </cell>
          <cell r="AM958">
            <v>67.62</v>
          </cell>
          <cell r="AN958">
            <v>67.62</v>
          </cell>
          <cell r="AO958">
            <v>67.62</v>
          </cell>
          <cell r="AP958">
            <v>67.62</v>
          </cell>
          <cell r="AQ958">
            <v>67.62</v>
          </cell>
          <cell r="AR958">
            <v>67.62</v>
          </cell>
          <cell r="AS958">
            <v>67.62</v>
          </cell>
          <cell r="AT958">
            <v>67.62</v>
          </cell>
          <cell r="AU958">
            <v>67.62</v>
          </cell>
          <cell r="AV958">
            <v>67.62</v>
          </cell>
          <cell r="AW958">
            <v>67.62</v>
          </cell>
          <cell r="AX958">
            <v>67.62</v>
          </cell>
          <cell r="AY958">
            <v>67.62</v>
          </cell>
          <cell r="AZ958">
            <v>67.62</v>
          </cell>
          <cell r="BA958">
            <v>67.62</v>
          </cell>
          <cell r="BB958">
            <v>67.62</v>
          </cell>
          <cell r="BC958">
            <v>67.62</v>
          </cell>
          <cell r="BD958">
            <v>0</v>
          </cell>
          <cell r="BE958">
            <v>0</v>
          </cell>
          <cell r="BF958">
            <v>0</v>
          </cell>
          <cell r="BG958">
            <v>0</v>
          </cell>
          <cell r="BH958">
            <v>0</v>
          </cell>
          <cell r="BI958">
            <v>0</v>
          </cell>
          <cell r="BJ958">
            <v>0</v>
          </cell>
          <cell r="BK958">
            <v>0</v>
          </cell>
          <cell r="BL958">
            <v>0</v>
          </cell>
        </row>
        <row r="959">
          <cell r="B959" t="str">
            <v>1.1.06.03.00080</v>
          </cell>
          <cell r="C959" t="str">
            <v xml:space="preserve">AGROPECUARIA 2000 LTDA                            </v>
          </cell>
          <cell r="D959">
            <v>5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7103.25</v>
          </cell>
          <cell r="R959">
            <v>7722</v>
          </cell>
          <cell r="S959">
            <v>7722</v>
          </cell>
          <cell r="T959">
            <v>7722</v>
          </cell>
          <cell r="U959">
            <v>7722</v>
          </cell>
          <cell r="V959">
            <v>7722</v>
          </cell>
          <cell r="W959">
            <v>7722</v>
          </cell>
          <cell r="X959">
            <v>7722</v>
          </cell>
          <cell r="Y959">
            <v>7722</v>
          </cell>
          <cell r="Z959">
            <v>7722</v>
          </cell>
          <cell r="AA959">
            <v>7722</v>
          </cell>
          <cell r="AB959">
            <v>7722</v>
          </cell>
          <cell r="AC959">
            <v>7722</v>
          </cell>
          <cell r="AD959">
            <v>7722</v>
          </cell>
          <cell r="AE959">
            <v>7722</v>
          </cell>
          <cell r="AF959">
            <v>7722</v>
          </cell>
          <cell r="AG959">
            <v>7722</v>
          </cell>
          <cell r="AH959">
            <v>7722</v>
          </cell>
          <cell r="AI959">
            <v>7722</v>
          </cell>
          <cell r="AJ959">
            <v>7722</v>
          </cell>
          <cell r="AK959">
            <v>7722</v>
          </cell>
          <cell r="AL959">
            <v>7722</v>
          </cell>
          <cell r="AM959">
            <v>7722</v>
          </cell>
          <cell r="AN959">
            <v>7722</v>
          </cell>
          <cell r="AO959">
            <v>7722</v>
          </cell>
          <cell r="AP959">
            <v>7722</v>
          </cell>
          <cell r="AQ959">
            <v>7722</v>
          </cell>
          <cell r="AR959">
            <v>7722</v>
          </cell>
          <cell r="AS959">
            <v>7722</v>
          </cell>
          <cell r="AT959">
            <v>7722</v>
          </cell>
          <cell r="AU959">
            <v>7722</v>
          </cell>
          <cell r="AV959">
            <v>7722</v>
          </cell>
          <cell r="AW959">
            <v>7722</v>
          </cell>
          <cell r="AX959">
            <v>7722</v>
          </cell>
          <cell r="AY959">
            <v>7722</v>
          </cell>
          <cell r="AZ959">
            <v>7722</v>
          </cell>
          <cell r="BA959">
            <v>7722</v>
          </cell>
          <cell r="BB959">
            <v>7722</v>
          </cell>
          <cell r="BC959">
            <v>7722</v>
          </cell>
          <cell r="BD959">
            <v>0</v>
          </cell>
          <cell r="BE959">
            <v>0</v>
          </cell>
          <cell r="BF959">
            <v>0</v>
          </cell>
          <cell r="BG959">
            <v>0</v>
          </cell>
          <cell r="BH959">
            <v>0</v>
          </cell>
          <cell r="BI959">
            <v>0</v>
          </cell>
          <cell r="BJ959">
            <v>0</v>
          </cell>
          <cell r="BK959">
            <v>0</v>
          </cell>
          <cell r="BL959">
            <v>0</v>
          </cell>
        </row>
        <row r="960">
          <cell r="B960" t="str">
            <v>1.1.06.03.00081</v>
          </cell>
          <cell r="C960" t="str">
            <v xml:space="preserve">CARLOS ROBERTO BARBOSA DE LIMA - ME               </v>
          </cell>
          <cell r="D960">
            <v>5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17052</v>
          </cell>
          <cell r="W960">
            <v>53019.4</v>
          </cell>
          <cell r="X960">
            <v>53019.4</v>
          </cell>
          <cell r="Y960">
            <v>53019.4</v>
          </cell>
          <cell r="Z960">
            <v>53019.4</v>
          </cell>
          <cell r="AA960">
            <v>53019.4</v>
          </cell>
          <cell r="AB960">
            <v>53019.4</v>
          </cell>
          <cell r="AC960">
            <v>53019.4</v>
          </cell>
          <cell r="AD960">
            <v>53019.4</v>
          </cell>
          <cell r="AE960">
            <v>53019.4</v>
          </cell>
          <cell r="AF960">
            <v>53019.4</v>
          </cell>
          <cell r="AG960">
            <v>53019.4</v>
          </cell>
          <cell r="AH960">
            <v>53019.4</v>
          </cell>
          <cell r="AI960">
            <v>53019.4</v>
          </cell>
          <cell r="AJ960">
            <v>53019.4</v>
          </cell>
          <cell r="AK960">
            <v>53019.4</v>
          </cell>
          <cell r="AL960">
            <v>53019.4</v>
          </cell>
          <cell r="AM960">
            <v>53019.4</v>
          </cell>
          <cell r="AN960">
            <v>53019.4</v>
          </cell>
          <cell r="AO960">
            <v>53019.4</v>
          </cell>
          <cell r="AP960">
            <v>53019.4</v>
          </cell>
          <cell r="AQ960">
            <v>53019.4</v>
          </cell>
          <cell r="AR960">
            <v>53019.4</v>
          </cell>
          <cell r="AS960">
            <v>53019.4</v>
          </cell>
          <cell r="AT960">
            <v>53019.4</v>
          </cell>
          <cell r="AU960">
            <v>53019.4</v>
          </cell>
          <cell r="AV960">
            <v>53019.4</v>
          </cell>
          <cell r="AW960">
            <v>53019.4</v>
          </cell>
          <cell r="AX960">
            <v>53019.4</v>
          </cell>
          <cell r="AY960">
            <v>53019.4</v>
          </cell>
          <cell r="AZ960">
            <v>53019.4</v>
          </cell>
          <cell r="BA960">
            <v>53019.4</v>
          </cell>
          <cell r="BB960">
            <v>53019.4</v>
          </cell>
          <cell r="BC960">
            <v>53019.4</v>
          </cell>
          <cell r="BD960">
            <v>0</v>
          </cell>
          <cell r="BE960">
            <v>0</v>
          </cell>
          <cell r="BF960">
            <v>0</v>
          </cell>
          <cell r="BG960">
            <v>0</v>
          </cell>
          <cell r="BH960">
            <v>0</v>
          </cell>
          <cell r="BI960">
            <v>0</v>
          </cell>
          <cell r="BJ960">
            <v>0</v>
          </cell>
          <cell r="BK960">
            <v>0</v>
          </cell>
          <cell r="BL960">
            <v>0</v>
          </cell>
        </row>
        <row r="961">
          <cell r="B961" t="str">
            <v>1.1.06.03.00082</v>
          </cell>
          <cell r="C961" t="str">
            <v xml:space="preserve">AGROP TIM COMERCIO E REPRESENTACOES LTDA          </v>
          </cell>
          <cell r="D961">
            <v>5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7359.8</v>
          </cell>
          <cell r="X961">
            <v>7359.8</v>
          </cell>
          <cell r="Y961">
            <v>7359.8</v>
          </cell>
          <cell r="Z961">
            <v>13731.2</v>
          </cell>
          <cell r="AA961">
            <v>18342.099999999999</v>
          </cell>
          <cell r="AB961">
            <v>15640.1</v>
          </cell>
          <cell r="AC961">
            <v>19837.3</v>
          </cell>
          <cell r="AD961">
            <v>25167.8</v>
          </cell>
          <cell r="AE961">
            <v>27500.2</v>
          </cell>
          <cell r="AF961">
            <v>27500.2</v>
          </cell>
          <cell r="AG961">
            <v>27500.2</v>
          </cell>
          <cell r="AH961">
            <v>27500.2</v>
          </cell>
          <cell r="AI961">
            <v>27500.2</v>
          </cell>
          <cell r="AJ961">
            <v>27500.2</v>
          </cell>
          <cell r="AK961">
            <v>27500.2</v>
          </cell>
          <cell r="AL961">
            <v>27500.2</v>
          </cell>
          <cell r="AM961">
            <v>27500.2</v>
          </cell>
          <cell r="AN961">
            <v>27500.2</v>
          </cell>
          <cell r="AO961">
            <v>27500.2</v>
          </cell>
          <cell r="AP961">
            <v>27500.2</v>
          </cell>
          <cell r="AQ961">
            <v>27500.2</v>
          </cell>
          <cell r="AR961">
            <v>27500.2</v>
          </cell>
          <cell r="AS961">
            <v>27500.2</v>
          </cell>
          <cell r="AT961">
            <v>27500.2</v>
          </cell>
          <cell r="AU961">
            <v>27500.2</v>
          </cell>
          <cell r="AV961">
            <v>27500.2</v>
          </cell>
          <cell r="AW961">
            <v>27500.2</v>
          </cell>
          <cell r="AX961">
            <v>27500.2</v>
          </cell>
          <cell r="AY961">
            <v>27500.2</v>
          </cell>
          <cell r="AZ961">
            <v>27500.2</v>
          </cell>
          <cell r="BA961">
            <v>27500.2</v>
          </cell>
          <cell r="BB961">
            <v>27500.2</v>
          </cell>
          <cell r="BC961">
            <v>27500.2</v>
          </cell>
          <cell r="BD961">
            <v>0</v>
          </cell>
          <cell r="BE961">
            <v>0</v>
          </cell>
          <cell r="BF961">
            <v>0</v>
          </cell>
          <cell r="BG961">
            <v>0</v>
          </cell>
          <cell r="BH961">
            <v>0</v>
          </cell>
          <cell r="BI961">
            <v>0</v>
          </cell>
          <cell r="BJ961">
            <v>0</v>
          </cell>
          <cell r="BK961">
            <v>0</v>
          </cell>
          <cell r="BL961">
            <v>0</v>
          </cell>
        </row>
        <row r="962">
          <cell r="B962" t="str">
            <v>1.1.06.03.00083</v>
          </cell>
          <cell r="C962" t="str">
            <v xml:space="preserve">NILDE DE MORAES CASTRO-ME                         </v>
          </cell>
          <cell r="D962">
            <v>5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12390.7</v>
          </cell>
          <cell r="AA962">
            <v>14385.7</v>
          </cell>
          <cell r="AB962">
            <v>11020.8</v>
          </cell>
          <cell r="AC962">
            <v>7889</v>
          </cell>
          <cell r="AD962">
            <v>12175.1</v>
          </cell>
          <cell r="AE962">
            <v>14535.5</v>
          </cell>
          <cell r="AF962">
            <v>14535.5</v>
          </cell>
          <cell r="AG962">
            <v>14535.5</v>
          </cell>
          <cell r="AH962">
            <v>14535.5</v>
          </cell>
          <cell r="AI962">
            <v>14535.5</v>
          </cell>
          <cell r="AJ962">
            <v>14535.5</v>
          </cell>
          <cell r="AK962">
            <v>23326.1</v>
          </cell>
          <cell r="AL962">
            <v>24065.3</v>
          </cell>
          <cell r="AM962">
            <v>28769.3</v>
          </cell>
          <cell r="AN962">
            <v>28769.3</v>
          </cell>
          <cell r="AO962">
            <v>29945.3</v>
          </cell>
          <cell r="AP962">
            <v>29945.3</v>
          </cell>
          <cell r="AQ962">
            <v>29945.3</v>
          </cell>
          <cell r="AR962">
            <v>29945.3</v>
          </cell>
          <cell r="AS962">
            <v>29945.3</v>
          </cell>
          <cell r="AT962">
            <v>29945.3</v>
          </cell>
          <cell r="AU962">
            <v>29945.3</v>
          </cell>
          <cell r="AV962">
            <v>29945.3</v>
          </cell>
          <cell r="AW962">
            <v>29945.3</v>
          </cell>
          <cell r="AX962">
            <v>29945.3</v>
          </cell>
          <cell r="AY962">
            <v>29945.3</v>
          </cell>
          <cell r="AZ962">
            <v>29945.3</v>
          </cell>
          <cell r="BA962">
            <v>29945.3</v>
          </cell>
          <cell r="BB962">
            <v>29945.3</v>
          </cell>
          <cell r="BC962">
            <v>29945.3</v>
          </cell>
          <cell r="BD962">
            <v>0</v>
          </cell>
          <cell r="BE962">
            <v>0</v>
          </cell>
          <cell r="BF962">
            <v>0</v>
          </cell>
          <cell r="BG962">
            <v>0</v>
          </cell>
          <cell r="BH962">
            <v>0</v>
          </cell>
          <cell r="BI962">
            <v>0</v>
          </cell>
          <cell r="BJ962">
            <v>0</v>
          </cell>
          <cell r="BK962">
            <v>0</v>
          </cell>
          <cell r="BL962">
            <v>0</v>
          </cell>
        </row>
        <row r="963">
          <cell r="B963" t="str">
            <v>1.1.06.03.00084</v>
          </cell>
          <cell r="C963" t="str">
            <v xml:space="preserve">AGROMOM PRODS. AGROPECUARIOS LTDA                 </v>
          </cell>
          <cell r="D963">
            <v>5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0</v>
          </cell>
          <cell r="AE963">
            <v>11935</v>
          </cell>
          <cell r="AF963">
            <v>11935</v>
          </cell>
          <cell r="AG963">
            <v>11935</v>
          </cell>
          <cell r="AH963">
            <v>-5115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O963">
            <v>0</v>
          </cell>
          <cell r="AP963">
            <v>0</v>
          </cell>
          <cell r="AQ963">
            <v>0</v>
          </cell>
          <cell r="AR963">
            <v>0</v>
          </cell>
          <cell r="AS963">
            <v>0</v>
          </cell>
          <cell r="AT963">
            <v>0</v>
          </cell>
          <cell r="AU963">
            <v>0</v>
          </cell>
          <cell r="AV963">
            <v>0</v>
          </cell>
          <cell r="AW963">
            <v>0</v>
          </cell>
          <cell r="AX963">
            <v>0</v>
          </cell>
          <cell r="AY963">
            <v>0</v>
          </cell>
          <cell r="AZ963">
            <v>0</v>
          </cell>
          <cell r="BA963">
            <v>0</v>
          </cell>
          <cell r="BB963">
            <v>0</v>
          </cell>
          <cell r="BC963">
            <v>0</v>
          </cell>
          <cell r="BD963">
            <v>0</v>
          </cell>
          <cell r="BE963">
            <v>0</v>
          </cell>
          <cell r="BF963">
            <v>0</v>
          </cell>
          <cell r="BG963">
            <v>0</v>
          </cell>
          <cell r="BH963">
            <v>0</v>
          </cell>
          <cell r="BI963">
            <v>0</v>
          </cell>
          <cell r="BJ963">
            <v>0</v>
          </cell>
          <cell r="BK963">
            <v>0</v>
          </cell>
          <cell r="BL963">
            <v>0</v>
          </cell>
        </row>
        <row r="964">
          <cell r="B964" t="str">
            <v>1.1.06.03.00085</v>
          </cell>
          <cell r="C964" t="str">
            <v xml:space="preserve">AGROPECUARIA GUERRA LTDA                          </v>
          </cell>
          <cell r="D964">
            <v>5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8260</v>
          </cell>
          <cell r="AK964">
            <v>8260</v>
          </cell>
          <cell r="AL964">
            <v>8260</v>
          </cell>
          <cell r="AM964">
            <v>8260</v>
          </cell>
          <cell r="AN964">
            <v>0</v>
          </cell>
          <cell r="AO964">
            <v>0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>
            <v>0</v>
          </cell>
          <cell r="AU964">
            <v>0</v>
          </cell>
          <cell r="AV964">
            <v>0</v>
          </cell>
          <cell r="AW964">
            <v>0</v>
          </cell>
          <cell r="AX964">
            <v>0</v>
          </cell>
          <cell r="AY964">
            <v>0</v>
          </cell>
          <cell r="AZ964">
            <v>0</v>
          </cell>
          <cell r="BA964">
            <v>0</v>
          </cell>
          <cell r="BB964">
            <v>0</v>
          </cell>
          <cell r="BC964">
            <v>0</v>
          </cell>
          <cell r="BD964">
            <v>0</v>
          </cell>
          <cell r="BE964">
            <v>0</v>
          </cell>
          <cell r="BF964">
            <v>0</v>
          </cell>
          <cell r="BG964">
            <v>0</v>
          </cell>
          <cell r="BH964">
            <v>0</v>
          </cell>
          <cell r="BI964">
            <v>0</v>
          </cell>
          <cell r="BJ964">
            <v>0</v>
          </cell>
          <cell r="BK964">
            <v>0</v>
          </cell>
          <cell r="BL964">
            <v>0</v>
          </cell>
        </row>
        <row r="965">
          <cell r="B965" t="str">
            <v>1.1.06.04</v>
          </cell>
          <cell r="C965" t="str">
            <v xml:space="preserve">MERCADORIAS DE TERCEIROS/ARMAZENAGEM              </v>
          </cell>
          <cell r="D965">
            <v>4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AO965">
            <v>0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>
            <v>0</v>
          </cell>
          <cell r="AU965">
            <v>0</v>
          </cell>
          <cell r="AV965">
            <v>0</v>
          </cell>
          <cell r="AW965">
            <v>0</v>
          </cell>
          <cell r="AX965">
            <v>0</v>
          </cell>
          <cell r="AY965">
            <v>0</v>
          </cell>
          <cell r="AZ965">
            <v>0</v>
          </cell>
          <cell r="BA965">
            <v>0</v>
          </cell>
          <cell r="BB965">
            <v>0</v>
          </cell>
          <cell r="BC965">
            <v>0</v>
          </cell>
          <cell r="BD965">
            <v>0</v>
          </cell>
          <cell r="BE965">
            <v>0</v>
          </cell>
          <cell r="BF965">
            <v>0</v>
          </cell>
          <cell r="BG965">
            <v>0</v>
          </cell>
          <cell r="BH965">
            <v>0</v>
          </cell>
          <cell r="BI965">
            <v>0</v>
          </cell>
          <cell r="BJ965">
            <v>0</v>
          </cell>
          <cell r="BK965">
            <v>0</v>
          </cell>
          <cell r="BL965">
            <v>0</v>
          </cell>
        </row>
        <row r="966">
          <cell r="B966" t="str">
            <v>1.1.06.05</v>
          </cell>
          <cell r="C966" t="str">
            <v xml:space="preserve">REMESSA P/ARMAZENAGEM                             </v>
          </cell>
          <cell r="D966">
            <v>4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1612746.19</v>
          </cell>
          <cell r="R966">
            <v>2412476.5499999998</v>
          </cell>
          <cell r="S966">
            <v>2141614.5099999998</v>
          </cell>
          <cell r="T966">
            <v>2180282.23</v>
          </cell>
          <cell r="U966">
            <v>1718397.82</v>
          </cell>
          <cell r="V966">
            <v>2164684.75</v>
          </cell>
          <cell r="W966">
            <v>3114967.33</v>
          </cell>
          <cell r="X966">
            <v>5490078.5599999996</v>
          </cell>
          <cell r="Y966">
            <v>9415896.3000000007</v>
          </cell>
          <cell r="Z966">
            <v>5271944.63</v>
          </cell>
          <cell r="AA966">
            <v>3208622.72</v>
          </cell>
          <cell r="AB966">
            <v>3173275.17</v>
          </cell>
          <cell r="AC966">
            <v>1809725.64</v>
          </cell>
          <cell r="AD966">
            <v>833801.78</v>
          </cell>
          <cell r="AE966">
            <v>2337847.7400000002</v>
          </cell>
          <cell r="AF966">
            <v>3000536.63</v>
          </cell>
          <cell r="AG966">
            <v>2344095.5299999998</v>
          </cell>
          <cell r="AH966">
            <v>1481203.92</v>
          </cell>
          <cell r="AI966">
            <v>3724019.56</v>
          </cell>
          <cell r="AJ966">
            <v>6399415.2199999997</v>
          </cell>
          <cell r="AK966">
            <v>6613384.0700000003</v>
          </cell>
          <cell r="AL966">
            <v>3731175.31</v>
          </cell>
          <cell r="AM966">
            <v>2107198.16</v>
          </cell>
          <cell r="AN966">
            <v>3438070.27</v>
          </cell>
          <cell r="AO966">
            <v>2598517.23</v>
          </cell>
          <cell r="AP966">
            <v>6115851.7999999998</v>
          </cell>
          <cell r="AQ966">
            <v>4932149.71</v>
          </cell>
          <cell r="AR966">
            <v>3032276.87</v>
          </cell>
          <cell r="AS966">
            <v>6146322.21</v>
          </cell>
          <cell r="AT966">
            <v>7854200.6399999997</v>
          </cell>
          <cell r="AU966">
            <v>12427367.189999999</v>
          </cell>
          <cell r="AV966">
            <v>14777490.109999999</v>
          </cell>
          <cell r="AW966">
            <v>13048948.279999999</v>
          </cell>
          <cell r="AX966">
            <v>10800430.640000001</v>
          </cell>
          <cell r="AY966">
            <v>13432885.9</v>
          </cell>
          <cell r="AZ966">
            <v>12923519.5</v>
          </cell>
          <cell r="BA966">
            <v>8902617.0899999999</v>
          </cell>
          <cell r="BB966">
            <v>8264703.9000000004</v>
          </cell>
          <cell r="BC966">
            <v>11170693.550000001</v>
          </cell>
          <cell r="BD966">
            <v>0</v>
          </cell>
          <cell r="BE966">
            <v>0</v>
          </cell>
          <cell r="BF966">
            <v>0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</row>
        <row r="967">
          <cell r="B967" t="str">
            <v>1.1.06.05.00001</v>
          </cell>
          <cell r="C967" t="str">
            <v xml:space="preserve">FOSFERTIL FERTILIZANTES FOSFATADOS S/A            </v>
          </cell>
          <cell r="D967">
            <v>5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26386.3</v>
          </cell>
          <cell r="R967">
            <v>26386.3</v>
          </cell>
          <cell r="S967">
            <v>26386.3</v>
          </cell>
          <cell r="T967">
            <v>26386.3</v>
          </cell>
          <cell r="U967">
            <v>26386.3</v>
          </cell>
          <cell r="V967">
            <v>26386.3</v>
          </cell>
          <cell r="W967">
            <v>26386.3</v>
          </cell>
          <cell r="X967">
            <v>26386.3</v>
          </cell>
          <cell r="Y967">
            <v>26386.3</v>
          </cell>
          <cell r="Z967">
            <v>26386.3</v>
          </cell>
          <cell r="AA967">
            <v>26386.3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17614.18</v>
          </cell>
          <cell r="AU967">
            <v>39816.449999999997</v>
          </cell>
          <cell r="AV967">
            <v>23208.98</v>
          </cell>
          <cell r="AW967">
            <v>23208.98</v>
          </cell>
          <cell r="AX967">
            <v>23208.98</v>
          </cell>
          <cell r="AY967">
            <v>23208.98</v>
          </cell>
          <cell r="AZ967">
            <v>23208.98</v>
          </cell>
          <cell r="BA967">
            <v>23208.98</v>
          </cell>
          <cell r="BB967">
            <v>23208.98</v>
          </cell>
          <cell r="BC967">
            <v>23208.98</v>
          </cell>
          <cell r="BD967">
            <v>0</v>
          </cell>
          <cell r="BE967">
            <v>0</v>
          </cell>
          <cell r="BF967">
            <v>0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</row>
        <row r="968">
          <cell r="B968" t="str">
            <v>1.1.06.05.00002</v>
          </cell>
          <cell r="C968" t="str">
            <v xml:space="preserve">GALVANI IND.COM.                                  </v>
          </cell>
          <cell r="D968">
            <v>5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111037.17</v>
          </cell>
          <cell r="R968">
            <v>893577.39</v>
          </cell>
          <cell r="S968">
            <v>737251.53</v>
          </cell>
          <cell r="T968">
            <v>1139268.55</v>
          </cell>
          <cell r="U968">
            <v>1032309.34</v>
          </cell>
          <cell r="V968">
            <v>1478596.27</v>
          </cell>
          <cell r="W968">
            <v>549725.11</v>
          </cell>
          <cell r="X968">
            <v>838222.69</v>
          </cell>
          <cell r="Y968">
            <v>1449084.57</v>
          </cell>
          <cell r="Z968">
            <v>693143.3</v>
          </cell>
          <cell r="AA968">
            <v>181286.26</v>
          </cell>
          <cell r="AB968">
            <v>193536.2</v>
          </cell>
          <cell r="AC968">
            <v>508321.94</v>
          </cell>
          <cell r="AD968">
            <v>44965.59</v>
          </cell>
          <cell r="AE968">
            <v>5979.05</v>
          </cell>
          <cell r="AF968">
            <v>195173.46</v>
          </cell>
          <cell r="AG968">
            <v>599453.27</v>
          </cell>
          <cell r="AH968">
            <v>665621.48</v>
          </cell>
          <cell r="AI968">
            <v>1157305.7</v>
          </cell>
          <cell r="AJ968">
            <v>1423495.65</v>
          </cell>
          <cell r="AK968">
            <v>1540107.51</v>
          </cell>
          <cell r="AL968">
            <v>1195030.1000000001</v>
          </cell>
          <cell r="AM968">
            <v>499196.77</v>
          </cell>
          <cell r="AN968">
            <v>964514.78</v>
          </cell>
          <cell r="AO968">
            <v>329509.21000000002</v>
          </cell>
          <cell r="AP968">
            <v>2412622.11</v>
          </cell>
          <cell r="AQ968">
            <v>2023379.6</v>
          </cell>
          <cell r="AR968">
            <v>995339.56</v>
          </cell>
          <cell r="AS968">
            <v>3559824.79</v>
          </cell>
          <cell r="AT968">
            <v>4015463.08</v>
          </cell>
          <cell r="AU968">
            <v>5554543.6600000001</v>
          </cell>
          <cell r="AV968">
            <v>5683316.1200000001</v>
          </cell>
          <cell r="AW968">
            <v>4649102.83</v>
          </cell>
          <cell r="AX968">
            <v>3929731.53</v>
          </cell>
          <cell r="AY968">
            <v>4235894.25</v>
          </cell>
          <cell r="AZ968">
            <v>3549125.18</v>
          </cell>
          <cell r="BA968">
            <v>3196887.78</v>
          </cell>
          <cell r="BB968">
            <v>2246004.6</v>
          </cell>
          <cell r="BC968">
            <v>2125513.02</v>
          </cell>
          <cell r="BD968">
            <v>0</v>
          </cell>
          <cell r="BE968">
            <v>0</v>
          </cell>
          <cell r="BF968">
            <v>0</v>
          </cell>
          <cell r="BG968">
            <v>0</v>
          </cell>
          <cell r="BH968">
            <v>0</v>
          </cell>
          <cell r="BI968">
            <v>0</v>
          </cell>
          <cell r="BJ968">
            <v>0</v>
          </cell>
          <cell r="BK968">
            <v>0</v>
          </cell>
          <cell r="BL968">
            <v>0</v>
          </cell>
        </row>
        <row r="969">
          <cell r="B969" t="str">
            <v>1.1.06.05.00003</v>
          </cell>
          <cell r="C969" t="str">
            <v xml:space="preserve">PENINSULA REP.COMERCIAIS LTDA                     </v>
          </cell>
          <cell r="D969">
            <v>5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AO969">
            <v>0</v>
          </cell>
          <cell r="AP969">
            <v>0</v>
          </cell>
          <cell r="AQ969">
            <v>0</v>
          </cell>
          <cell r="AR969">
            <v>0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AW969">
            <v>0</v>
          </cell>
          <cell r="AX969">
            <v>0</v>
          </cell>
          <cell r="AY969">
            <v>0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0</v>
          </cell>
          <cell r="BE969">
            <v>0</v>
          </cell>
          <cell r="BF969">
            <v>0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</row>
        <row r="970">
          <cell r="B970" t="str">
            <v>1.1.06.05.00004</v>
          </cell>
          <cell r="C970" t="str">
            <v xml:space="preserve">TEM TEM ARMAZENS GERAIS LTDA                      </v>
          </cell>
          <cell r="D970">
            <v>5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>
            <v>0</v>
          </cell>
          <cell r="AE970">
            <v>0</v>
          </cell>
          <cell r="AF970">
            <v>0</v>
          </cell>
          <cell r="AG970">
            <v>0</v>
          </cell>
          <cell r="AH970">
            <v>-3594.57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O970">
            <v>0</v>
          </cell>
          <cell r="AP970">
            <v>0</v>
          </cell>
          <cell r="AQ970">
            <v>0</v>
          </cell>
          <cell r="AR970">
            <v>0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AW970">
            <v>0</v>
          </cell>
          <cell r="AX970">
            <v>0</v>
          </cell>
          <cell r="AY970">
            <v>0</v>
          </cell>
          <cell r="AZ970">
            <v>0</v>
          </cell>
          <cell r="BA970">
            <v>0</v>
          </cell>
          <cell r="BB970">
            <v>0</v>
          </cell>
          <cell r="BC970">
            <v>0</v>
          </cell>
          <cell r="BD970">
            <v>0</v>
          </cell>
          <cell r="BE970">
            <v>0</v>
          </cell>
          <cell r="BF970">
            <v>0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</row>
        <row r="971">
          <cell r="B971" t="str">
            <v>1.1.06.05.00005</v>
          </cell>
          <cell r="C971" t="str">
            <v xml:space="preserve">ULTRAFERTIL S.A.                                  </v>
          </cell>
          <cell r="D971">
            <v>5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321202.40000000002</v>
          </cell>
          <cell r="R971">
            <v>321202.40000000002</v>
          </cell>
          <cell r="S971">
            <v>321202.40000000002</v>
          </cell>
          <cell r="T971">
            <v>321202.40000000002</v>
          </cell>
          <cell r="U971">
            <v>321202.40000000002</v>
          </cell>
          <cell r="V971">
            <v>321202.40000000002</v>
          </cell>
          <cell r="W971">
            <v>321202.40000000002</v>
          </cell>
          <cell r="X971">
            <v>321202.40000000002</v>
          </cell>
          <cell r="Y971">
            <v>321202.40000000002</v>
          </cell>
          <cell r="Z971">
            <v>321202.40000000002</v>
          </cell>
          <cell r="AA971">
            <v>321202.40000000002</v>
          </cell>
          <cell r="AB971">
            <v>0</v>
          </cell>
          <cell r="AC971">
            <v>0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T971">
            <v>0</v>
          </cell>
          <cell r="AU971">
            <v>0</v>
          </cell>
          <cell r="AV971">
            <v>0</v>
          </cell>
          <cell r="AW971">
            <v>0</v>
          </cell>
          <cell r="AX971">
            <v>0</v>
          </cell>
          <cell r="AY971">
            <v>0</v>
          </cell>
          <cell r="AZ971">
            <v>0</v>
          </cell>
          <cell r="BA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0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</row>
        <row r="972">
          <cell r="B972" t="str">
            <v>1.1.06.05.00006</v>
          </cell>
          <cell r="C972" t="str">
            <v xml:space="preserve">ARMAZENS GERAIS BORLENGHI LTDA                    </v>
          </cell>
          <cell r="D972">
            <v>5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950.11</v>
          </cell>
          <cell r="R972">
            <v>3292.15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0</v>
          </cell>
          <cell r="AP972">
            <v>0</v>
          </cell>
          <cell r="AQ972">
            <v>0</v>
          </cell>
          <cell r="AR972">
            <v>0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AW972">
            <v>0</v>
          </cell>
          <cell r="AX972">
            <v>0</v>
          </cell>
          <cell r="AY972">
            <v>0</v>
          </cell>
          <cell r="AZ972">
            <v>0</v>
          </cell>
          <cell r="BA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0</v>
          </cell>
          <cell r="BF972">
            <v>0</v>
          </cell>
          <cell r="BG972">
            <v>0</v>
          </cell>
          <cell r="BH972">
            <v>0</v>
          </cell>
          <cell r="BI972">
            <v>0</v>
          </cell>
          <cell r="BJ972">
            <v>0</v>
          </cell>
          <cell r="BK972">
            <v>0</v>
          </cell>
          <cell r="BL972">
            <v>0</v>
          </cell>
        </row>
        <row r="973">
          <cell r="B973" t="str">
            <v>1.1.06.05.00007</v>
          </cell>
          <cell r="C973" t="str">
            <v xml:space="preserve">DEPOSITO FECHADO - VNA II                         </v>
          </cell>
          <cell r="D973">
            <v>5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14848.1</v>
          </cell>
          <cell r="S973">
            <v>-144303.46</v>
          </cell>
          <cell r="T973">
            <v>-468303.46</v>
          </cell>
          <cell r="U973">
            <v>-823228.66</v>
          </cell>
          <cell r="V973">
            <v>-823228.66</v>
          </cell>
          <cell r="W973">
            <v>1055925.08</v>
          </cell>
          <cell r="X973">
            <v>2239396.36</v>
          </cell>
          <cell r="Y973">
            <v>6728848.0300000003</v>
          </cell>
          <cell r="Z973">
            <v>4689920.79</v>
          </cell>
          <cell r="AA973">
            <v>3825766.63</v>
          </cell>
          <cell r="AB973">
            <v>2978616.97</v>
          </cell>
          <cell r="AC973">
            <v>1300281.7</v>
          </cell>
          <cell r="AD973">
            <v>787714.19</v>
          </cell>
          <cell r="AE973">
            <v>2330746.69</v>
          </cell>
          <cell r="AF973">
            <v>2804241.17</v>
          </cell>
          <cell r="AG973">
            <v>1743520.26</v>
          </cell>
          <cell r="AH973">
            <v>818055.01</v>
          </cell>
          <cell r="AI973">
            <v>2566713.86</v>
          </cell>
          <cell r="AJ973">
            <v>4975919.57</v>
          </cell>
          <cell r="AK973">
            <v>4954180.0599999996</v>
          </cell>
          <cell r="AL973">
            <v>2408234.46</v>
          </cell>
          <cell r="AM973">
            <v>1474737.09</v>
          </cell>
          <cell r="AN973">
            <v>2291767.59</v>
          </cell>
          <cell r="AO973">
            <v>2113664.8199999998</v>
          </cell>
          <cell r="AP973">
            <v>3510595.93</v>
          </cell>
          <cell r="AQ973">
            <v>2749216.3</v>
          </cell>
          <cell r="AR973">
            <v>1865229.97</v>
          </cell>
          <cell r="AS973">
            <v>2405820.0299999998</v>
          </cell>
          <cell r="AT973">
            <v>3485961.99</v>
          </cell>
          <cell r="AU973">
            <v>6272513.1900000004</v>
          </cell>
          <cell r="AV973">
            <v>8434525.5199999996</v>
          </cell>
          <cell r="AW973">
            <v>7723201.4400000004</v>
          </cell>
          <cell r="AX973">
            <v>6019614.9699999997</v>
          </cell>
          <cell r="AY973">
            <v>8893556.0399999991</v>
          </cell>
          <cell r="AZ973">
            <v>9076912.7200000007</v>
          </cell>
          <cell r="BA973">
            <v>5515322.2800000003</v>
          </cell>
          <cell r="BB973">
            <v>5824852.5700000003</v>
          </cell>
          <cell r="BC973">
            <v>8669334.9499999993</v>
          </cell>
          <cell r="BD973">
            <v>0</v>
          </cell>
          <cell r="BE973">
            <v>0</v>
          </cell>
          <cell r="BF973">
            <v>0</v>
          </cell>
          <cell r="BG973">
            <v>0</v>
          </cell>
          <cell r="BH973">
            <v>0</v>
          </cell>
          <cell r="BI973">
            <v>0</v>
          </cell>
          <cell r="BJ973">
            <v>0</v>
          </cell>
          <cell r="BK973">
            <v>0</v>
          </cell>
          <cell r="BL973">
            <v>0</v>
          </cell>
        </row>
        <row r="974">
          <cell r="B974" t="str">
            <v>1.1.06.05.00008</v>
          </cell>
          <cell r="C974" t="str">
            <v xml:space="preserve">CALCAREO FORTE LTDA                               </v>
          </cell>
          <cell r="D974">
            <v>5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1153170.21</v>
          </cell>
          <cell r="R974">
            <v>1153170.21</v>
          </cell>
          <cell r="S974">
            <v>1201077.74</v>
          </cell>
          <cell r="T974">
            <v>1161728.44</v>
          </cell>
          <cell r="U974">
            <v>1161728.44</v>
          </cell>
          <cell r="V974">
            <v>1161728.44</v>
          </cell>
          <cell r="W974">
            <v>1161728.44</v>
          </cell>
          <cell r="X974">
            <v>1161728.44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0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  <cell r="AY974">
            <v>0</v>
          </cell>
          <cell r="AZ974">
            <v>0</v>
          </cell>
          <cell r="BA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0</v>
          </cell>
          <cell r="BF974">
            <v>0</v>
          </cell>
          <cell r="BG974">
            <v>0</v>
          </cell>
          <cell r="BH974">
            <v>0</v>
          </cell>
          <cell r="BI974">
            <v>0</v>
          </cell>
          <cell r="BJ974">
            <v>0</v>
          </cell>
          <cell r="BK974">
            <v>0</v>
          </cell>
          <cell r="BL974">
            <v>0</v>
          </cell>
        </row>
        <row r="975">
          <cell r="B975" t="str">
            <v>1.1.06.05.00009</v>
          </cell>
          <cell r="C975" t="str">
            <v xml:space="preserve">PORTO SEGURO ARMAZENS GERAIS LTDA                 </v>
          </cell>
          <cell r="D975">
            <v>5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903142.37</v>
          </cell>
          <cell r="Y975">
            <v>890375</v>
          </cell>
          <cell r="Z975">
            <v>-458708.16</v>
          </cell>
          <cell r="AA975">
            <v>-832030.23</v>
          </cell>
          <cell r="AB975">
            <v>1122</v>
          </cell>
          <cell r="AC975">
            <v>1122</v>
          </cell>
          <cell r="AD975">
            <v>1122</v>
          </cell>
          <cell r="AE975">
            <v>1122</v>
          </cell>
          <cell r="AF975">
            <v>1122</v>
          </cell>
          <cell r="AG975">
            <v>1122</v>
          </cell>
          <cell r="AH975">
            <v>1122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AW975">
            <v>0</v>
          </cell>
          <cell r="AX975">
            <v>0</v>
          </cell>
          <cell r="AY975">
            <v>0</v>
          </cell>
          <cell r="AZ975">
            <v>0</v>
          </cell>
          <cell r="BA975">
            <v>0</v>
          </cell>
          <cell r="BB975">
            <v>0</v>
          </cell>
          <cell r="BC975">
            <v>0</v>
          </cell>
          <cell r="BD975">
            <v>0</v>
          </cell>
          <cell r="BE975">
            <v>0</v>
          </cell>
          <cell r="BF975">
            <v>0</v>
          </cell>
          <cell r="BG975">
            <v>0</v>
          </cell>
          <cell r="BH975">
            <v>0</v>
          </cell>
          <cell r="BI975">
            <v>0</v>
          </cell>
          <cell r="BJ975">
            <v>0</v>
          </cell>
          <cell r="BK975">
            <v>0</v>
          </cell>
          <cell r="BL975">
            <v>0</v>
          </cell>
        </row>
        <row r="976">
          <cell r="B976" t="str">
            <v>1.1.06.05.00010</v>
          </cell>
          <cell r="C976" t="str">
            <v xml:space="preserve">SEVERGNINI ARMAZ.GERAIS LTDA                      </v>
          </cell>
          <cell r="D976">
            <v>5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-313988.64</v>
          </cell>
          <cell r="AB976">
            <v>0</v>
          </cell>
          <cell r="AC976">
            <v>0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  <cell r="AY976">
            <v>0</v>
          </cell>
          <cell r="AZ976">
            <v>0</v>
          </cell>
          <cell r="BA976">
            <v>0</v>
          </cell>
          <cell r="BB976">
            <v>0</v>
          </cell>
          <cell r="BC976">
            <v>0</v>
          </cell>
          <cell r="BD976">
            <v>0</v>
          </cell>
          <cell r="BE976">
            <v>0</v>
          </cell>
          <cell r="BF976">
            <v>0</v>
          </cell>
          <cell r="BG976">
            <v>0</v>
          </cell>
          <cell r="BH976">
            <v>0</v>
          </cell>
          <cell r="BI976">
            <v>0</v>
          </cell>
          <cell r="BJ976">
            <v>0</v>
          </cell>
          <cell r="BK976">
            <v>0</v>
          </cell>
          <cell r="BL976">
            <v>0</v>
          </cell>
        </row>
        <row r="977">
          <cell r="B977" t="str">
            <v>1.1.06.05.00011</v>
          </cell>
          <cell r="C977" t="str">
            <v xml:space="preserve">YARABRAS COMERCIAL AGRICOLA LTDA                  </v>
          </cell>
          <cell r="D977">
            <v>5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104043.6</v>
          </cell>
          <cell r="AL977">
            <v>76394.95</v>
          </cell>
          <cell r="AM977">
            <v>72421.350000000006</v>
          </cell>
          <cell r="AN977">
            <v>89182.2</v>
          </cell>
          <cell r="AO977">
            <v>30282.7</v>
          </cell>
          <cell r="AP977">
            <v>26453.5</v>
          </cell>
          <cell r="AQ977">
            <v>24179.8</v>
          </cell>
          <cell r="AR977">
            <v>24179.8</v>
          </cell>
          <cell r="AS977">
            <v>21251.200000000001</v>
          </cell>
          <cell r="AT977">
            <v>21251.200000000001</v>
          </cell>
          <cell r="AU977">
            <v>18796.3</v>
          </cell>
          <cell r="AV977">
            <v>15676.3</v>
          </cell>
          <cell r="AW977">
            <v>13199</v>
          </cell>
          <cell r="AX977">
            <v>13199</v>
          </cell>
          <cell r="AY977">
            <v>13199</v>
          </cell>
          <cell r="AZ977">
            <v>13199</v>
          </cell>
          <cell r="BA977">
            <v>13199</v>
          </cell>
          <cell r="BB977">
            <v>-4444.55</v>
          </cell>
          <cell r="BC977">
            <v>-4444.55</v>
          </cell>
          <cell r="BD977">
            <v>0</v>
          </cell>
          <cell r="BE977">
            <v>0</v>
          </cell>
          <cell r="BF977">
            <v>0</v>
          </cell>
          <cell r="BG977">
            <v>0</v>
          </cell>
          <cell r="BH977">
            <v>0</v>
          </cell>
          <cell r="BI977">
            <v>0</v>
          </cell>
          <cell r="BJ977">
            <v>0</v>
          </cell>
          <cell r="BK977">
            <v>0</v>
          </cell>
          <cell r="BL977">
            <v>0</v>
          </cell>
        </row>
        <row r="978">
          <cell r="B978" t="str">
            <v>1.1.06.05.00012</v>
          </cell>
          <cell r="C978" t="str">
            <v xml:space="preserve">VERDES PASTOS PRODUTOS AGROPECUARIOS LTD          </v>
          </cell>
          <cell r="D978">
            <v>5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15052.9</v>
          </cell>
          <cell r="AL978">
            <v>42725.8</v>
          </cell>
          <cell r="AM978">
            <v>39203.15</v>
          </cell>
          <cell r="AN978">
            <v>35432.65</v>
          </cell>
          <cell r="AO978">
            <v>32761.65</v>
          </cell>
          <cell r="AP978">
            <v>34405.410000000003</v>
          </cell>
          <cell r="AQ978">
            <v>20387.21</v>
          </cell>
          <cell r="AR978">
            <v>25114.639999999999</v>
          </cell>
          <cell r="AS978">
            <v>7781.04</v>
          </cell>
          <cell r="AT978">
            <v>28655.89</v>
          </cell>
          <cell r="AU978">
            <v>22650.49</v>
          </cell>
          <cell r="AV978">
            <v>33892.339999999997</v>
          </cell>
          <cell r="AW978">
            <v>17998.38</v>
          </cell>
          <cell r="AX978">
            <v>8219.7099999999991</v>
          </cell>
          <cell r="AY978">
            <v>67187.929999999993</v>
          </cell>
          <cell r="AZ978">
            <v>19869.169999999998</v>
          </cell>
          <cell r="BA978">
            <v>8208.16</v>
          </cell>
          <cell r="BB978">
            <v>2893.91</v>
          </cell>
          <cell r="BC978">
            <v>-26951.79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H978">
            <v>0</v>
          </cell>
          <cell r="BI978">
            <v>0</v>
          </cell>
          <cell r="BJ978">
            <v>0</v>
          </cell>
          <cell r="BK978">
            <v>0</v>
          </cell>
          <cell r="BL978">
            <v>0</v>
          </cell>
        </row>
        <row r="979">
          <cell r="B979" t="str">
            <v>1.1.06.05.00013</v>
          </cell>
          <cell r="C979" t="str">
            <v xml:space="preserve">TONDATO E CHECOM LTDA ME                          </v>
          </cell>
          <cell r="D979">
            <v>5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8790</v>
          </cell>
          <cell r="AM979">
            <v>21639.8</v>
          </cell>
          <cell r="AN979">
            <v>16506.2</v>
          </cell>
          <cell r="AO979">
            <v>5296.7</v>
          </cell>
          <cell r="AP979">
            <v>2681.4</v>
          </cell>
          <cell r="AQ979">
            <v>2681.4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0</v>
          </cell>
          <cell r="AY979">
            <v>0</v>
          </cell>
          <cell r="AZ979">
            <v>0</v>
          </cell>
          <cell r="BA979">
            <v>0</v>
          </cell>
          <cell r="BB979">
            <v>0</v>
          </cell>
          <cell r="BC979">
            <v>0</v>
          </cell>
          <cell r="BD979">
            <v>0</v>
          </cell>
          <cell r="BE979">
            <v>0</v>
          </cell>
          <cell r="BF979">
            <v>0</v>
          </cell>
          <cell r="BG979">
            <v>0</v>
          </cell>
          <cell r="BH979">
            <v>0</v>
          </cell>
          <cell r="BI979">
            <v>0</v>
          </cell>
          <cell r="BJ979">
            <v>0</v>
          </cell>
          <cell r="BK979">
            <v>0</v>
          </cell>
          <cell r="BL979">
            <v>0</v>
          </cell>
        </row>
        <row r="980">
          <cell r="B980" t="str">
            <v>1.1.06.05.00014</v>
          </cell>
          <cell r="C980" t="str">
            <v xml:space="preserve">PISTORI COMERCIO AGROPECUARIO LTDA                </v>
          </cell>
          <cell r="D980">
            <v>5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30347.85</v>
          </cell>
          <cell r="AO980">
            <v>26849.65</v>
          </cell>
          <cell r="AP980">
            <v>26849.65</v>
          </cell>
          <cell r="AQ980">
            <v>20343.45</v>
          </cell>
          <cell r="AR980">
            <v>36578.449999999997</v>
          </cell>
          <cell r="AS980">
            <v>28473.599999999999</v>
          </cell>
          <cell r="AT980">
            <v>36138.35</v>
          </cell>
          <cell r="AU980">
            <v>36138.35</v>
          </cell>
          <cell r="AV980">
            <v>37612.25</v>
          </cell>
          <cell r="AW980">
            <v>23370.5</v>
          </cell>
          <cell r="AX980">
            <v>23370.5</v>
          </cell>
          <cell r="AY980">
            <v>20820.5</v>
          </cell>
          <cell r="AZ980">
            <v>54692.5</v>
          </cell>
          <cell r="BA980">
            <v>30141.85</v>
          </cell>
          <cell r="BB980">
            <v>48754.85</v>
          </cell>
          <cell r="BC980">
            <v>57429.85</v>
          </cell>
          <cell r="BD980">
            <v>0</v>
          </cell>
          <cell r="BE980">
            <v>0</v>
          </cell>
          <cell r="BF980">
            <v>0</v>
          </cell>
          <cell r="BG980">
            <v>0</v>
          </cell>
          <cell r="BH980">
            <v>0</v>
          </cell>
          <cell r="BI980">
            <v>0</v>
          </cell>
          <cell r="BJ980">
            <v>0</v>
          </cell>
          <cell r="BK980">
            <v>0</v>
          </cell>
          <cell r="BL980">
            <v>0</v>
          </cell>
        </row>
        <row r="981">
          <cell r="B981" t="str">
            <v>1.1.06.05.00015</v>
          </cell>
          <cell r="C981" t="str">
            <v xml:space="preserve">CLEAN FARM DO BRASIL LTDA                         </v>
          </cell>
          <cell r="D981">
            <v>5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10319</v>
          </cell>
          <cell r="AO981">
            <v>17999</v>
          </cell>
          <cell r="AP981">
            <v>17999</v>
          </cell>
          <cell r="AQ981">
            <v>17999</v>
          </cell>
          <cell r="AR981">
            <v>17999</v>
          </cell>
          <cell r="AS981">
            <v>17999</v>
          </cell>
          <cell r="AT981">
            <v>7680</v>
          </cell>
          <cell r="AU981">
            <v>182615</v>
          </cell>
          <cell r="AV981">
            <v>183087.5</v>
          </cell>
          <cell r="AW981">
            <v>173262.5</v>
          </cell>
          <cell r="AX981">
            <v>153192.5</v>
          </cell>
          <cell r="AY981">
            <v>20071.25</v>
          </cell>
          <cell r="AZ981">
            <v>20071.25</v>
          </cell>
          <cell r="BA981">
            <v>20071.25</v>
          </cell>
          <cell r="BB981">
            <v>20071.25</v>
          </cell>
          <cell r="BC981">
            <v>239711.25</v>
          </cell>
          <cell r="BD981">
            <v>0</v>
          </cell>
          <cell r="BE981">
            <v>0</v>
          </cell>
          <cell r="BF981">
            <v>0</v>
          </cell>
          <cell r="BG981">
            <v>0</v>
          </cell>
          <cell r="BH981">
            <v>0</v>
          </cell>
          <cell r="BI981">
            <v>0</v>
          </cell>
          <cell r="BJ981">
            <v>0</v>
          </cell>
          <cell r="BK981">
            <v>0</v>
          </cell>
          <cell r="BL981">
            <v>0</v>
          </cell>
        </row>
        <row r="982">
          <cell r="B982" t="str">
            <v>1.1.06.05.00016</v>
          </cell>
          <cell r="C982" t="str">
            <v xml:space="preserve">LEANDRO GIARETTA ME                               </v>
          </cell>
          <cell r="D982">
            <v>5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AO982">
            <v>42153.5</v>
          </cell>
          <cell r="AP982">
            <v>69140</v>
          </cell>
          <cell r="AQ982">
            <v>36851.75</v>
          </cell>
          <cell r="AR982">
            <v>36851.75</v>
          </cell>
          <cell r="AS982">
            <v>39500.75</v>
          </cell>
          <cell r="AT982">
            <v>51726.95</v>
          </cell>
          <cell r="AU982">
            <v>148282.04999999999</v>
          </cell>
          <cell r="AV982">
            <v>211965.4</v>
          </cell>
          <cell r="AW982">
            <v>109232</v>
          </cell>
          <cell r="AX982">
            <v>-8924.4</v>
          </cell>
          <cell r="AY982">
            <v>-8924.4</v>
          </cell>
          <cell r="AZ982">
            <v>-8924.4</v>
          </cell>
          <cell r="BA982">
            <v>-8924.4</v>
          </cell>
          <cell r="BB982">
            <v>-8924.4</v>
          </cell>
          <cell r="BC982">
            <v>-8924.4</v>
          </cell>
          <cell r="BD982">
            <v>0</v>
          </cell>
          <cell r="BE982">
            <v>0</v>
          </cell>
          <cell r="BF982">
            <v>0</v>
          </cell>
          <cell r="BG982">
            <v>0</v>
          </cell>
          <cell r="BH982">
            <v>0</v>
          </cell>
          <cell r="BI982">
            <v>0</v>
          </cell>
          <cell r="BJ982">
            <v>0</v>
          </cell>
          <cell r="BK982">
            <v>0</v>
          </cell>
          <cell r="BL982">
            <v>0</v>
          </cell>
        </row>
        <row r="983">
          <cell r="B983" t="str">
            <v>1.1.06.05.00017</v>
          </cell>
          <cell r="C983" t="str">
            <v xml:space="preserve">MAXFERTIL COMERCIO E REPRESENTACAO LTDA           </v>
          </cell>
          <cell r="D983">
            <v>5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AO983">
            <v>0</v>
          </cell>
          <cell r="AP983">
            <v>15104.8</v>
          </cell>
          <cell r="AQ983">
            <v>37111.199999999997</v>
          </cell>
          <cell r="AR983">
            <v>30983.7</v>
          </cell>
          <cell r="AS983">
            <v>49333.7</v>
          </cell>
          <cell r="AT983">
            <v>29998.9</v>
          </cell>
          <cell r="AU983">
            <v>33867.1</v>
          </cell>
          <cell r="AV983">
            <v>33989.1</v>
          </cell>
          <cell r="AW983">
            <v>42814.05</v>
          </cell>
          <cell r="AX983">
            <v>15954.6</v>
          </cell>
          <cell r="AY983">
            <v>24821.4</v>
          </cell>
          <cell r="AZ983">
            <v>29813.4</v>
          </cell>
          <cell r="BA983">
            <v>30898.75</v>
          </cell>
          <cell r="BB983">
            <v>24030.75</v>
          </cell>
          <cell r="BC983">
            <v>24472.400000000001</v>
          </cell>
          <cell r="BD983">
            <v>0</v>
          </cell>
          <cell r="BE983">
            <v>0</v>
          </cell>
          <cell r="BF983">
            <v>0</v>
          </cell>
          <cell r="BG983">
            <v>0</v>
          </cell>
          <cell r="BH983">
            <v>0</v>
          </cell>
          <cell r="BI983">
            <v>0</v>
          </cell>
          <cell r="BJ983">
            <v>0</v>
          </cell>
          <cell r="BK983">
            <v>0</v>
          </cell>
          <cell r="BL983">
            <v>0</v>
          </cell>
        </row>
        <row r="984">
          <cell r="B984" t="str">
            <v>1.1.06.05.00018</v>
          </cell>
          <cell r="C984" t="str">
            <v xml:space="preserve">GIRARDI &amp; PALOSCHI                                </v>
          </cell>
          <cell r="D984">
            <v>5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16338.1</v>
          </cell>
          <cell r="AT984">
            <v>12125.1</v>
          </cell>
          <cell r="AU984">
            <v>12125.1</v>
          </cell>
          <cell r="AV984">
            <v>12125.1</v>
          </cell>
          <cell r="AW984">
            <v>12125.1</v>
          </cell>
          <cell r="AX984">
            <v>12125.1</v>
          </cell>
          <cell r="AY984">
            <v>12125.1</v>
          </cell>
          <cell r="AZ984">
            <v>15665.1</v>
          </cell>
          <cell r="BA984">
            <v>37025.339999999997</v>
          </cell>
          <cell r="BB984">
            <v>37025.339999999997</v>
          </cell>
          <cell r="BC984">
            <v>37025.339999999997</v>
          </cell>
          <cell r="BD984">
            <v>0</v>
          </cell>
          <cell r="BE984">
            <v>0</v>
          </cell>
          <cell r="BF984">
            <v>0</v>
          </cell>
          <cell r="BG984">
            <v>0</v>
          </cell>
          <cell r="BH984">
            <v>0</v>
          </cell>
          <cell r="BI984">
            <v>0</v>
          </cell>
          <cell r="BJ984">
            <v>0</v>
          </cell>
          <cell r="BK984">
            <v>0</v>
          </cell>
          <cell r="BL984">
            <v>0</v>
          </cell>
        </row>
        <row r="985">
          <cell r="B985" t="str">
            <v>1.1.06.05.00019</v>
          </cell>
          <cell r="C985" t="str">
            <v xml:space="preserve">LAERCIO FAVERO                                    </v>
          </cell>
          <cell r="D985">
            <v>5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AO985">
            <v>0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36250</v>
          </cell>
          <cell r="AU985">
            <v>7445</v>
          </cell>
          <cell r="AV985">
            <v>19885</v>
          </cell>
          <cell r="AW985">
            <v>14262</v>
          </cell>
          <cell r="AX985">
            <v>6858</v>
          </cell>
          <cell r="AY985">
            <v>22026</v>
          </cell>
          <cell r="AZ985">
            <v>22026</v>
          </cell>
          <cell r="BA985">
            <v>22026</v>
          </cell>
          <cell r="BB985">
            <v>22026</v>
          </cell>
          <cell r="BC985">
            <v>22026</v>
          </cell>
          <cell r="BD985">
            <v>0</v>
          </cell>
          <cell r="BE985">
            <v>0</v>
          </cell>
          <cell r="BF985">
            <v>0</v>
          </cell>
          <cell r="BG985">
            <v>0</v>
          </cell>
          <cell r="BH985">
            <v>0</v>
          </cell>
          <cell r="BI985">
            <v>0</v>
          </cell>
          <cell r="BJ985">
            <v>0</v>
          </cell>
          <cell r="BK985">
            <v>0</v>
          </cell>
          <cell r="BL985">
            <v>0</v>
          </cell>
        </row>
        <row r="986">
          <cell r="B986" t="str">
            <v>1.1.06.05.00020</v>
          </cell>
          <cell r="C986" t="str">
            <v xml:space="preserve">AGR═COLA M K LTDA                                 </v>
          </cell>
          <cell r="D986">
            <v>5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111335</v>
          </cell>
          <cell r="AU986">
            <v>98574.5</v>
          </cell>
          <cell r="AV986">
            <v>88206.5</v>
          </cell>
          <cell r="AW986">
            <v>63721.5</v>
          </cell>
          <cell r="AX986">
            <v>56828.75</v>
          </cell>
          <cell r="AY986">
            <v>56526.25</v>
          </cell>
          <cell r="AZ986">
            <v>55487</v>
          </cell>
          <cell r="BA986">
            <v>41077.5</v>
          </cell>
          <cell r="BB986">
            <v>22918</v>
          </cell>
          <cell r="BC986">
            <v>4445</v>
          </cell>
          <cell r="BD986">
            <v>0</v>
          </cell>
          <cell r="BE986">
            <v>0</v>
          </cell>
          <cell r="BF986">
            <v>0</v>
          </cell>
          <cell r="BG986">
            <v>0</v>
          </cell>
          <cell r="BH986">
            <v>0</v>
          </cell>
          <cell r="BI986">
            <v>0</v>
          </cell>
          <cell r="BJ986">
            <v>0</v>
          </cell>
          <cell r="BK986">
            <v>0</v>
          </cell>
          <cell r="BL986">
            <v>0</v>
          </cell>
        </row>
        <row r="987">
          <cell r="B987" t="str">
            <v>1.1.06.05.00021</v>
          </cell>
          <cell r="C987" t="str">
            <v xml:space="preserve">COOP. DOS PROD. DE SEMENTES DE LARANJEIRAS DO SUL </v>
          </cell>
          <cell r="D987">
            <v>5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AO987">
            <v>0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AW987">
            <v>183450</v>
          </cell>
          <cell r="AX987">
            <v>536968</v>
          </cell>
          <cell r="AY987">
            <v>33200</v>
          </cell>
          <cell r="AZ987">
            <v>33200</v>
          </cell>
          <cell r="BA987">
            <v>33200</v>
          </cell>
          <cell r="BB987">
            <v>33200</v>
          </cell>
          <cell r="BC987">
            <v>33200</v>
          </cell>
          <cell r="BD987">
            <v>0</v>
          </cell>
          <cell r="BE987">
            <v>0</v>
          </cell>
          <cell r="BF987">
            <v>0</v>
          </cell>
          <cell r="BG987">
            <v>0</v>
          </cell>
          <cell r="BH987">
            <v>0</v>
          </cell>
          <cell r="BI987">
            <v>0</v>
          </cell>
          <cell r="BJ987">
            <v>0</v>
          </cell>
          <cell r="BK987">
            <v>0</v>
          </cell>
          <cell r="BL987">
            <v>0</v>
          </cell>
        </row>
        <row r="988">
          <cell r="B988" t="str">
            <v>1.1.06.05.00022</v>
          </cell>
          <cell r="C988" t="str">
            <v xml:space="preserve">GIARETTA &amp; CIA LTDA                               </v>
          </cell>
          <cell r="D988">
            <v>5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AO988">
            <v>0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AW988">
            <v>0</v>
          </cell>
          <cell r="AX988">
            <v>10083.4</v>
          </cell>
          <cell r="AY988">
            <v>19173.599999999999</v>
          </cell>
          <cell r="AZ988">
            <v>19173.599999999999</v>
          </cell>
          <cell r="BA988">
            <v>-59725.4</v>
          </cell>
          <cell r="BB988">
            <v>-26913.4</v>
          </cell>
          <cell r="BC988">
            <v>-25352.5</v>
          </cell>
          <cell r="BD988">
            <v>0</v>
          </cell>
          <cell r="BE988">
            <v>0</v>
          </cell>
          <cell r="BF988">
            <v>0</v>
          </cell>
          <cell r="BG988">
            <v>0</v>
          </cell>
          <cell r="BH988">
            <v>0</v>
          </cell>
          <cell r="BI988">
            <v>0</v>
          </cell>
          <cell r="BJ988">
            <v>0</v>
          </cell>
          <cell r="BK988">
            <v>0</v>
          </cell>
          <cell r="BL988">
            <v>0</v>
          </cell>
        </row>
        <row r="989">
          <cell r="B989" t="str">
            <v>1.1.06.05.00023</v>
          </cell>
          <cell r="C989" t="str">
            <v xml:space="preserve">MULTITRANS TRANSP.E ARMAZ.GERAIS LTDA             </v>
          </cell>
          <cell r="D989">
            <v>5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AO989">
            <v>0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AW989">
            <v>0</v>
          </cell>
          <cell r="AX989">
            <v>0</v>
          </cell>
          <cell r="AY989">
            <v>0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0</v>
          </cell>
          <cell r="BF989">
            <v>0</v>
          </cell>
          <cell r="BG989">
            <v>0</v>
          </cell>
          <cell r="BH989">
            <v>0</v>
          </cell>
          <cell r="BI989">
            <v>0</v>
          </cell>
          <cell r="BJ989">
            <v>0</v>
          </cell>
          <cell r="BK989">
            <v>0</v>
          </cell>
          <cell r="BL989">
            <v>0</v>
          </cell>
        </row>
        <row r="990">
          <cell r="B990" t="str">
            <v>1.1.06.05.00059</v>
          </cell>
          <cell r="C990" t="str">
            <v xml:space="preserve">TECNOZEM ARMAZ╔NS GERAIS LTDA                     </v>
          </cell>
          <cell r="D990">
            <v>5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AO990">
            <v>0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U990">
            <v>0</v>
          </cell>
          <cell r="AV990">
            <v>0</v>
          </cell>
          <cell r="AW990">
            <v>0</v>
          </cell>
          <cell r="AX990">
            <v>0</v>
          </cell>
          <cell r="AY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0</v>
          </cell>
          <cell r="BG990">
            <v>0</v>
          </cell>
          <cell r="BH990">
            <v>0</v>
          </cell>
          <cell r="BI990">
            <v>0</v>
          </cell>
          <cell r="BJ990">
            <v>0</v>
          </cell>
          <cell r="BK990">
            <v>0</v>
          </cell>
          <cell r="BL990">
            <v>0</v>
          </cell>
        </row>
        <row r="991">
          <cell r="B991" t="str">
            <v>1.1.06.06</v>
          </cell>
          <cell r="C991" t="str">
            <v xml:space="preserve">MERCADORIAS DE TERCEIROS/INDUSTRIALIZ.            </v>
          </cell>
          <cell r="D991">
            <v>4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556819.92000000004</v>
          </cell>
          <cell r="R991">
            <v>197146.45</v>
          </cell>
          <cell r="S991">
            <v>158651.98000000001</v>
          </cell>
          <cell r="T991">
            <v>158651.98000000001</v>
          </cell>
          <cell r="U991">
            <v>158651.98000000001</v>
          </cell>
          <cell r="V991">
            <v>158651.98000000001</v>
          </cell>
          <cell r="W991">
            <v>158871.98000000001</v>
          </cell>
          <cell r="X991">
            <v>158871.98000000001</v>
          </cell>
          <cell r="Y991">
            <v>158871.98000000001</v>
          </cell>
          <cell r="Z991">
            <v>44180.28</v>
          </cell>
          <cell r="AA991">
            <v>472935.67</v>
          </cell>
          <cell r="AB991">
            <v>355589.81</v>
          </cell>
          <cell r="AC991">
            <v>1157.03</v>
          </cell>
          <cell r="AD991">
            <v>1157.03</v>
          </cell>
          <cell r="AE991">
            <v>1157.03</v>
          </cell>
          <cell r="AF991">
            <v>606421.89</v>
          </cell>
          <cell r="AG991">
            <v>774494.98</v>
          </cell>
          <cell r="AH991">
            <v>1281795.95</v>
          </cell>
          <cell r="AI991">
            <v>529831.14</v>
          </cell>
          <cell r="AJ991">
            <v>456716.25</v>
          </cell>
          <cell r="AK991">
            <v>443386.43</v>
          </cell>
          <cell r="AL991">
            <v>1201369.43</v>
          </cell>
          <cell r="AM991">
            <v>413025.09</v>
          </cell>
          <cell r="AN991">
            <v>415724.01</v>
          </cell>
          <cell r="AO991">
            <v>415724.01</v>
          </cell>
          <cell r="AP991">
            <v>415724.01</v>
          </cell>
          <cell r="AQ991">
            <v>415724.01</v>
          </cell>
          <cell r="AR991">
            <v>415724.01</v>
          </cell>
          <cell r="AS991">
            <v>415724.01</v>
          </cell>
          <cell r="AT991">
            <v>415724.01</v>
          </cell>
          <cell r="AU991">
            <v>1234094.01</v>
          </cell>
          <cell r="AV991">
            <v>4365862.13</v>
          </cell>
          <cell r="AW991">
            <v>1509645.11</v>
          </cell>
          <cell r="AX991">
            <v>4285140.4800000004</v>
          </cell>
          <cell r="AY991">
            <v>5129863.9400000004</v>
          </cell>
          <cell r="AZ991">
            <v>1194679.21</v>
          </cell>
          <cell r="BA991">
            <v>8749713.4299999997</v>
          </cell>
          <cell r="BB991">
            <v>13872567.84</v>
          </cell>
          <cell r="BC991">
            <v>15682858.76</v>
          </cell>
          <cell r="BD991">
            <v>0</v>
          </cell>
          <cell r="BE991">
            <v>0</v>
          </cell>
          <cell r="BF991">
            <v>0</v>
          </cell>
          <cell r="BG991">
            <v>0</v>
          </cell>
          <cell r="BH991">
            <v>0</v>
          </cell>
          <cell r="BI991">
            <v>0</v>
          </cell>
          <cell r="BJ991">
            <v>0</v>
          </cell>
          <cell r="BK991">
            <v>0</v>
          </cell>
          <cell r="BL991">
            <v>0</v>
          </cell>
        </row>
        <row r="992">
          <cell r="B992" t="str">
            <v>1.1.06.06.00001</v>
          </cell>
          <cell r="C992" t="str">
            <v xml:space="preserve">ADEMIR ORTOLON                                    </v>
          </cell>
          <cell r="D992">
            <v>5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220</v>
          </cell>
          <cell r="X992">
            <v>220</v>
          </cell>
          <cell r="Y992">
            <v>220</v>
          </cell>
          <cell r="Z992">
            <v>220</v>
          </cell>
          <cell r="AA992">
            <v>220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0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0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  <cell r="BK992">
            <v>0</v>
          </cell>
          <cell r="BL992">
            <v>0</v>
          </cell>
        </row>
        <row r="993">
          <cell r="B993" t="str">
            <v>1.1.06.06.00002</v>
          </cell>
          <cell r="C993" t="str">
            <v xml:space="preserve">ADIR LUIZ ORTOLAN                                 </v>
          </cell>
          <cell r="D993">
            <v>5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AO993">
            <v>0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0</v>
          </cell>
          <cell r="AY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0</v>
          </cell>
          <cell r="BD993">
            <v>0</v>
          </cell>
          <cell r="BE993">
            <v>0</v>
          </cell>
          <cell r="BF993">
            <v>0</v>
          </cell>
          <cell r="BG993">
            <v>0</v>
          </cell>
          <cell r="BH993">
            <v>0</v>
          </cell>
          <cell r="BI993">
            <v>0</v>
          </cell>
          <cell r="BJ993">
            <v>0</v>
          </cell>
          <cell r="BK993">
            <v>0</v>
          </cell>
          <cell r="BL993">
            <v>0</v>
          </cell>
        </row>
        <row r="994">
          <cell r="B994" t="str">
            <v>1.1.06.06.00003</v>
          </cell>
          <cell r="C994" t="str">
            <v xml:space="preserve">ADUBOS TREVO S/A                                  </v>
          </cell>
          <cell r="D994">
            <v>5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-118107.2</v>
          </cell>
          <cell r="AA994">
            <v>-1787879.51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AW994">
            <v>0</v>
          </cell>
          <cell r="AX994">
            <v>0</v>
          </cell>
          <cell r="AY994">
            <v>0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0</v>
          </cell>
          <cell r="BF994">
            <v>0</v>
          </cell>
          <cell r="BG994">
            <v>0</v>
          </cell>
          <cell r="BH994">
            <v>0</v>
          </cell>
          <cell r="BI994">
            <v>0</v>
          </cell>
          <cell r="BJ994">
            <v>0</v>
          </cell>
          <cell r="BK994">
            <v>0</v>
          </cell>
          <cell r="BL994">
            <v>0</v>
          </cell>
        </row>
        <row r="995">
          <cell r="B995" t="str">
            <v>1.1.06.06.00004</v>
          </cell>
          <cell r="C995" t="str">
            <v xml:space="preserve">CARLOS ALBERTO POLATO E OUTROS                    </v>
          </cell>
          <cell r="D995">
            <v>5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171308.15</v>
          </cell>
          <cell r="R995">
            <v>-144061.48000000001</v>
          </cell>
          <cell r="S995">
            <v>-155261.62</v>
          </cell>
          <cell r="T995">
            <v>-155261.62</v>
          </cell>
          <cell r="U995">
            <v>-155261.62</v>
          </cell>
          <cell r="V995">
            <v>-155261.62</v>
          </cell>
          <cell r="W995">
            <v>-155261.62</v>
          </cell>
          <cell r="X995">
            <v>-155261.62</v>
          </cell>
          <cell r="Y995">
            <v>-155261.62</v>
          </cell>
          <cell r="Z995">
            <v>-115733.62</v>
          </cell>
          <cell r="AA995">
            <v>1982794.08</v>
          </cell>
          <cell r="AB995">
            <v>362812.31</v>
          </cell>
          <cell r="AC995">
            <v>1157.03</v>
          </cell>
          <cell r="AD995">
            <v>1157.03</v>
          </cell>
          <cell r="AE995">
            <v>1157.03</v>
          </cell>
          <cell r="AF995">
            <v>1157.03</v>
          </cell>
          <cell r="AG995">
            <v>1157.03</v>
          </cell>
          <cell r="AH995">
            <v>1157.03</v>
          </cell>
          <cell r="AI995">
            <v>1157.03</v>
          </cell>
          <cell r="AJ995">
            <v>1157.03</v>
          </cell>
          <cell r="AK995">
            <v>1157.03</v>
          </cell>
          <cell r="AL995">
            <v>769990.17</v>
          </cell>
          <cell r="AM995">
            <v>-2638.43</v>
          </cell>
          <cell r="AN995">
            <v>-2638.43</v>
          </cell>
          <cell r="AO995">
            <v>-2638.43</v>
          </cell>
          <cell r="AP995">
            <v>-2638.43</v>
          </cell>
          <cell r="AQ995">
            <v>-2638.43</v>
          </cell>
          <cell r="AR995">
            <v>-2638.43</v>
          </cell>
          <cell r="AS995">
            <v>-2638.43</v>
          </cell>
          <cell r="AT995">
            <v>-2638.43</v>
          </cell>
          <cell r="AU995">
            <v>-2638.43</v>
          </cell>
          <cell r="AV995">
            <v>-2638.43</v>
          </cell>
          <cell r="AW995">
            <v>-2638.43</v>
          </cell>
          <cell r="AX995">
            <v>-2638.43</v>
          </cell>
          <cell r="AY995">
            <v>-2638.43</v>
          </cell>
          <cell r="AZ995">
            <v>-2638.43</v>
          </cell>
          <cell r="BA995">
            <v>-2638.43</v>
          </cell>
          <cell r="BB995">
            <v>-2638.43</v>
          </cell>
          <cell r="BC995">
            <v>-2638.43</v>
          </cell>
          <cell r="BD995">
            <v>0</v>
          </cell>
          <cell r="BE995">
            <v>0</v>
          </cell>
          <cell r="BF995">
            <v>0</v>
          </cell>
          <cell r="BG995">
            <v>0</v>
          </cell>
          <cell r="BH995">
            <v>0</v>
          </cell>
          <cell r="BI995">
            <v>0</v>
          </cell>
          <cell r="BJ995">
            <v>0</v>
          </cell>
          <cell r="BK995">
            <v>0</v>
          </cell>
          <cell r="BL995">
            <v>0</v>
          </cell>
        </row>
        <row r="996">
          <cell r="B996" t="str">
            <v>1.1.06.06.00005</v>
          </cell>
          <cell r="C996" t="str">
            <v xml:space="preserve">CARLOS GIACOMET                                   </v>
          </cell>
          <cell r="D996">
            <v>5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194948.95</v>
          </cell>
          <cell r="R996">
            <v>150645.10999999999</v>
          </cell>
          <cell r="S996">
            <v>123350.78</v>
          </cell>
          <cell r="T996">
            <v>123350.78</v>
          </cell>
          <cell r="U996">
            <v>123350.78</v>
          </cell>
          <cell r="V996">
            <v>123350.78</v>
          </cell>
          <cell r="W996">
            <v>123350.78</v>
          </cell>
          <cell r="X996">
            <v>123350.78</v>
          </cell>
          <cell r="Y996">
            <v>123350.78</v>
          </cell>
          <cell r="Z996">
            <v>123350.78</v>
          </cell>
          <cell r="AA996">
            <v>123350.78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O996">
            <v>0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U996">
            <v>0</v>
          </cell>
          <cell r="AV996">
            <v>0</v>
          </cell>
          <cell r="AW996">
            <v>0</v>
          </cell>
          <cell r="AX996">
            <v>0</v>
          </cell>
          <cell r="AY996">
            <v>0</v>
          </cell>
          <cell r="AZ996">
            <v>0</v>
          </cell>
          <cell r="BA996">
            <v>0</v>
          </cell>
          <cell r="BB996">
            <v>0</v>
          </cell>
          <cell r="BC996">
            <v>0</v>
          </cell>
          <cell r="BD996">
            <v>0</v>
          </cell>
          <cell r="BE996">
            <v>0</v>
          </cell>
          <cell r="BF996">
            <v>0</v>
          </cell>
          <cell r="BG996">
            <v>0</v>
          </cell>
          <cell r="BH996">
            <v>0</v>
          </cell>
          <cell r="BI996">
            <v>0</v>
          </cell>
          <cell r="BJ996">
            <v>0</v>
          </cell>
          <cell r="BK996">
            <v>0</v>
          </cell>
          <cell r="BL996">
            <v>0</v>
          </cell>
        </row>
        <row r="997">
          <cell r="B997" t="str">
            <v>1.1.06.06.00006</v>
          </cell>
          <cell r="C997" t="str">
            <v xml:space="preserve">DANIEL MARCONTONIO KERM                           </v>
          </cell>
          <cell r="D997">
            <v>5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AO997">
            <v>0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0</v>
          </cell>
          <cell r="AY997">
            <v>0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F997">
            <v>0</v>
          </cell>
          <cell r="BG997">
            <v>0</v>
          </cell>
          <cell r="BH997">
            <v>0</v>
          </cell>
          <cell r="BI997">
            <v>0</v>
          </cell>
          <cell r="BJ997">
            <v>0</v>
          </cell>
          <cell r="BK997">
            <v>0</v>
          </cell>
          <cell r="BL997">
            <v>0</v>
          </cell>
        </row>
        <row r="998">
          <cell r="B998" t="str">
            <v>1.1.06.06.00007</v>
          </cell>
          <cell r="C998" t="str">
            <v xml:space="preserve">DECIO JOAO POVVOBON                               </v>
          </cell>
          <cell r="D998">
            <v>5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AO998">
            <v>0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0</v>
          </cell>
          <cell r="AY998">
            <v>0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F998">
            <v>0</v>
          </cell>
          <cell r="BG998">
            <v>0</v>
          </cell>
          <cell r="BH998">
            <v>0</v>
          </cell>
          <cell r="BI998">
            <v>0</v>
          </cell>
          <cell r="BJ998">
            <v>0</v>
          </cell>
          <cell r="BK998">
            <v>0</v>
          </cell>
          <cell r="BL998">
            <v>0</v>
          </cell>
        </row>
        <row r="999">
          <cell r="B999" t="str">
            <v>1.1.06.06.00008</v>
          </cell>
          <cell r="C999" t="str">
            <v xml:space="preserve">ELSO VICENTE POZZOBOM                             </v>
          </cell>
          <cell r="D999">
            <v>5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0</v>
          </cell>
          <cell r="BG999">
            <v>0</v>
          </cell>
          <cell r="BH999">
            <v>0</v>
          </cell>
          <cell r="BI999">
            <v>0</v>
          </cell>
          <cell r="BJ999">
            <v>0</v>
          </cell>
          <cell r="BK999">
            <v>0</v>
          </cell>
          <cell r="BL999">
            <v>0</v>
          </cell>
        </row>
        <row r="1000">
          <cell r="B1000" t="str">
            <v>1.1.06.06.00009</v>
          </cell>
          <cell r="C1000" t="str">
            <v xml:space="preserve">ERMELINDO BORCADI                                 </v>
          </cell>
          <cell r="D1000">
            <v>5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  <cell r="AY1000">
            <v>0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0</v>
          </cell>
          <cell r="BF1000">
            <v>0</v>
          </cell>
          <cell r="BG1000">
            <v>0</v>
          </cell>
          <cell r="BH1000">
            <v>0</v>
          </cell>
          <cell r="BI1000">
            <v>0</v>
          </cell>
          <cell r="BJ1000">
            <v>0</v>
          </cell>
          <cell r="BK1000">
            <v>0</v>
          </cell>
          <cell r="BL1000">
            <v>0</v>
          </cell>
        </row>
        <row r="1001">
          <cell r="B1001" t="str">
            <v>1.1.06.06.00010</v>
          </cell>
          <cell r="C1001" t="str">
            <v xml:space="preserve">ERNESTO MARTELLI                                  </v>
          </cell>
          <cell r="D1001">
            <v>5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AO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  <cell r="AY1001">
            <v>0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G1001">
            <v>0</v>
          </cell>
          <cell r="BH1001">
            <v>0</v>
          </cell>
          <cell r="BI1001">
            <v>0</v>
          </cell>
          <cell r="BJ1001">
            <v>0</v>
          </cell>
          <cell r="BK1001">
            <v>0</v>
          </cell>
          <cell r="BL1001">
            <v>0</v>
          </cell>
        </row>
        <row r="1002">
          <cell r="B1002" t="str">
            <v>1.1.06.06.00011</v>
          </cell>
          <cell r="C1002" t="str">
            <v xml:space="preserve">FERTIZA CIA NACIONAL DE FERTILIZANTES             </v>
          </cell>
          <cell r="D1002">
            <v>5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165734.71</v>
          </cell>
          <cell r="R1002">
            <v>165734.71</v>
          </cell>
          <cell r="S1002">
            <v>165734.71</v>
          </cell>
          <cell r="T1002">
            <v>165734.71</v>
          </cell>
          <cell r="U1002">
            <v>165734.71</v>
          </cell>
          <cell r="V1002">
            <v>165734.71</v>
          </cell>
          <cell r="W1002">
            <v>165734.71</v>
          </cell>
          <cell r="X1002">
            <v>165734.71</v>
          </cell>
          <cell r="Y1002">
            <v>165734.71</v>
          </cell>
          <cell r="Z1002">
            <v>165734.71</v>
          </cell>
          <cell r="AA1002">
            <v>165734.71</v>
          </cell>
          <cell r="AB1002">
            <v>0</v>
          </cell>
          <cell r="AC1002">
            <v>0</v>
          </cell>
          <cell r="AD1002">
            <v>0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O1002">
            <v>0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U1002">
            <v>0</v>
          </cell>
          <cell r="AV1002">
            <v>0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0</v>
          </cell>
          <cell r="BG1002">
            <v>0</v>
          </cell>
          <cell r="BH1002">
            <v>0</v>
          </cell>
          <cell r="BI1002">
            <v>0</v>
          </cell>
          <cell r="BJ1002">
            <v>0</v>
          </cell>
          <cell r="BK1002">
            <v>0</v>
          </cell>
          <cell r="BL1002">
            <v>0</v>
          </cell>
        </row>
        <row r="1003">
          <cell r="B1003" t="str">
            <v>1.1.06.06.00012</v>
          </cell>
          <cell r="C1003" t="str">
            <v xml:space="preserve">JOSE ALVES CAPISTRANO                             </v>
          </cell>
          <cell r="D1003">
            <v>5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AO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AW1003">
            <v>0</v>
          </cell>
          <cell r="AX1003">
            <v>0</v>
          </cell>
          <cell r="AY1003">
            <v>0</v>
          </cell>
          <cell r="AZ1003">
            <v>0</v>
          </cell>
          <cell r="BA1003">
            <v>0</v>
          </cell>
          <cell r="BB1003">
            <v>0</v>
          </cell>
          <cell r="BC1003">
            <v>0</v>
          </cell>
          <cell r="BD1003">
            <v>0</v>
          </cell>
          <cell r="BE1003">
            <v>0</v>
          </cell>
          <cell r="BF1003">
            <v>0</v>
          </cell>
          <cell r="BG1003">
            <v>0</v>
          </cell>
          <cell r="BH1003">
            <v>0</v>
          </cell>
          <cell r="BI1003">
            <v>0</v>
          </cell>
          <cell r="BJ1003">
            <v>0</v>
          </cell>
          <cell r="BK1003">
            <v>0</v>
          </cell>
          <cell r="BL1003">
            <v>0</v>
          </cell>
        </row>
        <row r="1004">
          <cell r="B1004" t="str">
            <v>1.1.06.06.00013</v>
          </cell>
          <cell r="C1004" t="str">
            <v xml:space="preserve">JUNIOR MASAMOGU UTIDA E OUTROS                    </v>
          </cell>
          <cell r="D1004">
            <v>5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AO1004">
            <v>0</v>
          </cell>
          <cell r="AP1004">
            <v>0</v>
          </cell>
          <cell r="AQ1004">
            <v>0</v>
          </cell>
          <cell r="AR1004">
            <v>0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AW1004">
            <v>0</v>
          </cell>
          <cell r="AX1004">
            <v>0</v>
          </cell>
          <cell r="AY1004">
            <v>0</v>
          </cell>
          <cell r="AZ1004">
            <v>0</v>
          </cell>
          <cell r="BA1004">
            <v>0</v>
          </cell>
          <cell r="BB1004">
            <v>0</v>
          </cell>
          <cell r="BC1004">
            <v>0</v>
          </cell>
          <cell r="BD1004">
            <v>0</v>
          </cell>
          <cell r="BE1004">
            <v>0</v>
          </cell>
          <cell r="BF1004">
            <v>0</v>
          </cell>
          <cell r="BG1004">
            <v>0</v>
          </cell>
          <cell r="BH1004">
            <v>0</v>
          </cell>
          <cell r="BI1004">
            <v>0</v>
          </cell>
          <cell r="BJ1004">
            <v>0</v>
          </cell>
          <cell r="BK1004">
            <v>0</v>
          </cell>
          <cell r="BL1004">
            <v>0</v>
          </cell>
        </row>
        <row r="1005">
          <cell r="B1005" t="str">
            <v>1.1.06.06.00014</v>
          </cell>
          <cell r="C1005" t="str">
            <v xml:space="preserve">LARISSA AGROPECUARIA LTDA                         </v>
          </cell>
          <cell r="D1005">
            <v>5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AO1005">
            <v>0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AW1005">
            <v>0</v>
          </cell>
          <cell r="AX1005">
            <v>0</v>
          </cell>
          <cell r="AY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0</v>
          </cell>
          <cell r="BD1005">
            <v>0</v>
          </cell>
          <cell r="BE1005">
            <v>0</v>
          </cell>
          <cell r="BF1005">
            <v>0</v>
          </cell>
          <cell r="BG1005">
            <v>0</v>
          </cell>
          <cell r="BH1005">
            <v>0</v>
          </cell>
          <cell r="BI1005">
            <v>0</v>
          </cell>
          <cell r="BJ1005">
            <v>0</v>
          </cell>
          <cell r="BK1005">
            <v>0</v>
          </cell>
          <cell r="BL1005">
            <v>0</v>
          </cell>
        </row>
        <row r="1006">
          <cell r="B1006" t="str">
            <v>1.1.06.06.00015</v>
          </cell>
          <cell r="C1006" t="str">
            <v xml:space="preserve">LUIZ VERNER KLLIN                                 </v>
          </cell>
          <cell r="D1006">
            <v>5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AO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  <cell r="AY1006">
            <v>0</v>
          </cell>
          <cell r="AZ1006">
            <v>0</v>
          </cell>
          <cell r="BA1006">
            <v>0</v>
          </cell>
          <cell r="BB1006">
            <v>0</v>
          </cell>
          <cell r="BC1006">
            <v>0</v>
          </cell>
          <cell r="BD1006">
            <v>0</v>
          </cell>
          <cell r="BE1006">
            <v>0</v>
          </cell>
          <cell r="BF1006">
            <v>0</v>
          </cell>
          <cell r="BG1006">
            <v>0</v>
          </cell>
          <cell r="BH1006">
            <v>0</v>
          </cell>
          <cell r="BI1006">
            <v>0</v>
          </cell>
          <cell r="BJ1006">
            <v>0</v>
          </cell>
          <cell r="BK1006">
            <v>0</v>
          </cell>
          <cell r="BL1006">
            <v>0</v>
          </cell>
        </row>
        <row r="1007">
          <cell r="B1007" t="str">
            <v>1.1.06.06.00016</v>
          </cell>
          <cell r="C1007" t="str">
            <v xml:space="preserve">MACROFERTIL IND.COM.FERT.CAMPOS GERAIS            </v>
          </cell>
          <cell r="D1007">
            <v>5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AO1007">
            <v>0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0</v>
          </cell>
          <cell r="BF1007">
            <v>0</v>
          </cell>
          <cell r="BG1007">
            <v>0</v>
          </cell>
          <cell r="BH1007">
            <v>0</v>
          </cell>
          <cell r="BI1007">
            <v>0</v>
          </cell>
          <cell r="BJ1007">
            <v>0</v>
          </cell>
          <cell r="BK1007">
            <v>0</v>
          </cell>
          <cell r="BL1007">
            <v>0</v>
          </cell>
        </row>
        <row r="1008">
          <cell r="B1008" t="str">
            <v>1.1.06.06.00017</v>
          </cell>
          <cell r="C1008" t="str">
            <v xml:space="preserve">ORLANDO E CAETANO POLATO                          </v>
          </cell>
          <cell r="D1008">
            <v>5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24828.11</v>
          </cell>
          <cell r="R1008">
            <v>24828.11</v>
          </cell>
          <cell r="S1008">
            <v>24828.11</v>
          </cell>
          <cell r="T1008">
            <v>24828.11</v>
          </cell>
          <cell r="U1008">
            <v>24828.11</v>
          </cell>
          <cell r="V1008">
            <v>24828.11</v>
          </cell>
          <cell r="W1008">
            <v>24828.11</v>
          </cell>
          <cell r="X1008">
            <v>24828.11</v>
          </cell>
          <cell r="Y1008">
            <v>24828.11</v>
          </cell>
          <cell r="Z1008">
            <v>24828.11</v>
          </cell>
          <cell r="AA1008">
            <v>24828.11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  <cell r="AY1008">
            <v>0</v>
          </cell>
          <cell r="AZ1008">
            <v>337418.45</v>
          </cell>
          <cell r="BA1008">
            <v>147625.97</v>
          </cell>
          <cell r="BB1008">
            <v>147625.97</v>
          </cell>
          <cell r="BC1008">
            <v>147625.97</v>
          </cell>
          <cell r="BD1008">
            <v>0</v>
          </cell>
          <cell r="BE1008">
            <v>0</v>
          </cell>
          <cell r="BF1008">
            <v>0</v>
          </cell>
          <cell r="BG1008">
            <v>0</v>
          </cell>
          <cell r="BH1008">
            <v>0</v>
          </cell>
          <cell r="BI1008">
            <v>0</v>
          </cell>
          <cell r="BJ1008">
            <v>0</v>
          </cell>
          <cell r="BK1008">
            <v>0</v>
          </cell>
          <cell r="BL1008">
            <v>0</v>
          </cell>
        </row>
        <row r="1009">
          <cell r="B1009" t="str">
            <v>1.1.06.06.00018</v>
          </cell>
          <cell r="C1009" t="str">
            <v xml:space="preserve">SAUL FRANCISCO DE S.SILVA                         </v>
          </cell>
          <cell r="D1009">
            <v>5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AO1009">
            <v>0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U1009">
            <v>0</v>
          </cell>
          <cell r="AV1009">
            <v>0</v>
          </cell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0</v>
          </cell>
          <cell r="BD1009">
            <v>0</v>
          </cell>
          <cell r="BE1009">
            <v>0</v>
          </cell>
          <cell r="BF1009">
            <v>0</v>
          </cell>
          <cell r="BG1009">
            <v>0</v>
          </cell>
          <cell r="BH1009">
            <v>0</v>
          </cell>
          <cell r="BI1009">
            <v>0</v>
          </cell>
          <cell r="BJ1009">
            <v>0</v>
          </cell>
          <cell r="BK1009">
            <v>0</v>
          </cell>
          <cell r="BL1009">
            <v>0</v>
          </cell>
        </row>
        <row r="1010">
          <cell r="B1010" t="str">
            <v>1.1.06.06.00019</v>
          </cell>
          <cell r="C1010" t="str">
            <v xml:space="preserve">SERGIO EVARISTO VARMIER                           </v>
          </cell>
          <cell r="D1010">
            <v>5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AO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AW1010">
            <v>0</v>
          </cell>
          <cell r="AX1010">
            <v>0</v>
          </cell>
          <cell r="AY1010">
            <v>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0</v>
          </cell>
          <cell r="BF1010">
            <v>0</v>
          </cell>
          <cell r="BG1010">
            <v>0</v>
          </cell>
          <cell r="BH1010">
            <v>0</v>
          </cell>
          <cell r="BI1010">
            <v>0</v>
          </cell>
          <cell r="BJ1010">
            <v>0</v>
          </cell>
          <cell r="BK1010">
            <v>0</v>
          </cell>
          <cell r="BL1010">
            <v>0</v>
          </cell>
        </row>
        <row r="1011">
          <cell r="B1011" t="str">
            <v>1.1.06.06.00020</v>
          </cell>
          <cell r="C1011" t="str">
            <v xml:space="preserve">VITORIO HERKLOTZ                                  </v>
          </cell>
          <cell r="D1011">
            <v>5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AO1011">
            <v>0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U1011">
            <v>0</v>
          </cell>
          <cell r="AV1011">
            <v>0</v>
          </cell>
          <cell r="AW1011">
            <v>0</v>
          </cell>
          <cell r="AX1011">
            <v>0</v>
          </cell>
          <cell r="AY1011">
            <v>0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0</v>
          </cell>
          <cell r="BF1011">
            <v>0</v>
          </cell>
          <cell r="BG1011">
            <v>0</v>
          </cell>
          <cell r="BH1011">
            <v>0</v>
          </cell>
          <cell r="BI1011">
            <v>0</v>
          </cell>
          <cell r="BJ1011">
            <v>0</v>
          </cell>
          <cell r="BK1011">
            <v>0</v>
          </cell>
          <cell r="BL1011">
            <v>0</v>
          </cell>
        </row>
        <row r="1012">
          <cell r="B1012" t="str">
            <v>1.1.06.06.00021</v>
          </cell>
          <cell r="C1012" t="str">
            <v xml:space="preserve">WANDERLEI RECK                                    </v>
          </cell>
          <cell r="D1012">
            <v>5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AO1012">
            <v>0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0</v>
          </cell>
          <cell r="AY1012">
            <v>0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0</v>
          </cell>
          <cell r="BF1012">
            <v>0</v>
          </cell>
          <cell r="BG1012">
            <v>0</v>
          </cell>
          <cell r="BH1012">
            <v>0</v>
          </cell>
          <cell r="BI1012">
            <v>0</v>
          </cell>
          <cell r="BJ1012">
            <v>0</v>
          </cell>
          <cell r="BK1012">
            <v>0</v>
          </cell>
          <cell r="BL1012">
            <v>0</v>
          </cell>
        </row>
        <row r="1013">
          <cell r="B1013" t="str">
            <v>1.1.06.06.00022</v>
          </cell>
          <cell r="C1013" t="str">
            <v xml:space="preserve">JOAO TELMO POZZOBON                               </v>
          </cell>
          <cell r="D1013">
            <v>5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AO1013">
            <v>0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  <cell r="AY1013">
            <v>0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0</v>
          </cell>
          <cell r="BF1013">
            <v>0</v>
          </cell>
          <cell r="BG1013">
            <v>0</v>
          </cell>
          <cell r="BH1013">
            <v>0</v>
          </cell>
          <cell r="BI1013">
            <v>0</v>
          </cell>
          <cell r="BJ1013">
            <v>0</v>
          </cell>
          <cell r="BK1013">
            <v>0</v>
          </cell>
          <cell r="BL1013">
            <v>0</v>
          </cell>
        </row>
        <row r="1014">
          <cell r="B1014" t="str">
            <v>1.1.06.06.00023</v>
          </cell>
          <cell r="C1014" t="str">
            <v xml:space="preserve">MARIA GORETTI PEREZ DE CARVALHO                   </v>
          </cell>
          <cell r="D1014">
            <v>5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-36112.5</v>
          </cell>
          <cell r="AA1014">
            <v>-36112.5</v>
          </cell>
          <cell r="AB1014">
            <v>-7222.5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0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0</v>
          </cell>
          <cell r="AY1014">
            <v>0</v>
          </cell>
          <cell r="AZ1014">
            <v>0</v>
          </cell>
          <cell r="BA1014">
            <v>0</v>
          </cell>
          <cell r="BB1014">
            <v>0</v>
          </cell>
          <cell r="BC1014">
            <v>0</v>
          </cell>
          <cell r="BD1014">
            <v>0</v>
          </cell>
          <cell r="BE1014">
            <v>0</v>
          </cell>
          <cell r="BF1014">
            <v>0</v>
          </cell>
          <cell r="BG1014">
            <v>0</v>
          </cell>
          <cell r="BH1014">
            <v>0</v>
          </cell>
          <cell r="BI1014">
            <v>0</v>
          </cell>
          <cell r="BJ1014">
            <v>0</v>
          </cell>
          <cell r="BK1014">
            <v>0</v>
          </cell>
          <cell r="BL1014">
            <v>0</v>
          </cell>
        </row>
        <row r="1015">
          <cell r="B1015" t="str">
            <v>1.1.06.06.00024</v>
          </cell>
          <cell r="C1015" t="str">
            <v xml:space="preserve">FERTIGRAN FERTIL. VALE DO RIO GRANDE              </v>
          </cell>
          <cell r="D1015">
            <v>5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0</v>
          </cell>
          <cell r="AF1015">
            <v>605264.86</v>
          </cell>
          <cell r="AG1015">
            <v>773337.95</v>
          </cell>
          <cell r="AH1015">
            <v>742124.43</v>
          </cell>
          <cell r="AI1015">
            <v>494570.62</v>
          </cell>
          <cell r="AJ1015">
            <v>421455.73</v>
          </cell>
          <cell r="AK1015">
            <v>418427.52</v>
          </cell>
          <cell r="AL1015">
            <v>399974.69</v>
          </cell>
          <cell r="AM1015">
            <v>384258.95</v>
          </cell>
          <cell r="AN1015">
            <v>384258.95</v>
          </cell>
          <cell r="AO1015">
            <v>384258.95</v>
          </cell>
          <cell r="AP1015">
            <v>384258.95</v>
          </cell>
          <cell r="AQ1015">
            <v>384258.95</v>
          </cell>
          <cell r="AR1015">
            <v>384258.95</v>
          </cell>
          <cell r="AS1015">
            <v>384258.95</v>
          </cell>
          <cell r="AT1015">
            <v>384258.95</v>
          </cell>
          <cell r="AU1015">
            <v>384258.95</v>
          </cell>
          <cell r="AV1015">
            <v>384258.95</v>
          </cell>
          <cell r="AW1015">
            <v>384258.95</v>
          </cell>
          <cell r="AX1015">
            <v>384258.95</v>
          </cell>
          <cell r="AY1015">
            <v>384258.95</v>
          </cell>
          <cell r="AZ1015">
            <v>384258.95</v>
          </cell>
          <cell r="BA1015">
            <v>384258.95</v>
          </cell>
          <cell r="BB1015">
            <v>384258.95</v>
          </cell>
          <cell r="BC1015">
            <v>384258.95</v>
          </cell>
          <cell r="BD1015">
            <v>0</v>
          </cell>
          <cell r="BE1015">
            <v>0</v>
          </cell>
          <cell r="BF1015">
            <v>0</v>
          </cell>
          <cell r="BG1015">
            <v>0</v>
          </cell>
          <cell r="BH1015">
            <v>0</v>
          </cell>
          <cell r="BI1015">
            <v>0</v>
          </cell>
          <cell r="BJ1015">
            <v>0</v>
          </cell>
          <cell r="BK1015">
            <v>0</v>
          </cell>
          <cell r="BL1015">
            <v>0</v>
          </cell>
        </row>
        <row r="1016">
          <cell r="B1016" t="str">
            <v>1.1.06.06.00025</v>
          </cell>
          <cell r="C1016" t="str">
            <v xml:space="preserve">MARIA IGNES MANTOVAN DE LIMA                      </v>
          </cell>
          <cell r="D1016">
            <v>5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37665.01</v>
          </cell>
          <cell r="AI1016">
            <v>2604.0100000000002</v>
          </cell>
          <cell r="AJ1016">
            <v>2604.0100000000002</v>
          </cell>
          <cell r="AK1016">
            <v>2604.0100000000002</v>
          </cell>
          <cell r="AL1016">
            <v>2604.0100000000002</v>
          </cell>
          <cell r="AM1016">
            <v>2604.0100000000002</v>
          </cell>
          <cell r="AN1016">
            <v>2604.0100000000002</v>
          </cell>
          <cell r="AO1016">
            <v>2604.0100000000002</v>
          </cell>
          <cell r="AP1016">
            <v>2604.0100000000002</v>
          </cell>
          <cell r="AQ1016">
            <v>2604.0100000000002</v>
          </cell>
          <cell r="AR1016">
            <v>2604.0100000000002</v>
          </cell>
          <cell r="AS1016">
            <v>2604.0100000000002</v>
          </cell>
          <cell r="AT1016">
            <v>2604.0100000000002</v>
          </cell>
          <cell r="AU1016">
            <v>2604.0100000000002</v>
          </cell>
          <cell r="AV1016">
            <v>2604.0100000000002</v>
          </cell>
          <cell r="AW1016">
            <v>2604.0100000000002</v>
          </cell>
          <cell r="AX1016">
            <v>2604.0100000000002</v>
          </cell>
          <cell r="AY1016">
            <v>2604.0100000000002</v>
          </cell>
          <cell r="AZ1016">
            <v>2604.0100000000002</v>
          </cell>
          <cell r="BA1016">
            <v>2604.0100000000002</v>
          </cell>
          <cell r="BB1016">
            <v>2604.0100000000002</v>
          </cell>
          <cell r="BC1016">
            <v>2604.0100000000002</v>
          </cell>
          <cell r="BD1016">
            <v>0</v>
          </cell>
          <cell r="BE1016">
            <v>0</v>
          </cell>
          <cell r="BF1016">
            <v>0</v>
          </cell>
          <cell r="BG1016">
            <v>0</v>
          </cell>
          <cell r="BH1016">
            <v>0</v>
          </cell>
          <cell r="BI1016">
            <v>0</v>
          </cell>
          <cell r="BJ1016">
            <v>0</v>
          </cell>
          <cell r="BK1016">
            <v>0</v>
          </cell>
          <cell r="BL1016">
            <v>0</v>
          </cell>
        </row>
        <row r="1017">
          <cell r="B1017" t="str">
            <v>1.1.06.06.00026</v>
          </cell>
          <cell r="C1017" t="str">
            <v xml:space="preserve">ODAIR MANTOVAN                                    </v>
          </cell>
          <cell r="D1017">
            <v>5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3150</v>
          </cell>
          <cell r="AJ1017">
            <v>3150</v>
          </cell>
          <cell r="AK1017">
            <v>3150</v>
          </cell>
          <cell r="AL1017">
            <v>3150</v>
          </cell>
          <cell r="AM1017">
            <v>3150</v>
          </cell>
          <cell r="AN1017">
            <v>3150</v>
          </cell>
          <cell r="AO1017">
            <v>3150</v>
          </cell>
          <cell r="AP1017">
            <v>3150</v>
          </cell>
          <cell r="AQ1017">
            <v>3150</v>
          </cell>
          <cell r="AR1017">
            <v>3150</v>
          </cell>
          <cell r="AS1017">
            <v>3150</v>
          </cell>
          <cell r="AT1017">
            <v>3150</v>
          </cell>
          <cell r="AU1017">
            <v>3150</v>
          </cell>
          <cell r="AV1017">
            <v>3150</v>
          </cell>
          <cell r="AW1017">
            <v>3150</v>
          </cell>
          <cell r="AX1017">
            <v>3150</v>
          </cell>
          <cell r="AY1017">
            <v>3150</v>
          </cell>
          <cell r="AZ1017">
            <v>3150</v>
          </cell>
          <cell r="BA1017">
            <v>3150</v>
          </cell>
          <cell r="BB1017">
            <v>3150</v>
          </cell>
          <cell r="BC1017">
            <v>3150</v>
          </cell>
          <cell r="BD1017">
            <v>0</v>
          </cell>
          <cell r="BE1017">
            <v>0</v>
          </cell>
          <cell r="BF1017">
            <v>0</v>
          </cell>
          <cell r="BG1017">
            <v>0</v>
          </cell>
          <cell r="BH1017">
            <v>0</v>
          </cell>
          <cell r="BI1017">
            <v>0</v>
          </cell>
          <cell r="BJ1017">
            <v>0</v>
          </cell>
          <cell r="BK1017">
            <v>0</v>
          </cell>
          <cell r="BL1017">
            <v>0</v>
          </cell>
        </row>
        <row r="1018">
          <cell r="B1018" t="str">
            <v>1.1.06.06.00027</v>
          </cell>
          <cell r="C1018" t="str">
            <v xml:space="preserve">VILSON COVOLAN                                    </v>
          </cell>
          <cell r="D1018">
            <v>5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500849.48</v>
          </cell>
          <cell r="AI1018">
            <v>28349.48</v>
          </cell>
          <cell r="AJ1018">
            <v>28349.48</v>
          </cell>
          <cell r="AK1018">
            <v>28349.48</v>
          </cell>
          <cell r="AL1018">
            <v>28349.48</v>
          </cell>
          <cell r="AM1018">
            <v>28349.48</v>
          </cell>
          <cell r="AN1018">
            <v>28349.48</v>
          </cell>
          <cell r="AO1018">
            <v>28349.48</v>
          </cell>
          <cell r="AP1018">
            <v>28349.48</v>
          </cell>
          <cell r="AQ1018">
            <v>28349.48</v>
          </cell>
          <cell r="AR1018">
            <v>28349.48</v>
          </cell>
          <cell r="AS1018">
            <v>28349.48</v>
          </cell>
          <cell r="AT1018">
            <v>28349.48</v>
          </cell>
          <cell r="AU1018">
            <v>28349.48</v>
          </cell>
          <cell r="AV1018">
            <v>28349.48</v>
          </cell>
          <cell r="AW1018">
            <v>28349.48</v>
          </cell>
          <cell r="AX1018">
            <v>28349.48</v>
          </cell>
          <cell r="AY1018">
            <v>28349.48</v>
          </cell>
          <cell r="AZ1018">
            <v>28349.48</v>
          </cell>
          <cell r="BA1018">
            <v>28349.48</v>
          </cell>
          <cell r="BB1018">
            <v>28349.48</v>
          </cell>
          <cell r="BC1018">
            <v>28349.48</v>
          </cell>
          <cell r="BD1018">
            <v>0</v>
          </cell>
          <cell r="BE1018">
            <v>0</v>
          </cell>
          <cell r="BF1018">
            <v>0</v>
          </cell>
          <cell r="BG1018">
            <v>0</v>
          </cell>
          <cell r="BH1018">
            <v>0</v>
          </cell>
          <cell r="BI1018">
            <v>0</v>
          </cell>
          <cell r="BJ1018">
            <v>0</v>
          </cell>
          <cell r="BK1018">
            <v>0</v>
          </cell>
          <cell r="BL1018">
            <v>0</v>
          </cell>
        </row>
        <row r="1019">
          <cell r="B1019" t="str">
            <v>1.1.06.06.00028</v>
          </cell>
          <cell r="C1019" t="str">
            <v xml:space="preserve">RICARDO FERRIG TEIXEIRA                           </v>
          </cell>
          <cell r="D1019">
            <v>5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-10301.61</v>
          </cell>
          <cell r="AL1019">
            <v>-2698.92</v>
          </cell>
          <cell r="AM1019">
            <v>-2698.92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  <cell r="AY1019">
            <v>0</v>
          </cell>
          <cell r="AZ1019">
            <v>0</v>
          </cell>
          <cell r="BA1019">
            <v>0</v>
          </cell>
          <cell r="BB1019">
            <v>0</v>
          </cell>
          <cell r="BC1019">
            <v>0</v>
          </cell>
          <cell r="BD1019">
            <v>0</v>
          </cell>
          <cell r="BE1019">
            <v>0</v>
          </cell>
          <cell r="BF1019">
            <v>0</v>
          </cell>
          <cell r="BG1019">
            <v>0</v>
          </cell>
          <cell r="BH1019">
            <v>0</v>
          </cell>
          <cell r="BI1019">
            <v>0</v>
          </cell>
          <cell r="BJ1019">
            <v>0</v>
          </cell>
          <cell r="BK1019">
            <v>0</v>
          </cell>
          <cell r="BL1019">
            <v>0</v>
          </cell>
        </row>
        <row r="1020">
          <cell r="B1020" t="str">
            <v>1.1.06.06.00042</v>
          </cell>
          <cell r="C1020" t="str">
            <v xml:space="preserve">FERTILIZANTES HERINGER - PEP                      </v>
          </cell>
          <cell r="D1020">
            <v>5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AO1020">
            <v>0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T1020">
            <v>0</v>
          </cell>
          <cell r="AU1020">
            <v>818370</v>
          </cell>
          <cell r="AV1020">
            <v>3950138.12</v>
          </cell>
          <cell r="AW1020">
            <v>1093921.1000000001</v>
          </cell>
          <cell r="AX1020">
            <v>3869416.47</v>
          </cell>
          <cell r="AY1020">
            <v>4714139.93</v>
          </cell>
          <cell r="AZ1020">
            <v>441536.75</v>
          </cell>
          <cell r="BA1020">
            <v>8186363.4500000002</v>
          </cell>
          <cell r="BB1020">
            <v>13309217.859999999</v>
          </cell>
          <cell r="BC1020">
            <v>15119508.779999999</v>
          </cell>
          <cell r="BD1020">
            <v>0</v>
          </cell>
          <cell r="BE1020">
            <v>0</v>
          </cell>
          <cell r="BF1020">
            <v>0</v>
          </cell>
          <cell r="BG1020">
            <v>0</v>
          </cell>
          <cell r="BH1020">
            <v>0</v>
          </cell>
          <cell r="BI1020">
            <v>0</v>
          </cell>
          <cell r="BJ1020">
            <v>0</v>
          </cell>
          <cell r="BK1020">
            <v>0</v>
          </cell>
          <cell r="BL1020">
            <v>0</v>
          </cell>
        </row>
        <row r="1021">
          <cell r="B1021" t="str">
            <v>1.1.06.07</v>
          </cell>
          <cell r="C1021" t="str">
            <v xml:space="preserve">MERCADORIAS IMP.NACIONALIZADA                     </v>
          </cell>
          <cell r="D1021">
            <v>4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2968930.71</v>
          </cell>
          <cell r="R1021">
            <v>1730928.75</v>
          </cell>
          <cell r="S1021">
            <v>1167080.8899999999</v>
          </cell>
          <cell r="T1021">
            <v>885450.21</v>
          </cell>
          <cell r="U1021">
            <v>2653724.7799999998</v>
          </cell>
          <cell r="V1021">
            <v>5051184.3600000003</v>
          </cell>
          <cell r="W1021">
            <v>6517764.3499999996</v>
          </cell>
          <cell r="X1021">
            <v>10296003.1</v>
          </cell>
          <cell r="Y1021">
            <v>12055843.199999999</v>
          </cell>
          <cell r="Z1021">
            <v>3989710.72</v>
          </cell>
          <cell r="AA1021">
            <v>2979922.8</v>
          </cell>
          <cell r="AB1021">
            <v>333291.06</v>
          </cell>
          <cell r="AC1021">
            <v>737412.96</v>
          </cell>
          <cell r="AD1021">
            <v>859446.91</v>
          </cell>
          <cell r="AE1021">
            <v>1286629.6599999999</v>
          </cell>
          <cell r="AF1021">
            <v>3794194.93</v>
          </cell>
          <cell r="AG1021">
            <v>2238674.9300000002</v>
          </cell>
          <cell r="AH1021">
            <v>771514.58</v>
          </cell>
          <cell r="AI1021">
            <v>5858095.7999999998</v>
          </cell>
          <cell r="AJ1021">
            <v>6009329.6699999999</v>
          </cell>
          <cell r="AK1021">
            <v>13973780.58</v>
          </cell>
          <cell r="AL1021">
            <v>8658646.7100000009</v>
          </cell>
          <cell r="AM1021">
            <v>9375953.7599999998</v>
          </cell>
          <cell r="AN1021">
            <v>9856576.3100000005</v>
          </cell>
          <cell r="AO1021">
            <v>1151269.1000000001</v>
          </cell>
          <cell r="AP1021">
            <v>10472690.289999999</v>
          </cell>
          <cell r="AQ1021">
            <v>3289076.33</v>
          </cell>
          <cell r="AR1021">
            <v>863911.32</v>
          </cell>
          <cell r="AS1021">
            <v>8818104.75</v>
          </cell>
          <cell r="AT1021">
            <v>6833202.2300000004</v>
          </cell>
          <cell r="AU1021">
            <v>9603260.5099999998</v>
          </cell>
          <cell r="AV1021">
            <v>13920165.17</v>
          </cell>
          <cell r="AW1021">
            <v>9324188.1099999994</v>
          </cell>
          <cell r="AX1021">
            <v>18155103.93</v>
          </cell>
          <cell r="AY1021">
            <v>32842696.25</v>
          </cell>
          <cell r="AZ1021">
            <v>9452621.4399999995</v>
          </cell>
          <cell r="BA1021">
            <v>11771625.560000001</v>
          </cell>
          <cell r="BB1021">
            <v>4626515.9800000004</v>
          </cell>
          <cell r="BC1021">
            <v>6910473.8799999999</v>
          </cell>
          <cell r="BD1021">
            <v>0</v>
          </cell>
          <cell r="BE1021">
            <v>0</v>
          </cell>
          <cell r="BF1021">
            <v>0</v>
          </cell>
          <cell r="BG1021">
            <v>0</v>
          </cell>
          <cell r="BH1021">
            <v>0</v>
          </cell>
          <cell r="BI1021">
            <v>0</v>
          </cell>
          <cell r="BJ1021">
            <v>0</v>
          </cell>
          <cell r="BK1021">
            <v>0</v>
          </cell>
          <cell r="BL1021">
            <v>0</v>
          </cell>
        </row>
        <row r="1022">
          <cell r="B1022" t="str">
            <v>1.1.06.07.00001</v>
          </cell>
          <cell r="C1022" t="str">
            <v xml:space="preserve">NV ACHILLES                                       </v>
          </cell>
          <cell r="D1022">
            <v>5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AO1022">
            <v>0</v>
          </cell>
          <cell r="AP1022">
            <v>0</v>
          </cell>
          <cell r="AQ1022">
            <v>0</v>
          </cell>
          <cell r="AR1022">
            <v>0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AW1022">
            <v>0</v>
          </cell>
          <cell r="AX1022">
            <v>0</v>
          </cell>
          <cell r="AY1022">
            <v>0</v>
          </cell>
          <cell r="AZ1022">
            <v>0</v>
          </cell>
          <cell r="BA1022">
            <v>0</v>
          </cell>
          <cell r="BB1022">
            <v>0</v>
          </cell>
          <cell r="BC1022">
            <v>0</v>
          </cell>
          <cell r="BD1022">
            <v>0</v>
          </cell>
          <cell r="BE1022">
            <v>0</v>
          </cell>
          <cell r="BF1022">
            <v>0</v>
          </cell>
          <cell r="BG1022">
            <v>0</v>
          </cell>
          <cell r="BH1022">
            <v>0</v>
          </cell>
          <cell r="BI1022">
            <v>0</v>
          </cell>
          <cell r="BJ1022">
            <v>0</v>
          </cell>
          <cell r="BK1022">
            <v>0</v>
          </cell>
          <cell r="BL1022">
            <v>0</v>
          </cell>
        </row>
        <row r="1023">
          <cell r="B1023" t="str">
            <v>1.1.06.07.00002</v>
          </cell>
          <cell r="C1023" t="str">
            <v xml:space="preserve">NV ADALBERT ANTONOV                               </v>
          </cell>
          <cell r="D1023">
            <v>5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48888.39</v>
          </cell>
          <cell r="R1023">
            <v>284.69</v>
          </cell>
          <cell r="S1023">
            <v>284.69</v>
          </cell>
          <cell r="T1023">
            <v>-0.43</v>
          </cell>
          <cell r="U1023">
            <v>-0.43</v>
          </cell>
          <cell r="V1023">
            <v>-0.43</v>
          </cell>
          <cell r="W1023">
            <v>-0.43</v>
          </cell>
          <cell r="X1023">
            <v>-0.43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O1023">
            <v>0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>
            <v>0</v>
          </cell>
          <cell r="AU1023">
            <v>0</v>
          </cell>
          <cell r="AV1023">
            <v>0</v>
          </cell>
          <cell r="AW1023">
            <v>0</v>
          </cell>
          <cell r="AX1023">
            <v>0</v>
          </cell>
          <cell r="AY1023">
            <v>0</v>
          </cell>
          <cell r="AZ1023">
            <v>0</v>
          </cell>
          <cell r="BA1023">
            <v>0</v>
          </cell>
          <cell r="BB1023">
            <v>150528.22</v>
          </cell>
          <cell r="BC1023">
            <v>95648.21</v>
          </cell>
          <cell r="BD1023">
            <v>0</v>
          </cell>
          <cell r="BE1023">
            <v>0</v>
          </cell>
          <cell r="BF1023">
            <v>0</v>
          </cell>
          <cell r="BG1023">
            <v>0</v>
          </cell>
          <cell r="BH1023">
            <v>0</v>
          </cell>
          <cell r="BI1023">
            <v>0</v>
          </cell>
          <cell r="BJ1023">
            <v>0</v>
          </cell>
          <cell r="BK1023">
            <v>0</v>
          </cell>
          <cell r="BL1023">
            <v>0</v>
          </cell>
        </row>
        <row r="1024">
          <cell r="B1024" t="str">
            <v>1.1.06.07.00003</v>
          </cell>
          <cell r="C1024" t="str">
            <v xml:space="preserve">NV ADVENTURE 1                                    </v>
          </cell>
          <cell r="D1024">
            <v>5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AO1024">
            <v>0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AW1024">
            <v>0</v>
          </cell>
          <cell r="AX1024">
            <v>0</v>
          </cell>
          <cell r="AY1024">
            <v>0</v>
          </cell>
          <cell r="AZ1024">
            <v>0</v>
          </cell>
          <cell r="BA1024">
            <v>0</v>
          </cell>
          <cell r="BB1024">
            <v>0</v>
          </cell>
          <cell r="BC1024">
            <v>0</v>
          </cell>
          <cell r="BD1024">
            <v>0</v>
          </cell>
          <cell r="BE1024">
            <v>0</v>
          </cell>
          <cell r="BF1024">
            <v>0</v>
          </cell>
          <cell r="BG1024">
            <v>0</v>
          </cell>
          <cell r="BH1024">
            <v>0</v>
          </cell>
          <cell r="BI1024">
            <v>0</v>
          </cell>
          <cell r="BJ1024">
            <v>0</v>
          </cell>
          <cell r="BK1024">
            <v>0</v>
          </cell>
          <cell r="BL1024">
            <v>0</v>
          </cell>
        </row>
        <row r="1025">
          <cell r="B1025" t="str">
            <v>1.1.06.07.00004</v>
          </cell>
          <cell r="C1025" t="str">
            <v xml:space="preserve">NV ADZHIGOL                                       </v>
          </cell>
          <cell r="D1025">
            <v>5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AO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>
            <v>0</v>
          </cell>
          <cell r="AU1025">
            <v>0</v>
          </cell>
          <cell r="AV1025">
            <v>0</v>
          </cell>
          <cell r="AW1025">
            <v>0</v>
          </cell>
          <cell r="AX1025">
            <v>0</v>
          </cell>
          <cell r="AY1025">
            <v>0</v>
          </cell>
          <cell r="AZ1025">
            <v>0</v>
          </cell>
          <cell r="BA1025">
            <v>0</v>
          </cell>
          <cell r="BB1025">
            <v>0</v>
          </cell>
          <cell r="BC1025">
            <v>0</v>
          </cell>
          <cell r="BD1025">
            <v>0</v>
          </cell>
          <cell r="BE1025">
            <v>0</v>
          </cell>
          <cell r="BF1025">
            <v>0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</row>
        <row r="1026">
          <cell r="B1026" t="str">
            <v>1.1.06.07.00005</v>
          </cell>
          <cell r="C1026" t="str">
            <v xml:space="preserve">NV AGIA SOFIA                                     </v>
          </cell>
          <cell r="D1026">
            <v>5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AO1026">
            <v>0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AW1026">
            <v>0</v>
          </cell>
          <cell r="AX1026">
            <v>0</v>
          </cell>
          <cell r="AY1026">
            <v>0</v>
          </cell>
          <cell r="AZ1026">
            <v>0</v>
          </cell>
          <cell r="BA1026">
            <v>0</v>
          </cell>
          <cell r="BB1026">
            <v>0</v>
          </cell>
          <cell r="BC1026">
            <v>0</v>
          </cell>
          <cell r="BD1026">
            <v>0</v>
          </cell>
          <cell r="BE1026">
            <v>0</v>
          </cell>
          <cell r="BF1026">
            <v>0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</row>
        <row r="1027">
          <cell r="B1027" t="str">
            <v>1.1.06.07.00006</v>
          </cell>
          <cell r="C1027" t="str">
            <v xml:space="preserve">NV AGII ANARGIRI                                  </v>
          </cell>
          <cell r="D1027">
            <v>5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AO1027">
            <v>0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AW1027">
            <v>0</v>
          </cell>
          <cell r="AX1027">
            <v>0</v>
          </cell>
          <cell r="AY1027">
            <v>0</v>
          </cell>
          <cell r="AZ1027">
            <v>0</v>
          </cell>
          <cell r="BA1027">
            <v>0</v>
          </cell>
          <cell r="BB1027">
            <v>0</v>
          </cell>
          <cell r="BC1027">
            <v>0</v>
          </cell>
          <cell r="BD1027">
            <v>0</v>
          </cell>
          <cell r="BE1027">
            <v>0</v>
          </cell>
          <cell r="BF1027">
            <v>0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</row>
        <row r="1028">
          <cell r="B1028" t="str">
            <v>1.1.06.07.00007</v>
          </cell>
          <cell r="C1028" t="str">
            <v xml:space="preserve">NV AGIOS VASSILIOS                                </v>
          </cell>
          <cell r="D1028">
            <v>5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AO1028">
            <v>0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U1028">
            <v>0</v>
          </cell>
          <cell r="AV1028">
            <v>0</v>
          </cell>
          <cell r="AW1028">
            <v>0</v>
          </cell>
          <cell r="AX1028">
            <v>0</v>
          </cell>
          <cell r="AY1028">
            <v>0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0</v>
          </cell>
          <cell r="BF1028">
            <v>0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</row>
        <row r="1029">
          <cell r="B1029" t="str">
            <v>1.1.06.07.00008</v>
          </cell>
          <cell r="C1029" t="str">
            <v xml:space="preserve">NV ALAM SENTOSA                                   </v>
          </cell>
          <cell r="D1029">
            <v>5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AO1029">
            <v>0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AW1029">
            <v>0</v>
          </cell>
          <cell r="AX1029">
            <v>0</v>
          </cell>
          <cell r="AY1029">
            <v>0</v>
          </cell>
          <cell r="AZ1029">
            <v>0</v>
          </cell>
          <cell r="BA1029">
            <v>0</v>
          </cell>
          <cell r="BB1029">
            <v>0</v>
          </cell>
          <cell r="BC1029">
            <v>0</v>
          </cell>
          <cell r="BD1029">
            <v>0</v>
          </cell>
          <cell r="BE1029">
            <v>0</v>
          </cell>
          <cell r="BF1029">
            <v>0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0</v>
          </cell>
          <cell r="BL1029">
            <v>0</v>
          </cell>
        </row>
        <row r="1030">
          <cell r="B1030" t="str">
            <v>1.1.06.07.00009</v>
          </cell>
          <cell r="C1030" t="str">
            <v xml:space="preserve">NV ALAN SELARAS                                   </v>
          </cell>
          <cell r="D1030">
            <v>5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0</v>
          </cell>
          <cell r="AW1030">
            <v>0</v>
          </cell>
          <cell r="AX1030">
            <v>0</v>
          </cell>
          <cell r="AY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0</v>
          </cell>
          <cell r="BK1030">
            <v>0</v>
          </cell>
          <cell r="BL1030">
            <v>0</v>
          </cell>
        </row>
        <row r="1031">
          <cell r="B1031" t="str">
            <v>1.1.06.07.00010</v>
          </cell>
          <cell r="C1031" t="str">
            <v xml:space="preserve">NV ALBION                                         </v>
          </cell>
          <cell r="D1031">
            <v>5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  <cell r="AY1031">
            <v>0</v>
          </cell>
          <cell r="AZ1031">
            <v>0</v>
          </cell>
          <cell r="BA1031">
            <v>0</v>
          </cell>
          <cell r="BB1031">
            <v>0</v>
          </cell>
          <cell r="BC1031">
            <v>0</v>
          </cell>
          <cell r="BD1031">
            <v>0</v>
          </cell>
          <cell r="BE1031">
            <v>0</v>
          </cell>
          <cell r="BF1031">
            <v>0</v>
          </cell>
          <cell r="BG1031">
            <v>0</v>
          </cell>
          <cell r="BH1031">
            <v>0</v>
          </cell>
          <cell r="BI1031">
            <v>0</v>
          </cell>
          <cell r="BJ1031">
            <v>0</v>
          </cell>
          <cell r="BK1031">
            <v>0</v>
          </cell>
          <cell r="BL1031">
            <v>0</v>
          </cell>
        </row>
        <row r="1032">
          <cell r="B1032" t="str">
            <v>1.1.06.07.00011</v>
          </cell>
          <cell r="C1032" t="str">
            <v xml:space="preserve">NV ALKIMINI                                       </v>
          </cell>
          <cell r="D1032">
            <v>5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0</v>
          </cell>
          <cell r="AW1032">
            <v>0</v>
          </cell>
          <cell r="AX1032">
            <v>0</v>
          </cell>
          <cell r="AY1032">
            <v>0</v>
          </cell>
          <cell r="AZ1032">
            <v>0</v>
          </cell>
          <cell r="BA1032">
            <v>0</v>
          </cell>
          <cell r="BB1032">
            <v>0</v>
          </cell>
          <cell r="BC1032">
            <v>0</v>
          </cell>
          <cell r="BD1032">
            <v>0</v>
          </cell>
          <cell r="BE1032">
            <v>0</v>
          </cell>
          <cell r="BF1032">
            <v>0</v>
          </cell>
          <cell r="BG1032">
            <v>0</v>
          </cell>
          <cell r="BH1032">
            <v>0</v>
          </cell>
          <cell r="BI1032">
            <v>0</v>
          </cell>
          <cell r="BJ1032">
            <v>0</v>
          </cell>
          <cell r="BK1032">
            <v>0</v>
          </cell>
          <cell r="BL1032">
            <v>0</v>
          </cell>
        </row>
        <row r="1033">
          <cell r="B1033" t="str">
            <v>1.1.06.07.00012</v>
          </cell>
          <cell r="C1033" t="str">
            <v xml:space="preserve">NV ALTIS P                                        </v>
          </cell>
          <cell r="D1033">
            <v>5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  <cell r="AY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0</v>
          </cell>
          <cell r="BD1033">
            <v>0</v>
          </cell>
          <cell r="BE1033">
            <v>0</v>
          </cell>
          <cell r="BF1033">
            <v>0</v>
          </cell>
          <cell r="BG1033">
            <v>0</v>
          </cell>
          <cell r="BH1033">
            <v>0</v>
          </cell>
          <cell r="BI1033">
            <v>0</v>
          </cell>
          <cell r="BJ1033">
            <v>0</v>
          </cell>
          <cell r="BK1033">
            <v>0</v>
          </cell>
          <cell r="BL1033">
            <v>0</v>
          </cell>
        </row>
        <row r="1034">
          <cell r="B1034" t="str">
            <v>1.1.06.07.00013</v>
          </cell>
          <cell r="C1034" t="str">
            <v xml:space="preserve">NV AMALIA                                         </v>
          </cell>
          <cell r="D1034">
            <v>5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61088.2</v>
          </cell>
          <cell r="R1034">
            <v>61088.2</v>
          </cell>
          <cell r="S1034">
            <v>61088.2</v>
          </cell>
          <cell r="T1034">
            <v>61088.2</v>
          </cell>
          <cell r="U1034">
            <v>61088.2</v>
          </cell>
          <cell r="V1034">
            <v>61088.2</v>
          </cell>
          <cell r="W1034">
            <v>61088.2</v>
          </cell>
          <cell r="X1034">
            <v>61088.2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O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0</v>
          </cell>
          <cell r="BD1034">
            <v>0</v>
          </cell>
          <cell r="BE1034">
            <v>0</v>
          </cell>
          <cell r="BF1034">
            <v>0</v>
          </cell>
          <cell r="BG1034">
            <v>0</v>
          </cell>
          <cell r="BH1034">
            <v>0</v>
          </cell>
          <cell r="BI1034">
            <v>0</v>
          </cell>
          <cell r="BJ1034">
            <v>0</v>
          </cell>
          <cell r="BK1034">
            <v>0</v>
          </cell>
          <cell r="BL1034">
            <v>0</v>
          </cell>
        </row>
        <row r="1035">
          <cell r="B1035" t="str">
            <v>1.1.06.07.00014</v>
          </cell>
          <cell r="C1035" t="str">
            <v xml:space="preserve">NV AMARANTHOS                                     </v>
          </cell>
          <cell r="D1035">
            <v>5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0</v>
          </cell>
          <cell r="AY1035">
            <v>0</v>
          </cell>
          <cell r="AZ1035">
            <v>0</v>
          </cell>
          <cell r="BA1035">
            <v>0</v>
          </cell>
          <cell r="BB1035">
            <v>0</v>
          </cell>
          <cell r="BC1035">
            <v>0</v>
          </cell>
          <cell r="BD1035">
            <v>0</v>
          </cell>
          <cell r="BE1035">
            <v>0</v>
          </cell>
          <cell r="BF1035">
            <v>0</v>
          </cell>
          <cell r="BG1035">
            <v>0</v>
          </cell>
          <cell r="BH1035">
            <v>0</v>
          </cell>
          <cell r="BI1035">
            <v>0</v>
          </cell>
          <cell r="BJ1035">
            <v>0</v>
          </cell>
          <cell r="BK1035">
            <v>0</v>
          </cell>
          <cell r="BL1035">
            <v>0</v>
          </cell>
        </row>
        <row r="1036">
          <cell r="B1036" t="str">
            <v>1.1.06.07.00015</v>
          </cell>
          <cell r="C1036" t="str">
            <v xml:space="preserve">NV ANNA Z                                         </v>
          </cell>
          <cell r="D1036">
            <v>5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2904192.97</v>
          </cell>
          <cell r="AJ1036">
            <v>6938.74</v>
          </cell>
          <cell r="AK1036">
            <v>6938.74</v>
          </cell>
          <cell r="AL1036">
            <v>668.3</v>
          </cell>
          <cell r="AM1036">
            <v>668.3</v>
          </cell>
          <cell r="AN1036">
            <v>-27154.67</v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0</v>
          </cell>
          <cell r="AY1036">
            <v>0</v>
          </cell>
          <cell r="AZ1036">
            <v>0</v>
          </cell>
          <cell r="BA1036">
            <v>0</v>
          </cell>
          <cell r="BB1036">
            <v>0</v>
          </cell>
          <cell r="BC1036">
            <v>0</v>
          </cell>
          <cell r="BD1036">
            <v>0</v>
          </cell>
          <cell r="BE1036">
            <v>0</v>
          </cell>
          <cell r="BF1036">
            <v>0</v>
          </cell>
          <cell r="BG1036">
            <v>0</v>
          </cell>
          <cell r="BH1036">
            <v>0</v>
          </cell>
          <cell r="BI1036">
            <v>0</v>
          </cell>
          <cell r="BJ1036">
            <v>0</v>
          </cell>
          <cell r="BK1036">
            <v>0</v>
          </cell>
          <cell r="BL1036">
            <v>0</v>
          </cell>
        </row>
        <row r="1037">
          <cell r="B1037" t="str">
            <v>1.1.06.07.00016</v>
          </cell>
          <cell r="C1037" t="str">
            <v xml:space="preserve">NV ARABELA                                        </v>
          </cell>
          <cell r="D1037">
            <v>5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516169.4</v>
          </cell>
          <cell r="X1037">
            <v>221.13</v>
          </cell>
          <cell r="Y1037">
            <v>221.13</v>
          </cell>
          <cell r="Z1037">
            <v>18794.68</v>
          </cell>
          <cell r="AA1037">
            <v>222.38</v>
          </cell>
          <cell r="AB1037">
            <v>0</v>
          </cell>
          <cell r="AC1037">
            <v>0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>
            <v>0</v>
          </cell>
          <cell r="AU1037">
            <v>774855.31</v>
          </cell>
          <cell r="AV1037">
            <v>603363.56000000006</v>
          </cell>
          <cell r="AW1037">
            <v>603363.56000000006</v>
          </cell>
          <cell r="AX1037">
            <v>39216.94</v>
          </cell>
          <cell r="AY1037">
            <v>39216.94</v>
          </cell>
          <cell r="AZ1037">
            <v>0</v>
          </cell>
          <cell r="BA1037">
            <v>0</v>
          </cell>
          <cell r="BB1037">
            <v>0</v>
          </cell>
          <cell r="BC1037">
            <v>0</v>
          </cell>
          <cell r="BD1037">
            <v>0</v>
          </cell>
          <cell r="BE1037">
            <v>0</v>
          </cell>
          <cell r="BF1037">
            <v>0</v>
          </cell>
          <cell r="BG1037">
            <v>0</v>
          </cell>
          <cell r="BH1037">
            <v>0</v>
          </cell>
          <cell r="BI1037">
            <v>0</v>
          </cell>
          <cell r="BJ1037">
            <v>0</v>
          </cell>
          <cell r="BK1037">
            <v>0</v>
          </cell>
          <cell r="BL1037">
            <v>0</v>
          </cell>
        </row>
        <row r="1038">
          <cell r="B1038" t="str">
            <v>1.1.06.07.00017</v>
          </cell>
          <cell r="C1038" t="str">
            <v xml:space="preserve">NV ARMIA LUDOWA                                   </v>
          </cell>
          <cell r="D1038">
            <v>5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111169.99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0</v>
          </cell>
          <cell r="AV1038">
            <v>0</v>
          </cell>
          <cell r="AW1038">
            <v>0</v>
          </cell>
          <cell r="AX1038">
            <v>0</v>
          </cell>
          <cell r="AY1038">
            <v>0</v>
          </cell>
          <cell r="AZ1038">
            <v>0</v>
          </cell>
          <cell r="BA1038">
            <v>0</v>
          </cell>
          <cell r="BB1038">
            <v>0</v>
          </cell>
          <cell r="BC1038">
            <v>0</v>
          </cell>
          <cell r="BD1038">
            <v>0</v>
          </cell>
          <cell r="BE1038">
            <v>0</v>
          </cell>
          <cell r="BF1038">
            <v>0</v>
          </cell>
          <cell r="BG1038">
            <v>0</v>
          </cell>
          <cell r="BH1038">
            <v>0</v>
          </cell>
          <cell r="BI1038">
            <v>0</v>
          </cell>
          <cell r="BJ1038">
            <v>0</v>
          </cell>
          <cell r="BK1038">
            <v>0</v>
          </cell>
          <cell r="BL1038">
            <v>0</v>
          </cell>
        </row>
        <row r="1039">
          <cell r="B1039" t="str">
            <v>1.1.06.07.00018</v>
          </cell>
          <cell r="C1039" t="str">
            <v xml:space="preserve">NV AROSA                                          </v>
          </cell>
          <cell r="D1039">
            <v>5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AO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>
            <v>0</v>
          </cell>
          <cell r="AU1039">
            <v>0</v>
          </cell>
          <cell r="AV1039">
            <v>0</v>
          </cell>
          <cell r="AW1039">
            <v>0</v>
          </cell>
          <cell r="AX1039">
            <v>0</v>
          </cell>
          <cell r="AY1039">
            <v>0</v>
          </cell>
          <cell r="AZ1039">
            <v>0</v>
          </cell>
          <cell r="BA1039">
            <v>0</v>
          </cell>
          <cell r="BB1039">
            <v>0</v>
          </cell>
          <cell r="BC1039">
            <v>0</v>
          </cell>
          <cell r="BD1039">
            <v>0</v>
          </cell>
          <cell r="BE1039">
            <v>0</v>
          </cell>
          <cell r="BF1039">
            <v>0</v>
          </cell>
          <cell r="BG1039">
            <v>0</v>
          </cell>
          <cell r="BH1039">
            <v>0</v>
          </cell>
          <cell r="BI1039">
            <v>0</v>
          </cell>
          <cell r="BJ1039">
            <v>0</v>
          </cell>
          <cell r="BK1039">
            <v>0</v>
          </cell>
          <cell r="BL1039">
            <v>0</v>
          </cell>
        </row>
        <row r="1040">
          <cell r="B1040" t="str">
            <v>1.1.06.07.00019</v>
          </cell>
          <cell r="C1040" t="str">
            <v xml:space="preserve">NV AROSIA                                         </v>
          </cell>
          <cell r="D1040">
            <v>5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AO1040">
            <v>0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>
            <v>0</v>
          </cell>
          <cell r="AU1040">
            <v>0</v>
          </cell>
          <cell r="AV1040">
            <v>0</v>
          </cell>
          <cell r="AW1040">
            <v>0</v>
          </cell>
          <cell r="AX1040">
            <v>0</v>
          </cell>
          <cell r="AY1040">
            <v>0</v>
          </cell>
          <cell r="AZ1040">
            <v>0</v>
          </cell>
          <cell r="BA1040">
            <v>0</v>
          </cell>
          <cell r="BB1040">
            <v>0</v>
          </cell>
          <cell r="BC1040">
            <v>0</v>
          </cell>
          <cell r="BD1040">
            <v>0</v>
          </cell>
          <cell r="BE1040">
            <v>0</v>
          </cell>
          <cell r="BF1040">
            <v>0</v>
          </cell>
          <cell r="BG1040">
            <v>0</v>
          </cell>
          <cell r="BH1040">
            <v>0</v>
          </cell>
          <cell r="BI1040">
            <v>0</v>
          </cell>
          <cell r="BJ1040">
            <v>0</v>
          </cell>
          <cell r="BK1040">
            <v>0</v>
          </cell>
          <cell r="BL1040">
            <v>0</v>
          </cell>
        </row>
        <row r="1041">
          <cell r="B1041" t="str">
            <v>1.1.06.07.00020</v>
          </cell>
          <cell r="C1041" t="str">
            <v xml:space="preserve">NV ASHLEY                                         </v>
          </cell>
          <cell r="D1041">
            <v>5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-44987.15</v>
          </cell>
          <cell r="S1041">
            <v>-44987.15</v>
          </cell>
          <cell r="T1041">
            <v>-44987.15</v>
          </cell>
          <cell r="U1041">
            <v>-44987.15</v>
          </cell>
          <cell r="V1041">
            <v>-44987.15</v>
          </cell>
          <cell r="W1041">
            <v>72459.149999999994</v>
          </cell>
          <cell r="X1041">
            <v>-19941.810000000001</v>
          </cell>
          <cell r="Y1041">
            <v>-17620.849999999999</v>
          </cell>
          <cell r="Z1041">
            <v>-17620.849999999999</v>
          </cell>
          <cell r="AA1041">
            <v>-17620.849999999999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445168.91</v>
          </cell>
          <cell r="AG1041">
            <v>-1380.97</v>
          </cell>
          <cell r="AH1041">
            <v>-9884.4699999999993</v>
          </cell>
          <cell r="AI1041">
            <v>-1567.31</v>
          </cell>
          <cell r="AJ1041">
            <v>21151.31</v>
          </cell>
          <cell r="AK1041">
            <v>21151.31</v>
          </cell>
          <cell r="AL1041">
            <v>21151.31</v>
          </cell>
          <cell r="AM1041">
            <v>21151.31</v>
          </cell>
          <cell r="AN1041">
            <v>-2774.5</v>
          </cell>
          <cell r="AO1041">
            <v>0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>
            <v>0</v>
          </cell>
          <cell r="AU1041">
            <v>0</v>
          </cell>
          <cell r="AV1041">
            <v>0</v>
          </cell>
          <cell r="AW1041">
            <v>0</v>
          </cell>
          <cell r="AX1041">
            <v>0</v>
          </cell>
          <cell r="AY1041">
            <v>0</v>
          </cell>
          <cell r="AZ1041">
            <v>0</v>
          </cell>
          <cell r="BA1041">
            <v>0</v>
          </cell>
          <cell r="BB1041">
            <v>0</v>
          </cell>
          <cell r="BC1041">
            <v>0</v>
          </cell>
          <cell r="BD1041">
            <v>0</v>
          </cell>
          <cell r="BE1041">
            <v>0</v>
          </cell>
          <cell r="BF1041">
            <v>0</v>
          </cell>
          <cell r="BG1041">
            <v>0</v>
          </cell>
          <cell r="BH1041">
            <v>0</v>
          </cell>
          <cell r="BI1041">
            <v>0</v>
          </cell>
          <cell r="BJ1041">
            <v>0</v>
          </cell>
          <cell r="BK1041">
            <v>0</v>
          </cell>
          <cell r="BL1041">
            <v>0</v>
          </cell>
        </row>
        <row r="1042">
          <cell r="B1042" t="str">
            <v>1.1.06.07.00021</v>
          </cell>
          <cell r="C1042" t="str">
            <v xml:space="preserve">NV ATENI                                          </v>
          </cell>
          <cell r="D1042">
            <v>5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AO1042">
            <v>0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>
            <v>0</v>
          </cell>
          <cell r="AU1042">
            <v>0</v>
          </cell>
          <cell r="AV1042">
            <v>0</v>
          </cell>
          <cell r="AW1042">
            <v>0</v>
          </cell>
          <cell r="AX1042">
            <v>0</v>
          </cell>
          <cell r="AY1042">
            <v>0</v>
          </cell>
          <cell r="AZ1042">
            <v>0</v>
          </cell>
          <cell r="BA1042">
            <v>0</v>
          </cell>
          <cell r="BB1042">
            <v>0</v>
          </cell>
          <cell r="BC1042">
            <v>0</v>
          </cell>
          <cell r="BD1042">
            <v>0</v>
          </cell>
          <cell r="BE1042">
            <v>0</v>
          </cell>
          <cell r="BF1042">
            <v>0</v>
          </cell>
          <cell r="BG1042">
            <v>0</v>
          </cell>
          <cell r="BH1042">
            <v>0</v>
          </cell>
          <cell r="BI1042">
            <v>0</v>
          </cell>
          <cell r="BJ1042">
            <v>0</v>
          </cell>
          <cell r="BK1042">
            <v>0</v>
          </cell>
          <cell r="BL1042">
            <v>0</v>
          </cell>
        </row>
        <row r="1043">
          <cell r="B1043" t="str">
            <v>1.1.06.07.00022</v>
          </cell>
          <cell r="C1043" t="str">
            <v xml:space="preserve">NV ATLANTIC TRADE                                 </v>
          </cell>
          <cell r="D1043">
            <v>5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AO1043">
            <v>0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>
            <v>0</v>
          </cell>
          <cell r="AU1043">
            <v>0</v>
          </cell>
          <cell r="AV1043">
            <v>0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>
            <v>0</v>
          </cell>
          <cell r="BB1043">
            <v>0</v>
          </cell>
          <cell r="BC1043">
            <v>0</v>
          </cell>
          <cell r="BD1043">
            <v>0</v>
          </cell>
          <cell r="BE1043">
            <v>0</v>
          </cell>
          <cell r="BF1043">
            <v>0</v>
          </cell>
          <cell r="BG1043">
            <v>0</v>
          </cell>
          <cell r="BH1043">
            <v>0</v>
          </cell>
          <cell r="BI1043">
            <v>0</v>
          </cell>
          <cell r="BJ1043">
            <v>0</v>
          </cell>
          <cell r="BK1043">
            <v>0</v>
          </cell>
          <cell r="BL1043">
            <v>0</v>
          </cell>
        </row>
        <row r="1044">
          <cell r="B1044" t="str">
            <v>1.1.06.07.00023</v>
          </cell>
          <cell r="C1044" t="str">
            <v xml:space="preserve">NV AUDACIOUS                                      </v>
          </cell>
          <cell r="D1044">
            <v>5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AO1044">
            <v>0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>
            <v>0</v>
          </cell>
          <cell r="AU1044">
            <v>0</v>
          </cell>
          <cell r="AV1044">
            <v>0</v>
          </cell>
          <cell r="AW1044">
            <v>0</v>
          </cell>
          <cell r="AX1044">
            <v>0</v>
          </cell>
          <cell r="AY1044">
            <v>0</v>
          </cell>
          <cell r="AZ1044">
            <v>0</v>
          </cell>
          <cell r="BA1044">
            <v>0</v>
          </cell>
          <cell r="BB1044">
            <v>0</v>
          </cell>
          <cell r="BC1044">
            <v>0</v>
          </cell>
          <cell r="BD1044">
            <v>0</v>
          </cell>
          <cell r="BE1044">
            <v>0</v>
          </cell>
          <cell r="BF1044">
            <v>0</v>
          </cell>
          <cell r="BG1044">
            <v>0</v>
          </cell>
          <cell r="BH1044">
            <v>0</v>
          </cell>
          <cell r="BI1044">
            <v>0</v>
          </cell>
          <cell r="BJ1044">
            <v>0</v>
          </cell>
          <cell r="BK1044">
            <v>0</v>
          </cell>
          <cell r="BL1044">
            <v>0</v>
          </cell>
        </row>
        <row r="1045">
          <cell r="B1045" t="str">
            <v>1.1.06.07.00024</v>
          </cell>
          <cell r="C1045" t="str">
            <v xml:space="preserve">NV AURORA OPAL                                    </v>
          </cell>
          <cell r="D1045">
            <v>5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0</v>
          </cell>
          <cell r="AW1045">
            <v>0</v>
          </cell>
          <cell r="AX1045">
            <v>0</v>
          </cell>
          <cell r="AY1045">
            <v>0</v>
          </cell>
          <cell r="AZ1045">
            <v>0</v>
          </cell>
          <cell r="BA1045">
            <v>0</v>
          </cell>
          <cell r="BB1045">
            <v>0</v>
          </cell>
          <cell r="BC1045">
            <v>0</v>
          </cell>
          <cell r="BD1045">
            <v>0</v>
          </cell>
          <cell r="BE1045">
            <v>0</v>
          </cell>
          <cell r="BF1045">
            <v>0</v>
          </cell>
          <cell r="BG1045">
            <v>0</v>
          </cell>
          <cell r="BH1045">
            <v>0</v>
          </cell>
          <cell r="BI1045">
            <v>0</v>
          </cell>
          <cell r="BJ1045">
            <v>0</v>
          </cell>
          <cell r="BK1045">
            <v>0</v>
          </cell>
          <cell r="BL1045">
            <v>0</v>
          </cell>
        </row>
        <row r="1046">
          <cell r="B1046" t="str">
            <v>1.1.06.07.00025</v>
          </cell>
          <cell r="C1046" t="str">
            <v xml:space="preserve">NV BORC                                           </v>
          </cell>
          <cell r="D1046">
            <v>5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AO1046">
            <v>0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>
            <v>0</v>
          </cell>
          <cell r="AU1046">
            <v>0</v>
          </cell>
          <cell r="AV1046">
            <v>0</v>
          </cell>
          <cell r="AW1046">
            <v>0</v>
          </cell>
          <cell r="AX1046">
            <v>0</v>
          </cell>
          <cell r="AY1046">
            <v>0</v>
          </cell>
          <cell r="AZ1046">
            <v>0</v>
          </cell>
          <cell r="BA1046">
            <v>0</v>
          </cell>
          <cell r="BB1046">
            <v>0</v>
          </cell>
          <cell r="BC1046">
            <v>0</v>
          </cell>
          <cell r="BD1046">
            <v>0</v>
          </cell>
          <cell r="BE1046">
            <v>0</v>
          </cell>
          <cell r="BF1046">
            <v>0</v>
          </cell>
          <cell r="BG1046">
            <v>0</v>
          </cell>
          <cell r="BH1046">
            <v>0</v>
          </cell>
          <cell r="BI1046">
            <v>0</v>
          </cell>
          <cell r="BJ1046">
            <v>0</v>
          </cell>
          <cell r="BK1046">
            <v>0</v>
          </cell>
          <cell r="BL1046">
            <v>0</v>
          </cell>
        </row>
        <row r="1047">
          <cell r="B1047" t="str">
            <v>1.1.06.07.00026</v>
          </cell>
          <cell r="C1047" t="str">
            <v xml:space="preserve">NV BROOMPARK                                      </v>
          </cell>
          <cell r="D1047">
            <v>5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AO1047">
            <v>0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>
            <v>0</v>
          </cell>
          <cell r="AU1047">
            <v>0</v>
          </cell>
          <cell r="AV1047">
            <v>0</v>
          </cell>
          <cell r="AW1047">
            <v>0</v>
          </cell>
          <cell r="AX1047">
            <v>0</v>
          </cell>
          <cell r="AY1047">
            <v>0</v>
          </cell>
          <cell r="AZ1047">
            <v>0</v>
          </cell>
          <cell r="BA1047">
            <v>0</v>
          </cell>
          <cell r="BB1047">
            <v>0</v>
          </cell>
          <cell r="BC1047">
            <v>0</v>
          </cell>
          <cell r="BD1047">
            <v>0</v>
          </cell>
          <cell r="BE1047">
            <v>0</v>
          </cell>
          <cell r="BF1047">
            <v>0</v>
          </cell>
          <cell r="BG1047">
            <v>0</v>
          </cell>
          <cell r="BH1047">
            <v>0</v>
          </cell>
          <cell r="BI1047">
            <v>0</v>
          </cell>
          <cell r="BJ1047">
            <v>0</v>
          </cell>
          <cell r="BK1047">
            <v>0</v>
          </cell>
          <cell r="BL1047">
            <v>0</v>
          </cell>
        </row>
        <row r="1048">
          <cell r="B1048" t="str">
            <v>1.1.06.07.00027</v>
          </cell>
          <cell r="C1048" t="str">
            <v xml:space="preserve">NV BULGARIA                                       </v>
          </cell>
          <cell r="D1048">
            <v>5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-1273395.5</v>
          </cell>
          <cell r="X1048">
            <v>-1306087.8899999999</v>
          </cell>
          <cell r="Y1048">
            <v>-10277.02</v>
          </cell>
          <cell r="Z1048">
            <v>-10277.02</v>
          </cell>
          <cell r="AA1048">
            <v>-10277.02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2260319.63</v>
          </cell>
          <cell r="AJ1048">
            <v>-11303.2</v>
          </cell>
          <cell r="AK1048">
            <v>-11303.2</v>
          </cell>
          <cell r="AL1048">
            <v>-11303.2</v>
          </cell>
          <cell r="AM1048">
            <v>-174030.04</v>
          </cell>
          <cell r="AN1048">
            <v>0</v>
          </cell>
          <cell r="AO1048">
            <v>0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U1048">
            <v>1920565.16</v>
          </cell>
          <cell r="AV1048">
            <v>0</v>
          </cell>
          <cell r="AW1048">
            <v>0</v>
          </cell>
          <cell r="AX1048">
            <v>0</v>
          </cell>
          <cell r="AY1048">
            <v>0</v>
          </cell>
          <cell r="AZ1048">
            <v>0</v>
          </cell>
          <cell r="BA1048">
            <v>0</v>
          </cell>
          <cell r="BB1048">
            <v>0</v>
          </cell>
          <cell r="BC1048">
            <v>0</v>
          </cell>
          <cell r="BD1048">
            <v>0</v>
          </cell>
          <cell r="BE1048">
            <v>0</v>
          </cell>
          <cell r="BF1048">
            <v>0</v>
          </cell>
          <cell r="BG1048">
            <v>0</v>
          </cell>
          <cell r="BH1048">
            <v>0</v>
          </cell>
          <cell r="BI1048">
            <v>0</v>
          </cell>
          <cell r="BJ1048">
            <v>0</v>
          </cell>
          <cell r="BK1048">
            <v>0</v>
          </cell>
          <cell r="BL1048">
            <v>0</v>
          </cell>
        </row>
        <row r="1049">
          <cell r="B1049" t="str">
            <v>1.1.06.07.00028</v>
          </cell>
          <cell r="C1049" t="str">
            <v xml:space="preserve">NV BULK AMETHYST                                  </v>
          </cell>
          <cell r="D1049">
            <v>5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23477.24</v>
          </cell>
          <cell r="R1049">
            <v>23477.24</v>
          </cell>
          <cell r="S1049">
            <v>23477.24</v>
          </cell>
          <cell r="T1049">
            <v>23477.24</v>
          </cell>
          <cell r="U1049">
            <v>23477.24</v>
          </cell>
          <cell r="V1049">
            <v>23477.24</v>
          </cell>
          <cell r="W1049">
            <v>23477.24</v>
          </cell>
          <cell r="X1049">
            <v>23477.24</v>
          </cell>
          <cell r="Y1049">
            <v>23477.24</v>
          </cell>
          <cell r="Z1049">
            <v>23477.24</v>
          </cell>
          <cell r="AA1049">
            <v>23477.24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0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>
            <v>0</v>
          </cell>
          <cell r="AU1049">
            <v>0</v>
          </cell>
          <cell r="AV1049">
            <v>0</v>
          </cell>
          <cell r="AW1049">
            <v>0</v>
          </cell>
          <cell r="AX1049">
            <v>0</v>
          </cell>
          <cell r="AY1049">
            <v>0</v>
          </cell>
          <cell r="AZ1049">
            <v>0</v>
          </cell>
          <cell r="BA1049">
            <v>0</v>
          </cell>
          <cell r="BB1049">
            <v>0</v>
          </cell>
          <cell r="BC1049">
            <v>0</v>
          </cell>
          <cell r="BD1049">
            <v>0</v>
          </cell>
          <cell r="BE1049">
            <v>0</v>
          </cell>
          <cell r="BF1049">
            <v>0</v>
          </cell>
          <cell r="BG1049">
            <v>0</v>
          </cell>
          <cell r="BH1049">
            <v>0</v>
          </cell>
          <cell r="BI1049">
            <v>0</v>
          </cell>
          <cell r="BJ1049">
            <v>0</v>
          </cell>
          <cell r="BK1049">
            <v>0</v>
          </cell>
          <cell r="BL1049">
            <v>0</v>
          </cell>
        </row>
        <row r="1050">
          <cell r="B1050" t="str">
            <v>1.1.06.07.00029</v>
          </cell>
          <cell r="C1050" t="str">
            <v xml:space="preserve">NV CAP. FINISTERRE                                </v>
          </cell>
          <cell r="D1050">
            <v>5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AO1050">
            <v>0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0</v>
          </cell>
          <cell r="AY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0</v>
          </cell>
          <cell r="BD1050">
            <v>0</v>
          </cell>
          <cell r="BE1050">
            <v>0</v>
          </cell>
          <cell r="BF1050">
            <v>0</v>
          </cell>
          <cell r="BG1050">
            <v>0</v>
          </cell>
          <cell r="BH1050">
            <v>0</v>
          </cell>
          <cell r="BI1050">
            <v>0</v>
          </cell>
          <cell r="BJ1050">
            <v>0</v>
          </cell>
          <cell r="BK1050">
            <v>0</v>
          </cell>
          <cell r="BL1050">
            <v>0</v>
          </cell>
        </row>
        <row r="1051">
          <cell r="B1051" t="str">
            <v>1.1.06.07.00030</v>
          </cell>
          <cell r="C1051" t="str">
            <v xml:space="preserve">NV CAPITAN GEORGI GEORGIEV                        </v>
          </cell>
          <cell r="D1051">
            <v>5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AO1051">
            <v>0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0</v>
          </cell>
          <cell r="AU1051">
            <v>0</v>
          </cell>
          <cell r="AV1051">
            <v>0</v>
          </cell>
          <cell r="AW1051">
            <v>0</v>
          </cell>
          <cell r="AX1051">
            <v>0</v>
          </cell>
          <cell r="AY1051">
            <v>0</v>
          </cell>
          <cell r="AZ1051">
            <v>0</v>
          </cell>
          <cell r="BA1051">
            <v>0</v>
          </cell>
          <cell r="BB1051">
            <v>0</v>
          </cell>
          <cell r="BC1051">
            <v>0</v>
          </cell>
          <cell r="BD1051">
            <v>0</v>
          </cell>
          <cell r="BE1051">
            <v>0</v>
          </cell>
          <cell r="BF1051">
            <v>0</v>
          </cell>
          <cell r="BG1051">
            <v>0</v>
          </cell>
          <cell r="BH1051">
            <v>0</v>
          </cell>
          <cell r="BI1051">
            <v>0</v>
          </cell>
          <cell r="BJ1051">
            <v>0</v>
          </cell>
          <cell r="BK1051">
            <v>0</v>
          </cell>
          <cell r="BL1051">
            <v>0</v>
          </cell>
        </row>
        <row r="1052">
          <cell r="B1052" t="str">
            <v>1.1.06.07.00031</v>
          </cell>
          <cell r="C1052" t="str">
            <v xml:space="preserve">NV CARAVOS EXPLORER                               </v>
          </cell>
          <cell r="D1052">
            <v>5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AO1052">
            <v>0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0</v>
          </cell>
          <cell r="AY1052">
            <v>0</v>
          </cell>
          <cell r="AZ1052">
            <v>0</v>
          </cell>
          <cell r="BA1052">
            <v>0</v>
          </cell>
          <cell r="BB1052">
            <v>0</v>
          </cell>
          <cell r="BC1052">
            <v>0</v>
          </cell>
          <cell r="BD1052">
            <v>0</v>
          </cell>
          <cell r="BE1052">
            <v>0</v>
          </cell>
          <cell r="BF1052">
            <v>0</v>
          </cell>
          <cell r="BG1052">
            <v>0</v>
          </cell>
          <cell r="BH1052">
            <v>0</v>
          </cell>
          <cell r="BI1052">
            <v>0</v>
          </cell>
          <cell r="BJ1052">
            <v>0</v>
          </cell>
          <cell r="BK1052">
            <v>0</v>
          </cell>
          <cell r="BL1052">
            <v>0</v>
          </cell>
        </row>
        <row r="1053">
          <cell r="B1053" t="str">
            <v>1.1.06.07.00032</v>
          </cell>
          <cell r="C1053" t="str">
            <v xml:space="preserve">NV CARGO ENDURANCE                                </v>
          </cell>
          <cell r="D1053">
            <v>5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AO1053">
            <v>0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>
            <v>0</v>
          </cell>
          <cell r="AU1053">
            <v>0</v>
          </cell>
          <cell r="AV1053">
            <v>0</v>
          </cell>
          <cell r="AW1053">
            <v>0</v>
          </cell>
          <cell r="AX1053">
            <v>0</v>
          </cell>
          <cell r="AY1053">
            <v>0</v>
          </cell>
          <cell r="AZ1053">
            <v>0</v>
          </cell>
          <cell r="BA1053">
            <v>0</v>
          </cell>
          <cell r="BB1053">
            <v>0</v>
          </cell>
          <cell r="BC1053">
            <v>0</v>
          </cell>
          <cell r="BD1053">
            <v>0</v>
          </cell>
          <cell r="BE1053">
            <v>0</v>
          </cell>
          <cell r="BF1053">
            <v>0</v>
          </cell>
          <cell r="BG1053">
            <v>0</v>
          </cell>
          <cell r="BH1053">
            <v>0</v>
          </cell>
          <cell r="BI1053">
            <v>0</v>
          </cell>
          <cell r="BJ1053">
            <v>0</v>
          </cell>
          <cell r="BK1053">
            <v>0</v>
          </cell>
          <cell r="BL1053">
            <v>0</v>
          </cell>
        </row>
        <row r="1054">
          <cell r="B1054" t="str">
            <v>1.1.06.07.00033</v>
          </cell>
          <cell r="C1054" t="str">
            <v xml:space="preserve">NV CEDYNIA                                        </v>
          </cell>
          <cell r="D1054">
            <v>5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AO1054">
            <v>0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0</v>
          </cell>
          <cell r="AY1054">
            <v>0</v>
          </cell>
          <cell r="AZ1054">
            <v>0</v>
          </cell>
          <cell r="BA1054">
            <v>0</v>
          </cell>
          <cell r="BB1054">
            <v>0</v>
          </cell>
          <cell r="BC1054">
            <v>0</v>
          </cell>
          <cell r="BD1054">
            <v>0</v>
          </cell>
          <cell r="BE1054">
            <v>0</v>
          </cell>
          <cell r="BF1054">
            <v>0</v>
          </cell>
          <cell r="BG1054">
            <v>0</v>
          </cell>
          <cell r="BH1054">
            <v>0</v>
          </cell>
          <cell r="BI1054">
            <v>0</v>
          </cell>
          <cell r="BJ1054">
            <v>0</v>
          </cell>
          <cell r="BK1054">
            <v>0</v>
          </cell>
          <cell r="BL1054">
            <v>0</v>
          </cell>
        </row>
        <row r="1055">
          <cell r="B1055" t="str">
            <v>1.1.06.07.00034</v>
          </cell>
          <cell r="C1055" t="str">
            <v xml:space="preserve">NV CHEETAH                                        </v>
          </cell>
          <cell r="D1055">
            <v>5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AO1055">
            <v>0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0</v>
          </cell>
          <cell r="AY1055">
            <v>0</v>
          </cell>
          <cell r="AZ1055">
            <v>0</v>
          </cell>
          <cell r="BA1055">
            <v>0</v>
          </cell>
          <cell r="BB1055">
            <v>0</v>
          </cell>
          <cell r="BC1055">
            <v>0</v>
          </cell>
          <cell r="BD1055">
            <v>0</v>
          </cell>
          <cell r="BE1055">
            <v>0</v>
          </cell>
          <cell r="BF1055">
            <v>0</v>
          </cell>
          <cell r="BG1055">
            <v>0</v>
          </cell>
          <cell r="BH1055">
            <v>0</v>
          </cell>
          <cell r="BI1055">
            <v>0</v>
          </cell>
          <cell r="BJ1055">
            <v>0</v>
          </cell>
          <cell r="BK1055">
            <v>0</v>
          </cell>
          <cell r="BL1055">
            <v>0</v>
          </cell>
        </row>
        <row r="1056">
          <cell r="B1056" t="str">
            <v>1.1.06.07.00035</v>
          </cell>
          <cell r="C1056" t="str">
            <v xml:space="preserve">NV CIELO D                                        </v>
          </cell>
          <cell r="D1056">
            <v>5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  <cell r="AY1056">
            <v>0</v>
          </cell>
          <cell r="AZ1056">
            <v>0</v>
          </cell>
          <cell r="BA1056">
            <v>0</v>
          </cell>
          <cell r="BB1056">
            <v>0</v>
          </cell>
          <cell r="BC1056">
            <v>0</v>
          </cell>
          <cell r="BD1056">
            <v>0</v>
          </cell>
          <cell r="BE1056">
            <v>0</v>
          </cell>
          <cell r="BF1056">
            <v>0</v>
          </cell>
          <cell r="BG1056">
            <v>0</v>
          </cell>
          <cell r="BH1056">
            <v>0</v>
          </cell>
          <cell r="BI1056">
            <v>0</v>
          </cell>
          <cell r="BJ1056">
            <v>0</v>
          </cell>
          <cell r="BK1056">
            <v>0</v>
          </cell>
          <cell r="BL1056">
            <v>0</v>
          </cell>
        </row>
        <row r="1057">
          <cell r="B1057" t="str">
            <v>1.1.06.07.00036</v>
          </cell>
          <cell r="C1057" t="str">
            <v xml:space="preserve">NV COSTAS                                         </v>
          </cell>
          <cell r="D1057">
            <v>5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>
            <v>0</v>
          </cell>
          <cell r="BB1057">
            <v>0</v>
          </cell>
          <cell r="BC1057">
            <v>0</v>
          </cell>
          <cell r="BD1057">
            <v>0</v>
          </cell>
          <cell r="BE1057">
            <v>0</v>
          </cell>
          <cell r="BF1057">
            <v>0</v>
          </cell>
          <cell r="BG1057">
            <v>0</v>
          </cell>
          <cell r="BH1057">
            <v>0</v>
          </cell>
          <cell r="BI1057">
            <v>0</v>
          </cell>
          <cell r="BJ1057">
            <v>0</v>
          </cell>
          <cell r="BK1057">
            <v>0</v>
          </cell>
          <cell r="BL1057">
            <v>0</v>
          </cell>
        </row>
        <row r="1058">
          <cell r="B1058" t="str">
            <v>1.1.06.07.00037</v>
          </cell>
          <cell r="C1058" t="str">
            <v xml:space="preserve">NV DANAIS P                                       </v>
          </cell>
          <cell r="D1058">
            <v>5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U1058">
            <v>0</v>
          </cell>
          <cell r="AV1058">
            <v>0</v>
          </cell>
          <cell r="AW1058">
            <v>0</v>
          </cell>
          <cell r="AX1058">
            <v>0</v>
          </cell>
          <cell r="AY1058">
            <v>0</v>
          </cell>
          <cell r="AZ1058">
            <v>0</v>
          </cell>
          <cell r="BA1058">
            <v>0</v>
          </cell>
          <cell r="BB1058">
            <v>0</v>
          </cell>
          <cell r="BC1058">
            <v>0</v>
          </cell>
          <cell r="BD1058">
            <v>0</v>
          </cell>
          <cell r="BE1058">
            <v>0</v>
          </cell>
          <cell r="BF1058">
            <v>0</v>
          </cell>
          <cell r="BG1058">
            <v>0</v>
          </cell>
          <cell r="BH1058">
            <v>0</v>
          </cell>
          <cell r="BI1058">
            <v>0</v>
          </cell>
          <cell r="BJ1058">
            <v>0</v>
          </cell>
          <cell r="BK1058">
            <v>0</v>
          </cell>
          <cell r="BL1058">
            <v>0</v>
          </cell>
        </row>
        <row r="1059">
          <cell r="B1059" t="str">
            <v>1.1.06.07.00038</v>
          </cell>
          <cell r="C1059" t="str">
            <v xml:space="preserve">NV DIMITRA                                        </v>
          </cell>
          <cell r="D1059">
            <v>5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AO1059">
            <v>0</v>
          </cell>
          <cell r="AP1059">
            <v>0</v>
          </cell>
          <cell r="AQ1059">
            <v>0</v>
          </cell>
          <cell r="AR1059">
            <v>0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AW1059">
            <v>0</v>
          </cell>
          <cell r="AX1059">
            <v>0</v>
          </cell>
          <cell r="AY1059">
            <v>0</v>
          </cell>
          <cell r="AZ1059">
            <v>0</v>
          </cell>
          <cell r="BA1059">
            <v>0</v>
          </cell>
          <cell r="BB1059">
            <v>0</v>
          </cell>
          <cell r="BC1059">
            <v>0</v>
          </cell>
          <cell r="BD1059">
            <v>0</v>
          </cell>
          <cell r="BE1059">
            <v>0</v>
          </cell>
          <cell r="BF1059">
            <v>0</v>
          </cell>
          <cell r="BG1059">
            <v>0</v>
          </cell>
          <cell r="BH1059">
            <v>0</v>
          </cell>
          <cell r="BI1059">
            <v>0</v>
          </cell>
          <cell r="BJ1059">
            <v>0</v>
          </cell>
          <cell r="BK1059">
            <v>0</v>
          </cell>
          <cell r="BL1059">
            <v>0</v>
          </cell>
        </row>
        <row r="1060">
          <cell r="B1060" t="str">
            <v>1.1.06.07.00039</v>
          </cell>
          <cell r="C1060" t="str">
            <v xml:space="preserve">NV DOCEMARTE                                      </v>
          </cell>
          <cell r="D1060">
            <v>5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AO1060">
            <v>0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AW1060">
            <v>0</v>
          </cell>
          <cell r="AX1060">
            <v>0</v>
          </cell>
          <cell r="AY1060">
            <v>0</v>
          </cell>
          <cell r="AZ1060">
            <v>0</v>
          </cell>
          <cell r="BA1060">
            <v>0</v>
          </cell>
          <cell r="BB1060">
            <v>0</v>
          </cell>
          <cell r="BC1060">
            <v>0</v>
          </cell>
          <cell r="BD1060">
            <v>0</v>
          </cell>
          <cell r="BE1060">
            <v>0</v>
          </cell>
          <cell r="BF1060">
            <v>0</v>
          </cell>
          <cell r="BG1060">
            <v>0</v>
          </cell>
          <cell r="BH1060">
            <v>0</v>
          </cell>
          <cell r="BI1060">
            <v>0</v>
          </cell>
          <cell r="BJ1060">
            <v>0</v>
          </cell>
          <cell r="BK1060">
            <v>0</v>
          </cell>
          <cell r="BL1060">
            <v>0</v>
          </cell>
        </row>
        <row r="1061">
          <cell r="B1061" t="str">
            <v>1.1.06.07.00040</v>
          </cell>
          <cell r="C1061" t="str">
            <v xml:space="preserve">NV EMERALD BULKER                                 </v>
          </cell>
          <cell r="D1061">
            <v>5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AO1061">
            <v>0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AW1061">
            <v>0</v>
          </cell>
          <cell r="AX1061">
            <v>0</v>
          </cell>
          <cell r="AY1061">
            <v>0</v>
          </cell>
          <cell r="AZ1061">
            <v>0</v>
          </cell>
          <cell r="BA1061">
            <v>0</v>
          </cell>
          <cell r="BB1061">
            <v>0</v>
          </cell>
          <cell r="BC1061">
            <v>0</v>
          </cell>
          <cell r="BD1061">
            <v>0</v>
          </cell>
          <cell r="BE1061">
            <v>0</v>
          </cell>
          <cell r="BF1061">
            <v>0</v>
          </cell>
          <cell r="BG1061">
            <v>0</v>
          </cell>
          <cell r="BH1061">
            <v>0</v>
          </cell>
          <cell r="BI1061">
            <v>0</v>
          </cell>
          <cell r="BJ1061">
            <v>0</v>
          </cell>
          <cell r="BK1061">
            <v>0</v>
          </cell>
          <cell r="BL1061">
            <v>0</v>
          </cell>
        </row>
        <row r="1062">
          <cell r="B1062" t="str">
            <v>1.1.06.07.00041</v>
          </cell>
          <cell r="C1062" t="str">
            <v xml:space="preserve">NV EPTALOFOS                                      </v>
          </cell>
          <cell r="D1062">
            <v>5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AO1062">
            <v>0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>
            <v>0</v>
          </cell>
          <cell r="AU1062">
            <v>0</v>
          </cell>
          <cell r="AV1062">
            <v>0</v>
          </cell>
          <cell r="AW1062">
            <v>0</v>
          </cell>
          <cell r="AX1062">
            <v>0</v>
          </cell>
          <cell r="AY1062">
            <v>0</v>
          </cell>
          <cell r="AZ1062">
            <v>0</v>
          </cell>
          <cell r="BA1062">
            <v>0</v>
          </cell>
          <cell r="BB1062">
            <v>0</v>
          </cell>
          <cell r="BC1062">
            <v>0</v>
          </cell>
          <cell r="BD1062">
            <v>0</v>
          </cell>
          <cell r="BE1062">
            <v>0</v>
          </cell>
          <cell r="BF1062">
            <v>0</v>
          </cell>
          <cell r="BG1062">
            <v>0</v>
          </cell>
          <cell r="BH1062">
            <v>0</v>
          </cell>
          <cell r="BI1062">
            <v>0</v>
          </cell>
          <cell r="BJ1062">
            <v>0</v>
          </cell>
          <cell r="BK1062">
            <v>0</v>
          </cell>
          <cell r="BL1062">
            <v>0</v>
          </cell>
        </row>
        <row r="1063">
          <cell r="B1063" t="str">
            <v>1.1.06.07.00042</v>
          </cell>
          <cell r="C1063" t="str">
            <v xml:space="preserve">NV EVANGELOS CH                                   </v>
          </cell>
          <cell r="D1063">
            <v>5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AO1063">
            <v>0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AW1063">
            <v>0</v>
          </cell>
          <cell r="AX1063">
            <v>0</v>
          </cell>
          <cell r="AY1063">
            <v>0</v>
          </cell>
          <cell r="AZ1063">
            <v>0</v>
          </cell>
          <cell r="BA1063">
            <v>0</v>
          </cell>
          <cell r="BB1063">
            <v>0</v>
          </cell>
          <cell r="BC1063">
            <v>0</v>
          </cell>
          <cell r="BD1063">
            <v>0</v>
          </cell>
          <cell r="BE1063">
            <v>0</v>
          </cell>
          <cell r="BF1063">
            <v>0</v>
          </cell>
          <cell r="BG1063">
            <v>0</v>
          </cell>
          <cell r="BH1063">
            <v>0</v>
          </cell>
          <cell r="BI1063">
            <v>0</v>
          </cell>
          <cell r="BJ1063">
            <v>0</v>
          </cell>
          <cell r="BK1063">
            <v>0</v>
          </cell>
          <cell r="BL1063">
            <v>0</v>
          </cell>
        </row>
        <row r="1064">
          <cell r="B1064" t="str">
            <v>1.1.06.07.00043</v>
          </cell>
          <cell r="C1064" t="str">
            <v xml:space="preserve">NV EVANGELOS L                                    </v>
          </cell>
          <cell r="D1064">
            <v>5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AO1064">
            <v>0</v>
          </cell>
          <cell r="AP1064">
            <v>0</v>
          </cell>
          <cell r="AQ1064">
            <v>0</v>
          </cell>
          <cell r="AR1064">
            <v>0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AW1064">
            <v>0</v>
          </cell>
          <cell r="AX1064">
            <v>0</v>
          </cell>
          <cell r="AY1064">
            <v>0</v>
          </cell>
          <cell r="AZ1064">
            <v>0</v>
          </cell>
          <cell r="BA1064">
            <v>0</v>
          </cell>
          <cell r="BB1064">
            <v>0</v>
          </cell>
          <cell r="BC1064">
            <v>0</v>
          </cell>
          <cell r="BD1064">
            <v>0</v>
          </cell>
          <cell r="BE1064">
            <v>0</v>
          </cell>
          <cell r="BF1064">
            <v>0</v>
          </cell>
          <cell r="BG1064">
            <v>0</v>
          </cell>
          <cell r="BH1064">
            <v>0</v>
          </cell>
          <cell r="BI1064">
            <v>0</v>
          </cell>
          <cell r="BJ1064">
            <v>0</v>
          </cell>
          <cell r="BK1064">
            <v>0</v>
          </cell>
          <cell r="BL1064">
            <v>0</v>
          </cell>
        </row>
        <row r="1065">
          <cell r="B1065" t="str">
            <v>1.1.06.07.00044</v>
          </cell>
          <cell r="C1065" t="str">
            <v xml:space="preserve">NV EVDOXIA                                        </v>
          </cell>
          <cell r="D1065">
            <v>5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AO1065">
            <v>0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T1065">
            <v>0</v>
          </cell>
          <cell r="AU1065">
            <v>0</v>
          </cell>
          <cell r="AV1065">
            <v>0</v>
          </cell>
          <cell r="AW1065">
            <v>0</v>
          </cell>
          <cell r="AX1065">
            <v>0</v>
          </cell>
          <cell r="AY1065">
            <v>0</v>
          </cell>
          <cell r="AZ1065">
            <v>0</v>
          </cell>
          <cell r="BA1065">
            <v>0</v>
          </cell>
          <cell r="BB1065">
            <v>0</v>
          </cell>
          <cell r="BC1065">
            <v>0</v>
          </cell>
          <cell r="BD1065">
            <v>0</v>
          </cell>
          <cell r="BE1065">
            <v>0</v>
          </cell>
          <cell r="BF1065">
            <v>0</v>
          </cell>
          <cell r="BG1065">
            <v>0</v>
          </cell>
          <cell r="BH1065">
            <v>0</v>
          </cell>
          <cell r="BI1065">
            <v>0</v>
          </cell>
          <cell r="BJ1065">
            <v>0</v>
          </cell>
          <cell r="BK1065">
            <v>0</v>
          </cell>
          <cell r="BL1065">
            <v>0</v>
          </cell>
        </row>
        <row r="1066">
          <cell r="B1066" t="str">
            <v>1.1.06.07.00045</v>
          </cell>
          <cell r="C1066" t="str">
            <v xml:space="preserve">NV FENIX                                          </v>
          </cell>
          <cell r="D1066">
            <v>5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AW1066">
            <v>0</v>
          </cell>
          <cell r="AX1066">
            <v>0</v>
          </cell>
          <cell r="AY1066">
            <v>0</v>
          </cell>
          <cell r="AZ1066">
            <v>0</v>
          </cell>
          <cell r="BA1066">
            <v>0</v>
          </cell>
          <cell r="BB1066">
            <v>0</v>
          </cell>
          <cell r="BC1066">
            <v>0</v>
          </cell>
          <cell r="BD1066">
            <v>0</v>
          </cell>
          <cell r="BE1066">
            <v>0</v>
          </cell>
          <cell r="BF1066">
            <v>0</v>
          </cell>
          <cell r="BG1066">
            <v>0</v>
          </cell>
          <cell r="BH1066">
            <v>0</v>
          </cell>
          <cell r="BI1066">
            <v>0</v>
          </cell>
          <cell r="BJ1066">
            <v>0</v>
          </cell>
          <cell r="BK1066">
            <v>0</v>
          </cell>
          <cell r="BL1066">
            <v>0</v>
          </cell>
        </row>
        <row r="1067">
          <cell r="B1067" t="str">
            <v>1.1.06.07.00046</v>
          </cell>
          <cell r="C1067" t="str">
            <v xml:space="preserve">NV FIRST LADY                                     </v>
          </cell>
          <cell r="D1067">
            <v>5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AO1067">
            <v>0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AW1067">
            <v>0</v>
          </cell>
          <cell r="AX1067">
            <v>0</v>
          </cell>
          <cell r="AY1067">
            <v>0</v>
          </cell>
          <cell r="AZ1067">
            <v>0</v>
          </cell>
          <cell r="BA1067">
            <v>0</v>
          </cell>
          <cell r="BB1067">
            <v>0</v>
          </cell>
          <cell r="BC1067">
            <v>0</v>
          </cell>
          <cell r="BD1067">
            <v>0</v>
          </cell>
          <cell r="BE1067">
            <v>0</v>
          </cell>
          <cell r="BF1067">
            <v>0</v>
          </cell>
          <cell r="BG1067">
            <v>0</v>
          </cell>
          <cell r="BH1067">
            <v>0</v>
          </cell>
          <cell r="BI1067">
            <v>0</v>
          </cell>
          <cell r="BJ1067">
            <v>0</v>
          </cell>
          <cell r="BK1067">
            <v>0</v>
          </cell>
          <cell r="BL1067">
            <v>0</v>
          </cell>
        </row>
        <row r="1068">
          <cell r="B1068" t="str">
            <v>1.1.06.07.00047</v>
          </cell>
          <cell r="C1068" t="str">
            <v xml:space="preserve">NV FOREST SOVEREIGN                               </v>
          </cell>
          <cell r="D1068">
            <v>5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AO1068">
            <v>0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>
            <v>0</v>
          </cell>
          <cell r="AU1068">
            <v>0</v>
          </cell>
          <cell r="AV1068">
            <v>0</v>
          </cell>
          <cell r="AW1068">
            <v>0</v>
          </cell>
          <cell r="AX1068">
            <v>0</v>
          </cell>
          <cell r="AY1068">
            <v>0</v>
          </cell>
          <cell r="AZ1068">
            <v>0</v>
          </cell>
          <cell r="BA1068">
            <v>0</v>
          </cell>
          <cell r="BB1068">
            <v>0</v>
          </cell>
          <cell r="BC1068">
            <v>0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0</v>
          </cell>
          <cell r="BJ1068">
            <v>0</v>
          </cell>
          <cell r="BK1068">
            <v>0</v>
          </cell>
          <cell r="BL1068">
            <v>0</v>
          </cell>
        </row>
        <row r="1069">
          <cell r="B1069" t="str">
            <v>1.1.06.07.00048</v>
          </cell>
          <cell r="C1069" t="str">
            <v xml:space="preserve">NV FORTUNA AFRICA                                 </v>
          </cell>
          <cell r="D1069">
            <v>5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AO1069">
            <v>0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0</v>
          </cell>
          <cell r="AY1069">
            <v>0</v>
          </cell>
          <cell r="AZ1069">
            <v>0</v>
          </cell>
          <cell r="BA1069">
            <v>0</v>
          </cell>
          <cell r="BB1069">
            <v>0</v>
          </cell>
          <cell r="BC1069">
            <v>0</v>
          </cell>
          <cell r="BD1069">
            <v>0</v>
          </cell>
          <cell r="BE1069">
            <v>0</v>
          </cell>
          <cell r="BF1069">
            <v>0</v>
          </cell>
          <cell r="BG1069">
            <v>0</v>
          </cell>
          <cell r="BH1069">
            <v>0</v>
          </cell>
          <cell r="BI1069">
            <v>0</v>
          </cell>
          <cell r="BJ1069">
            <v>0</v>
          </cell>
          <cell r="BK1069">
            <v>0</v>
          </cell>
          <cell r="BL1069">
            <v>0</v>
          </cell>
        </row>
        <row r="1070">
          <cell r="B1070" t="str">
            <v>1.1.06.07.00049</v>
          </cell>
          <cell r="C1070" t="str">
            <v xml:space="preserve">NV GALAXY                                         </v>
          </cell>
          <cell r="D1070">
            <v>5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AO1070">
            <v>0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AW1070">
            <v>0</v>
          </cell>
          <cell r="AX1070">
            <v>0</v>
          </cell>
          <cell r="AY1070">
            <v>0</v>
          </cell>
          <cell r="AZ1070">
            <v>0</v>
          </cell>
          <cell r="BA1070">
            <v>0</v>
          </cell>
          <cell r="BB1070">
            <v>0</v>
          </cell>
          <cell r="BC1070">
            <v>0</v>
          </cell>
          <cell r="BD1070">
            <v>0</v>
          </cell>
          <cell r="BE1070">
            <v>0</v>
          </cell>
          <cell r="BF1070">
            <v>0</v>
          </cell>
          <cell r="BG1070">
            <v>0</v>
          </cell>
          <cell r="BH1070">
            <v>0</v>
          </cell>
          <cell r="BI1070">
            <v>0</v>
          </cell>
          <cell r="BJ1070">
            <v>0</v>
          </cell>
          <cell r="BK1070">
            <v>0</v>
          </cell>
          <cell r="BL1070">
            <v>0</v>
          </cell>
        </row>
        <row r="1071">
          <cell r="B1071" t="str">
            <v>1.1.06.07.00050</v>
          </cell>
          <cell r="C1071" t="str">
            <v xml:space="preserve">NV GENERAL BERLING                                </v>
          </cell>
          <cell r="D1071">
            <v>5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AO1071">
            <v>0</v>
          </cell>
          <cell r="AP1071">
            <v>0</v>
          </cell>
          <cell r="AQ1071">
            <v>0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0</v>
          </cell>
          <cell r="AY1071">
            <v>0</v>
          </cell>
          <cell r="AZ1071">
            <v>0</v>
          </cell>
          <cell r="BA1071">
            <v>0</v>
          </cell>
          <cell r="BB1071">
            <v>0</v>
          </cell>
          <cell r="BC1071">
            <v>0</v>
          </cell>
          <cell r="BD1071">
            <v>0</v>
          </cell>
          <cell r="BE1071">
            <v>0</v>
          </cell>
          <cell r="BF1071">
            <v>0</v>
          </cell>
          <cell r="BG1071">
            <v>0</v>
          </cell>
          <cell r="BH1071">
            <v>0</v>
          </cell>
          <cell r="BI1071">
            <v>0</v>
          </cell>
          <cell r="BJ1071">
            <v>0</v>
          </cell>
          <cell r="BK1071">
            <v>0</v>
          </cell>
          <cell r="BL1071">
            <v>0</v>
          </cell>
        </row>
        <row r="1072">
          <cell r="B1072" t="str">
            <v>1.1.06.07.00051</v>
          </cell>
          <cell r="C1072" t="str">
            <v xml:space="preserve">NV GENERAL GROT ROWECKI                           </v>
          </cell>
          <cell r="D1072">
            <v>5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AO1072">
            <v>0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>
            <v>0</v>
          </cell>
          <cell r="AU1072">
            <v>0</v>
          </cell>
          <cell r="AV1072">
            <v>0</v>
          </cell>
          <cell r="AW1072">
            <v>0</v>
          </cell>
          <cell r="AX1072">
            <v>0</v>
          </cell>
          <cell r="AY1072">
            <v>0</v>
          </cell>
          <cell r="AZ1072">
            <v>0</v>
          </cell>
          <cell r="BA1072">
            <v>0</v>
          </cell>
          <cell r="BB1072">
            <v>0</v>
          </cell>
          <cell r="BC1072">
            <v>0</v>
          </cell>
          <cell r="BD1072">
            <v>0</v>
          </cell>
          <cell r="BE1072">
            <v>0</v>
          </cell>
          <cell r="BF1072">
            <v>0</v>
          </cell>
          <cell r="BG1072">
            <v>0</v>
          </cell>
          <cell r="BH1072">
            <v>0</v>
          </cell>
          <cell r="BI1072">
            <v>0</v>
          </cell>
          <cell r="BJ1072">
            <v>0</v>
          </cell>
          <cell r="BK1072">
            <v>0</v>
          </cell>
          <cell r="BL1072">
            <v>0</v>
          </cell>
        </row>
        <row r="1073">
          <cell r="B1073" t="str">
            <v>1.1.06.07.00052</v>
          </cell>
          <cell r="C1073" t="str">
            <v xml:space="preserve">NV GENERAL MADALINSKI                             </v>
          </cell>
          <cell r="D1073">
            <v>5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AO1073">
            <v>0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0</v>
          </cell>
          <cell r="AY1073">
            <v>0</v>
          </cell>
          <cell r="AZ1073">
            <v>0</v>
          </cell>
          <cell r="BA1073">
            <v>0</v>
          </cell>
          <cell r="BB1073">
            <v>0</v>
          </cell>
          <cell r="BC1073">
            <v>0</v>
          </cell>
          <cell r="BD1073">
            <v>0</v>
          </cell>
          <cell r="BE1073">
            <v>0</v>
          </cell>
          <cell r="BF1073">
            <v>0</v>
          </cell>
          <cell r="BG1073">
            <v>0</v>
          </cell>
          <cell r="BH1073">
            <v>0</v>
          </cell>
          <cell r="BI1073">
            <v>0</v>
          </cell>
          <cell r="BJ1073">
            <v>0</v>
          </cell>
          <cell r="BK1073">
            <v>0</v>
          </cell>
          <cell r="BL1073">
            <v>0</v>
          </cell>
        </row>
        <row r="1074">
          <cell r="B1074" t="str">
            <v>1.1.06.07.00053</v>
          </cell>
          <cell r="C1074" t="str">
            <v xml:space="preserve">NV GLAFKOS                                        </v>
          </cell>
          <cell r="D1074">
            <v>5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AO1074">
            <v>0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0</v>
          </cell>
          <cell r="AY1074">
            <v>0</v>
          </cell>
          <cell r="AZ1074">
            <v>0</v>
          </cell>
          <cell r="BA1074">
            <v>0</v>
          </cell>
          <cell r="BB1074">
            <v>0</v>
          </cell>
          <cell r="BC1074">
            <v>0</v>
          </cell>
          <cell r="BD1074">
            <v>0</v>
          </cell>
          <cell r="BE1074">
            <v>0</v>
          </cell>
          <cell r="BF1074">
            <v>0</v>
          </cell>
          <cell r="BG1074">
            <v>0</v>
          </cell>
          <cell r="BH1074">
            <v>0</v>
          </cell>
          <cell r="BI1074">
            <v>0</v>
          </cell>
          <cell r="BJ1074">
            <v>0</v>
          </cell>
          <cell r="BK1074">
            <v>0</v>
          </cell>
          <cell r="BL1074">
            <v>0</v>
          </cell>
        </row>
        <row r="1075">
          <cell r="B1075" t="str">
            <v>1.1.06.07.00054</v>
          </cell>
          <cell r="C1075" t="str">
            <v xml:space="preserve">NV GLENCORA                                       </v>
          </cell>
          <cell r="D1075">
            <v>5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  <cell r="AY1075">
            <v>0</v>
          </cell>
          <cell r="AZ1075">
            <v>0</v>
          </cell>
          <cell r="BA1075">
            <v>0</v>
          </cell>
          <cell r="BB1075">
            <v>0</v>
          </cell>
          <cell r="BC1075">
            <v>0</v>
          </cell>
          <cell r="BD1075">
            <v>0</v>
          </cell>
          <cell r="BE1075">
            <v>0</v>
          </cell>
          <cell r="BF1075">
            <v>0</v>
          </cell>
          <cell r="BG1075">
            <v>0</v>
          </cell>
          <cell r="BH1075">
            <v>0</v>
          </cell>
          <cell r="BI1075">
            <v>0</v>
          </cell>
          <cell r="BJ1075">
            <v>0</v>
          </cell>
          <cell r="BK1075">
            <v>0</v>
          </cell>
          <cell r="BL1075">
            <v>0</v>
          </cell>
        </row>
        <row r="1076">
          <cell r="B1076" t="str">
            <v>1.1.06.07.00055</v>
          </cell>
          <cell r="C1076" t="str">
            <v xml:space="preserve">NV GOLDEN HARVEST                                 </v>
          </cell>
          <cell r="D1076">
            <v>5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  <cell r="AY1076">
            <v>0</v>
          </cell>
          <cell r="AZ1076">
            <v>0</v>
          </cell>
          <cell r="BA1076">
            <v>0</v>
          </cell>
          <cell r="BB1076">
            <v>0</v>
          </cell>
          <cell r="BC1076">
            <v>0</v>
          </cell>
          <cell r="BD1076">
            <v>0</v>
          </cell>
          <cell r="BE1076">
            <v>0</v>
          </cell>
          <cell r="BF1076">
            <v>0</v>
          </cell>
          <cell r="BG1076">
            <v>0</v>
          </cell>
          <cell r="BH1076">
            <v>0</v>
          </cell>
          <cell r="BI1076">
            <v>0</v>
          </cell>
          <cell r="BJ1076">
            <v>0</v>
          </cell>
          <cell r="BK1076">
            <v>0</v>
          </cell>
          <cell r="BL1076">
            <v>0</v>
          </cell>
        </row>
        <row r="1077">
          <cell r="B1077" t="str">
            <v>1.1.06.07.00056</v>
          </cell>
          <cell r="C1077" t="str">
            <v xml:space="preserve">NV GOLDEN PROSPERITY                              </v>
          </cell>
          <cell r="D1077">
            <v>5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AO1077">
            <v>0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U1077">
            <v>0</v>
          </cell>
          <cell r="AV1077">
            <v>0</v>
          </cell>
          <cell r="AW1077">
            <v>0</v>
          </cell>
          <cell r="AX1077">
            <v>0</v>
          </cell>
          <cell r="AY1077">
            <v>0</v>
          </cell>
          <cell r="AZ1077">
            <v>0</v>
          </cell>
          <cell r="BA1077">
            <v>0</v>
          </cell>
          <cell r="BB1077">
            <v>0</v>
          </cell>
          <cell r="BC1077">
            <v>0</v>
          </cell>
          <cell r="BD1077">
            <v>0</v>
          </cell>
          <cell r="BE1077">
            <v>0</v>
          </cell>
          <cell r="BF1077">
            <v>0</v>
          </cell>
          <cell r="BG1077">
            <v>0</v>
          </cell>
          <cell r="BH1077">
            <v>0</v>
          </cell>
          <cell r="BI1077">
            <v>0</v>
          </cell>
          <cell r="BJ1077">
            <v>0</v>
          </cell>
          <cell r="BK1077">
            <v>0</v>
          </cell>
          <cell r="BL1077">
            <v>0</v>
          </cell>
        </row>
        <row r="1078">
          <cell r="B1078" t="str">
            <v>1.1.06.07.00057</v>
          </cell>
          <cell r="C1078" t="str">
            <v xml:space="preserve">NV GRIGORUSSA                                     </v>
          </cell>
          <cell r="D1078">
            <v>5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AO1078">
            <v>0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0</v>
          </cell>
          <cell r="AU1078">
            <v>0</v>
          </cell>
          <cell r="AV1078">
            <v>0</v>
          </cell>
          <cell r="AW1078">
            <v>0</v>
          </cell>
          <cell r="AX1078">
            <v>0</v>
          </cell>
          <cell r="AY1078">
            <v>0</v>
          </cell>
          <cell r="AZ1078">
            <v>0</v>
          </cell>
          <cell r="BA1078">
            <v>0</v>
          </cell>
          <cell r="BB1078">
            <v>0</v>
          </cell>
          <cell r="BC1078">
            <v>0</v>
          </cell>
          <cell r="BD1078">
            <v>0</v>
          </cell>
          <cell r="BE1078">
            <v>0</v>
          </cell>
          <cell r="BF1078">
            <v>0</v>
          </cell>
          <cell r="BG1078">
            <v>0</v>
          </cell>
          <cell r="BH1078">
            <v>0</v>
          </cell>
          <cell r="BI1078">
            <v>0</v>
          </cell>
          <cell r="BJ1078">
            <v>0</v>
          </cell>
          <cell r="BK1078">
            <v>0</v>
          </cell>
          <cell r="BL1078">
            <v>0</v>
          </cell>
        </row>
        <row r="1079">
          <cell r="B1079" t="str">
            <v>1.1.06.07.00058</v>
          </cell>
          <cell r="C1079" t="str">
            <v xml:space="preserve">NV HAN HAI                                        </v>
          </cell>
          <cell r="D1079">
            <v>5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AO1079">
            <v>0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0</v>
          </cell>
          <cell r="AU1079">
            <v>0</v>
          </cell>
          <cell r="AV1079">
            <v>0</v>
          </cell>
          <cell r="AW1079">
            <v>0</v>
          </cell>
          <cell r="AX1079">
            <v>0</v>
          </cell>
          <cell r="AY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0</v>
          </cell>
          <cell r="BD1079">
            <v>0</v>
          </cell>
          <cell r="BE1079">
            <v>0</v>
          </cell>
          <cell r="BF1079">
            <v>0</v>
          </cell>
          <cell r="BG1079">
            <v>0</v>
          </cell>
          <cell r="BH1079">
            <v>0</v>
          </cell>
          <cell r="BI1079">
            <v>0</v>
          </cell>
          <cell r="BJ1079">
            <v>0</v>
          </cell>
          <cell r="BK1079">
            <v>0</v>
          </cell>
          <cell r="BL1079">
            <v>0</v>
          </cell>
        </row>
        <row r="1080">
          <cell r="B1080" t="str">
            <v>1.1.06.07.00059</v>
          </cell>
          <cell r="C1080" t="str">
            <v xml:space="preserve">NV HAPPYMAN                                       </v>
          </cell>
          <cell r="D1080">
            <v>5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AO1080">
            <v>0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0</v>
          </cell>
          <cell r="AU1080">
            <v>0</v>
          </cell>
          <cell r="AV1080">
            <v>0</v>
          </cell>
          <cell r="AW1080">
            <v>0</v>
          </cell>
          <cell r="AX1080">
            <v>0</v>
          </cell>
          <cell r="AY1080">
            <v>0</v>
          </cell>
          <cell r="AZ1080">
            <v>0</v>
          </cell>
          <cell r="BA1080">
            <v>0</v>
          </cell>
          <cell r="BB1080">
            <v>0</v>
          </cell>
          <cell r="BC1080">
            <v>0</v>
          </cell>
          <cell r="BD1080">
            <v>0</v>
          </cell>
          <cell r="BE1080">
            <v>0</v>
          </cell>
          <cell r="BF1080">
            <v>0</v>
          </cell>
          <cell r="BG1080">
            <v>0</v>
          </cell>
          <cell r="BH1080">
            <v>0</v>
          </cell>
          <cell r="BI1080">
            <v>0</v>
          </cell>
          <cell r="BJ1080">
            <v>0</v>
          </cell>
          <cell r="BK1080">
            <v>0</v>
          </cell>
          <cell r="BL1080">
            <v>0</v>
          </cell>
        </row>
        <row r="1081">
          <cell r="B1081" t="str">
            <v>1.1.06.07.00060</v>
          </cell>
          <cell r="C1081" t="str">
            <v xml:space="preserve">NV HECTOR                                         </v>
          </cell>
          <cell r="D1081">
            <v>5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AO1081">
            <v>0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AW1081">
            <v>0</v>
          </cell>
          <cell r="AX1081">
            <v>0</v>
          </cell>
          <cell r="AY1081">
            <v>0</v>
          </cell>
          <cell r="AZ1081">
            <v>0</v>
          </cell>
          <cell r="BA1081">
            <v>0</v>
          </cell>
          <cell r="BB1081">
            <v>0</v>
          </cell>
          <cell r="BC1081">
            <v>0</v>
          </cell>
          <cell r="BD1081">
            <v>0</v>
          </cell>
          <cell r="BE1081">
            <v>0</v>
          </cell>
          <cell r="BF1081">
            <v>0</v>
          </cell>
          <cell r="BG1081">
            <v>0</v>
          </cell>
          <cell r="BH1081">
            <v>0</v>
          </cell>
          <cell r="BI1081">
            <v>0</v>
          </cell>
          <cell r="BJ1081">
            <v>0</v>
          </cell>
          <cell r="BK1081">
            <v>0</v>
          </cell>
          <cell r="BL1081">
            <v>0</v>
          </cell>
        </row>
        <row r="1082">
          <cell r="B1082" t="str">
            <v>1.1.06.07.00061</v>
          </cell>
          <cell r="C1082" t="str">
            <v xml:space="preserve">NV HOLLY                                          </v>
          </cell>
          <cell r="D1082">
            <v>5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AO1082">
            <v>0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AW1082">
            <v>0</v>
          </cell>
          <cell r="AX1082">
            <v>0</v>
          </cell>
          <cell r="AY1082">
            <v>0</v>
          </cell>
          <cell r="AZ1082">
            <v>0</v>
          </cell>
          <cell r="BA1082">
            <v>0</v>
          </cell>
          <cell r="BB1082">
            <v>0</v>
          </cell>
          <cell r="BC1082">
            <v>0</v>
          </cell>
          <cell r="BD1082">
            <v>0</v>
          </cell>
          <cell r="BE1082">
            <v>0</v>
          </cell>
          <cell r="BF1082">
            <v>0</v>
          </cell>
          <cell r="BG1082">
            <v>0</v>
          </cell>
          <cell r="BH1082">
            <v>0</v>
          </cell>
          <cell r="BI1082">
            <v>0</v>
          </cell>
          <cell r="BJ1082">
            <v>0</v>
          </cell>
          <cell r="BK1082">
            <v>0</v>
          </cell>
          <cell r="BL1082">
            <v>0</v>
          </cell>
        </row>
        <row r="1083">
          <cell r="B1083" t="str">
            <v>1.1.06.07.00062</v>
          </cell>
          <cell r="C1083" t="str">
            <v xml:space="preserve">NV IBIS ARROW                                     </v>
          </cell>
          <cell r="D1083">
            <v>5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AO1083">
            <v>0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>
            <v>0</v>
          </cell>
          <cell r="AU1083">
            <v>0</v>
          </cell>
          <cell r="AV1083">
            <v>0</v>
          </cell>
          <cell r="AW1083">
            <v>0</v>
          </cell>
          <cell r="AX1083">
            <v>0</v>
          </cell>
          <cell r="AY1083">
            <v>0</v>
          </cell>
          <cell r="AZ1083">
            <v>0</v>
          </cell>
          <cell r="BA1083">
            <v>0</v>
          </cell>
          <cell r="BB1083">
            <v>0</v>
          </cell>
          <cell r="BC1083">
            <v>0</v>
          </cell>
          <cell r="BD1083">
            <v>0</v>
          </cell>
          <cell r="BE1083">
            <v>0</v>
          </cell>
          <cell r="BF1083">
            <v>0</v>
          </cell>
          <cell r="BG1083">
            <v>0</v>
          </cell>
          <cell r="BH1083">
            <v>0</v>
          </cell>
          <cell r="BI1083">
            <v>0</v>
          </cell>
          <cell r="BJ1083">
            <v>0</v>
          </cell>
          <cell r="BK1083">
            <v>0</v>
          </cell>
          <cell r="BL1083">
            <v>0</v>
          </cell>
        </row>
        <row r="1084">
          <cell r="B1084" t="str">
            <v>1.1.06.07.00063</v>
          </cell>
          <cell r="C1084" t="str">
            <v xml:space="preserve">NV ISLAND GEM                                     </v>
          </cell>
          <cell r="D1084">
            <v>5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AO1084">
            <v>0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AW1084">
            <v>0</v>
          </cell>
          <cell r="AX1084">
            <v>0</v>
          </cell>
          <cell r="AY1084">
            <v>0</v>
          </cell>
          <cell r="AZ1084">
            <v>0</v>
          </cell>
          <cell r="BA1084">
            <v>0</v>
          </cell>
          <cell r="BB1084">
            <v>0</v>
          </cell>
          <cell r="BC1084">
            <v>0</v>
          </cell>
          <cell r="BD1084">
            <v>0</v>
          </cell>
          <cell r="BE1084">
            <v>0</v>
          </cell>
          <cell r="BF1084">
            <v>0</v>
          </cell>
          <cell r="BG1084">
            <v>0</v>
          </cell>
          <cell r="BH1084">
            <v>0</v>
          </cell>
          <cell r="BI1084">
            <v>0</v>
          </cell>
          <cell r="BJ1084">
            <v>0</v>
          </cell>
          <cell r="BK1084">
            <v>0</v>
          </cell>
          <cell r="BL1084">
            <v>0</v>
          </cell>
        </row>
        <row r="1085">
          <cell r="B1085" t="str">
            <v>1.1.06.07.00064</v>
          </cell>
          <cell r="C1085" t="str">
            <v xml:space="preserve">NV JUFU                                           </v>
          </cell>
          <cell r="D1085">
            <v>5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AO1085">
            <v>0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AW1085">
            <v>0</v>
          </cell>
          <cell r="AX1085">
            <v>0</v>
          </cell>
          <cell r="AY1085">
            <v>0</v>
          </cell>
          <cell r="AZ1085">
            <v>0</v>
          </cell>
          <cell r="BA1085">
            <v>0</v>
          </cell>
          <cell r="BB1085">
            <v>0</v>
          </cell>
          <cell r="BC1085">
            <v>0</v>
          </cell>
          <cell r="BD1085">
            <v>0</v>
          </cell>
          <cell r="BE1085">
            <v>0</v>
          </cell>
          <cell r="BF1085">
            <v>0</v>
          </cell>
          <cell r="BG1085">
            <v>0</v>
          </cell>
          <cell r="BH1085">
            <v>0</v>
          </cell>
          <cell r="BI1085">
            <v>0</v>
          </cell>
          <cell r="BJ1085">
            <v>0</v>
          </cell>
          <cell r="BK1085">
            <v>0</v>
          </cell>
          <cell r="BL1085">
            <v>0</v>
          </cell>
        </row>
        <row r="1086">
          <cell r="B1086" t="str">
            <v>1.1.06.07.00065</v>
          </cell>
          <cell r="C1086" t="str">
            <v xml:space="preserve">NV JUPITER LIGHT                                  </v>
          </cell>
          <cell r="D1086">
            <v>5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AO1086">
            <v>0</v>
          </cell>
          <cell r="AP1086">
            <v>0</v>
          </cell>
          <cell r="AQ1086">
            <v>0</v>
          </cell>
          <cell r="AR1086">
            <v>0</v>
          </cell>
          <cell r="AS1086">
            <v>0</v>
          </cell>
          <cell r="AT1086">
            <v>0</v>
          </cell>
          <cell r="AU1086">
            <v>0</v>
          </cell>
          <cell r="AV1086">
            <v>47914.879999999997</v>
          </cell>
          <cell r="AW1086">
            <v>47914.879999999997</v>
          </cell>
          <cell r="AX1086">
            <v>47914.879999999997</v>
          </cell>
          <cell r="AY1086">
            <v>0</v>
          </cell>
          <cell r="AZ1086">
            <v>0</v>
          </cell>
          <cell r="BA1086">
            <v>0</v>
          </cell>
          <cell r="BB1086">
            <v>0</v>
          </cell>
          <cell r="BC1086">
            <v>0</v>
          </cell>
          <cell r="BD1086">
            <v>0</v>
          </cell>
          <cell r="BE1086">
            <v>0</v>
          </cell>
          <cell r="BF1086">
            <v>0</v>
          </cell>
          <cell r="BG1086">
            <v>0</v>
          </cell>
          <cell r="BH1086">
            <v>0</v>
          </cell>
          <cell r="BI1086">
            <v>0</v>
          </cell>
          <cell r="BJ1086">
            <v>0</v>
          </cell>
          <cell r="BK1086">
            <v>0</v>
          </cell>
          <cell r="BL1086">
            <v>0</v>
          </cell>
        </row>
        <row r="1087">
          <cell r="B1087" t="str">
            <v>1.1.06.07.00066</v>
          </cell>
          <cell r="C1087" t="str">
            <v xml:space="preserve">NV KANARIS                                        </v>
          </cell>
          <cell r="D1087">
            <v>5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AO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AW1087">
            <v>0</v>
          </cell>
          <cell r="AX1087">
            <v>0</v>
          </cell>
          <cell r="AY1087">
            <v>0</v>
          </cell>
          <cell r="AZ1087">
            <v>0</v>
          </cell>
          <cell r="BA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  <cell r="BK1087">
            <v>0</v>
          </cell>
          <cell r="BL1087">
            <v>0</v>
          </cell>
        </row>
        <row r="1088">
          <cell r="B1088" t="str">
            <v>1.1.06.07.00067</v>
          </cell>
          <cell r="C1088" t="str">
            <v xml:space="preserve">NV KAPITAN CHUKCHIN                               </v>
          </cell>
          <cell r="D1088">
            <v>5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AO1088">
            <v>0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0</v>
          </cell>
          <cell r="AY1088">
            <v>0</v>
          </cell>
          <cell r="AZ1088">
            <v>0</v>
          </cell>
          <cell r="BA1088">
            <v>0</v>
          </cell>
          <cell r="BB1088">
            <v>0</v>
          </cell>
          <cell r="BC1088">
            <v>0</v>
          </cell>
          <cell r="BD1088">
            <v>0</v>
          </cell>
          <cell r="BE1088">
            <v>0</v>
          </cell>
          <cell r="BF1088">
            <v>0</v>
          </cell>
          <cell r="BG1088">
            <v>0</v>
          </cell>
          <cell r="BH1088">
            <v>0</v>
          </cell>
          <cell r="BI1088">
            <v>0</v>
          </cell>
          <cell r="BJ1088">
            <v>0</v>
          </cell>
          <cell r="BK1088">
            <v>0</v>
          </cell>
          <cell r="BL1088">
            <v>0</v>
          </cell>
        </row>
        <row r="1089">
          <cell r="B1089" t="str">
            <v>1.1.06.07.00068</v>
          </cell>
          <cell r="C1089" t="str">
            <v xml:space="preserve">NV KARAGOL                                        </v>
          </cell>
          <cell r="D1089">
            <v>5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AO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T1089">
            <v>0</v>
          </cell>
          <cell r="AU1089">
            <v>0</v>
          </cell>
          <cell r="AV1089">
            <v>0</v>
          </cell>
          <cell r="AW1089">
            <v>0</v>
          </cell>
          <cell r="AX1089">
            <v>0</v>
          </cell>
          <cell r="AY1089">
            <v>0</v>
          </cell>
          <cell r="AZ1089">
            <v>0</v>
          </cell>
          <cell r="BA1089">
            <v>0</v>
          </cell>
          <cell r="BB1089">
            <v>0</v>
          </cell>
          <cell r="BC1089">
            <v>0</v>
          </cell>
          <cell r="BD1089">
            <v>0</v>
          </cell>
          <cell r="BE1089">
            <v>0</v>
          </cell>
          <cell r="BF1089">
            <v>0</v>
          </cell>
          <cell r="BG1089">
            <v>0</v>
          </cell>
          <cell r="BH1089">
            <v>0</v>
          </cell>
          <cell r="BI1089">
            <v>0</v>
          </cell>
          <cell r="BJ1089">
            <v>0</v>
          </cell>
          <cell r="BK1089">
            <v>0</v>
          </cell>
          <cell r="BL1089">
            <v>0</v>
          </cell>
        </row>
        <row r="1090">
          <cell r="B1090" t="str">
            <v>1.1.06.07.00069</v>
          </cell>
          <cell r="C1090" t="str">
            <v xml:space="preserve">NV KIELDRICHT                                     </v>
          </cell>
          <cell r="D1090">
            <v>5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AO1090">
            <v>0</v>
          </cell>
          <cell r="AP1090">
            <v>0</v>
          </cell>
          <cell r="AQ1090">
            <v>0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0</v>
          </cell>
          <cell r="AY1090">
            <v>0</v>
          </cell>
          <cell r="AZ1090">
            <v>0</v>
          </cell>
          <cell r="BA1090">
            <v>0</v>
          </cell>
          <cell r="BB1090">
            <v>0</v>
          </cell>
          <cell r="BC1090">
            <v>0</v>
          </cell>
          <cell r="BD1090">
            <v>0</v>
          </cell>
          <cell r="BE1090">
            <v>0</v>
          </cell>
          <cell r="BF1090">
            <v>0</v>
          </cell>
          <cell r="BG1090">
            <v>0</v>
          </cell>
          <cell r="BH1090">
            <v>0</v>
          </cell>
          <cell r="BI1090">
            <v>0</v>
          </cell>
          <cell r="BJ1090">
            <v>0</v>
          </cell>
          <cell r="BK1090">
            <v>0</v>
          </cell>
          <cell r="BL1090">
            <v>0</v>
          </cell>
        </row>
        <row r="1091">
          <cell r="B1091" t="str">
            <v>1.1.06.07.00070</v>
          </cell>
          <cell r="C1091" t="str">
            <v xml:space="preserve">NV KOKTEBEL                                       </v>
          </cell>
          <cell r="D1091">
            <v>5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AO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T1091">
            <v>0</v>
          </cell>
          <cell r="AU1091">
            <v>0</v>
          </cell>
          <cell r="AV1091">
            <v>0</v>
          </cell>
          <cell r="AW1091">
            <v>0</v>
          </cell>
          <cell r="AX1091">
            <v>0</v>
          </cell>
          <cell r="AY1091">
            <v>0</v>
          </cell>
          <cell r="AZ1091">
            <v>0</v>
          </cell>
          <cell r="BA1091">
            <v>0</v>
          </cell>
          <cell r="BB1091">
            <v>0</v>
          </cell>
          <cell r="BC1091">
            <v>0</v>
          </cell>
          <cell r="BD1091">
            <v>0</v>
          </cell>
          <cell r="BE1091">
            <v>0</v>
          </cell>
          <cell r="BF1091">
            <v>0</v>
          </cell>
          <cell r="BG1091">
            <v>0</v>
          </cell>
          <cell r="BH1091">
            <v>0</v>
          </cell>
          <cell r="BI1091">
            <v>0</v>
          </cell>
          <cell r="BJ1091">
            <v>0</v>
          </cell>
          <cell r="BK1091">
            <v>0</v>
          </cell>
          <cell r="BL1091">
            <v>0</v>
          </cell>
        </row>
        <row r="1092">
          <cell r="B1092" t="str">
            <v>1.1.06.07.00071</v>
          </cell>
          <cell r="C1092" t="str">
            <v xml:space="preserve">NV KOZNITSA                                       </v>
          </cell>
          <cell r="D1092">
            <v>5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AO1092">
            <v>0</v>
          </cell>
          <cell r="AP1092">
            <v>0</v>
          </cell>
          <cell r="AQ1092">
            <v>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0</v>
          </cell>
          <cell r="AY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0</v>
          </cell>
          <cell r="BG1092">
            <v>0</v>
          </cell>
          <cell r="BH1092">
            <v>0</v>
          </cell>
          <cell r="BI1092">
            <v>0</v>
          </cell>
          <cell r="BJ1092">
            <v>0</v>
          </cell>
          <cell r="BK1092">
            <v>0</v>
          </cell>
          <cell r="BL1092">
            <v>0</v>
          </cell>
        </row>
        <row r="1093">
          <cell r="B1093" t="str">
            <v>1.1.06.07.00072</v>
          </cell>
          <cell r="C1093" t="str">
            <v xml:space="preserve">NV LADY FORTUNE                                   </v>
          </cell>
          <cell r="D1093">
            <v>5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AO1093">
            <v>0</v>
          </cell>
          <cell r="AP1093">
            <v>0</v>
          </cell>
          <cell r="AQ1093">
            <v>0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0</v>
          </cell>
          <cell r="AY1093">
            <v>0</v>
          </cell>
          <cell r="AZ1093">
            <v>0</v>
          </cell>
          <cell r="BA1093">
            <v>0</v>
          </cell>
          <cell r="BB1093">
            <v>0</v>
          </cell>
          <cell r="BC1093">
            <v>0</v>
          </cell>
          <cell r="BD1093">
            <v>0</v>
          </cell>
          <cell r="BE1093">
            <v>0</v>
          </cell>
          <cell r="BF1093">
            <v>0</v>
          </cell>
          <cell r="BG1093">
            <v>0</v>
          </cell>
          <cell r="BH1093">
            <v>0</v>
          </cell>
          <cell r="BI1093">
            <v>0</v>
          </cell>
          <cell r="BJ1093">
            <v>0</v>
          </cell>
          <cell r="BK1093">
            <v>0</v>
          </cell>
          <cell r="BL1093">
            <v>0</v>
          </cell>
        </row>
        <row r="1094">
          <cell r="B1094" t="str">
            <v>1.1.06.07.00073</v>
          </cell>
          <cell r="C1094" t="str">
            <v xml:space="preserve">NV LAGOON                                         </v>
          </cell>
          <cell r="D1094">
            <v>5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  <cell r="AY1094">
            <v>0</v>
          </cell>
          <cell r="AZ1094">
            <v>0</v>
          </cell>
          <cell r="BA1094">
            <v>0</v>
          </cell>
          <cell r="BB1094">
            <v>0</v>
          </cell>
          <cell r="BC1094">
            <v>0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>
            <v>0</v>
          </cell>
          <cell r="BI1094">
            <v>0</v>
          </cell>
          <cell r="BJ1094">
            <v>0</v>
          </cell>
          <cell r="BK1094">
            <v>0</v>
          </cell>
          <cell r="BL1094">
            <v>0</v>
          </cell>
        </row>
        <row r="1095">
          <cell r="B1095" t="str">
            <v>1.1.06.07.00074</v>
          </cell>
          <cell r="C1095" t="str">
            <v xml:space="preserve">NV LAKE ONEIDA                                    </v>
          </cell>
          <cell r="D1095">
            <v>5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  <cell r="AY1095">
            <v>0</v>
          </cell>
          <cell r="AZ1095">
            <v>0</v>
          </cell>
          <cell r="BA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0</v>
          </cell>
          <cell r="BF1095">
            <v>0</v>
          </cell>
          <cell r="BG1095">
            <v>0</v>
          </cell>
          <cell r="BH1095">
            <v>0</v>
          </cell>
          <cell r="BI1095">
            <v>0</v>
          </cell>
          <cell r="BJ1095">
            <v>0</v>
          </cell>
          <cell r="BK1095">
            <v>0</v>
          </cell>
          <cell r="BL1095">
            <v>0</v>
          </cell>
        </row>
        <row r="1096">
          <cell r="B1096" t="str">
            <v>1.1.06.07.00075</v>
          </cell>
          <cell r="C1096" t="str">
            <v xml:space="preserve">NV LAVAUX                                         </v>
          </cell>
          <cell r="D1096">
            <v>5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AO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AW1096">
            <v>0</v>
          </cell>
          <cell r="AX1096">
            <v>0</v>
          </cell>
          <cell r="AY1096">
            <v>0</v>
          </cell>
          <cell r="AZ1096">
            <v>0</v>
          </cell>
          <cell r="BA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0</v>
          </cell>
          <cell r="BF1096">
            <v>0</v>
          </cell>
          <cell r="BG1096">
            <v>0</v>
          </cell>
          <cell r="BH1096">
            <v>0</v>
          </cell>
          <cell r="BI1096">
            <v>0</v>
          </cell>
          <cell r="BJ1096">
            <v>0</v>
          </cell>
          <cell r="BK1096">
            <v>0</v>
          </cell>
          <cell r="BL1096">
            <v>0</v>
          </cell>
        </row>
        <row r="1097">
          <cell r="B1097" t="str">
            <v>1.1.06.07.00076</v>
          </cell>
          <cell r="C1097" t="str">
            <v xml:space="preserve">NV LEO                                            </v>
          </cell>
          <cell r="D1097">
            <v>5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AO1097">
            <v>0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0</v>
          </cell>
          <cell r="AU1097">
            <v>0</v>
          </cell>
          <cell r="AV1097">
            <v>0</v>
          </cell>
          <cell r="AW1097">
            <v>0</v>
          </cell>
          <cell r="AX1097">
            <v>0</v>
          </cell>
          <cell r="AY1097">
            <v>0</v>
          </cell>
          <cell r="AZ1097">
            <v>0</v>
          </cell>
          <cell r="BA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F1097">
            <v>0</v>
          </cell>
          <cell r="BG1097">
            <v>0</v>
          </cell>
          <cell r="BH1097">
            <v>0</v>
          </cell>
          <cell r="BI1097">
            <v>0</v>
          </cell>
          <cell r="BJ1097">
            <v>0</v>
          </cell>
          <cell r="BK1097">
            <v>0</v>
          </cell>
          <cell r="BL1097">
            <v>0</v>
          </cell>
        </row>
        <row r="1098">
          <cell r="B1098" t="str">
            <v>1.1.06.07.00077</v>
          </cell>
          <cell r="C1098" t="str">
            <v xml:space="preserve">NV LEODAS                                         </v>
          </cell>
          <cell r="D1098">
            <v>5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0</v>
          </cell>
          <cell r="AU1098">
            <v>0</v>
          </cell>
          <cell r="AV1098">
            <v>0</v>
          </cell>
          <cell r="AW1098">
            <v>0</v>
          </cell>
          <cell r="AX1098">
            <v>0</v>
          </cell>
          <cell r="AY1098">
            <v>0</v>
          </cell>
          <cell r="AZ1098">
            <v>0</v>
          </cell>
          <cell r="BA1098">
            <v>0</v>
          </cell>
          <cell r="BB1098">
            <v>0</v>
          </cell>
          <cell r="BC1098">
            <v>0</v>
          </cell>
          <cell r="BD1098">
            <v>0</v>
          </cell>
          <cell r="BE1098">
            <v>0</v>
          </cell>
          <cell r="BF1098">
            <v>0</v>
          </cell>
          <cell r="BG1098">
            <v>0</v>
          </cell>
          <cell r="BH1098">
            <v>0</v>
          </cell>
          <cell r="BI1098">
            <v>0</v>
          </cell>
          <cell r="BJ1098">
            <v>0</v>
          </cell>
          <cell r="BK1098">
            <v>0</v>
          </cell>
          <cell r="BL1098">
            <v>0</v>
          </cell>
        </row>
        <row r="1099">
          <cell r="B1099" t="str">
            <v>1.1.06.07.00078</v>
          </cell>
          <cell r="C1099" t="str">
            <v xml:space="preserve">NV LIDIAS                                         </v>
          </cell>
          <cell r="D1099">
            <v>5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AO1099">
            <v>0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AW1099">
            <v>0</v>
          </cell>
          <cell r="AX1099">
            <v>0</v>
          </cell>
          <cell r="AY1099">
            <v>0</v>
          </cell>
          <cell r="AZ1099">
            <v>0</v>
          </cell>
          <cell r="BA1099">
            <v>0</v>
          </cell>
          <cell r="BB1099">
            <v>0</v>
          </cell>
          <cell r="BC1099">
            <v>0</v>
          </cell>
          <cell r="BD1099">
            <v>0</v>
          </cell>
          <cell r="BE1099">
            <v>0</v>
          </cell>
          <cell r="BF1099">
            <v>0</v>
          </cell>
          <cell r="BG1099">
            <v>0</v>
          </cell>
          <cell r="BH1099">
            <v>0</v>
          </cell>
          <cell r="BI1099">
            <v>0</v>
          </cell>
          <cell r="BJ1099">
            <v>0</v>
          </cell>
          <cell r="BK1099">
            <v>0</v>
          </cell>
          <cell r="BL1099">
            <v>0</v>
          </cell>
        </row>
        <row r="1100">
          <cell r="B1100" t="str">
            <v>1.1.06.07.00079</v>
          </cell>
          <cell r="C1100" t="str">
            <v xml:space="preserve">NV LILIANA DIMITROVA                              </v>
          </cell>
          <cell r="D1100">
            <v>5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5824394.6900000004</v>
          </cell>
          <cell r="AO1100">
            <v>81233.75</v>
          </cell>
          <cell r="AP1100">
            <v>81233.75</v>
          </cell>
          <cell r="AQ1100">
            <v>81233.75</v>
          </cell>
          <cell r="AR1100">
            <v>81233.75</v>
          </cell>
          <cell r="AS1100">
            <v>81233.75</v>
          </cell>
          <cell r="AT1100">
            <v>81233.75</v>
          </cell>
          <cell r="AU1100">
            <v>0</v>
          </cell>
          <cell r="AV1100">
            <v>0</v>
          </cell>
          <cell r="AW1100">
            <v>0</v>
          </cell>
          <cell r="AX1100">
            <v>14538.06</v>
          </cell>
          <cell r="AY1100">
            <v>0</v>
          </cell>
          <cell r="AZ1100">
            <v>0</v>
          </cell>
          <cell r="BA1100">
            <v>0</v>
          </cell>
          <cell r="BB1100">
            <v>0</v>
          </cell>
          <cell r="BC1100">
            <v>0</v>
          </cell>
          <cell r="BD1100">
            <v>0</v>
          </cell>
          <cell r="BE1100">
            <v>0</v>
          </cell>
          <cell r="BF1100">
            <v>0</v>
          </cell>
          <cell r="BG1100">
            <v>0</v>
          </cell>
          <cell r="BH1100">
            <v>0</v>
          </cell>
          <cell r="BI1100">
            <v>0</v>
          </cell>
          <cell r="BJ1100">
            <v>0</v>
          </cell>
          <cell r="BK1100">
            <v>0</v>
          </cell>
          <cell r="BL1100">
            <v>0</v>
          </cell>
        </row>
        <row r="1101">
          <cell r="B1101" t="str">
            <v>1.1.06.07.00080</v>
          </cell>
          <cell r="C1101" t="str">
            <v xml:space="preserve">NV LILY                                           </v>
          </cell>
          <cell r="D1101">
            <v>5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2325922.52</v>
          </cell>
          <cell r="X1101">
            <v>-829674.47</v>
          </cell>
          <cell r="Y1101">
            <v>-719489.28</v>
          </cell>
          <cell r="Z1101">
            <v>-719489.28</v>
          </cell>
          <cell r="AA1101">
            <v>-719489.28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3792260.46</v>
          </cell>
          <cell r="AL1101">
            <v>94234.6</v>
          </cell>
          <cell r="AM1101">
            <v>-22245.68</v>
          </cell>
          <cell r="AN1101">
            <v>-22942.48</v>
          </cell>
          <cell r="AO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AW1101">
            <v>0</v>
          </cell>
          <cell r="AX1101">
            <v>978978.39</v>
          </cell>
          <cell r="AY1101">
            <v>0</v>
          </cell>
          <cell r="AZ1101">
            <v>0</v>
          </cell>
          <cell r="BA1101">
            <v>0</v>
          </cell>
          <cell r="BB1101">
            <v>0</v>
          </cell>
          <cell r="BC1101">
            <v>0</v>
          </cell>
          <cell r="BD1101">
            <v>0</v>
          </cell>
          <cell r="BE1101">
            <v>0</v>
          </cell>
          <cell r="BF1101">
            <v>0</v>
          </cell>
          <cell r="BG1101">
            <v>0</v>
          </cell>
          <cell r="BH1101">
            <v>0</v>
          </cell>
          <cell r="BI1101">
            <v>0</v>
          </cell>
          <cell r="BJ1101">
            <v>0</v>
          </cell>
          <cell r="BK1101">
            <v>0</v>
          </cell>
          <cell r="BL1101">
            <v>0</v>
          </cell>
        </row>
        <row r="1102">
          <cell r="B1102" t="str">
            <v>1.1.06.07.00081</v>
          </cell>
          <cell r="C1102" t="str">
            <v xml:space="preserve">NV MACIEJ RATAJ                                   </v>
          </cell>
          <cell r="D1102">
            <v>5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AO1102">
            <v>0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AW1102">
            <v>0</v>
          </cell>
          <cell r="AX1102">
            <v>0</v>
          </cell>
          <cell r="AY1102">
            <v>0</v>
          </cell>
          <cell r="AZ1102">
            <v>0</v>
          </cell>
          <cell r="BA1102">
            <v>0</v>
          </cell>
          <cell r="BB1102">
            <v>0</v>
          </cell>
          <cell r="BC1102">
            <v>0</v>
          </cell>
          <cell r="BD1102">
            <v>0</v>
          </cell>
          <cell r="BE1102">
            <v>0</v>
          </cell>
          <cell r="BF1102">
            <v>0</v>
          </cell>
          <cell r="BG1102">
            <v>0</v>
          </cell>
          <cell r="BH1102">
            <v>0</v>
          </cell>
          <cell r="BI1102">
            <v>0</v>
          </cell>
          <cell r="BJ1102">
            <v>0</v>
          </cell>
          <cell r="BK1102">
            <v>0</v>
          </cell>
          <cell r="BL1102">
            <v>0</v>
          </cell>
        </row>
        <row r="1103">
          <cell r="B1103" t="str">
            <v>1.1.06.07.00082</v>
          </cell>
          <cell r="C1103" t="str">
            <v xml:space="preserve">NV MARIA I.A.                                     </v>
          </cell>
          <cell r="D1103">
            <v>5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AO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AW1103">
            <v>0</v>
          </cell>
          <cell r="AX1103">
            <v>0</v>
          </cell>
          <cell r="AY1103">
            <v>0</v>
          </cell>
          <cell r="AZ1103">
            <v>0</v>
          </cell>
          <cell r="BA1103">
            <v>0</v>
          </cell>
          <cell r="BB1103">
            <v>0</v>
          </cell>
          <cell r="BC1103">
            <v>0</v>
          </cell>
          <cell r="BD1103">
            <v>0</v>
          </cell>
          <cell r="BE1103">
            <v>0</v>
          </cell>
          <cell r="BF1103">
            <v>0</v>
          </cell>
          <cell r="BG1103">
            <v>0</v>
          </cell>
          <cell r="BH1103">
            <v>0</v>
          </cell>
          <cell r="BI1103">
            <v>0</v>
          </cell>
          <cell r="BJ1103">
            <v>0</v>
          </cell>
          <cell r="BK1103">
            <v>0</v>
          </cell>
          <cell r="BL1103">
            <v>0</v>
          </cell>
        </row>
        <row r="1104">
          <cell r="B1104" t="str">
            <v>1.1.06.07.00083</v>
          </cell>
          <cell r="C1104" t="str">
            <v xml:space="preserve">NV MARILIS T                                      </v>
          </cell>
          <cell r="D1104">
            <v>5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AO1104">
            <v>0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AW1104">
            <v>0</v>
          </cell>
          <cell r="AX1104">
            <v>0</v>
          </cell>
          <cell r="AY1104">
            <v>0</v>
          </cell>
          <cell r="AZ1104">
            <v>0</v>
          </cell>
          <cell r="BA1104">
            <v>0</v>
          </cell>
          <cell r="BB1104">
            <v>0</v>
          </cell>
          <cell r="BC1104">
            <v>0</v>
          </cell>
          <cell r="BD1104">
            <v>0</v>
          </cell>
          <cell r="BE1104">
            <v>0</v>
          </cell>
          <cell r="BF1104">
            <v>0</v>
          </cell>
          <cell r="BG1104">
            <v>0</v>
          </cell>
          <cell r="BH1104">
            <v>0</v>
          </cell>
          <cell r="BI1104">
            <v>0</v>
          </cell>
          <cell r="BJ1104">
            <v>0</v>
          </cell>
          <cell r="BK1104">
            <v>0</v>
          </cell>
          <cell r="BL1104">
            <v>0</v>
          </cell>
        </row>
        <row r="1105">
          <cell r="B1105" t="str">
            <v>1.1.06.07.00084</v>
          </cell>
          <cell r="C1105" t="str">
            <v xml:space="preserve">NV MARINAKI                                       </v>
          </cell>
          <cell r="D1105">
            <v>5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AO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>
            <v>0</v>
          </cell>
          <cell r="AU1105">
            <v>0</v>
          </cell>
          <cell r="AV1105">
            <v>0</v>
          </cell>
          <cell r="AW1105">
            <v>0</v>
          </cell>
          <cell r="AX1105">
            <v>0</v>
          </cell>
          <cell r="AY1105">
            <v>0</v>
          </cell>
          <cell r="AZ1105">
            <v>0</v>
          </cell>
          <cell r="BA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F1105">
            <v>0</v>
          </cell>
          <cell r="BG1105">
            <v>0</v>
          </cell>
          <cell r="BH1105">
            <v>0</v>
          </cell>
          <cell r="BI1105">
            <v>0</v>
          </cell>
          <cell r="BJ1105">
            <v>0</v>
          </cell>
          <cell r="BK1105">
            <v>0</v>
          </cell>
          <cell r="BL1105">
            <v>0</v>
          </cell>
        </row>
        <row r="1106">
          <cell r="B1106" t="str">
            <v>1.1.06.07.00085</v>
          </cell>
          <cell r="C1106" t="str">
            <v xml:space="preserve">NV MAROUDIO                                       </v>
          </cell>
          <cell r="D1106">
            <v>5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115860.73</v>
          </cell>
          <cell r="AE1106">
            <v>7125.39</v>
          </cell>
          <cell r="AF1106">
            <v>7125.39</v>
          </cell>
          <cell r="AG1106">
            <v>0</v>
          </cell>
          <cell r="AH1106">
            <v>26727.48</v>
          </cell>
          <cell r="AI1106">
            <v>26727.48</v>
          </cell>
          <cell r="AJ1106">
            <v>26727.48</v>
          </cell>
          <cell r="AK1106">
            <v>26727.48</v>
          </cell>
          <cell r="AL1106">
            <v>26727.48</v>
          </cell>
          <cell r="AM1106">
            <v>26727.48</v>
          </cell>
          <cell r="AN1106">
            <v>-3147.33</v>
          </cell>
          <cell r="AO1106">
            <v>0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U1106">
            <v>0</v>
          </cell>
          <cell r="AV1106">
            <v>0</v>
          </cell>
          <cell r="AW1106">
            <v>0</v>
          </cell>
          <cell r="AX1106">
            <v>0</v>
          </cell>
          <cell r="AY1106">
            <v>0</v>
          </cell>
          <cell r="AZ1106">
            <v>0</v>
          </cell>
          <cell r="BA1106">
            <v>0</v>
          </cell>
          <cell r="BB1106">
            <v>0</v>
          </cell>
          <cell r="BC1106">
            <v>0</v>
          </cell>
          <cell r="BD1106">
            <v>0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  <cell r="BK1106">
            <v>0</v>
          </cell>
          <cell r="BL1106">
            <v>0</v>
          </cell>
        </row>
        <row r="1107">
          <cell r="B1107" t="str">
            <v>1.1.06.07.00086</v>
          </cell>
          <cell r="C1107" t="str">
            <v xml:space="preserve">NV MAS PROSPERITY                                 </v>
          </cell>
          <cell r="D1107">
            <v>5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AO1107">
            <v>0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0</v>
          </cell>
          <cell r="AY1107">
            <v>0</v>
          </cell>
          <cell r="AZ1107">
            <v>0</v>
          </cell>
          <cell r="BA1107">
            <v>0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0</v>
          </cell>
          <cell r="BG1107">
            <v>0</v>
          </cell>
          <cell r="BH1107">
            <v>0</v>
          </cell>
          <cell r="BI1107">
            <v>0</v>
          </cell>
          <cell r="BJ1107">
            <v>0</v>
          </cell>
          <cell r="BK1107">
            <v>0</v>
          </cell>
          <cell r="BL1107">
            <v>0</v>
          </cell>
        </row>
        <row r="1108">
          <cell r="B1108" t="str">
            <v>1.1.06.07.00087</v>
          </cell>
          <cell r="C1108" t="str">
            <v xml:space="preserve">NV MASTER PETROS                                  </v>
          </cell>
          <cell r="D1108">
            <v>5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AO1108">
            <v>0</v>
          </cell>
          <cell r="AP1108">
            <v>0</v>
          </cell>
          <cell r="AQ1108">
            <v>0</v>
          </cell>
          <cell r="AR1108">
            <v>0</v>
          </cell>
          <cell r="AS1108">
            <v>0</v>
          </cell>
          <cell r="AT1108">
            <v>0</v>
          </cell>
          <cell r="AU1108">
            <v>0</v>
          </cell>
          <cell r="AV1108">
            <v>0</v>
          </cell>
          <cell r="AW1108">
            <v>0</v>
          </cell>
          <cell r="AX1108">
            <v>0</v>
          </cell>
          <cell r="AY1108">
            <v>0</v>
          </cell>
          <cell r="AZ1108">
            <v>0</v>
          </cell>
          <cell r="BA1108">
            <v>0</v>
          </cell>
          <cell r="BB1108">
            <v>0</v>
          </cell>
          <cell r="BC1108">
            <v>0</v>
          </cell>
          <cell r="BD1108">
            <v>0</v>
          </cell>
          <cell r="BE1108">
            <v>0</v>
          </cell>
          <cell r="BF1108">
            <v>0</v>
          </cell>
          <cell r="BG1108">
            <v>0</v>
          </cell>
          <cell r="BH1108">
            <v>0</v>
          </cell>
          <cell r="BI1108">
            <v>0</v>
          </cell>
          <cell r="BJ1108">
            <v>0</v>
          </cell>
          <cell r="BK1108">
            <v>0</v>
          </cell>
          <cell r="BL1108">
            <v>0</v>
          </cell>
        </row>
        <row r="1109">
          <cell r="B1109" t="str">
            <v>1.1.06.07.00088</v>
          </cell>
          <cell r="C1109" t="str">
            <v xml:space="preserve">NV MERAKLIS                                       </v>
          </cell>
          <cell r="D1109">
            <v>5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-970.36</v>
          </cell>
          <cell r="AM1109">
            <v>-970.36</v>
          </cell>
          <cell r="AN1109">
            <v>0</v>
          </cell>
          <cell r="AO1109">
            <v>0</v>
          </cell>
          <cell r="AP1109">
            <v>0</v>
          </cell>
          <cell r="AQ1109">
            <v>0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0</v>
          </cell>
          <cell r="AY1109">
            <v>0</v>
          </cell>
          <cell r="AZ1109">
            <v>0</v>
          </cell>
          <cell r="BA1109">
            <v>0</v>
          </cell>
          <cell r="BB1109">
            <v>0</v>
          </cell>
          <cell r="BC1109">
            <v>0</v>
          </cell>
          <cell r="BD1109">
            <v>0</v>
          </cell>
          <cell r="BE1109">
            <v>0</v>
          </cell>
          <cell r="BF1109">
            <v>0</v>
          </cell>
          <cell r="BG1109">
            <v>0</v>
          </cell>
          <cell r="BH1109">
            <v>0</v>
          </cell>
          <cell r="BI1109">
            <v>0</v>
          </cell>
          <cell r="BJ1109">
            <v>0</v>
          </cell>
          <cell r="BK1109">
            <v>0</v>
          </cell>
          <cell r="BL1109">
            <v>0</v>
          </cell>
        </row>
        <row r="1110">
          <cell r="B1110" t="str">
            <v>1.1.06.07.00089</v>
          </cell>
          <cell r="C1110" t="str">
            <v xml:space="preserve">NV MICHAEL                                        </v>
          </cell>
          <cell r="D1110">
            <v>5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AO1110">
            <v>0</v>
          </cell>
          <cell r="AP1110">
            <v>0</v>
          </cell>
          <cell r="AQ1110">
            <v>48157.06</v>
          </cell>
          <cell r="AR1110">
            <v>48157.06</v>
          </cell>
          <cell r="AS1110">
            <v>598.92999999999995</v>
          </cell>
          <cell r="AT1110">
            <v>598.92999999999995</v>
          </cell>
          <cell r="AU1110">
            <v>598.92999999999995</v>
          </cell>
          <cell r="AV1110">
            <v>0</v>
          </cell>
          <cell r="AW1110">
            <v>0</v>
          </cell>
          <cell r="AX1110">
            <v>0</v>
          </cell>
          <cell r="AY1110">
            <v>0</v>
          </cell>
          <cell r="AZ1110">
            <v>0</v>
          </cell>
          <cell r="BA1110">
            <v>0</v>
          </cell>
          <cell r="BB1110">
            <v>0</v>
          </cell>
          <cell r="BC1110">
            <v>0</v>
          </cell>
          <cell r="BD1110">
            <v>0</v>
          </cell>
          <cell r="BE1110">
            <v>0</v>
          </cell>
          <cell r="BF1110">
            <v>0</v>
          </cell>
          <cell r="BG1110">
            <v>0</v>
          </cell>
          <cell r="BH1110">
            <v>0</v>
          </cell>
          <cell r="BI1110">
            <v>0</v>
          </cell>
          <cell r="BJ1110">
            <v>0</v>
          </cell>
          <cell r="BK1110">
            <v>0</v>
          </cell>
          <cell r="BL1110">
            <v>0</v>
          </cell>
        </row>
        <row r="1111">
          <cell r="B1111" t="str">
            <v>1.1.06.07.00090</v>
          </cell>
          <cell r="C1111" t="str">
            <v xml:space="preserve">NV MINOS                                          </v>
          </cell>
          <cell r="D1111">
            <v>5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AO1111">
            <v>0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0</v>
          </cell>
          <cell r="AY1111">
            <v>0</v>
          </cell>
          <cell r="AZ1111">
            <v>0</v>
          </cell>
          <cell r="BA1111">
            <v>0</v>
          </cell>
          <cell r="BB1111">
            <v>0</v>
          </cell>
          <cell r="BC1111">
            <v>0</v>
          </cell>
          <cell r="BD1111">
            <v>0</v>
          </cell>
          <cell r="BE1111">
            <v>0</v>
          </cell>
          <cell r="BF1111">
            <v>0</v>
          </cell>
          <cell r="BG1111">
            <v>0</v>
          </cell>
          <cell r="BH1111">
            <v>0</v>
          </cell>
          <cell r="BI1111">
            <v>0</v>
          </cell>
          <cell r="BJ1111">
            <v>0</v>
          </cell>
          <cell r="BK1111">
            <v>0</v>
          </cell>
          <cell r="BL1111">
            <v>0</v>
          </cell>
        </row>
        <row r="1112">
          <cell r="B1112" t="str">
            <v>1.1.06.07.00091</v>
          </cell>
          <cell r="C1112" t="str">
            <v xml:space="preserve">NV MOOR LAKER                                     </v>
          </cell>
          <cell r="D1112">
            <v>5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AO1112">
            <v>0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0</v>
          </cell>
          <cell r="AY1112">
            <v>0</v>
          </cell>
          <cell r="AZ1112">
            <v>0</v>
          </cell>
          <cell r="BA1112">
            <v>0</v>
          </cell>
          <cell r="BB1112">
            <v>0</v>
          </cell>
          <cell r="BC1112">
            <v>0</v>
          </cell>
          <cell r="BD1112">
            <v>0</v>
          </cell>
          <cell r="BE1112">
            <v>0</v>
          </cell>
          <cell r="BF1112">
            <v>0</v>
          </cell>
          <cell r="BG1112">
            <v>0</v>
          </cell>
          <cell r="BH1112">
            <v>0</v>
          </cell>
          <cell r="BI1112">
            <v>0</v>
          </cell>
          <cell r="BJ1112">
            <v>0</v>
          </cell>
          <cell r="BK1112">
            <v>0</v>
          </cell>
          <cell r="BL1112">
            <v>0</v>
          </cell>
        </row>
        <row r="1113">
          <cell r="B1113" t="str">
            <v>1.1.06.07.00092</v>
          </cell>
          <cell r="C1113" t="str">
            <v xml:space="preserve">NV NAVA AVRA                                      </v>
          </cell>
          <cell r="D1113">
            <v>5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  <cell r="AY1113">
            <v>0</v>
          </cell>
          <cell r="AZ1113">
            <v>0</v>
          </cell>
          <cell r="BA1113">
            <v>0</v>
          </cell>
          <cell r="BB1113">
            <v>0</v>
          </cell>
          <cell r="BC1113">
            <v>0</v>
          </cell>
          <cell r="BD1113">
            <v>0</v>
          </cell>
          <cell r="BE1113">
            <v>0</v>
          </cell>
          <cell r="BF1113">
            <v>0</v>
          </cell>
          <cell r="BG1113">
            <v>0</v>
          </cell>
          <cell r="BH1113">
            <v>0</v>
          </cell>
          <cell r="BI1113">
            <v>0</v>
          </cell>
          <cell r="BJ1113">
            <v>0</v>
          </cell>
          <cell r="BK1113">
            <v>0</v>
          </cell>
          <cell r="BL1113">
            <v>0</v>
          </cell>
        </row>
        <row r="1114">
          <cell r="B1114" t="str">
            <v>1.1.06.07.00093</v>
          </cell>
          <cell r="C1114" t="str">
            <v xml:space="preserve">NV NERANO                                         </v>
          </cell>
          <cell r="D1114">
            <v>5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  <cell r="AY1114">
            <v>0</v>
          </cell>
          <cell r="AZ1114">
            <v>0</v>
          </cell>
          <cell r="BA1114">
            <v>0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F1114">
            <v>0</v>
          </cell>
          <cell r="BG1114">
            <v>0</v>
          </cell>
          <cell r="BH1114">
            <v>0</v>
          </cell>
          <cell r="BI1114">
            <v>0</v>
          </cell>
          <cell r="BJ1114">
            <v>0</v>
          </cell>
          <cell r="BK1114">
            <v>0</v>
          </cell>
          <cell r="BL1114">
            <v>0</v>
          </cell>
        </row>
        <row r="1115">
          <cell r="B1115" t="str">
            <v>1.1.06.07.00094</v>
          </cell>
          <cell r="C1115" t="str">
            <v xml:space="preserve">NV NERES P                                        </v>
          </cell>
          <cell r="D1115">
            <v>5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AO1115">
            <v>0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AW1115">
            <v>0</v>
          </cell>
          <cell r="AX1115">
            <v>0</v>
          </cell>
          <cell r="AY1115">
            <v>0</v>
          </cell>
          <cell r="AZ1115">
            <v>0</v>
          </cell>
          <cell r="BA1115">
            <v>0</v>
          </cell>
          <cell r="BB1115">
            <v>0</v>
          </cell>
          <cell r="BC1115">
            <v>0</v>
          </cell>
          <cell r="BD1115">
            <v>0</v>
          </cell>
          <cell r="BE1115">
            <v>0</v>
          </cell>
          <cell r="BF1115">
            <v>0</v>
          </cell>
          <cell r="BG1115">
            <v>0</v>
          </cell>
          <cell r="BH1115">
            <v>0</v>
          </cell>
          <cell r="BI1115">
            <v>0</v>
          </cell>
          <cell r="BJ1115">
            <v>0</v>
          </cell>
          <cell r="BK1115">
            <v>0</v>
          </cell>
          <cell r="BL1115">
            <v>0</v>
          </cell>
        </row>
        <row r="1116">
          <cell r="B1116" t="str">
            <v>1.1.06.07.00095</v>
          </cell>
          <cell r="C1116" t="str">
            <v xml:space="preserve">NV NESTOR C                                       </v>
          </cell>
          <cell r="D1116">
            <v>5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AO1116">
            <v>0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AW1116">
            <v>0</v>
          </cell>
          <cell r="AX1116">
            <v>0</v>
          </cell>
          <cell r="AY1116">
            <v>0</v>
          </cell>
          <cell r="AZ1116">
            <v>0</v>
          </cell>
          <cell r="BA1116">
            <v>0</v>
          </cell>
          <cell r="BB1116">
            <v>0</v>
          </cell>
          <cell r="BC1116">
            <v>0</v>
          </cell>
          <cell r="BD1116">
            <v>0</v>
          </cell>
          <cell r="BE1116">
            <v>0</v>
          </cell>
          <cell r="BF1116">
            <v>0</v>
          </cell>
          <cell r="BG1116">
            <v>0</v>
          </cell>
          <cell r="BH1116">
            <v>0</v>
          </cell>
          <cell r="BI1116">
            <v>0</v>
          </cell>
          <cell r="BJ1116">
            <v>0</v>
          </cell>
          <cell r="BK1116">
            <v>0</v>
          </cell>
          <cell r="BL1116">
            <v>0</v>
          </cell>
        </row>
        <row r="1117">
          <cell r="B1117" t="str">
            <v>1.1.06.07.00096</v>
          </cell>
          <cell r="C1117" t="str">
            <v xml:space="preserve">NV OURIOUS                                        </v>
          </cell>
          <cell r="D1117">
            <v>5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AO1117">
            <v>0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AW1117">
            <v>0</v>
          </cell>
          <cell r="AX1117">
            <v>0</v>
          </cell>
          <cell r="AY1117">
            <v>0</v>
          </cell>
          <cell r="AZ1117">
            <v>0</v>
          </cell>
          <cell r="BA1117">
            <v>0</v>
          </cell>
          <cell r="BB1117">
            <v>0</v>
          </cell>
          <cell r="BC1117">
            <v>0</v>
          </cell>
          <cell r="BD1117">
            <v>0</v>
          </cell>
          <cell r="BE1117">
            <v>0</v>
          </cell>
          <cell r="BF1117">
            <v>0</v>
          </cell>
          <cell r="BG1117">
            <v>0</v>
          </cell>
          <cell r="BH1117">
            <v>0</v>
          </cell>
          <cell r="BI1117">
            <v>0</v>
          </cell>
          <cell r="BJ1117">
            <v>0</v>
          </cell>
          <cell r="BK1117">
            <v>0</v>
          </cell>
          <cell r="BL1117">
            <v>0</v>
          </cell>
        </row>
        <row r="1118">
          <cell r="B1118" t="str">
            <v>1.1.06.07.00097</v>
          </cell>
          <cell r="C1118" t="str">
            <v xml:space="preserve">NV PAGAGIOTIS                                     </v>
          </cell>
          <cell r="D1118">
            <v>5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AO1118">
            <v>0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AW1118">
            <v>0</v>
          </cell>
          <cell r="AX1118">
            <v>0</v>
          </cell>
          <cell r="AY1118">
            <v>0</v>
          </cell>
          <cell r="AZ1118">
            <v>0</v>
          </cell>
          <cell r="BA1118">
            <v>0</v>
          </cell>
          <cell r="BB1118">
            <v>0</v>
          </cell>
          <cell r="BC1118">
            <v>0</v>
          </cell>
          <cell r="BD1118">
            <v>0</v>
          </cell>
          <cell r="BE1118">
            <v>0</v>
          </cell>
          <cell r="BF1118">
            <v>0</v>
          </cell>
          <cell r="BG1118">
            <v>0</v>
          </cell>
          <cell r="BH1118">
            <v>0</v>
          </cell>
          <cell r="BI1118">
            <v>0</v>
          </cell>
          <cell r="BJ1118">
            <v>0</v>
          </cell>
          <cell r="BK1118">
            <v>0</v>
          </cell>
          <cell r="BL1118">
            <v>0</v>
          </cell>
        </row>
        <row r="1119">
          <cell r="B1119" t="str">
            <v>1.1.06.07.00098</v>
          </cell>
          <cell r="C1119" t="str">
            <v xml:space="preserve">NV PANAGIA SPILIANI                               </v>
          </cell>
          <cell r="D1119">
            <v>5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AO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AW1119">
            <v>0</v>
          </cell>
          <cell r="AX1119">
            <v>0</v>
          </cell>
          <cell r="AY1119">
            <v>0</v>
          </cell>
          <cell r="AZ1119">
            <v>0</v>
          </cell>
          <cell r="BA1119">
            <v>0</v>
          </cell>
          <cell r="BB1119">
            <v>0</v>
          </cell>
          <cell r="BC1119">
            <v>0</v>
          </cell>
          <cell r="BD1119">
            <v>0</v>
          </cell>
          <cell r="BE1119">
            <v>0</v>
          </cell>
          <cell r="BF1119">
            <v>0</v>
          </cell>
          <cell r="BG1119">
            <v>0</v>
          </cell>
          <cell r="BH1119">
            <v>0</v>
          </cell>
          <cell r="BI1119">
            <v>0</v>
          </cell>
          <cell r="BJ1119">
            <v>0</v>
          </cell>
          <cell r="BK1119">
            <v>0</v>
          </cell>
          <cell r="BL1119">
            <v>0</v>
          </cell>
        </row>
        <row r="1120">
          <cell r="B1120" t="str">
            <v>1.1.06.07.00099</v>
          </cell>
          <cell r="C1120" t="str">
            <v xml:space="preserve">NV PANTAZIS L                                     </v>
          </cell>
          <cell r="D1120">
            <v>5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AO1120">
            <v>0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U1120">
            <v>0</v>
          </cell>
          <cell r="AV1120">
            <v>0</v>
          </cell>
          <cell r="AW1120">
            <v>0</v>
          </cell>
          <cell r="AX1120">
            <v>0</v>
          </cell>
          <cell r="AY1120">
            <v>0</v>
          </cell>
          <cell r="AZ1120">
            <v>0</v>
          </cell>
          <cell r="BA1120">
            <v>0</v>
          </cell>
          <cell r="BB1120">
            <v>0</v>
          </cell>
          <cell r="BC1120">
            <v>0</v>
          </cell>
          <cell r="BD1120">
            <v>0</v>
          </cell>
          <cell r="BE1120">
            <v>0</v>
          </cell>
          <cell r="BF1120">
            <v>0</v>
          </cell>
          <cell r="BG1120">
            <v>0</v>
          </cell>
          <cell r="BH1120">
            <v>0</v>
          </cell>
          <cell r="BI1120">
            <v>0</v>
          </cell>
          <cell r="BJ1120">
            <v>0</v>
          </cell>
          <cell r="BK1120">
            <v>0</v>
          </cell>
          <cell r="BL1120">
            <v>0</v>
          </cell>
        </row>
        <row r="1121">
          <cell r="B1121" t="str">
            <v>1.1.06.07.00100</v>
          </cell>
          <cell r="C1121" t="str">
            <v xml:space="preserve">NV PAUL KERES                                     </v>
          </cell>
          <cell r="D1121">
            <v>5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AO1121">
            <v>0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0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>
            <v>0</v>
          </cell>
          <cell r="BB1121">
            <v>0</v>
          </cell>
          <cell r="BC1121">
            <v>0</v>
          </cell>
          <cell r="BD1121">
            <v>0</v>
          </cell>
          <cell r="BE1121">
            <v>0</v>
          </cell>
          <cell r="BF1121">
            <v>0</v>
          </cell>
          <cell r="BG1121">
            <v>0</v>
          </cell>
          <cell r="BH1121">
            <v>0</v>
          </cell>
          <cell r="BI1121">
            <v>0</v>
          </cell>
          <cell r="BJ1121">
            <v>0</v>
          </cell>
          <cell r="BK1121">
            <v>0</v>
          </cell>
          <cell r="BL1121">
            <v>0</v>
          </cell>
        </row>
        <row r="1122">
          <cell r="B1122" t="str">
            <v>1.1.06.07.00101</v>
          </cell>
          <cell r="C1122" t="str">
            <v xml:space="preserve">NV PENELOPE A                                     </v>
          </cell>
          <cell r="D1122">
            <v>5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U1122">
            <v>0</v>
          </cell>
          <cell r="AV1122">
            <v>0</v>
          </cell>
          <cell r="AW1122">
            <v>0</v>
          </cell>
          <cell r="AX1122">
            <v>0</v>
          </cell>
          <cell r="AY1122">
            <v>0</v>
          </cell>
          <cell r="AZ1122">
            <v>0</v>
          </cell>
          <cell r="BA1122">
            <v>0</v>
          </cell>
          <cell r="BB1122">
            <v>0</v>
          </cell>
          <cell r="BC1122">
            <v>0</v>
          </cell>
          <cell r="BD1122">
            <v>0</v>
          </cell>
          <cell r="BE1122">
            <v>0</v>
          </cell>
          <cell r="BF1122">
            <v>0</v>
          </cell>
          <cell r="BG1122">
            <v>0</v>
          </cell>
          <cell r="BH1122">
            <v>0</v>
          </cell>
          <cell r="BI1122">
            <v>0</v>
          </cell>
          <cell r="BJ1122">
            <v>0</v>
          </cell>
          <cell r="BK1122">
            <v>0</v>
          </cell>
          <cell r="BL1122">
            <v>0</v>
          </cell>
        </row>
        <row r="1123">
          <cell r="B1123" t="str">
            <v>1.1.06.07.00102</v>
          </cell>
          <cell r="C1123" t="str">
            <v xml:space="preserve">NV PETIMATA                                       </v>
          </cell>
          <cell r="D1123">
            <v>5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AO1123">
            <v>0</v>
          </cell>
          <cell r="AP1123">
            <v>0</v>
          </cell>
          <cell r="AQ1123">
            <v>0</v>
          </cell>
          <cell r="AR1123">
            <v>0</v>
          </cell>
          <cell r="AS1123">
            <v>1326125.54</v>
          </cell>
          <cell r="AT1123">
            <v>101674.06</v>
          </cell>
          <cell r="AU1123">
            <v>101674.06</v>
          </cell>
          <cell r="AV1123">
            <v>101674.06</v>
          </cell>
          <cell r="AW1123">
            <v>101674.06</v>
          </cell>
          <cell r="AX1123">
            <v>101674.06</v>
          </cell>
          <cell r="AY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0</v>
          </cell>
          <cell r="BD1123">
            <v>0</v>
          </cell>
          <cell r="BE1123">
            <v>0</v>
          </cell>
          <cell r="BF1123">
            <v>0</v>
          </cell>
          <cell r="BG1123">
            <v>0</v>
          </cell>
          <cell r="BH1123">
            <v>0</v>
          </cell>
          <cell r="BI1123">
            <v>0</v>
          </cell>
          <cell r="BJ1123">
            <v>0</v>
          </cell>
          <cell r="BK1123">
            <v>0</v>
          </cell>
          <cell r="BL1123">
            <v>0</v>
          </cell>
        </row>
        <row r="1124">
          <cell r="B1124" t="str">
            <v>1.1.06.07.00103</v>
          </cell>
          <cell r="C1124" t="str">
            <v xml:space="preserve">NV PIONNER                                        </v>
          </cell>
          <cell r="D1124">
            <v>5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AO1124">
            <v>0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T1124">
            <v>0</v>
          </cell>
          <cell r="AU1124">
            <v>0</v>
          </cell>
          <cell r="AV1124">
            <v>0</v>
          </cell>
          <cell r="AW1124">
            <v>0</v>
          </cell>
          <cell r="AX1124">
            <v>0</v>
          </cell>
          <cell r="AY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0</v>
          </cell>
          <cell r="BD1124">
            <v>0</v>
          </cell>
          <cell r="BE1124">
            <v>0</v>
          </cell>
          <cell r="BF1124">
            <v>0</v>
          </cell>
          <cell r="BG1124">
            <v>0</v>
          </cell>
          <cell r="BH1124">
            <v>0</v>
          </cell>
          <cell r="BI1124">
            <v>0</v>
          </cell>
          <cell r="BJ1124">
            <v>0</v>
          </cell>
          <cell r="BK1124">
            <v>0</v>
          </cell>
          <cell r="BL1124">
            <v>0</v>
          </cell>
        </row>
        <row r="1125">
          <cell r="B1125" t="str">
            <v>1.1.06.07.00104</v>
          </cell>
          <cell r="C1125" t="str">
            <v xml:space="preserve">NV POOJA                                          </v>
          </cell>
          <cell r="D1125">
            <v>5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AO1125">
            <v>0</v>
          </cell>
          <cell r="AP1125">
            <v>0</v>
          </cell>
          <cell r="AQ1125">
            <v>0</v>
          </cell>
          <cell r="AR1125">
            <v>0</v>
          </cell>
          <cell r="AS1125">
            <v>0</v>
          </cell>
          <cell r="AT1125">
            <v>0</v>
          </cell>
          <cell r="AU1125">
            <v>0</v>
          </cell>
          <cell r="AV1125">
            <v>0</v>
          </cell>
          <cell r="AW1125">
            <v>0</v>
          </cell>
          <cell r="AX1125">
            <v>0</v>
          </cell>
          <cell r="AY1125">
            <v>0</v>
          </cell>
          <cell r="AZ1125">
            <v>0</v>
          </cell>
          <cell r="BA1125">
            <v>0</v>
          </cell>
          <cell r="BB1125">
            <v>0</v>
          </cell>
          <cell r="BC1125">
            <v>0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  <cell r="BK1125">
            <v>0</v>
          </cell>
          <cell r="BL1125">
            <v>0</v>
          </cell>
        </row>
        <row r="1126">
          <cell r="B1126" t="str">
            <v>1.1.06.07.00105</v>
          </cell>
          <cell r="C1126" t="str">
            <v xml:space="preserve">NV POWSTANIEC WIEKOLPOSKI                         </v>
          </cell>
          <cell r="D1126">
            <v>5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0</v>
          </cell>
          <cell r="AZ1126">
            <v>0</v>
          </cell>
          <cell r="BA1126">
            <v>0</v>
          </cell>
          <cell r="BB1126">
            <v>0</v>
          </cell>
          <cell r="BC1126">
            <v>0</v>
          </cell>
          <cell r="BD1126">
            <v>0</v>
          </cell>
          <cell r="BE1126">
            <v>0</v>
          </cell>
          <cell r="BF1126">
            <v>0</v>
          </cell>
          <cell r="BG1126">
            <v>0</v>
          </cell>
          <cell r="BH1126">
            <v>0</v>
          </cell>
          <cell r="BI1126">
            <v>0</v>
          </cell>
          <cell r="BJ1126">
            <v>0</v>
          </cell>
          <cell r="BK1126">
            <v>0</v>
          </cell>
          <cell r="BL1126">
            <v>0</v>
          </cell>
        </row>
        <row r="1127">
          <cell r="B1127" t="str">
            <v>1.1.06.07.00106</v>
          </cell>
          <cell r="C1127" t="str">
            <v xml:space="preserve">NV PROGRESS                                       </v>
          </cell>
          <cell r="D1127">
            <v>5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>
            <v>0</v>
          </cell>
          <cell r="BE1127">
            <v>0</v>
          </cell>
          <cell r="BF1127">
            <v>0</v>
          </cell>
          <cell r="BG1127">
            <v>0</v>
          </cell>
          <cell r="BH1127">
            <v>0</v>
          </cell>
          <cell r="BI1127">
            <v>0</v>
          </cell>
          <cell r="BJ1127">
            <v>0</v>
          </cell>
          <cell r="BK1127">
            <v>0</v>
          </cell>
          <cell r="BL1127">
            <v>0</v>
          </cell>
        </row>
        <row r="1128">
          <cell r="B1128" t="str">
            <v>1.1.06.07.00107</v>
          </cell>
          <cell r="C1128" t="str">
            <v xml:space="preserve">NV PROIKONISSOS                                   </v>
          </cell>
          <cell r="D1128">
            <v>5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0</v>
          </cell>
          <cell r="AZ1128">
            <v>0</v>
          </cell>
          <cell r="BA1128">
            <v>0</v>
          </cell>
          <cell r="BB1128">
            <v>0</v>
          </cell>
          <cell r="BC1128">
            <v>0</v>
          </cell>
          <cell r="BD1128">
            <v>0</v>
          </cell>
          <cell r="BE1128">
            <v>0</v>
          </cell>
          <cell r="BF1128">
            <v>0</v>
          </cell>
          <cell r="BG1128">
            <v>0</v>
          </cell>
          <cell r="BH1128">
            <v>0</v>
          </cell>
          <cell r="BI1128">
            <v>0</v>
          </cell>
          <cell r="BJ1128">
            <v>0</v>
          </cell>
          <cell r="BK1128">
            <v>0</v>
          </cell>
          <cell r="BL1128">
            <v>0</v>
          </cell>
        </row>
        <row r="1129">
          <cell r="B1129" t="str">
            <v>1.1.06.07.00108</v>
          </cell>
          <cell r="C1129" t="str">
            <v xml:space="preserve">NV PROSPERITY X                                   </v>
          </cell>
          <cell r="D1129">
            <v>5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0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  <cell r="BE1129">
            <v>0</v>
          </cell>
          <cell r="BF1129">
            <v>0</v>
          </cell>
          <cell r="BG1129">
            <v>0</v>
          </cell>
          <cell r="BH1129">
            <v>0</v>
          </cell>
          <cell r="BI1129">
            <v>0</v>
          </cell>
          <cell r="BJ1129">
            <v>0</v>
          </cell>
          <cell r="BK1129">
            <v>0</v>
          </cell>
          <cell r="BL1129">
            <v>0</v>
          </cell>
        </row>
        <row r="1130">
          <cell r="B1130" t="str">
            <v>1.1.06.07.00109</v>
          </cell>
          <cell r="C1130" t="str">
            <v xml:space="preserve">NV RODINA                                         </v>
          </cell>
          <cell r="D1130">
            <v>5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758485.13</v>
          </cell>
          <cell r="R1130">
            <v>69717.570000000007</v>
          </cell>
          <cell r="S1130">
            <v>61750.57</v>
          </cell>
          <cell r="T1130">
            <v>61750.57</v>
          </cell>
          <cell r="U1130">
            <v>61750.57</v>
          </cell>
          <cell r="V1130">
            <v>61750.57</v>
          </cell>
          <cell r="W1130">
            <v>61750.57</v>
          </cell>
          <cell r="X1130">
            <v>61750.57</v>
          </cell>
          <cell r="Y1130">
            <v>-8031.57</v>
          </cell>
          <cell r="Z1130">
            <v>-8031.57</v>
          </cell>
          <cell r="AA1130">
            <v>-8031.57</v>
          </cell>
          <cell r="AB1130">
            <v>0</v>
          </cell>
          <cell r="AC1130">
            <v>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0</v>
          </cell>
          <cell r="AK1130">
            <v>0</v>
          </cell>
          <cell r="AL1130">
            <v>308940.31</v>
          </cell>
          <cell r="AM1130">
            <v>308940.31</v>
          </cell>
          <cell r="AN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0</v>
          </cell>
          <cell r="BD1130">
            <v>0</v>
          </cell>
          <cell r="BE1130">
            <v>0</v>
          </cell>
          <cell r="BF1130">
            <v>0</v>
          </cell>
          <cell r="BG1130">
            <v>0</v>
          </cell>
          <cell r="BH1130">
            <v>0</v>
          </cell>
          <cell r="BI1130">
            <v>0</v>
          </cell>
          <cell r="BJ1130">
            <v>0</v>
          </cell>
          <cell r="BK1130">
            <v>0</v>
          </cell>
          <cell r="BL1130">
            <v>0</v>
          </cell>
        </row>
        <row r="1131">
          <cell r="B1131" t="str">
            <v>1.1.06.07.00110</v>
          </cell>
          <cell r="C1131" t="str">
            <v xml:space="preserve">NV RODLO                                          </v>
          </cell>
          <cell r="D1131">
            <v>5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>
            <v>0</v>
          </cell>
          <cell r="BE1131">
            <v>0</v>
          </cell>
          <cell r="BF1131">
            <v>0</v>
          </cell>
          <cell r="BG1131">
            <v>0</v>
          </cell>
          <cell r="BH1131">
            <v>0</v>
          </cell>
          <cell r="BI1131">
            <v>0</v>
          </cell>
          <cell r="BJ1131">
            <v>0</v>
          </cell>
          <cell r="BK1131">
            <v>0</v>
          </cell>
          <cell r="BL1131">
            <v>0</v>
          </cell>
        </row>
        <row r="1132">
          <cell r="B1132" t="str">
            <v>1.1.06.07.00111</v>
          </cell>
          <cell r="C1132" t="str">
            <v xml:space="preserve">NV RODOPI                                         </v>
          </cell>
          <cell r="D1132">
            <v>5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96360</v>
          </cell>
          <cell r="R1132">
            <v>96360</v>
          </cell>
          <cell r="S1132">
            <v>96360</v>
          </cell>
          <cell r="T1132">
            <v>96360</v>
          </cell>
          <cell r="U1132">
            <v>96360</v>
          </cell>
          <cell r="V1132">
            <v>96360</v>
          </cell>
          <cell r="W1132">
            <v>96360</v>
          </cell>
          <cell r="X1132">
            <v>96360</v>
          </cell>
          <cell r="Y1132">
            <v>96360</v>
          </cell>
          <cell r="Z1132">
            <v>96360</v>
          </cell>
          <cell r="AA1132">
            <v>96360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>
            <v>0</v>
          </cell>
          <cell r="BE1132">
            <v>0</v>
          </cell>
          <cell r="BF1132">
            <v>0</v>
          </cell>
          <cell r="BG1132">
            <v>0</v>
          </cell>
          <cell r="BH1132">
            <v>0</v>
          </cell>
          <cell r="BI1132">
            <v>0</v>
          </cell>
          <cell r="BJ1132">
            <v>0</v>
          </cell>
          <cell r="BK1132">
            <v>0</v>
          </cell>
          <cell r="BL1132">
            <v>0</v>
          </cell>
        </row>
        <row r="1133">
          <cell r="B1133" t="str">
            <v>1.1.06.07.00112</v>
          </cell>
          <cell r="C1133" t="str">
            <v xml:space="preserve">NV ROJEN                                          </v>
          </cell>
          <cell r="D1133">
            <v>5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2400329.58</v>
          </cell>
          <cell r="AG1133">
            <v>-6248.55</v>
          </cell>
          <cell r="AH1133">
            <v>-6248.55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0</v>
          </cell>
          <cell r="AZ1133">
            <v>0</v>
          </cell>
          <cell r="BA1133">
            <v>0</v>
          </cell>
          <cell r="BB1133">
            <v>0</v>
          </cell>
          <cell r="BC1133">
            <v>0</v>
          </cell>
          <cell r="BD1133">
            <v>0</v>
          </cell>
          <cell r="BE1133">
            <v>0</v>
          </cell>
          <cell r="BF1133">
            <v>0</v>
          </cell>
          <cell r="BG1133">
            <v>0</v>
          </cell>
          <cell r="BH1133">
            <v>0</v>
          </cell>
          <cell r="BI1133">
            <v>0</v>
          </cell>
          <cell r="BJ1133">
            <v>0</v>
          </cell>
          <cell r="BK1133">
            <v>0</v>
          </cell>
          <cell r="BL1133">
            <v>0</v>
          </cell>
        </row>
        <row r="1134">
          <cell r="B1134" t="str">
            <v>1.1.06.07.00113</v>
          </cell>
          <cell r="C1134" t="str">
            <v xml:space="preserve">NV RUBENS                                         </v>
          </cell>
          <cell r="D1134">
            <v>5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>
            <v>0</v>
          </cell>
          <cell r="AE1134">
            <v>0</v>
          </cell>
          <cell r="AF1134">
            <v>0</v>
          </cell>
          <cell r="AG1134">
            <v>0</v>
          </cell>
          <cell r="AH1134">
            <v>0</v>
          </cell>
          <cell r="AI1134">
            <v>0</v>
          </cell>
          <cell r="AJ1134">
            <v>0</v>
          </cell>
          <cell r="AK1134">
            <v>0</v>
          </cell>
          <cell r="AL1134">
            <v>0</v>
          </cell>
          <cell r="AM1134">
            <v>961986.34</v>
          </cell>
          <cell r="AN1134">
            <v>30719.19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0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>
            <v>0</v>
          </cell>
          <cell r="BE1134">
            <v>0</v>
          </cell>
          <cell r="BF1134">
            <v>0</v>
          </cell>
          <cell r="BG1134">
            <v>0</v>
          </cell>
          <cell r="BH1134">
            <v>0</v>
          </cell>
          <cell r="BI1134">
            <v>0</v>
          </cell>
          <cell r="BJ1134">
            <v>0</v>
          </cell>
          <cell r="BK1134">
            <v>0</v>
          </cell>
          <cell r="BL1134">
            <v>0</v>
          </cell>
        </row>
        <row r="1135">
          <cell r="B1135" t="str">
            <v>1.1.06.07.00114</v>
          </cell>
          <cell r="C1135" t="str">
            <v xml:space="preserve">NV RUDDY                                          </v>
          </cell>
          <cell r="D1135">
            <v>5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23296.02</v>
          </cell>
          <cell r="R1135">
            <v>23296.02</v>
          </cell>
          <cell r="S1135">
            <v>23296.02</v>
          </cell>
          <cell r="T1135">
            <v>23296.02</v>
          </cell>
          <cell r="U1135">
            <v>23296.02</v>
          </cell>
          <cell r="V1135">
            <v>23296.02</v>
          </cell>
          <cell r="W1135">
            <v>23296.02</v>
          </cell>
          <cell r="X1135">
            <v>23296.02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>
            <v>0</v>
          </cell>
          <cell r="AE1135">
            <v>0</v>
          </cell>
          <cell r="AF1135">
            <v>0</v>
          </cell>
          <cell r="AG1135">
            <v>0</v>
          </cell>
          <cell r="AH1135">
            <v>0</v>
          </cell>
          <cell r="AI1135">
            <v>0</v>
          </cell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>
            <v>0</v>
          </cell>
          <cell r="BE1135">
            <v>0</v>
          </cell>
          <cell r="BF1135">
            <v>0</v>
          </cell>
          <cell r="BG1135">
            <v>0</v>
          </cell>
          <cell r="BH1135">
            <v>0</v>
          </cell>
          <cell r="BI1135">
            <v>0</v>
          </cell>
          <cell r="BJ1135">
            <v>0</v>
          </cell>
          <cell r="BK1135">
            <v>0</v>
          </cell>
          <cell r="BL1135">
            <v>0</v>
          </cell>
        </row>
        <row r="1136">
          <cell r="B1136" t="str">
            <v>1.1.06.07.00115</v>
          </cell>
          <cell r="C1136" t="str">
            <v xml:space="preserve">NV SAILOR I                                       </v>
          </cell>
          <cell r="D1136">
            <v>5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>
            <v>0</v>
          </cell>
          <cell r="BE1136">
            <v>0</v>
          </cell>
          <cell r="BF1136">
            <v>0</v>
          </cell>
          <cell r="BG1136">
            <v>0</v>
          </cell>
          <cell r="BH1136">
            <v>0</v>
          </cell>
          <cell r="BI1136">
            <v>0</v>
          </cell>
          <cell r="BJ1136">
            <v>0</v>
          </cell>
          <cell r="BK1136">
            <v>0</v>
          </cell>
          <cell r="BL1136">
            <v>0</v>
          </cell>
        </row>
        <row r="1137">
          <cell r="B1137" t="str">
            <v>1.1.06.07.00116</v>
          </cell>
          <cell r="C1137" t="str">
            <v xml:space="preserve">NV SALVA                                          </v>
          </cell>
          <cell r="D1137">
            <v>5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>
            <v>0</v>
          </cell>
          <cell r="BE1137">
            <v>0</v>
          </cell>
          <cell r="BF1137">
            <v>0</v>
          </cell>
          <cell r="BG1137">
            <v>0</v>
          </cell>
          <cell r="BH1137">
            <v>0</v>
          </cell>
          <cell r="BI1137">
            <v>0</v>
          </cell>
          <cell r="BJ1137">
            <v>0</v>
          </cell>
          <cell r="BK1137">
            <v>0</v>
          </cell>
          <cell r="BL1137">
            <v>0</v>
          </cell>
        </row>
        <row r="1138">
          <cell r="B1138" t="str">
            <v>1.1.06.07.00117</v>
          </cell>
          <cell r="C1138" t="str">
            <v xml:space="preserve">NV SAMOS SKY                                      </v>
          </cell>
          <cell r="D1138">
            <v>5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43670.01</v>
          </cell>
          <cell r="R1138">
            <v>-830.18</v>
          </cell>
          <cell r="S1138">
            <v>-830.18</v>
          </cell>
          <cell r="T1138">
            <v>-1447.94</v>
          </cell>
          <cell r="U1138">
            <v>-1447.94</v>
          </cell>
          <cell r="V1138">
            <v>3899033.54</v>
          </cell>
          <cell r="W1138">
            <v>-100522.86</v>
          </cell>
          <cell r="X1138">
            <v>-100522.86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0</v>
          </cell>
          <cell r="AE1138">
            <v>0</v>
          </cell>
          <cell r="AF1138">
            <v>0</v>
          </cell>
          <cell r="AG1138">
            <v>0</v>
          </cell>
          <cell r="AH1138">
            <v>0</v>
          </cell>
          <cell r="AI1138">
            <v>0</v>
          </cell>
          <cell r="AJ1138">
            <v>-456.37</v>
          </cell>
          <cell r="AK1138">
            <v>-456.37</v>
          </cell>
          <cell r="AL1138">
            <v>2584663.5</v>
          </cell>
          <cell r="AM1138">
            <v>-23202.89</v>
          </cell>
          <cell r="AN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6089.47</v>
          </cell>
          <cell r="AT1138">
            <v>6089.47</v>
          </cell>
          <cell r="AU1138">
            <v>6089.47</v>
          </cell>
          <cell r="AV1138">
            <v>0</v>
          </cell>
          <cell r="AW1138">
            <v>0</v>
          </cell>
          <cell r="AX1138">
            <v>0</v>
          </cell>
          <cell r="AY1138">
            <v>13250.25</v>
          </cell>
          <cell r="AZ1138">
            <v>0</v>
          </cell>
          <cell r="BA1138">
            <v>3142744.15</v>
          </cell>
          <cell r="BB1138">
            <v>136064.74</v>
          </cell>
          <cell r="BC1138">
            <v>136064.74</v>
          </cell>
          <cell r="BD1138">
            <v>0</v>
          </cell>
          <cell r="BE1138">
            <v>0</v>
          </cell>
          <cell r="BF1138">
            <v>0</v>
          </cell>
          <cell r="BG1138">
            <v>0</v>
          </cell>
          <cell r="BH1138">
            <v>0</v>
          </cell>
          <cell r="BI1138">
            <v>0</v>
          </cell>
          <cell r="BJ1138">
            <v>0</v>
          </cell>
          <cell r="BK1138">
            <v>0</v>
          </cell>
          <cell r="BL1138">
            <v>0</v>
          </cell>
        </row>
        <row r="1139">
          <cell r="B1139" t="str">
            <v>1.1.06.07.00118</v>
          </cell>
          <cell r="C1139" t="str">
            <v xml:space="preserve">NV SAMOS WAVE                                     </v>
          </cell>
          <cell r="D1139">
            <v>5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7532.79</v>
          </cell>
          <cell r="X1139">
            <v>7532.79</v>
          </cell>
          <cell r="Y1139">
            <v>5354963.1100000003</v>
          </cell>
          <cell r="Z1139">
            <v>7532.79</v>
          </cell>
          <cell r="AA1139">
            <v>7532.79</v>
          </cell>
          <cell r="AB1139">
            <v>0</v>
          </cell>
          <cell r="AC1139">
            <v>0</v>
          </cell>
          <cell r="AD1139">
            <v>0</v>
          </cell>
          <cell r="AE1139">
            <v>0</v>
          </cell>
          <cell r="AF1139">
            <v>0</v>
          </cell>
          <cell r="AG1139">
            <v>2750.59</v>
          </cell>
          <cell r="AH1139">
            <v>2750.59</v>
          </cell>
          <cell r="AI1139">
            <v>2750.59</v>
          </cell>
          <cell r="AJ1139">
            <v>2750.59</v>
          </cell>
          <cell r="AK1139">
            <v>2750.59</v>
          </cell>
          <cell r="AL1139">
            <v>2750.59</v>
          </cell>
          <cell r="AM1139">
            <v>2750.59</v>
          </cell>
          <cell r="AN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0</v>
          </cell>
          <cell r="AZ1139">
            <v>0</v>
          </cell>
          <cell r="BA1139">
            <v>0</v>
          </cell>
          <cell r="BB1139">
            <v>0</v>
          </cell>
          <cell r="BC1139">
            <v>0</v>
          </cell>
          <cell r="BD1139">
            <v>0</v>
          </cell>
          <cell r="BE1139">
            <v>0</v>
          </cell>
          <cell r="BF1139">
            <v>0</v>
          </cell>
          <cell r="BG1139">
            <v>0</v>
          </cell>
          <cell r="BH1139">
            <v>0</v>
          </cell>
          <cell r="BI1139">
            <v>0</v>
          </cell>
          <cell r="BJ1139">
            <v>0</v>
          </cell>
          <cell r="BK1139">
            <v>0</v>
          </cell>
          <cell r="BL1139">
            <v>0</v>
          </cell>
        </row>
        <row r="1140">
          <cell r="B1140" t="str">
            <v>1.1.06.07.00119</v>
          </cell>
          <cell r="C1140" t="str">
            <v xml:space="preserve">NV SEA BRIGHT                                     </v>
          </cell>
          <cell r="D1140">
            <v>5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AO1140">
            <v>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U1140">
            <v>0</v>
          </cell>
          <cell r="AV1140">
            <v>0</v>
          </cell>
          <cell r="AW1140">
            <v>0</v>
          </cell>
          <cell r="AX1140">
            <v>0</v>
          </cell>
          <cell r="AY1140">
            <v>0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>
            <v>0</v>
          </cell>
          <cell r="BE1140">
            <v>0</v>
          </cell>
          <cell r="BF1140">
            <v>0</v>
          </cell>
          <cell r="BG1140">
            <v>0</v>
          </cell>
          <cell r="BH1140">
            <v>0</v>
          </cell>
          <cell r="BI1140">
            <v>0</v>
          </cell>
          <cell r="BJ1140">
            <v>0</v>
          </cell>
          <cell r="BK1140">
            <v>0</v>
          </cell>
          <cell r="BL1140">
            <v>0</v>
          </cell>
        </row>
        <row r="1141">
          <cell r="B1141" t="str">
            <v>1.1.06.07.00120</v>
          </cell>
          <cell r="C1141" t="str">
            <v xml:space="preserve">NV SEA DREAM                                      </v>
          </cell>
          <cell r="D1141">
            <v>5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AO1141">
            <v>0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U1141">
            <v>0</v>
          </cell>
          <cell r="AV1141">
            <v>0</v>
          </cell>
          <cell r="AW1141">
            <v>0</v>
          </cell>
          <cell r="AX1141">
            <v>0</v>
          </cell>
          <cell r="AY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>
            <v>0</v>
          </cell>
          <cell r="BE1141">
            <v>0</v>
          </cell>
          <cell r="BF1141">
            <v>0</v>
          </cell>
          <cell r="BG1141">
            <v>0</v>
          </cell>
          <cell r="BH1141">
            <v>0</v>
          </cell>
          <cell r="BI1141">
            <v>0</v>
          </cell>
          <cell r="BJ1141">
            <v>0</v>
          </cell>
          <cell r="BK1141">
            <v>0</v>
          </cell>
          <cell r="BL1141">
            <v>0</v>
          </cell>
        </row>
        <row r="1142">
          <cell r="B1142" t="str">
            <v>1.1.06.07.00121</v>
          </cell>
          <cell r="C1142" t="str">
            <v xml:space="preserve">NV SEAFARER I                                     </v>
          </cell>
          <cell r="D1142">
            <v>5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AO1142">
            <v>0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U1142">
            <v>0</v>
          </cell>
          <cell r="AV1142">
            <v>0</v>
          </cell>
          <cell r="AW1142">
            <v>0</v>
          </cell>
          <cell r="AX1142">
            <v>0</v>
          </cell>
          <cell r="AY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>
            <v>0</v>
          </cell>
          <cell r="BE1142">
            <v>0</v>
          </cell>
          <cell r="BF1142">
            <v>0</v>
          </cell>
          <cell r="BG1142">
            <v>0</v>
          </cell>
          <cell r="BH1142">
            <v>0</v>
          </cell>
          <cell r="BI1142">
            <v>0</v>
          </cell>
          <cell r="BJ1142">
            <v>0</v>
          </cell>
          <cell r="BK1142">
            <v>0</v>
          </cell>
          <cell r="BL1142">
            <v>0</v>
          </cell>
        </row>
        <row r="1143">
          <cell r="B1143" t="str">
            <v>1.1.06.07.00122</v>
          </cell>
          <cell r="C1143" t="str">
            <v xml:space="preserve">NV SEAGULL HARMONY                                </v>
          </cell>
          <cell r="D1143">
            <v>5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AO1143">
            <v>0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U1143">
            <v>0</v>
          </cell>
          <cell r="AV1143">
            <v>0</v>
          </cell>
          <cell r="AW1143">
            <v>0</v>
          </cell>
          <cell r="AX1143">
            <v>0</v>
          </cell>
          <cell r="AY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>
            <v>0</v>
          </cell>
          <cell r="BE1143">
            <v>0</v>
          </cell>
          <cell r="BF1143">
            <v>0</v>
          </cell>
          <cell r="BG1143">
            <v>0</v>
          </cell>
          <cell r="BH1143">
            <v>0</v>
          </cell>
          <cell r="BI1143">
            <v>0</v>
          </cell>
          <cell r="BJ1143">
            <v>0</v>
          </cell>
          <cell r="BK1143">
            <v>0</v>
          </cell>
          <cell r="BL1143">
            <v>0</v>
          </cell>
        </row>
        <row r="1144">
          <cell r="B1144" t="str">
            <v>1.1.06.07.00123</v>
          </cell>
          <cell r="C1144" t="str">
            <v xml:space="preserve">NV SEALUCK V                                      </v>
          </cell>
          <cell r="D1144">
            <v>5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AO1144">
            <v>0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AW1144">
            <v>0</v>
          </cell>
          <cell r="AX1144">
            <v>0</v>
          </cell>
          <cell r="AY1144">
            <v>0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>
            <v>0</v>
          </cell>
          <cell r="BE1144">
            <v>0</v>
          </cell>
          <cell r="BF1144">
            <v>0</v>
          </cell>
          <cell r="BG1144">
            <v>0</v>
          </cell>
          <cell r="BH1144">
            <v>0</v>
          </cell>
          <cell r="BI1144">
            <v>0</v>
          </cell>
          <cell r="BJ1144">
            <v>0</v>
          </cell>
          <cell r="BK1144">
            <v>0</v>
          </cell>
          <cell r="BL1144">
            <v>0</v>
          </cell>
        </row>
        <row r="1145">
          <cell r="B1145" t="str">
            <v>1.1.06.07.00124</v>
          </cell>
          <cell r="C1145" t="str">
            <v xml:space="preserve">NV SEDERAL YUKON                                  </v>
          </cell>
          <cell r="D1145">
            <v>5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AO1145">
            <v>0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0</v>
          </cell>
          <cell r="AY1145">
            <v>0</v>
          </cell>
          <cell r="AZ1145">
            <v>0</v>
          </cell>
          <cell r="BA1145">
            <v>0</v>
          </cell>
          <cell r="BB1145">
            <v>0</v>
          </cell>
          <cell r="BC1145">
            <v>0</v>
          </cell>
          <cell r="BD1145">
            <v>0</v>
          </cell>
          <cell r="BE1145">
            <v>0</v>
          </cell>
          <cell r="BF1145">
            <v>0</v>
          </cell>
          <cell r="BG1145">
            <v>0</v>
          </cell>
          <cell r="BH1145">
            <v>0</v>
          </cell>
          <cell r="BI1145">
            <v>0</v>
          </cell>
          <cell r="BJ1145">
            <v>0</v>
          </cell>
          <cell r="BK1145">
            <v>0</v>
          </cell>
          <cell r="BL1145">
            <v>0</v>
          </cell>
        </row>
        <row r="1146">
          <cell r="B1146" t="str">
            <v>1.1.06.07.00125</v>
          </cell>
          <cell r="C1146" t="str">
            <v xml:space="preserve">NV SHUMY                                          </v>
          </cell>
          <cell r="D1146">
            <v>5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AO1146">
            <v>0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T1146">
            <v>0</v>
          </cell>
          <cell r="AU1146">
            <v>0</v>
          </cell>
          <cell r="AV1146">
            <v>0</v>
          </cell>
          <cell r="AW1146">
            <v>0</v>
          </cell>
          <cell r="AX1146">
            <v>0</v>
          </cell>
          <cell r="AY1146">
            <v>0</v>
          </cell>
          <cell r="AZ1146">
            <v>0</v>
          </cell>
          <cell r="BA1146">
            <v>0</v>
          </cell>
          <cell r="BB1146">
            <v>0</v>
          </cell>
          <cell r="BC1146">
            <v>0</v>
          </cell>
          <cell r="BD1146">
            <v>0</v>
          </cell>
          <cell r="BE1146">
            <v>0</v>
          </cell>
          <cell r="BF1146">
            <v>0</v>
          </cell>
          <cell r="BG1146">
            <v>0</v>
          </cell>
          <cell r="BH1146">
            <v>0</v>
          </cell>
          <cell r="BI1146">
            <v>0</v>
          </cell>
          <cell r="BJ1146">
            <v>0</v>
          </cell>
          <cell r="BK1146">
            <v>0</v>
          </cell>
          <cell r="BL1146">
            <v>0</v>
          </cell>
        </row>
        <row r="1147">
          <cell r="B1147" t="str">
            <v>1.1.06.07.00126</v>
          </cell>
          <cell r="C1147" t="str">
            <v xml:space="preserve">NV SIETE OCEANOS                                  </v>
          </cell>
          <cell r="D1147">
            <v>5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AO1147">
            <v>0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0</v>
          </cell>
          <cell r="AY1147">
            <v>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>
            <v>0</v>
          </cell>
          <cell r="BE1147">
            <v>0</v>
          </cell>
          <cell r="BF1147">
            <v>0</v>
          </cell>
          <cell r="BG1147">
            <v>0</v>
          </cell>
          <cell r="BH1147">
            <v>0</v>
          </cell>
          <cell r="BI1147">
            <v>0</v>
          </cell>
          <cell r="BJ1147">
            <v>0</v>
          </cell>
          <cell r="BK1147">
            <v>0</v>
          </cell>
          <cell r="BL1147">
            <v>0</v>
          </cell>
        </row>
        <row r="1148">
          <cell r="B1148" t="str">
            <v>1.1.06.07.00127</v>
          </cell>
          <cell r="C1148" t="str">
            <v xml:space="preserve">NV SIRORATE NAREE                                 </v>
          </cell>
          <cell r="D1148">
            <v>5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AO1148">
            <v>0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U1148">
            <v>0</v>
          </cell>
          <cell r="AV1148">
            <v>0</v>
          </cell>
          <cell r="AW1148">
            <v>0</v>
          </cell>
          <cell r="AX1148">
            <v>0</v>
          </cell>
          <cell r="AY1148">
            <v>0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  <cell r="BE1148">
            <v>0</v>
          </cell>
          <cell r="BF1148">
            <v>0</v>
          </cell>
          <cell r="BG1148">
            <v>0</v>
          </cell>
          <cell r="BH1148">
            <v>0</v>
          </cell>
          <cell r="BI1148">
            <v>0</v>
          </cell>
          <cell r="BJ1148">
            <v>0</v>
          </cell>
          <cell r="BK1148">
            <v>0</v>
          </cell>
          <cell r="BL1148">
            <v>0</v>
          </cell>
        </row>
        <row r="1149">
          <cell r="B1149" t="str">
            <v>1.1.06.07.00128</v>
          </cell>
          <cell r="C1149" t="str">
            <v xml:space="preserve">NV SKIATHOS                                       </v>
          </cell>
          <cell r="D1149">
            <v>5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AO1149">
            <v>0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0</v>
          </cell>
          <cell r="AY1149">
            <v>0</v>
          </cell>
          <cell r="AZ1149">
            <v>0</v>
          </cell>
          <cell r="BA1149">
            <v>0</v>
          </cell>
          <cell r="BB1149">
            <v>0</v>
          </cell>
          <cell r="BC1149">
            <v>0</v>
          </cell>
          <cell r="BD1149">
            <v>0</v>
          </cell>
          <cell r="BE1149">
            <v>0</v>
          </cell>
          <cell r="BF1149">
            <v>0</v>
          </cell>
          <cell r="BG1149">
            <v>0</v>
          </cell>
          <cell r="BH1149">
            <v>0</v>
          </cell>
          <cell r="BI1149">
            <v>0</v>
          </cell>
          <cell r="BJ1149">
            <v>0</v>
          </cell>
          <cell r="BK1149">
            <v>0</v>
          </cell>
          <cell r="BL1149">
            <v>0</v>
          </cell>
        </row>
        <row r="1150">
          <cell r="B1150" t="str">
            <v>1.1.06.07.00129</v>
          </cell>
          <cell r="C1150" t="str">
            <v xml:space="preserve">NV SLAVIANKA                                      </v>
          </cell>
          <cell r="D1150">
            <v>5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868675.3</v>
          </cell>
          <cell r="AA1150">
            <v>4775.53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0</v>
          </cell>
          <cell r="AY1150">
            <v>0</v>
          </cell>
          <cell r="AZ1150">
            <v>0</v>
          </cell>
          <cell r="BA1150">
            <v>0</v>
          </cell>
          <cell r="BB1150">
            <v>0</v>
          </cell>
          <cell r="BC1150">
            <v>0</v>
          </cell>
          <cell r="BD1150">
            <v>0</v>
          </cell>
          <cell r="BE1150">
            <v>0</v>
          </cell>
          <cell r="BF1150">
            <v>0</v>
          </cell>
          <cell r="BG1150">
            <v>0</v>
          </cell>
          <cell r="BH1150">
            <v>0</v>
          </cell>
          <cell r="BI1150">
            <v>0</v>
          </cell>
          <cell r="BJ1150">
            <v>0</v>
          </cell>
          <cell r="BK1150">
            <v>0</v>
          </cell>
          <cell r="BL1150">
            <v>0</v>
          </cell>
        </row>
        <row r="1151">
          <cell r="B1151" t="str">
            <v>1.1.06.07.00130</v>
          </cell>
          <cell r="C1151" t="str">
            <v xml:space="preserve">NV SPAR EIGHT                                     </v>
          </cell>
          <cell r="D1151">
            <v>5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  <cell r="AY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  <cell r="BE1151">
            <v>0</v>
          </cell>
          <cell r="BF1151">
            <v>0</v>
          </cell>
          <cell r="BG1151">
            <v>0</v>
          </cell>
          <cell r="BH1151">
            <v>0</v>
          </cell>
          <cell r="BI1151">
            <v>0</v>
          </cell>
          <cell r="BJ1151">
            <v>0</v>
          </cell>
          <cell r="BK1151">
            <v>0</v>
          </cell>
          <cell r="BL1151">
            <v>0</v>
          </cell>
        </row>
        <row r="1152">
          <cell r="B1152" t="str">
            <v>1.1.06.07.00131</v>
          </cell>
          <cell r="C1152" t="str">
            <v xml:space="preserve">NV SPYROS                                         </v>
          </cell>
          <cell r="D1152">
            <v>5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  <cell r="AY1152">
            <v>0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  <cell r="BE1152">
            <v>0</v>
          </cell>
          <cell r="BF1152">
            <v>0</v>
          </cell>
          <cell r="BG1152">
            <v>0</v>
          </cell>
          <cell r="BH1152">
            <v>0</v>
          </cell>
          <cell r="BI1152">
            <v>0</v>
          </cell>
          <cell r="BJ1152">
            <v>0</v>
          </cell>
          <cell r="BK1152">
            <v>0</v>
          </cell>
          <cell r="BL1152">
            <v>0</v>
          </cell>
        </row>
        <row r="1153">
          <cell r="B1153" t="str">
            <v>1.1.06.07.00132</v>
          </cell>
          <cell r="C1153" t="str">
            <v xml:space="preserve">NV STAR MARY                                      </v>
          </cell>
          <cell r="D1153">
            <v>5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AO1153">
            <v>0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U1153">
            <v>0</v>
          </cell>
          <cell r="AV1153">
            <v>0</v>
          </cell>
          <cell r="AW1153">
            <v>0</v>
          </cell>
          <cell r="AX1153">
            <v>0</v>
          </cell>
          <cell r="AY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  <cell r="BE1153">
            <v>0</v>
          </cell>
          <cell r="BF1153">
            <v>0</v>
          </cell>
          <cell r="BG1153">
            <v>0</v>
          </cell>
          <cell r="BH1153">
            <v>0</v>
          </cell>
          <cell r="BI1153">
            <v>0</v>
          </cell>
          <cell r="BJ1153">
            <v>0</v>
          </cell>
          <cell r="BK1153">
            <v>0</v>
          </cell>
          <cell r="BL1153">
            <v>0</v>
          </cell>
        </row>
        <row r="1154">
          <cell r="B1154" t="str">
            <v>1.1.06.07.00133</v>
          </cell>
          <cell r="C1154" t="str">
            <v xml:space="preserve">NV STAR POLARIS                                   </v>
          </cell>
          <cell r="D1154">
            <v>5</v>
          </cell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AO1154">
            <v>0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AW1154">
            <v>0</v>
          </cell>
          <cell r="AX1154">
            <v>0</v>
          </cell>
          <cell r="AY1154">
            <v>0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  <cell r="BE1154">
            <v>0</v>
          </cell>
          <cell r="BF1154">
            <v>0</v>
          </cell>
          <cell r="BG1154">
            <v>0</v>
          </cell>
          <cell r="BH1154">
            <v>0</v>
          </cell>
          <cell r="BI1154">
            <v>0</v>
          </cell>
          <cell r="BJ1154">
            <v>0</v>
          </cell>
          <cell r="BK1154">
            <v>0</v>
          </cell>
          <cell r="BL1154">
            <v>0</v>
          </cell>
        </row>
        <row r="1155">
          <cell r="B1155" t="str">
            <v>1.1.06.07.00134</v>
          </cell>
          <cell r="C1155" t="str">
            <v xml:space="preserve">NV STAR SIRANGER                                  </v>
          </cell>
          <cell r="D1155">
            <v>5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AO1155">
            <v>0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AW1155">
            <v>0</v>
          </cell>
          <cell r="AX1155">
            <v>0</v>
          </cell>
          <cell r="AY1155">
            <v>0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  <cell r="BE1155">
            <v>0</v>
          </cell>
          <cell r="BF1155">
            <v>0</v>
          </cell>
          <cell r="BG1155">
            <v>0</v>
          </cell>
          <cell r="BH1155">
            <v>0</v>
          </cell>
          <cell r="BI1155">
            <v>0</v>
          </cell>
          <cell r="BJ1155">
            <v>0</v>
          </cell>
          <cell r="BK1155">
            <v>0</v>
          </cell>
          <cell r="BL1155">
            <v>0</v>
          </cell>
        </row>
        <row r="1156">
          <cell r="B1156" t="str">
            <v>1.1.06.07.00135</v>
          </cell>
          <cell r="C1156" t="str">
            <v xml:space="preserve">NV STUDZINAKI                                     </v>
          </cell>
          <cell r="D1156">
            <v>5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AO1156">
            <v>0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U1156">
            <v>0</v>
          </cell>
          <cell r="AV1156">
            <v>0</v>
          </cell>
          <cell r="AW1156">
            <v>0</v>
          </cell>
          <cell r="AX1156">
            <v>0</v>
          </cell>
          <cell r="AY1156">
            <v>0</v>
          </cell>
          <cell r="AZ1156">
            <v>0</v>
          </cell>
          <cell r="BA1156">
            <v>0</v>
          </cell>
          <cell r="BB1156">
            <v>0</v>
          </cell>
          <cell r="BC1156">
            <v>0</v>
          </cell>
          <cell r="BD1156">
            <v>0</v>
          </cell>
          <cell r="BE1156">
            <v>0</v>
          </cell>
          <cell r="BF1156">
            <v>0</v>
          </cell>
          <cell r="BG1156">
            <v>0</v>
          </cell>
          <cell r="BH1156">
            <v>0</v>
          </cell>
          <cell r="BI1156">
            <v>0</v>
          </cell>
          <cell r="BJ1156">
            <v>0</v>
          </cell>
          <cell r="BK1156">
            <v>0</v>
          </cell>
          <cell r="BL1156">
            <v>0</v>
          </cell>
        </row>
        <row r="1157">
          <cell r="B1157" t="str">
            <v>1.1.06.07.00136</v>
          </cell>
          <cell r="C1157" t="str">
            <v xml:space="preserve">NV SVYATOY GEORGIY                                </v>
          </cell>
          <cell r="D1157">
            <v>5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AO1157">
            <v>0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>
            <v>0</v>
          </cell>
          <cell r="AU1157">
            <v>0</v>
          </cell>
          <cell r="AV1157">
            <v>0</v>
          </cell>
          <cell r="AW1157">
            <v>0</v>
          </cell>
          <cell r="AX1157">
            <v>0</v>
          </cell>
          <cell r="AY1157">
            <v>0</v>
          </cell>
          <cell r="AZ1157">
            <v>0</v>
          </cell>
          <cell r="BA1157">
            <v>0</v>
          </cell>
          <cell r="BB1157">
            <v>0</v>
          </cell>
          <cell r="BC1157">
            <v>0</v>
          </cell>
          <cell r="BD1157">
            <v>0</v>
          </cell>
          <cell r="BE1157">
            <v>0</v>
          </cell>
          <cell r="BF1157">
            <v>0</v>
          </cell>
          <cell r="BG1157">
            <v>0</v>
          </cell>
          <cell r="BH1157">
            <v>0</v>
          </cell>
          <cell r="BI1157">
            <v>0</v>
          </cell>
          <cell r="BJ1157">
            <v>0</v>
          </cell>
          <cell r="BK1157">
            <v>0</v>
          </cell>
          <cell r="BL1157">
            <v>0</v>
          </cell>
        </row>
        <row r="1158">
          <cell r="B1158" t="str">
            <v>1.1.06.07.00137</v>
          </cell>
          <cell r="C1158" t="str">
            <v xml:space="preserve">NV TAESCHORN                                      </v>
          </cell>
          <cell r="D1158">
            <v>5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AO1158">
            <v>0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>
            <v>0</v>
          </cell>
          <cell r="AU1158">
            <v>0</v>
          </cell>
          <cell r="AV1158">
            <v>0</v>
          </cell>
          <cell r="AW1158">
            <v>0</v>
          </cell>
          <cell r="AX1158">
            <v>0</v>
          </cell>
          <cell r="AY1158">
            <v>0</v>
          </cell>
          <cell r="AZ1158">
            <v>0</v>
          </cell>
          <cell r="BA1158">
            <v>0</v>
          </cell>
          <cell r="BB1158">
            <v>0</v>
          </cell>
          <cell r="BC1158">
            <v>0</v>
          </cell>
          <cell r="BD1158">
            <v>0</v>
          </cell>
          <cell r="BE1158">
            <v>0</v>
          </cell>
          <cell r="BF1158">
            <v>0</v>
          </cell>
          <cell r="BG1158">
            <v>0</v>
          </cell>
          <cell r="BH1158">
            <v>0</v>
          </cell>
          <cell r="BI1158">
            <v>0</v>
          </cell>
          <cell r="BJ1158">
            <v>0</v>
          </cell>
          <cell r="BK1158">
            <v>0</v>
          </cell>
          <cell r="BL1158">
            <v>0</v>
          </cell>
        </row>
        <row r="1159">
          <cell r="B1159" t="str">
            <v>1.1.06.07.00138</v>
          </cell>
          <cell r="C1159" t="str">
            <v xml:space="preserve">NV TAI HE HAI                                     </v>
          </cell>
          <cell r="D1159">
            <v>5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AO1159">
            <v>0</v>
          </cell>
          <cell r="AP1159">
            <v>0</v>
          </cell>
          <cell r="AQ1159">
            <v>0</v>
          </cell>
          <cell r="AR1159">
            <v>0</v>
          </cell>
          <cell r="AS1159">
            <v>0</v>
          </cell>
          <cell r="AT1159">
            <v>0</v>
          </cell>
          <cell r="AU1159">
            <v>0</v>
          </cell>
          <cell r="AV1159">
            <v>0</v>
          </cell>
          <cell r="AW1159">
            <v>0</v>
          </cell>
          <cell r="AX1159">
            <v>0</v>
          </cell>
          <cell r="AY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  <cell r="BE1159">
            <v>0</v>
          </cell>
          <cell r="BF1159">
            <v>0</v>
          </cell>
          <cell r="BG1159">
            <v>0</v>
          </cell>
          <cell r="BH1159">
            <v>0</v>
          </cell>
          <cell r="BI1159">
            <v>0</v>
          </cell>
          <cell r="BJ1159">
            <v>0</v>
          </cell>
          <cell r="BK1159">
            <v>0</v>
          </cell>
          <cell r="BL1159">
            <v>0</v>
          </cell>
        </row>
        <row r="1160">
          <cell r="B1160" t="str">
            <v>1.1.06.07.00139</v>
          </cell>
          <cell r="C1160" t="str">
            <v xml:space="preserve">NV TATIO                                          </v>
          </cell>
          <cell r="D1160">
            <v>5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AO1160">
            <v>0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  <cell r="AY1160">
            <v>0</v>
          </cell>
          <cell r="AZ1160">
            <v>0</v>
          </cell>
          <cell r="BA1160">
            <v>0</v>
          </cell>
          <cell r="BB1160">
            <v>0</v>
          </cell>
          <cell r="BC1160">
            <v>7067.26</v>
          </cell>
          <cell r="BD1160">
            <v>0</v>
          </cell>
          <cell r="BE1160">
            <v>0</v>
          </cell>
          <cell r="BF1160">
            <v>0</v>
          </cell>
          <cell r="BG1160">
            <v>0</v>
          </cell>
          <cell r="BH1160">
            <v>0</v>
          </cell>
          <cell r="BI1160">
            <v>0</v>
          </cell>
          <cell r="BJ1160">
            <v>0</v>
          </cell>
          <cell r="BK1160">
            <v>0</v>
          </cell>
          <cell r="BL1160">
            <v>0</v>
          </cell>
        </row>
        <row r="1161">
          <cell r="B1161" t="str">
            <v>1.1.06.07.00140</v>
          </cell>
          <cell r="C1161" t="str">
            <v xml:space="preserve">NV THEANO K                                       </v>
          </cell>
          <cell r="D1161">
            <v>5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AW1161">
            <v>0</v>
          </cell>
          <cell r="AX1161">
            <v>0</v>
          </cell>
          <cell r="AY1161">
            <v>0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  <cell r="BE1161">
            <v>0</v>
          </cell>
          <cell r="BF1161">
            <v>0</v>
          </cell>
          <cell r="BG1161">
            <v>0</v>
          </cell>
          <cell r="BH1161">
            <v>0</v>
          </cell>
          <cell r="BI1161">
            <v>0</v>
          </cell>
          <cell r="BJ1161">
            <v>0</v>
          </cell>
          <cell r="BK1161">
            <v>0</v>
          </cell>
          <cell r="BL1161">
            <v>0</v>
          </cell>
        </row>
        <row r="1162">
          <cell r="B1162" t="str">
            <v>1.1.06.07.00141</v>
          </cell>
          <cell r="C1162" t="str">
            <v xml:space="preserve">NV THEMIS                                         </v>
          </cell>
          <cell r="D1162">
            <v>5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1303046.42</v>
          </cell>
          <cell r="Z1162">
            <v>78226.710000000006</v>
          </cell>
          <cell r="AA1162">
            <v>78226.710000000006</v>
          </cell>
          <cell r="AB1162">
            <v>0</v>
          </cell>
          <cell r="AC1162">
            <v>805765.63</v>
          </cell>
          <cell r="AD1162">
            <v>165.2</v>
          </cell>
          <cell r="AE1162">
            <v>165.2</v>
          </cell>
          <cell r="AF1162">
            <v>165.2</v>
          </cell>
          <cell r="AG1162">
            <v>165.2</v>
          </cell>
          <cell r="AH1162">
            <v>165.2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0</v>
          </cell>
          <cell r="AU1162">
            <v>0</v>
          </cell>
          <cell r="AV1162">
            <v>0</v>
          </cell>
          <cell r="AW1162">
            <v>0</v>
          </cell>
          <cell r="AX1162">
            <v>0</v>
          </cell>
          <cell r="AY1162">
            <v>0</v>
          </cell>
          <cell r="AZ1162">
            <v>0</v>
          </cell>
          <cell r="BA1162">
            <v>0</v>
          </cell>
          <cell r="BB1162">
            <v>0</v>
          </cell>
          <cell r="BC1162">
            <v>0</v>
          </cell>
          <cell r="BD1162">
            <v>0</v>
          </cell>
          <cell r="BE1162">
            <v>0</v>
          </cell>
          <cell r="BF1162">
            <v>0</v>
          </cell>
          <cell r="BG1162">
            <v>0</v>
          </cell>
          <cell r="BH1162">
            <v>0</v>
          </cell>
          <cell r="BI1162">
            <v>0</v>
          </cell>
          <cell r="BJ1162">
            <v>0</v>
          </cell>
          <cell r="BK1162">
            <v>0</v>
          </cell>
          <cell r="BL1162">
            <v>0</v>
          </cell>
        </row>
        <row r="1163">
          <cell r="B1163" t="str">
            <v>1.1.06.07.00142</v>
          </cell>
          <cell r="C1163" t="str">
            <v xml:space="preserve">NV THEOTOKOS                                      </v>
          </cell>
          <cell r="D1163">
            <v>5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39557.56</v>
          </cell>
          <cell r="X1163">
            <v>39557.56</v>
          </cell>
          <cell r="Y1163">
            <v>39557.56</v>
          </cell>
          <cell r="Z1163">
            <v>39557.56</v>
          </cell>
          <cell r="AA1163">
            <v>39557.56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>
            <v>0</v>
          </cell>
          <cell r="AG1163">
            <v>0</v>
          </cell>
          <cell r="AH1163">
            <v>0</v>
          </cell>
          <cell r="AI1163">
            <v>0</v>
          </cell>
          <cell r="AJ1163">
            <v>0</v>
          </cell>
          <cell r="AK1163">
            <v>0</v>
          </cell>
          <cell r="AL1163">
            <v>0</v>
          </cell>
          <cell r="AM1163">
            <v>0</v>
          </cell>
          <cell r="AN1163">
            <v>0</v>
          </cell>
          <cell r="AO1163">
            <v>0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>
            <v>0</v>
          </cell>
          <cell r="AU1163">
            <v>0</v>
          </cell>
          <cell r="AV1163">
            <v>0</v>
          </cell>
          <cell r="AW1163">
            <v>0</v>
          </cell>
          <cell r="AX1163">
            <v>0</v>
          </cell>
          <cell r="AY1163">
            <v>0</v>
          </cell>
          <cell r="AZ1163">
            <v>0</v>
          </cell>
          <cell r="BA1163">
            <v>0</v>
          </cell>
          <cell r="BB1163">
            <v>0</v>
          </cell>
          <cell r="BC1163">
            <v>0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  <cell r="BK1163">
            <v>0</v>
          </cell>
          <cell r="BL1163">
            <v>0</v>
          </cell>
        </row>
        <row r="1164">
          <cell r="B1164" t="str">
            <v>1.1.06.07.00143</v>
          </cell>
          <cell r="C1164" t="str">
            <v xml:space="preserve">NV TORO                                           </v>
          </cell>
          <cell r="D1164">
            <v>5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AO1164">
            <v>0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>
            <v>0</v>
          </cell>
          <cell r="AU1164">
            <v>1424135.13</v>
          </cell>
          <cell r="AV1164">
            <v>247.63</v>
          </cell>
          <cell r="AW1164">
            <v>-152</v>
          </cell>
          <cell r="AX1164">
            <v>364886.76</v>
          </cell>
          <cell r="AY1164">
            <v>46708.85</v>
          </cell>
          <cell r="AZ1164">
            <v>46708.85</v>
          </cell>
          <cell r="BA1164">
            <v>46708.85</v>
          </cell>
          <cell r="BB1164">
            <v>46708.85</v>
          </cell>
          <cell r="BC1164">
            <v>0</v>
          </cell>
          <cell r="BD1164">
            <v>0</v>
          </cell>
          <cell r="BE1164">
            <v>0</v>
          </cell>
          <cell r="BF1164">
            <v>0</v>
          </cell>
          <cell r="BG1164">
            <v>0</v>
          </cell>
          <cell r="BH1164">
            <v>0</v>
          </cell>
          <cell r="BI1164">
            <v>0</v>
          </cell>
          <cell r="BJ1164">
            <v>0</v>
          </cell>
          <cell r="BK1164">
            <v>0</v>
          </cell>
          <cell r="BL1164">
            <v>0</v>
          </cell>
        </row>
        <row r="1165">
          <cell r="B1165" t="str">
            <v>1.1.06.07.00144</v>
          </cell>
          <cell r="C1165" t="str">
            <v xml:space="preserve">NV ULCAS                                          </v>
          </cell>
          <cell r="D1165">
            <v>5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AO1165">
            <v>0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>
            <v>0</v>
          </cell>
          <cell r="AU1165">
            <v>740043.59</v>
          </cell>
          <cell r="AV1165">
            <v>29401.279999999999</v>
          </cell>
          <cell r="AW1165">
            <v>0</v>
          </cell>
          <cell r="AX1165">
            <v>0</v>
          </cell>
          <cell r="AY1165">
            <v>0</v>
          </cell>
          <cell r="AZ1165">
            <v>0</v>
          </cell>
          <cell r="BA1165">
            <v>0</v>
          </cell>
          <cell r="BB1165">
            <v>0</v>
          </cell>
          <cell r="BC1165">
            <v>0</v>
          </cell>
          <cell r="BD1165">
            <v>0</v>
          </cell>
          <cell r="BE1165">
            <v>0</v>
          </cell>
          <cell r="BF1165">
            <v>0</v>
          </cell>
          <cell r="BG1165">
            <v>0</v>
          </cell>
          <cell r="BH1165">
            <v>0</v>
          </cell>
          <cell r="BI1165">
            <v>0</v>
          </cell>
          <cell r="BJ1165">
            <v>0</v>
          </cell>
          <cell r="BK1165">
            <v>0</v>
          </cell>
          <cell r="BL1165">
            <v>0</v>
          </cell>
        </row>
        <row r="1166">
          <cell r="B1166" t="str">
            <v>1.1.06.07.00145</v>
          </cell>
          <cell r="C1166" t="str">
            <v xml:space="preserve">NV UNINERSYTET JAGIELLONSKI                       </v>
          </cell>
          <cell r="D1166">
            <v>5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AO1166">
            <v>0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0</v>
          </cell>
          <cell r="AY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  <cell r="BE1166">
            <v>0</v>
          </cell>
          <cell r="BF1166">
            <v>0</v>
          </cell>
          <cell r="BG1166">
            <v>0</v>
          </cell>
          <cell r="BH1166">
            <v>0</v>
          </cell>
          <cell r="BI1166">
            <v>0</v>
          </cell>
          <cell r="BJ1166">
            <v>0</v>
          </cell>
          <cell r="BK1166">
            <v>0</v>
          </cell>
          <cell r="BL1166">
            <v>0</v>
          </cell>
        </row>
        <row r="1167">
          <cell r="B1167" t="str">
            <v>1.1.06.07.00146</v>
          </cell>
          <cell r="C1167" t="str">
            <v xml:space="preserve">NV UNIWERSYTET SLASKI                             </v>
          </cell>
          <cell r="D1167">
            <v>5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>
            <v>0</v>
          </cell>
          <cell r="AH1167">
            <v>0</v>
          </cell>
          <cell r="AI1167">
            <v>0</v>
          </cell>
          <cell r="AJ1167">
            <v>0</v>
          </cell>
          <cell r="AK1167">
            <v>728.09</v>
          </cell>
          <cell r="AL1167">
            <v>728.09</v>
          </cell>
          <cell r="AM1167">
            <v>728.09</v>
          </cell>
          <cell r="AN1167">
            <v>0</v>
          </cell>
          <cell r="AO1167">
            <v>0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>
            <v>0</v>
          </cell>
          <cell r="AU1167">
            <v>0</v>
          </cell>
          <cell r="AV1167">
            <v>0</v>
          </cell>
          <cell r="AW1167">
            <v>0</v>
          </cell>
          <cell r="AX1167">
            <v>0</v>
          </cell>
          <cell r="AY1167">
            <v>0</v>
          </cell>
          <cell r="AZ1167">
            <v>0</v>
          </cell>
          <cell r="BA1167">
            <v>0</v>
          </cell>
          <cell r="BB1167">
            <v>0</v>
          </cell>
          <cell r="BC1167">
            <v>0</v>
          </cell>
          <cell r="BD1167">
            <v>0</v>
          </cell>
          <cell r="BE1167">
            <v>0</v>
          </cell>
          <cell r="BF1167">
            <v>0</v>
          </cell>
          <cell r="BG1167">
            <v>0</v>
          </cell>
          <cell r="BH1167">
            <v>0</v>
          </cell>
          <cell r="BI1167">
            <v>0</v>
          </cell>
          <cell r="BJ1167">
            <v>0</v>
          </cell>
          <cell r="BK1167">
            <v>0</v>
          </cell>
          <cell r="BL1167">
            <v>0</v>
          </cell>
        </row>
        <row r="1168">
          <cell r="B1168" t="str">
            <v>1.1.06.07.00147</v>
          </cell>
          <cell r="C1168" t="str">
            <v xml:space="preserve">NV UTVIKEN                                        </v>
          </cell>
          <cell r="D1168">
            <v>5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AO1168">
            <v>0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0</v>
          </cell>
          <cell r="AY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  <cell r="BE1168">
            <v>0</v>
          </cell>
          <cell r="BF1168">
            <v>0</v>
          </cell>
          <cell r="BG1168">
            <v>0</v>
          </cell>
          <cell r="BH1168">
            <v>0</v>
          </cell>
          <cell r="BI1168">
            <v>0</v>
          </cell>
          <cell r="BJ1168">
            <v>0</v>
          </cell>
          <cell r="BK1168">
            <v>0</v>
          </cell>
          <cell r="BL1168">
            <v>0</v>
          </cell>
        </row>
        <row r="1169">
          <cell r="B1169" t="str">
            <v>1.1.06.07.00148</v>
          </cell>
          <cell r="C1169" t="str">
            <v xml:space="preserve">NV VICTORY                                        </v>
          </cell>
          <cell r="D1169">
            <v>5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0</v>
          </cell>
          <cell r="AY1169">
            <v>0</v>
          </cell>
          <cell r="AZ1169">
            <v>0</v>
          </cell>
          <cell r="BA1169">
            <v>0</v>
          </cell>
          <cell r="BB1169">
            <v>0</v>
          </cell>
          <cell r="BC1169">
            <v>0</v>
          </cell>
          <cell r="BD1169">
            <v>0</v>
          </cell>
          <cell r="BE1169">
            <v>0</v>
          </cell>
          <cell r="BF1169">
            <v>0</v>
          </cell>
          <cell r="BG1169">
            <v>0</v>
          </cell>
          <cell r="BH1169">
            <v>0</v>
          </cell>
          <cell r="BI1169">
            <v>0</v>
          </cell>
          <cell r="BJ1169">
            <v>0</v>
          </cell>
          <cell r="BK1169">
            <v>0</v>
          </cell>
          <cell r="BL1169">
            <v>0</v>
          </cell>
        </row>
        <row r="1170">
          <cell r="B1170" t="str">
            <v>1.1.06.07.00149</v>
          </cell>
          <cell r="C1170" t="str">
            <v xml:space="preserve">NV WORLD UMPIRE                                   </v>
          </cell>
          <cell r="D1170">
            <v>5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  <cell r="AY1170">
            <v>0</v>
          </cell>
          <cell r="AZ1170">
            <v>0</v>
          </cell>
          <cell r="BA1170">
            <v>0</v>
          </cell>
          <cell r="BB1170">
            <v>0</v>
          </cell>
          <cell r="BC1170">
            <v>0</v>
          </cell>
          <cell r="BD1170">
            <v>0</v>
          </cell>
          <cell r="BE1170">
            <v>0</v>
          </cell>
          <cell r="BF1170">
            <v>0</v>
          </cell>
          <cell r="BG1170">
            <v>0</v>
          </cell>
          <cell r="BH1170">
            <v>0</v>
          </cell>
          <cell r="BI1170">
            <v>0</v>
          </cell>
          <cell r="BJ1170">
            <v>0</v>
          </cell>
          <cell r="BK1170">
            <v>0</v>
          </cell>
          <cell r="BL1170">
            <v>0</v>
          </cell>
        </row>
        <row r="1171">
          <cell r="B1171" t="str">
            <v>1.1.06.07.00150</v>
          </cell>
          <cell r="C1171" t="str">
            <v xml:space="preserve">NV YICK LUK                                       </v>
          </cell>
          <cell r="D1171">
            <v>5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  <cell r="AY1171">
            <v>0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  <cell r="BE1171">
            <v>0</v>
          </cell>
          <cell r="BF1171">
            <v>0</v>
          </cell>
          <cell r="BG1171">
            <v>0</v>
          </cell>
          <cell r="BH1171">
            <v>0</v>
          </cell>
          <cell r="BI1171">
            <v>0</v>
          </cell>
          <cell r="BJ1171">
            <v>0</v>
          </cell>
          <cell r="BK1171">
            <v>0</v>
          </cell>
          <cell r="BL1171">
            <v>0</v>
          </cell>
        </row>
        <row r="1172">
          <cell r="B1172" t="str">
            <v>1.1.06.07.00151</v>
          </cell>
          <cell r="C1172" t="str">
            <v xml:space="preserve">NV YVONNE                                         </v>
          </cell>
          <cell r="D1172">
            <v>5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AO1172">
            <v>0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U1172">
            <v>0</v>
          </cell>
          <cell r="AV1172">
            <v>0</v>
          </cell>
          <cell r="AW1172">
            <v>0</v>
          </cell>
          <cell r="AX1172">
            <v>0</v>
          </cell>
          <cell r="AY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  <cell r="BE1172">
            <v>0</v>
          </cell>
          <cell r="BF1172">
            <v>0</v>
          </cell>
          <cell r="BG1172">
            <v>0</v>
          </cell>
          <cell r="BH1172">
            <v>0</v>
          </cell>
          <cell r="BI1172">
            <v>0</v>
          </cell>
          <cell r="BJ1172">
            <v>0</v>
          </cell>
          <cell r="BK1172">
            <v>0</v>
          </cell>
          <cell r="BL1172">
            <v>0</v>
          </cell>
        </row>
        <row r="1173">
          <cell r="B1173" t="str">
            <v>1.1.06.07.00152</v>
          </cell>
          <cell r="C1173" t="str">
            <v xml:space="preserve">NV ZENOVIA                                        </v>
          </cell>
          <cell r="D1173">
            <v>5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305.39</v>
          </cell>
          <cell r="R1173">
            <v>78247.12</v>
          </cell>
          <cell r="S1173">
            <v>352.74</v>
          </cell>
          <cell r="T1173">
            <v>352.74</v>
          </cell>
          <cell r="U1173">
            <v>1366471.41</v>
          </cell>
          <cell r="V1173">
            <v>-14461.22</v>
          </cell>
          <cell r="W1173">
            <v>-14461.22</v>
          </cell>
          <cell r="X1173">
            <v>-14461.22</v>
          </cell>
          <cell r="Y1173">
            <v>-5498.71</v>
          </cell>
          <cell r="Z1173">
            <v>-5498.71</v>
          </cell>
          <cell r="AA1173">
            <v>-5498.71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AW1173">
            <v>0</v>
          </cell>
          <cell r="AX1173">
            <v>0</v>
          </cell>
          <cell r="AY1173">
            <v>0</v>
          </cell>
          <cell r="AZ1173">
            <v>0</v>
          </cell>
          <cell r="BA1173">
            <v>0</v>
          </cell>
          <cell r="BB1173">
            <v>0</v>
          </cell>
          <cell r="BC1173">
            <v>0</v>
          </cell>
          <cell r="BD1173">
            <v>0</v>
          </cell>
          <cell r="BE1173">
            <v>0</v>
          </cell>
          <cell r="BF1173">
            <v>0</v>
          </cell>
          <cell r="BG1173">
            <v>0</v>
          </cell>
          <cell r="BH1173">
            <v>0</v>
          </cell>
          <cell r="BI1173">
            <v>0</v>
          </cell>
          <cell r="BJ1173">
            <v>0</v>
          </cell>
          <cell r="BK1173">
            <v>0</v>
          </cell>
          <cell r="BL1173">
            <v>0</v>
          </cell>
        </row>
        <row r="1174">
          <cell r="B1174" t="str">
            <v>1.1.06.07.00153</v>
          </cell>
          <cell r="C1174" t="str">
            <v xml:space="preserve">NV MYRTO                                          </v>
          </cell>
          <cell r="D1174">
            <v>5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1785.79</v>
          </cell>
          <cell r="R1174">
            <v>1785.79</v>
          </cell>
          <cell r="S1174">
            <v>1785.79</v>
          </cell>
          <cell r="T1174">
            <v>1785.79</v>
          </cell>
          <cell r="U1174">
            <v>1785.79</v>
          </cell>
          <cell r="V1174">
            <v>1785.79</v>
          </cell>
          <cell r="W1174">
            <v>1785.79</v>
          </cell>
          <cell r="X1174">
            <v>1785.79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U1174">
            <v>0</v>
          </cell>
          <cell r="AV1174">
            <v>0</v>
          </cell>
          <cell r="AW1174">
            <v>0</v>
          </cell>
          <cell r="AX1174">
            <v>0</v>
          </cell>
          <cell r="AY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  <cell r="BE1174">
            <v>0</v>
          </cell>
          <cell r="BF1174">
            <v>0</v>
          </cell>
          <cell r="BG1174">
            <v>0</v>
          </cell>
          <cell r="BH1174">
            <v>0</v>
          </cell>
          <cell r="BI1174">
            <v>0</v>
          </cell>
          <cell r="BJ1174">
            <v>0</v>
          </cell>
          <cell r="BK1174">
            <v>0</v>
          </cell>
          <cell r="BL1174">
            <v>0</v>
          </cell>
        </row>
        <row r="1175">
          <cell r="B1175" t="str">
            <v>1.1.06.07.00154</v>
          </cell>
          <cell r="C1175" t="str">
            <v xml:space="preserve">NV WASHINGTON RAINBOW II                          </v>
          </cell>
          <cell r="D1175">
            <v>5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8331.7800000000007</v>
          </cell>
          <cell r="R1175">
            <v>8331.7800000000007</v>
          </cell>
          <cell r="S1175">
            <v>8331.7800000000007</v>
          </cell>
          <cell r="T1175">
            <v>8331.7800000000007</v>
          </cell>
          <cell r="U1175">
            <v>8331.7800000000007</v>
          </cell>
          <cell r="V1175">
            <v>8331.7800000000007</v>
          </cell>
          <cell r="W1175">
            <v>8331.7800000000007</v>
          </cell>
          <cell r="X1175">
            <v>8331.7800000000007</v>
          </cell>
          <cell r="Y1175">
            <v>-1509.39</v>
          </cell>
          <cell r="Z1175">
            <v>-1509.39</v>
          </cell>
          <cell r="AA1175">
            <v>-1509.39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K1175">
            <v>0</v>
          </cell>
          <cell r="AL1175">
            <v>0</v>
          </cell>
          <cell r="AM1175">
            <v>0</v>
          </cell>
          <cell r="AN1175">
            <v>0</v>
          </cell>
          <cell r="AO1175">
            <v>0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U1175">
            <v>0</v>
          </cell>
          <cell r="AV1175">
            <v>0</v>
          </cell>
          <cell r="AW1175">
            <v>0</v>
          </cell>
          <cell r="AX1175">
            <v>0</v>
          </cell>
          <cell r="AY1175">
            <v>0</v>
          </cell>
          <cell r="AZ1175">
            <v>0</v>
          </cell>
          <cell r="BA1175">
            <v>0</v>
          </cell>
          <cell r="BB1175">
            <v>0</v>
          </cell>
          <cell r="BC1175">
            <v>0</v>
          </cell>
          <cell r="BD1175">
            <v>0</v>
          </cell>
          <cell r="BE1175">
            <v>0</v>
          </cell>
          <cell r="BF1175">
            <v>0</v>
          </cell>
          <cell r="BG1175">
            <v>0</v>
          </cell>
          <cell r="BH1175">
            <v>0</v>
          </cell>
          <cell r="BI1175">
            <v>0</v>
          </cell>
          <cell r="BJ1175">
            <v>0</v>
          </cell>
          <cell r="BK1175">
            <v>0</v>
          </cell>
          <cell r="BL1175">
            <v>0</v>
          </cell>
        </row>
        <row r="1176">
          <cell r="B1176" t="str">
            <v>1.1.06.07.00155</v>
          </cell>
          <cell r="C1176" t="str">
            <v xml:space="preserve">NV AN HUA JIANG                                   </v>
          </cell>
          <cell r="D1176">
            <v>5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-403.7</v>
          </cell>
          <cell r="R1176">
            <v>-403.7</v>
          </cell>
          <cell r="S1176">
            <v>-403.7</v>
          </cell>
          <cell r="T1176">
            <v>-403.7</v>
          </cell>
          <cell r="U1176">
            <v>-403.7</v>
          </cell>
          <cell r="V1176">
            <v>-403.7</v>
          </cell>
          <cell r="W1176">
            <v>-403.7</v>
          </cell>
          <cell r="X1176">
            <v>-403.7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>
            <v>0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>
            <v>0</v>
          </cell>
          <cell r="AU1176">
            <v>0</v>
          </cell>
          <cell r="AV1176">
            <v>0</v>
          </cell>
          <cell r="AW1176">
            <v>0</v>
          </cell>
          <cell r="AX1176">
            <v>0</v>
          </cell>
          <cell r="AY1176">
            <v>0</v>
          </cell>
          <cell r="AZ1176">
            <v>0</v>
          </cell>
          <cell r="BA1176">
            <v>0</v>
          </cell>
          <cell r="BB1176">
            <v>0</v>
          </cell>
          <cell r="BC1176">
            <v>0</v>
          </cell>
          <cell r="BD1176">
            <v>0</v>
          </cell>
          <cell r="BE1176">
            <v>0</v>
          </cell>
          <cell r="BF1176">
            <v>0</v>
          </cell>
          <cell r="BG1176">
            <v>0</v>
          </cell>
          <cell r="BH1176">
            <v>0</v>
          </cell>
          <cell r="BI1176">
            <v>0</v>
          </cell>
          <cell r="BJ1176">
            <v>0</v>
          </cell>
          <cell r="BK1176">
            <v>0</v>
          </cell>
          <cell r="BL1176">
            <v>0</v>
          </cell>
        </row>
        <row r="1177">
          <cell r="B1177" t="str">
            <v>1.1.06.07.00156</v>
          </cell>
          <cell r="C1177" t="str">
            <v xml:space="preserve">NV FAIR LADY                                      </v>
          </cell>
          <cell r="D1177">
            <v>5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68919.070000000007</v>
          </cell>
          <cell r="R1177">
            <v>68919.070000000007</v>
          </cell>
          <cell r="S1177">
            <v>68919.070000000007</v>
          </cell>
          <cell r="T1177">
            <v>12965.23</v>
          </cell>
          <cell r="U1177">
            <v>12965.23</v>
          </cell>
          <cell r="V1177">
            <v>12965.23</v>
          </cell>
          <cell r="W1177">
            <v>12965.23</v>
          </cell>
          <cell r="X1177">
            <v>12965.23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>
            <v>0</v>
          </cell>
          <cell r="AO1177">
            <v>0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U1177">
            <v>0</v>
          </cell>
          <cell r="AV1177">
            <v>0</v>
          </cell>
          <cell r="AW1177">
            <v>0</v>
          </cell>
          <cell r="AX1177">
            <v>0</v>
          </cell>
          <cell r="AY1177">
            <v>0</v>
          </cell>
          <cell r="AZ1177">
            <v>0</v>
          </cell>
          <cell r="BA1177">
            <v>0</v>
          </cell>
          <cell r="BB1177">
            <v>0</v>
          </cell>
          <cell r="BC1177">
            <v>0</v>
          </cell>
          <cell r="BD1177">
            <v>0</v>
          </cell>
          <cell r="BE1177">
            <v>0</v>
          </cell>
          <cell r="BF1177">
            <v>0</v>
          </cell>
          <cell r="BG1177">
            <v>0</v>
          </cell>
          <cell r="BH1177">
            <v>0</v>
          </cell>
          <cell r="BI1177">
            <v>0</v>
          </cell>
          <cell r="BJ1177">
            <v>0</v>
          </cell>
          <cell r="BK1177">
            <v>0</v>
          </cell>
          <cell r="BL1177">
            <v>0</v>
          </cell>
        </row>
        <row r="1178">
          <cell r="B1178" t="str">
            <v>1.1.06.07.00157</v>
          </cell>
          <cell r="C1178" t="str">
            <v xml:space="preserve">NV DIAMOND A                                      </v>
          </cell>
          <cell r="D1178">
            <v>5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307138.99</v>
          </cell>
          <cell r="R1178">
            <v>39426</v>
          </cell>
          <cell r="S1178">
            <v>39426</v>
          </cell>
          <cell r="T1178">
            <v>12.61</v>
          </cell>
          <cell r="U1178">
            <v>12.61</v>
          </cell>
          <cell r="V1178">
            <v>12.61</v>
          </cell>
          <cell r="W1178">
            <v>12.61</v>
          </cell>
          <cell r="X1178">
            <v>12.61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O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U1178">
            <v>0</v>
          </cell>
          <cell r="AV1178">
            <v>0</v>
          </cell>
          <cell r="AW1178">
            <v>0</v>
          </cell>
          <cell r="AX1178">
            <v>0</v>
          </cell>
          <cell r="AY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  <cell r="BE1178">
            <v>0</v>
          </cell>
          <cell r="BF1178">
            <v>0</v>
          </cell>
          <cell r="BG1178">
            <v>0</v>
          </cell>
          <cell r="BH1178">
            <v>0</v>
          </cell>
          <cell r="BI1178">
            <v>0</v>
          </cell>
          <cell r="BJ1178">
            <v>0</v>
          </cell>
          <cell r="BK1178">
            <v>0</v>
          </cell>
          <cell r="BL1178">
            <v>0</v>
          </cell>
        </row>
        <row r="1179">
          <cell r="B1179" t="str">
            <v>1.1.06.07.00158</v>
          </cell>
          <cell r="C1179" t="str">
            <v xml:space="preserve">NV ZEE ONE                                        </v>
          </cell>
          <cell r="D1179">
            <v>5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257332.82</v>
          </cell>
          <cell r="R1179">
            <v>101673.17</v>
          </cell>
          <cell r="S1179">
            <v>-5575.8</v>
          </cell>
          <cell r="T1179">
            <v>-5575.8</v>
          </cell>
          <cell r="U1179">
            <v>-5575.8</v>
          </cell>
          <cell r="V1179">
            <v>-5575.8</v>
          </cell>
          <cell r="W1179">
            <v>-5575.8</v>
          </cell>
          <cell r="X1179">
            <v>-5575.8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K1179">
            <v>0</v>
          </cell>
          <cell r="AL1179">
            <v>0</v>
          </cell>
          <cell r="AM1179">
            <v>0</v>
          </cell>
          <cell r="AN1179">
            <v>0</v>
          </cell>
          <cell r="AO1179">
            <v>0</v>
          </cell>
          <cell r="AP1179">
            <v>0</v>
          </cell>
          <cell r="AQ1179">
            <v>0</v>
          </cell>
          <cell r="AR1179">
            <v>0</v>
          </cell>
          <cell r="AS1179">
            <v>0</v>
          </cell>
          <cell r="AT1179">
            <v>0</v>
          </cell>
          <cell r="AU1179">
            <v>0</v>
          </cell>
          <cell r="AV1179">
            <v>0</v>
          </cell>
          <cell r="AW1179">
            <v>0</v>
          </cell>
          <cell r="AX1179">
            <v>0</v>
          </cell>
          <cell r="AY1179">
            <v>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  <cell r="BE1179">
            <v>0</v>
          </cell>
          <cell r="BF1179">
            <v>0</v>
          </cell>
          <cell r="BG1179">
            <v>0</v>
          </cell>
          <cell r="BH1179">
            <v>0</v>
          </cell>
          <cell r="BI1179">
            <v>0</v>
          </cell>
          <cell r="BJ1179">
            <v>0</v>
          </cell>
          <cell r="BK1179">
            <v>0</v>
          </cell>
          <cell r="BL1179">
            <v>0</v>
          </cell>
        </row>
        <row r="1180">
          <cell r="B1180" t="str">
            <v>1.1.06.07.00159</v>
          </cell>
          <cell r="C1180" t="str">
            <v xml:space="preserve">NV MORAKOT NAREE                                  </v>
          </cell>
          <cell r="D1180">
            <v>5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-21740.25</v>
          </cell>
          <cell r="R1180">
            <v>-21740.25</v>
          </cell>
          <cell r="S1180">
            <v>-21740.25</v>
          </cell>
          <cell r="T1180">
            <v>-21740.25</v>
          </cell>
          <cell r="U1180">
            <v>-21740.25</v>
          </cell>
          <cell r="V1180">
            <v>-21740.25</v>
          </cell>
          <cell r="W1180">
            <v>-21740.25</v>
          </cell>
          <cell r="X1180">
            <v>-21740.25</v>
          </cell>
          <cell r="Y1180">
            <v>-21740.25</v>
          </cell>
          <cell r="Z1180">
            <v>-21740.25</v>
          </cell>
          <cell r="AA1180">
            <v>-21740.25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>
            <v>0</v>
          </cell>
          <cell r="AH1180">
            <v>0</v>
          </cell>
          <cell r="AI1180">
            <v>0</v>
          </cell>
          <cell r="AJ1180">
            <v>0</v>
          </cell>
          <cell r="AK1180">
            <v>0</v>
          </cell>
          <cell r="AL1180">
            <v>0</v>
          </cell>
          <cell r="AM1180">
            <v>0</v>
          </cell>
          <cell r="AN1180">
            <v>0</v>
          </cell>
          <cell r="AO1180">
            <v>0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AW1180">
            <v>0</v>
          </cell>
          <cell r="AX1180">
            <v>0</v>
          </cell>
          <cell r="AY1180">
            <v>0</v>
          </cell>
          <cell r="AZ1180">
            <v>0</v>
          </cell>
          <cell r="BA1180">
            <v>0</v>
          </cell>
          <cell r="BB1180">
            <v>0</v>
          </cell>
          <cell r="BC1180">
            <v>0</v>
          </cell>
          <cell r="BD1180">
            <v>0</v>
          </cell>
          <cell r="BE1180">
            <v>0</v>
          </cell>
          <cell r="BF1180">
            <v>0</v>
          </cell>
          <cell r="BG1180">
            <v>0</v>
          </cell>
          <cell r="BH1180">
            <v>0</v>
          </cell>
          <cell r="BI1180">
            <v>0</v>
          </cell>
          <cell r="BJ1180">
            <v>0</v>
          </cell>
          <cell r="BK1180">
            <v>0</v>
          </cell>
          <cell r="BL1180">
            <v>0</v>
          </cell>
        </row>
        <row r="1181">
          <cell r="B1181" t="str">
            <v>1.1.06.07.00160</v>
          </cell>
          <cell r="C1181" t="str">
            <v xml:space="preserve">NV POWSTANIEC STYCZNIOWY                          </v>
          </cell>
          <cell r="D1181">
            <v>5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-3164.47</v>
          </cell>
          <cell r="R1181">
            <v>-3164.47</v>
          </cell>
          <cell r="S1181">
            <v>-3164.47</v>
          </cell>
          <cell r="T1181">
            <v>-3164.47</v>
          </cell>
          <cell r="U1181">
            <v>-3164.47</v>
          </cell>
          <cell r="V1181">
            <v>-3164.47</v>
          </cell>
          <cell r="W1181">
            <v>-3164.47</v>
          </cell>
          <cell r="X1181">
            <v>-3164.47</v>
          </cell>
          <cell r="Y1181">
            <v>-3164.47</v>
          </cell>
          <cell r="Z1181">
            <v>-3164.47</v>
          </cell>
          <cell r="AA1181">
            <v>-3164.47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>
            <v>0</v>
          </cell>
          <cell r="AH1181">
            <v>0</v>
          </cell>
          <cell r="AI1181">
            <v>0</v>
          </cell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>
            <v>0</v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  <cell r="AY1181">
            <v>3886748.85</v>
          </cell>
          <cell r="AZ1181">
            <v>120961.81</v>
          </cell>
          <cell r="BA1181">
            <v>102404.91</v>
          </cell>
          <cell r="BB1181">
            <v>102404.91</v>
          </cell>
          <cell r="BC1181">
            <v>35248.089999999997</v>
          </cell>
          <cell r="BD1181">
            <v>0</v>
          </cell>
          <cell r="BE1181">
            <v>0</v>
          </cell>
          <cell r="BF1181">
            <v>0</v>
          </cell>
          <cell r="BG1181">
            <v>0</v>
          </cell>
          <cell r="BH1181">
            <v>0</v>
          </cell>
          <cell r="BI1181">
            <v>0</v>
          </cell>
          <cell r="BJ1181">
            <v>0</v>
          </cell>
          <cell r="BK1181">
            <v>0</v>
          </cell>
          <cell r="BL1181">
            <v>0</v>
          </cell>
        </row>
        <row r="1182">
          <cell r="B1182" t="str">
            <v>1.1.06.07.00161</v>
          </cell>
          <cell r="C1182" t="str">
            <v xml:space="preserve">NV BLADE RUNNER                                   </v>
          </cell>
          <cell r="D1182">
            <v>5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328676.84000000003</v>
          </cell>
          <cell r="R1182">
            <v>12.39</v>
          </cell>
          <cell r="S1182">
            <v>0.97</v>
          </cell>
          <cell r="T1182">
            <v>0.97</v>
          </cell>
          <cell r="U1182">
            <v>0.97</v>
          </cell>
          <cell r="V1182">
            <v>0.97</v>
          </cell>
          <cell r="W1182">
            <v>0.97</v>
          </cell>
          <cell r="X1182">
            <v>0.97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>
            <v>0</v>
          </cell>
          <cell r="AH1182">
            <v>0</v>
          </cell>
          <cell r="AI1182">
            <v>0</v>
          </cell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>
            <v>0</v>
          </cell>
          <cell r="AO1182">
            <v>0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U1182">
            <v>0</v>
          </cell>
          <cell r="AV1182">
            <v>0</v>
          </cell>
          <cell r="AW1182">
            <v>0</v>
          </cell>
          <cell r="AX1182">
            <v>0</v>
          </cell>
          <cell r="AY1182">
            <v>0</v>
          </cell>
          <cell r="AZ1182">
            <v>0</v>
          </cell>
          <cell r="BA1182">
            <v>0</v>
          </cell>
          <cell r="BB1182">
            <v>0</v>
          </cell>
          <cell r="BC1182">
            <v>0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  <cell r="BK1182">
            <v>0</v>
          </cell>
          <cell r="BL1182">
            <v>0</v>
          </cell>
        </row>
        <row r="1183">
          <cell r="B1183" t="str">
            <v>1.1.06.07.00162</v>
          </cell>
          <cell r="C1183" t="str">
            <v xml:space="preserve">NV SEA MERIT                                      </v>
          </cell>
          <cell r="D1183">
            <v>5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37185.550000000003</v>
          </cell>
          <cell r="R1183">
            <v>37185.550000000003</v>
          </cell>
          <cell r="S1183">
            <v>37185.550000000003</v>
          </cell>
          <cell r="T1183">
            <v>37185.550000000003</v>
          </cell>
          <cell r="U1183">
            <v>37185.550000000003</v>
          </cell>
          <cell r="V1183">
            <v>37185.550000000003</v>
          </cell>
          <cell r="W1183">
            <v>37185.550000000003</v>
          </cell>
          <cell r="X1183">
            <v>37185.550000000003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0</v>
          </cell>
          <cell r="AY1183">
            <v>0</v>
          </cell>
          <cell r="AZ1183">
            <v>0</v>
          </cell>
          <cell r="BA1183">
            <v>0</v>
          </cell>
          <cell r="BB1183">
            <v>0</v>
          </cell>
          <cell r="BC1183">
            <v>0</v>
          </cell>
          <cell r="BD1183">
            <v>0</v>
          </cell>
          <cell r="BE1183">
            <v>0</v>
          </cell>
          <cell r="BF1183">
            <v>0</v>
          </cell>
          <cell r="BG1183">
            <v>0</v>
          </cell>
          <cell r="BH1183">
            <v>0</v>
          </cell>
          <cell r="BI1183">
            <v>0</v>
          </cell>
          <cell r="BJ1183">
            <v>0</v>
          </cell>
          <cell r="BK1183">
            <v>0</v>
          </cell>
          <cell r="BL1183">
            <v>0</v>
          </cell>
        </row>
        <row r="1184">
          <cell r="B1184" t="str">
            <v>1.1.06.07.00163</v>
          </cell>
          <cell r="C1184" t="str">
            <v xml:space="preserve">NV MANDY                                          </v>
          </cell>
          <cell r="D1184">
            <v>5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55023.39</v>
          </cell>
          <cell r="R1184">
            <v>55023.39</v>
          </cell>
          <cell r="S1184">
            <v>55023.39</v>
          </cell>
          <cell r="T1184">
            <v>55023.39</v>
          </cell>
          <cell r="U1184">
            <v>55023.39</v>
          </cell>
          <cell r="V1184">
            <v>55023.39</v>
          </cell>
          <cell r="W1184">
            <v>55023.39</v>
          </cell>
          <cell r="X1184">
            <v>55023.39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U1184">
            <v>0</v>
          </cell>
          <cell r="AV1184">
            <v>0</v>
          </cell>
          <cell r="AW1184">
            <v>0</v>
          </cell>
          <cell r="AX1184">
            <v>0</v>
          </cell>
          <cell r="AY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  <cell r="BE1184">
            <v>0</v>
          </cell>
          <cell r="BF1184">
            <v>0</v>
          </cell>
          <cell r="BG1184">
            <v>0</v>
          </cell>
          <cell r="BH1184">
            <v>0</v>
          </cell>
          <cell r="BI1184">
            <v>0</v>
          </cell>
          <cell r="BJ1184">
            <v>0</v>
          </cell>
          <cell r="BK1184">
            <v>0</v>
          </cell>
          <cell r="BL1184">
            <v>0</v>
          </cell>
        </row>
        <row r="1185">
          <cell r="B1185" t="str">
            <v>1.1.06.07.00164</v>
          </cell>
          <cell r="C1185" t="str">
            <v xml:space="preserve">NV RAYNA                                          </v>
          </cell>
          <cell r="D1185">
            <v>5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356681.11</v>
          </cell>
          <cell r="R1185">
            <v>146813.03</v>
          </cell>
          <cell r="S1185">
            <v>-16.62</v>
          </cell>
          <cell r="T1185">
            <v>-16.62</v>
          </cell>
          <cell r="U1185">
            <v>-16.62</v>
          </cell>
          <cell r="V1185">
            <v>-16.62</v>
          </cell>
          <cell r="W1185">
            <v>-16.62</v>
          </cell>
          <cell r="X1185">
            <v>-16.62</v>
          </cell>
          <cell r="Y1185">
            <v>-16.62</v>
          </cell>
          <cell r="Z1185">
            <v>-16.62</v>
          </cell>
          <cell r="AA1185">
            <v>-16.62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0</v>
          </cell>
          <cell r="AY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  <cell r="BE1185">
            <v>0</v>
          </cell>
          <cell r="BF1185">
            <v>0</v>
          </cell>
          <cell r="BG1185">
            <v>0</v>
          </cell>
          <cell r="BH1185">
            <v>0</v>
          </cell>
          <cell r="BI1185">
            <v>0</v>
          </cell>
          <cell r="BJ1185">
            <v>0</v>
          </cell>
          <cell r="BK1185">
            <v>0</v>
          </cell>
          <cell r="BL1185">
            <v>0</v>
          </cell>
        </row>
        <row r="1186">
          <cell r="B1186" t="str">
            <v>1.1.06.07.00165</v>
          </cell>
          <cell r="C1186" t="str">
            <v xml:space="preserve">NV SEA FORTUNE                                    </v>
          </cell>
          <cell r="D1186">
            <v>5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AO1186">
            <v>0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T1186">
            <v>0</v>
          </cell>
          <cell r="AU1186">
            <v>0</v>
          </cell>
          <cell r="AV1186">
            <v>0</v>
          </cell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0</v>
          </cell>
          <cell r="BD1186">
            <v>0</v>
          </cell>
          <cell r="BE1186">
            <v>0</v>
          </cell>
          <cell r="BF1186">
            <v>0</v>
          </cell>
          <cell r="BG1186">
            <v>0</v>
          </cell>
          <cell r="BH1186">
            <v>0</v>
          </cell>
          <cell r="BI1186">
            <v>0</v>
          </cell>
          <cell r="BJ1186">
            <v>0</v>
          </cell>
          <cell r="BK1186">
            <v>0</v>
          </cell>
          <cell r="BL1186">
            <v>0</v>
          </cell>
        </row>
        <row r="1187">
          <cell r="B1187" t="str">
            <v>1.1.06.07.00166</v>
          </cell>
          <cell r="C1187" t="str">
            <v xml:space="preserve">NV PORTORROZ                                      </v>
          </cell>
          <cell r="D1187">
            <v>5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30552.53</v>
          </cell>
          <cell r="R1187">
            <v>14897.24</v>
          </cell>
          <cell r="S1187">
            <v>14897.24</v>
          </cell>
          <cell r="T1187">
            <v>14897.24</v>
          </cell>
          <cell r="U1187">
            <v>14897.24</v>
          </cell>
          <cell r="V1187">
            <v>14897.24</v>
          </cell>
          <cell r="W1187">
            <v>14897.24</v>
          </cell>
          <cell r="X1187">
            <v>14897.24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0</v>
          </cell>
          <cell r="AY1187">
            <v>0</v>
          </cell>
          <cell r="AZ1187">
            <v>0</v>
          </cell>
          <cell r="BA1187">
            <v>0</v>
          </cell>
          <cell r="BB1187">
            <v>0</v>
          </cell>
          <cell r="BC1187">
            <v>0</v>
          </cell>
          <cell r="BD1187">
            <v>0</v>
          </cell>
          <cell r="BE1187">
            <v>0</v>
          </cell>
          <cell r="BF1187">
            <v>0</v>
          </cell>
          <cell r="BG1187">
            <v>0</v>
          </cell>
          <cell r="BH1187">
            <v>0</v>
          </cell>
          <cell r="BI1187">
            <v>0</v>
          </cell>
          <cell r="BJ1187">
            <v>0</v>
          </cell>
          <cell r="BK1187">
            <v>0</v>
          </cell>
          <cell r="BL1187">
            <v>0</v>
          </cell>
        </row>
        <row r="1188">
          <cell r="B1188" t="str">
            <v>1.1.06.07.00167</v>
          </cell>
          <cell r="C1188" t="str">
            <v xml:space="preserve">NV NISHA                                          </v>
          </cell>
          <cell r="D1188">
            <v>5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400461.37</v>
          </cell>
          <cell r="S1188">
            <v>414.69</v>
          </cell>
          <cell r="T1188">
            <v>414.69</v>
          </cell>
          <cell r="U1188">
            <v>414.69</v>
          </cell>
          <cell r="V1188">
            <v>414.69</v>
          </cell>
          <cell r="W1188">
            <v>414.69</v>
          </cell>
          <cell r="X1188">
            <v>414.69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0</v>
          </cell>
          <cell r="AY1188">
            <v>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  <cell r="BE1188">
            <v>0</v>
          </cell>
          <cell r="BF1188">
            <v>0</v>
          </cell>
          <cell r="BG1188">
            <v>0</v>
          </cell>
          <cell r="BH1188">
            <v>0</v>
          </cell>
          <cell r="BI1188">
            <v>0</v>
          </cell>
          <cell r="BJ1188">
            <v>0</v>
          </cell>
          <cell r="BK1188">
            <v>0</v>
          </cell>
          <cell r="BL1188">
            <v>0</v>
          </cell>
        </row>
        <row r="1189">
          <cell r="B1189" t="str">
            <v>1.1.06.07.00168</v>
          </cell>
          <cell r="C1189" t="str">
            <v xml:space="preserve">NV COMANCHE BELLE                                 </v>
          </cell>
          <cell r="D1189">
            <v>5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88014</v>
          </cell>
          <cell r="S1189">
            <v>-712.91</v>
          </cell>
          <cell r="T1189">
            <v>-712.91</v>
          </cell>
          <cell r="U1189">
            <v>-712.91</v>
          </cell>
          <cell r="V1189">
            <v>-712.91</v>
          </cell>
          <cell r="W1189">
            <v>-712.91</v>
          </cell>
          <cell r="X1189">
            <v>-712.91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456950.27</v>
          </cell>
          <cell r="AV1189">
            <v>7257.07</v>
          </cell>
          <cell r="AW1189">
            <v>7257.07</v>
          </cell>
          <cell r="AX1189">
            <v>7257.07</v>
          </cell>
          <cell r="AY1189">
            <v>0</v>
          </cell>
          <cell r="AZ1189">
            <v>0</v>
          </cell>
          <cell r="BA1189">
            <v>0</v>
          </cell>
          <cell r="BB1189">
            <v>0</v>
          </cell>
          <cell r="BC1189">
            <v>0</v>
          </cell>
          <cell r="BD1189">
            <v>0</v>
          </cell>
          <cell r="BE1189">
            <v>0</v>
          </cell>
          <cell r="BF1189">
            <v>0</v>
          </cell>
          <cell r="BG1189">
            <v>0</v>
          </cell>
          <cell r="BH1189">
            <v>0</v>
          </cell>
          <cell r="BI1189">
            <v>0</v>
          </cell>
          <cell r="BJ1189">
            <v>0</v>
          </cell>
          <cell r="BK1189">
            <v>0</v>
          </cell>
          <cell r="BL1189">
            <v>0</v>
          </cell>
        </row>
        <row r="1190">
          <cell r="B1190" t="str">
            <v>1.1.06.07.00169</v>
          </cell>
          <cell r="C1190" t="str">
            <v xml:space="preserve">NV ALICAHUE                                       </v>
          </cell>
          <cell r="D1190">
            <v>5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6493.89</v>
          </cell>
          <cell r="T1190">
            <v>6493.89</v>
          </cell>
          <cell r="U1190">
            <v>6493.89</v>
          </cell>
          <cell r="V1190">
            <v>6493.89</v>
          </cell>
          <cell r="W1190">
            <v>6493.89</v>
          </cell>
          <cell r="X1190">
            <v>6493.89</v>
          </cell>
          <cell r="Y1190">
            <v>6493.89</v>
          </cell>
          <cell r="Z1190">
            <v>6493.89</v>
          </cell>
          <cell r="AA1190">
            <v>6493.89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  <cell r="AY1190">
            <v>0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  <cell r="BE1190">
            <v>0</v>
          </cell>
          <cell r="BF1190">
            <v>0</v>
          </cell>
          <cell r="BG1190">
            <v>0</v>
          </cell>
          <cell r="BH1190">
            <v>0</v>
          </cell>
          <cell r="BI1190">
            <v>0</v>
          </cell>
          <cell r="BJ1190">
            <v>0</v>
          </cell>
          <cell r="BK1190">
            <v>0</v>
          </cell>
          <cell r="BL1190">
            <v>0</v>
          </cell>
        </row>
        <row r="1191">
          <cell r="B1191" t="str">
            <v>1.1.06.07.00170</v>
          </cell>
          <cell r="C1191" t="str">
            <v xml:space="preserve">NV ORHAN DEVAL                                    </v>
          </cell>
          <cell r="D1191">
            <v>5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1423.69</v>
          </cell>
          <cell r="T1191">
            <v>1423.69</v>
          </cell>
          <cell r="U1191">
            <v>1423.69</v>
          </cell>
          <cell r="V1191">
            <v>1423.69</v>
          </cell>
          <cell r="W1191">
            <v>1423.69</v>
          </cell>
          <cell r="X1191">
            <v>1423.69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U1191">
            <v>0</v>
          </cell>
          <cell r="AV1191">
            <v>0</v>
          </cell>
          <cell r="AW1191">
            <v>0</v>
          </cell>
          <cell r="AX1191">
            <v>0</v>
          </cell>
          <cell r="AY1191">
            <v>0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  <cell r="BE1191">
            <v>0</v>
          </cell>
          <cell r="BF1191">
            <v>0</v>
          </cell>
          <cell r="BG1191">
            <v>0</v>
          </cell>
          <cell r="BH1191">
            <v>0</v>
          </cell>
          <cell r="BI1191">
            <v>0</v>
          </cell>
          <cell r="BJ1191">
            <v>0</v>
          </cell>
          <cell r="BK1191">
            <v>0</v>
          </cell>
          <cell r="BL1191">
            <v>0</v>
          </cell>
        </row>
        <row r="1192">
          <cell r="B1192" t="str">
            <v>1.1.06.07.00171</v>
          </cell>
          <cell r="C1192" t="str">
            <v xml:space="preserve">NV ZHAO YAGN HAY                                  </v>
          </cell>
          <cell r="D1192">
            <v>5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256959.57</v>
          </cell>
          <cell r="T1192">
            <v>-332.19</v>
          </cell>
          <cell r="U1192">
            <v>-8370.1</v>
          </cell>
          <cell r="V1192">
            <v>-8370.1</v>
          </cell>
          <cell r="W1192">
            <v>-8370.1</v>
          </cell>
          <cell r="X1192">
            <v>-8370.1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-19773.13</v>
          </cell>
          <cell r="AK1192">
            <v>-19773.13</v>
          </cell>
          <cell r="AL1192">
            <v>-19773.13</v>
          </cell>
          <cell r="AM1192">
            <v>-19773.13</v>
          </cell>
          <cell r="AN1192">
            <v>-19773.13</v>
          </cell>
          <cell r="AO1192">
            <v>0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U1192">
            <v>0</v>
          </cell>
          <cell r="AV1192">
            <v>0</v>
          </cell>
          <cell r="AW1192">
            <v>0</v>
          </cell>
          <cell r="AX1192">
            <v>0</v>
          </cell>
          <cell r="AY1192">
            <v>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  <cell r="BE1192">
            <v>0</v>
          </cell>
          <cell r="BF1192">
            <v>0</v>
          </cell>
          <cell r="BG1192">
            <v>0</v>
          </cell>
          <cell r="BH1192">
            <v>0</v>
          </cell>
          <cell r="BI1192">
            <v>0</v>
          </cell>
          <cell r="BJ1192">
            <v>0</v>
          </cell>
          <cell r="BK1192">
            <v>0</v>
          </cell>
          <cell r="BL1192">
            <v>0</v>
          </cell>
        </row>
        <row r="1193">
          <cell r="B1193" t="str">
            <v>1.1.06.07.00172</v>
          </cell>
          <cell r="C1193" t="str">
            <v xml:space="preserve">NV HELLENA OLDENDORFF                             </v>
          </cell>
          <cell r="D1193">
            <v>5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83443.64</v>
          </cell>
          <cell r="R1193">
            <v>83443.64</v>
          </cell>
          <cell r="S1193">
            <v>83443.64</v>
          </cell>
          <cell r="T1193">
            <v>83443.64</v>
          </cell>
          <cell r="U1193">
            <v>83443.64</v>
          </cell>
          <cell r="V1193">
            <v>83443.64</v>
          </cell>
          <cell r="W1193">
            <v>83443.64</v>
          </cell>
          <cell r="X1193">
            <v>83443.64</v>
          </cell>
          <cell r="Y1193">
            <v>83443.64</v>
          </cell>
          <cell r="Z1193">
            <v>83443.64</v>
          </cell>
          <cell r="AA1193">
            <v>83443.64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>
            <v>0</v>
          </cell>
          <cell r="AO1193">
            <v>0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U1193">
            <v>0</v>
          </cell>
          <cell r="AV1193">
            <v>0</v>
          </cell>
          <cell r="AW1193">
            <v>0</v>
          </cell>
          <cell r="AX1193">
            <v>0</v>
          </cell>
          <cell r="AY1193">
            <v>0</v>
          </cell>
          <cell r="AZ1193">
            <v>0</v>
          </cell>
          <cell r="BA1193">
            <v>0</v>
          </cell>
          <cell r="BB1193">
            <v>0</v>
          </cell>
          <cell r="BC1193">
            <v>0</v>
          </cell>
          <cell r="BD1193">
            <v>0</v>
          </cell>
          <cell r="BE1193">
            <v>0</v>
          </cell>
          <cell r="BF1193">
            <v>0</v>
          </cell>
          <cell r="BG1193">
            <v>0</v>
          </cell>
          <cell r="BH1193">
            <v>0</v>
          </cell>
          <cell r="BI1193">
            <v>0</v>
          </cell>
          <cell r="BJ1193">
            <v>0</v>
          </cell>
          <cell r="BK1193">
            <v>0</v>
          </cell>
          <cell r="BL1193">
            <v>0</v>
          </cell>
        </row>
        <row r="1194">
          <cell r="B1194" t="str">
            <v>1.1.06.07.00173</v>
          </cell>
          <cell r="C1194" t="str">
            <v xml:space="preserve">NV SWAN                                           </v>
          </cell>
          <cell r="D1194">
            <v>5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57332.959999999999</v>
          </cell>
          <cell r="R1194">
            <v>57332.959999999999</v>
          </cell>
          <cell r="S1194">
            <v>57332.959999999999</v>
          </cell>
          <cell r="T1194">
            <v>0.71</v>
          </cell>
          <cell r="U1194">
            <v>0.71</v>
          </cell>
          <cell r="V1194">
            <v>0.71</v>
          </cell>
          <cell r="W1194">
            <v>0.71</v>
          </cell>
          <cell r="X1194">
            <v>0.71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  <cell r="AL1194">
            <v>1993546.41</v>
          </cell>
          <cell r="AM1194">
            <v>683088.83</v>
          </cell>
          <cell r="AN1194">
            <v>17573.689999999999</v>
          </cell>
          <cell r="AO1194">
            <v>19357.32</v>
          </cell>
          <cell r="AP1194">
            <v>19357.32</v>
          </cell>
          <cell r="AQ1194">
            <v>19357.32</v>
          </cell>
          <cell r="AR1194">
            <v>19357.32</v>
          </cell>
          <cell r="AS1194">
            <v>19357.32</v>
          </cell>
          <cell r="AT1194">
            <v>19357.32</v>
          </cell>
          <cell r="AU1194">
            <v>19357.32</v>
          </cell>
          <cell r="AV1194">
            <v>0</v>
          </cell>
          <cell r="AW1194">
            <v>0</v>
          </cell>
          <cell r="AX1194">
            <v>0</v>
          </cell>
          <cell r="AY1194">
            <v>0</v>
          </cell>
          <cell r="AZ1194">
            <v>0</v>
          </cell>
          <cell r="BA1194">
            <v>0</v>
          </cell>
          <cell r="BB1194">
            <v>0</v>
          </cell>
          <cell r="BC1194">
            <v>0</v>
          </cell>
          <cell r="BD1194">
            <v>0</v>
          </cell>
          <cell r="BE1194">
            <v>0</v>
          </cell>
          <cell r="BF1194">
            <v>0</v>
          </cell>
          <cell r="BG1194">
            <v>0</v>
          </cell>
          <cell r="BH1194">
            <v>0</v>
          </cell>
          <cell r="BI1194">
            <v>0</v>
          </cell>
          <cell r="BJ1194">
            <v>0</v>
          </cell>
          <cell r="BK1194">
            <v>0</v>
          </cell>
          <cell r="BL1194">
            <v>0</v>
          </cell>
        </row>
        <row r="1195">
          <cell r="B1195" t="str">
            <v>1.1.06.07.00174</v>
          </cell>
          <cell r="C1195" t="str">
            <v xml:space="preserve">NV CLIPPER MELODY                                 </v>
          </cell>
          <cell r="D1195">
            <v>5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119357.88</v>
          </cell>
          <cell r="R1195">
            <v>119357.88</v>
          </cell>
          <cell r="S1195">
            <v>119357.88</v>
          </cell>
          <cell r="T1195">
            <v>119357.88</v>
          </cell>
          <cell r="U1195">
            <v>119357.88</v>
          </cell>
          <cell r="V1195">
            <v>119357.88</v>
          </cell>
          <cell r="W1195">
            <v>119357.88</v>
          </cell>
          <cell r="X1195">
            <v>119357.88</v>
          </cell>
          <cell r="Y1195">
            <v>119357.88</v>
          </cell>
          <cell r="Z1195">
            <v>119357.88</v>
          </cell>
          <cell r="AA1195">
            <v>119357.88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>
            <v>0</v>
          </cell>
          <cell r="AO1195">
            <v>0</v>
          </cell>
          <cell r="AP1195">
            <v>0</v>
          </cell>
          <cell r="AQ1195">
            <v>0</v>
          </cell>
          <cell r="AR1195">
            <v>0</v>
          </cell>
          <cell r="AS1195">
            <v>0</v>
          </cell>
          <cell r="AT1195">
            <v>0</v>
          </cell>
          <cell r="AU1195">
            <v>0</v>
          </cell>
          <cell r="AV1195">
            <v>0</v>
          </cell>
          <cell r="AW1195">
            <v>0</v>
          </cell>
          <cell r="AX1195">
            <v>0</v>
          </cell>
          <cell r="AY1195">
            <v>0</v>
          </cell>
          <cell r="AZ1195">
            <v>0</v>
          </cell>
          <cell r="BA1195">
            <v>0</v>
          </cell>
          <cell r="BB1195">
            <v>0</v>
          </cell>
          <cell r="BC1195">
            <v>0</v>
          </cell>
          <cell r="BD1195">
            <v>0</v>
          </cell>
          <cell r="BE1195">
            <v>0</v>
          </cell>
          <cell r="BF1195">
            <v>0</v>
          </cell>
          <cell r="BG1195">
            <v>0</v>
          </cell>
          <cell r="BH1195">
            <v>0</v>
          </cell>
          <cell r="BI1195">
            <v>0</v>
          </cell>
          <cell r="BJ1195">
            <v>0</v>
          </cell>
          <cell r="BK1195">
            <v>0</v>
          </cell>
          <cell r="BL1195">
            <v>0</v>
          </cell>
        </row>
        <row r="1196">
          <cell r="B1196" t="str">
            <v>1.1.06.07.00175</v>
          </cell>
          <cell r="C1196" t="str">
            <v xml:space="preserve">NV MAGANDA                                        </v>
          </cell>
          <cell r="D1196">
            <v>5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7199.8</v>
          </cell>
          <cell r="R1196">
            <v>7199.8</v>
          </cell>
          <cell r="S1196">
            <v>7199.8</v>
          </cell>
          <cell r="T1196">
            <v>7199.8</v>
          </cell>
          <cell r="U1196">
            <v>7199.8</v>
          </cell>
          <cell r="V1196">
            <v>7199.8</v>
          </cell>
          <cell r="W1196">
            <v>7199.8</v>
          </cell>
          <cell r="X1196">
            <v>7199.8</v>
          </cell>
          <cell r="Y1196">
            <v>7199.8</v>
          </cell>
          <cell r="Z1196">
            <v>7199.8</v>
          </cell>
          <cell r="AA1196">
            <v>7199.8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>
            <v>0</v>
          </cell>
          <cell r="AO1196">
            <v>0</v>
          </cell>
          <cell r="AP1196">
            <v>0</v>
          </cell>
          <cell r="AQ1196">
            <v>0</v>
          </cell>
          <cell r="AR1196">
            <v>0</v>
          </cell>
          <cell r="AS1196">
            <v>0</v>
          </cell>
          <cell r="AT1196">
            <v>0</v>
          </cell>
          <cell r="AU1196">
            <v>0</v>
          </cell>
          <cell r="AV1196">
            <v>0</v>
          </cell>
          <cell r="AW1196">
            <v>0</v>
          </cell>
          <cell r="AX1196">
            <v>0</v>
          </cell>
          <cell r="AY1196">
            <v>0</v>
          </cell>
          <cell r="AZ1196">
            <v>0</v>
          </cell>
          <cell r="BA1196">
            <v>0</v>
          </cell>
          <cell r="BB1196">
            <v>0</v>
          </cell>
          <cell r="BC1196">
            <v>0</v>
          </cell>
          <cell r="BD1196">
            <v>0</v>
          </cell>
          <cell r="BE1196">
            <v>0</v>
          </cell>
          <cell r="BF1196">
            <v>0</v>
          </cell>
          <cell r="BG1196">
            <v>0</v>
          </cell>
          <cell r="BH1196">
            <v>0</v>
          </cell>
          <cell r="BI1196">
            <v>0</v>
          </cell>
          <cell r="BJ1196">
            <v>0</v>
          </cell>
          <cell r="BK1196">
            <v>0</v>
          </cell>
          <cell r="BL1196">
            <v>0</v>
          </cell>
        </row>
        <row r="1197">
          <cell r="B1197" t="str">
            <v>1.1.06.07.00176</v>
          </cell>
          <cell r="C1197" t="str">
            <v xml:space="preserve">NV LOXANDRA                                       </v>
          </cell>
          <cell r="D1197">
            <v>5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137127.54</v>
          </cell>
          <cell r="R1197">
            <v>137127.54</v>
          </cell>
          <cell r="S1197">
            <v>137127.54</v>
          </cell>
          <cell r="T1197">
            <v>137127.54</v>
          </cell>
          <cell r="U1197">
            <v>137127.54</v>
          </cell>
          <cell r="V1197">
            <v>137127.54</v>
          </cell>
          <cell r="W1197">
            <v>137127.54</v>
          </cell>
          <cell r="X1197">
            <v>137127.54</v>
          </cell>
          <cell r="Y1197">
            <v>137127.54</v>
          </cell>
          <cell r="Z1197">
            <v>137127.54</v>
          </cell>
          <cell r="AA1197">
            <v>137127.54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>
            <v>0</v>
          </cell>
          <cell r="AO1197">
            <v>0</v>
          </cell>
          <cell r="AP1197">
            <v>0</v>
          </cell>
          <cell r="AQ1197">
            <v>0</v>
          </cell>
          <cell r="AR1197">
            <v>0</v>
          </cell>
          <cell r="AS1197">
            <v>0</v>
          </cell>
          <cell r="AT1197">
            <v>0</v>
          </cell>
          <cell r="AU1197">
            <v>0</v>
          </cell>
          <cell r="AV1197">
            <v>0</v>
          </cell>
          <cell r="AW1197">
            <v>0</v>
          </cell>
          <cell r="AX1197">
            <v>0</v>
          </cell>
          <cell r="AY1197">
            <v>0</v>
          </cell>
          <cell r="AZ1197">
            <v>0</v>
          </cell>
          <cell r="BA1197">
            <v>0</v>
          </cell>
          <cell r="BB1197">
            <v>0</v>
          </cell>
          <cell r="BC1197">
            <v>0</v>
          </cell>
          <cell r="BD1197">
            <v>0</v>
          </cell>
          <cell r="BE1197">
            <v>0</v>
          </cell>
          <cell r="BF1197">
            <v>0</v>
          </cell>
          <cell r="BG1197">
            <v>0</v>
          </cell>
          <cell r="BH1197">
            <v>0</v>
          </cell>
          <cell r="BI1197">
            <v>0</v>
          </cell>
          <cell r="BJ1197">
            <v>0</v>
          </cell>
          <cell r="BK1197">
            <v>0</v>
          </cell>
          <cell r="BL1197">
            <v>0</v>
          </cell>
        </row>
        <row r="1198">
          <cell r="B1198" t="str">
            <v>1.1.06.07.00177</v>
          </cell>
          <cell r="C1198" t="str">
            <v xml:space="preserve">NV AVDEEVKA                                       </v>
          </cell>
          <cell r="D1198">
            <v>5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AO1198">
            <v>0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T1198">
            <v>0</v>
          </cell>
          <cell r="AU1198">
            <v>0</v>
          </cell>
          <cell r="AV1198">
            <v>0</v>
          </cell>
          <cell r="AW1198">
            <v>0</v>
          </cell>
          <cell r="AX1198">
            <v>0</v>
          </cell>
          <cell r="AY1198">
            <v>0</v>
          </cell>
          <cell r="AZ1198">
            <v>0</v>
          </cell>
          <cell r="BA1198">
            <v>0</v>
          </cell>
          <cell r="BB1198">
            <v>0</v>
          </cell>
          <cell r="BC1198">
            <v>0</v>
          </cell>
          <cell r="BD1198">
            <v>0</v>
          </cell>
          <cell r="BE1198">
            <v>0</v>
          </cell>
          <cell r="BF1198">
            <v>0</v>
          </cell>
          <cell r="BG1198">
            <v>0</v>
          </cell>
          <cell r="BH1198">
            <v>0</v>
          </cell>
          <cell r="BI1198">
            <v>0</v>
          </cell>
          <cell r="BJ1198">
            <v>0</v>
          </cell>
          <cell r="BK1198">
            <v>0</v>
          </cell>
          <cell r="BL1198">
            <v>0</v>
          </cell>
        </row>
        <row r="1199">
          <cell r="B1199" t="str">
            <v>1.1.06.07.00178</v>
          </cell>
          <cell r="C1199" t="str">
            <v xml:space="preserve">NV SEAHARMONI II                                  </v>
          </cell>
          <cell r="D1199">
            <v>5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AO1199">
            <v>0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>
            <v>0</v>
          </cell>
          <cell r="AU1199">
            <v>0</v>
          </cell>
          <cell r="AV1199">
            <v>0</v>
          </cell>
          <cell r="AW1199">
            <v>0</v>
          </cell>
          <cell r="AX1199">
            <v>0</v>
          </cell>
          <cell r="AY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  <cell r="BE1199">
            <v>0</v>
          </cell>
          <cell r="BF1199">
            <v>0</v>
          </cell>
          <cell r="BG1199">
            <v>0</v>
          </cell>
          <cell r="BH1199">
            <v>0</v>
          </cell>
          <cell r="BI1199">
            <v>0</v>
          </cell>
          <cell r="BJ1199">
            <v>0</v>
          </cell>
          <cell r="BK1199">
            <v>0</v>
          </cell>
          <cell r="BL1199">
            <v>0</v>
          </cell>
        </row>
        <row r="1200">
          <cell r="B1200" t="str">
            <v>1.1.06.07.00179</v>
          </cell>
          <cell r="C1200" t="str">
            <v xml:space="preserve">NV ANGEL LIGHT                                    </v>
          </cell>
          <cell r="D1200">
            <v>5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2711.65</v>
          </cell>
          <cell r="R1200">
            <v>2711.65</v>
          </cell>
          <cell r="S1200">
            <v>2711.65</v>
          </cell>
          <cell r="T1200">
            <v>2711.65</v>
          </cell>
          <cell r="U1200">
            <v>2711.65</v>
          </cell>
          <cell r="V1200">
            <v>2711.65</v>
          </cell>
          <cell r="W1200">
            <v>2711.65</v>
          </cell>
          <cell r="X1200">
            <v>2711.65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>
            <v>0</v>
          </cell>
          <cell r="AO1200">
            <v>0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>
            <v>0</v>
          </cell>
          <cell r="AU1200">
            <v>0</v>
          </cell>
          <cell r="AV1200">
            <v>0</v>
          </cell>
          <cell r="AW1200">
            <v>0</v>
          </cell>
          <cell r="AX1200">
            <v>0</v>
          </cell>
          <cell r="AY1200">
            <v>-30921.72</v>
          </cell>
          <cell r="AZ1200">
            <v>24308.52</v>
          </cell>
          <cell r="BA1200">
            <v>24308.52</v>
          </cell>
          <cell r="BB1200">
            <v>0</v>
          </cell>
          <cell r="BC1200">
            <v>0</v>
          </cell>
          <cell r="BD1200">
            <v>0</v>
          </cell>
          <cell r="BE1200">
            <v>0</v>
          </cell>
          <cell r="BF1200">
            <v>0</v>
          </cell>
          <cell r="BG1200">
            <v>0</v>
          </cell>
          <cell r="BH1200">
            <v>0</v>
          </cell>
          <cell r="BI1200">
            <v>0</v>
          </cell>
          <cell r="BJ1200">
            <v>0</v>
          </cell>
          <cell r="BK1200">
            <v>0</v>
          </cell>
          <cell r="BL1200">
            <v>0</v>
          </cell>
        </row>
        <row r="1201">
          <cell r="B1201" t="str">
            <v>1.1.06.07.00180</v>
          </cell>
          <cell r="C1201" t="str">
            <v xml:space="preserve">NV TROVADOR                                       </v>
          </cell>
          <cell r="D1201">
            <v>5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AO1201">
            <v>0</v>
          </cell>
          <cell r="AP1201">
            <v>0</v>
          </cell>
          <cell r="AQ1201">
            <v>0</v>
          </cell>
          <cell r="AR1201">
            <v>0</v>
          </cell>
          <cell r="AS1201">
            <v>0</v>
          </cell>
          <cell r="AT1201">
            <v>0</v>
          </cell>
          <cell r="AU1201">
            <v>0</v>
          </cell>
          <cell r="AV1201">
            <v>0</v>
          </cell>
          <cell r="AW1201">
            <v>0</v>
          </cell>
          <cell r="AX1201">
            <v>0</v>
          </cell>
          <cell r="AY1201">
            <v>0</v>
          </cell>
          <cell r="AZ1201">
            <v>0</v>
          </cell>
          <cell r="BA1201">
            <v>0</v>
          </cell>
          <cell r="BB1201">
            <v>0</v>
          </cell>
          <cell r="BC1201">
            <v>0</v>
          </cell>
          <cell r="BD1201">
            <v>0</v>
          </cell>
          <cell r="BE1201">
            <v>0</v>
          </cell>
          <cell r="BF1201">
            <v>0</v>
          </cell>
          <cell r="BG1201">
            <v>0</v>
          </cell>
          <cell r="BH1201">
            <v>0</v>
          </cell>
          <cell r="BI1201">
            <v>0</v>
          </cell>
          <cell r="BJ1201">
            <v>0</v>
          </cell>
          <cell r="BK1201">
            <v>0</v>
          </cell>
          <cell r="BL1201">
            <v>0</v>
          </cell>
        </row>
        <row r="1202">
          <cell r="B1202" t="str">
            <v>1.1.06.07.00181</v>
          </cell>
          <cell r="C1202" t="str">
            <v xml:space="preserve">NV PERSEUS                                        </v>
          </cell>
          <cell r="D1202">
            <v>5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-49491.59</v>
          </cell>
          <cell r="R1202">
            <v>-49491.59</v>
          </cell>
          <cell r="S1202">
            <v>-49491.59</v>
          </cell>
          <cell r="T1202">
            <v>-49491.59</v>
          </cell>
          <cell r="U1202">
            <v>-49491.59</v>
          </cell>
          <cell r="V1202">
            <v>-49491.59</v>
          </cell>
          <cell r="W1202">
            <v>-49491.59</v>
          </cell>
          <cell r="X1202">
            <v>-49491.59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0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  <cell r="AY1202">
            <v>0</v>
          </cell>
          <cell r="AZ1202">
            <v>0</v>
          </cell>
          <cell r="BA1202">
            <v>0</v>
          </cell>
          <cell r="BB1202">
            <v>0</v>
          </cell>
          <cell r="BC1202">
            <v>0</v>
          </cell>
          <cell r="BD1202">
            <v>0</v>
          </cell>
          <cell r="BE1202">
            <v>0</v>
          </cell>
          <cell r="BF1202">
            <v>0</v>
          </cell>
          <cell r="BG1202">
            <v>0</v>
          </cell>
          <cell r="BH1202">
            <v>0</v>
          </cell>
          <cell r="BI1202">
            <v>0</v>
          </cell>
          <cell r="BJ1202">
            <v>0</v>
          </cell>
          <cell r="BK1202">
            <v>0</v>
          </cell>
          <cell r="BL1202">
            <v>0</v>
          </cell>
        </row>
        <row r="1203">
          <cell r="B1203" t="str">
            <v>1.1.06.07.00182</v>
          </cell>
          <cell r="C1203" t="str">
            <v xml:space="preserve">NV NADELHORN                                      </v>
          </cell>
          <cell r="D1203">
            <v>5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30172.87</v>
          </cell>
          <cell r="R1203">
            <v>30172.87</v>
          </cell>
          <cell r="S1203">
            <v>30172.87</v>
          </cell>
          <cell r="T1203">
            <v>0.53</v>
          </cell>
          <cell r="U1203">
            <v>0.53</v>
          </cell>
          <cell r="V1203">
            <v>0.53</v>
          </cell>
          <cell r="W1203">
            <v>0.53</v>
          </cell>
          <cell r="X1203">
            <v>0.53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>
            <v>0</v>
          </cell>
          <cell r="AI1203">
            <v>0</v>
          </cell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AW1203">
            <v>0</v>
          </cell>
          <cell r="AX1203">
            <v>0</v>
          </cell>
          <cell r="AY1203">
            <v>0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  <cell r="BE1203">
            <v>0</v>
          </cell>
          <cell r="BF1203">
            <v>0</v>
          </cell>
          <cell r="BG1203">
            <v>0</v>
          </cell>
          <cell r="BH1203">
            <v>0</v>
          </cell>
          <cell r="BI1203">
            <v>0</v>
          </cell>
          <cell r="BJ1203">
            <v>0</v>
          </cell>
          <cell r="BK1203">
            <v>0</v>
          </cell>
          <cell r="BL1203">
            <v>0</v>
          </cell>
        </row>
        <row r="1204">
          <cell r="B1204" t="str">
            <v>1.1.06.07.00183</v>
          </cell>
          <cell r="C1204" t="str">
            <v xml:space="preserve">NV KHUDOZHNIK MOOR                                </v>
          </cell>
          <cell r="D1204">
            <v>5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  <cell r="AY1204">
            <v>0</v>
          </cell>
          <cell r="AZ1204">
            <v>0</v>
          </cell>
          <cell r="BA1204">
            <v>0</v>
          </cell>
          <cell r="BB1204">
            <v>0</v>
          </cell>
          <cell r="BC1204">
            <v>0</v>
          </cell>
          <cell r="BD1204">
            <v>0</v>
          </cell>
          <cell r="BE1204">
            <v>0</v>
          </cell>
          <cell r="BF1204">
            <v>0</v>
          </cell>
          <cell r="BG1204">
            <v>0</v>
          </cell>
          <cell r="BH1204">
            <v>0</v>
          </cell>
          <cell r="BI1204">
            <v>0</v>
          </cell>
          <cell r="BJ1204">
            <v>0</v>
          </cell>
          <cell r="BK1204">
            <v>0</v>
          </cell>
          <cell r="BL1204">
            <v>0</v>
          </cell>
        </row>
        <row r="1205">
          <cell r="B1205" t="str">
            <v>1.1.06.07.00184</v>
          </cell>
          <cell r="C1205" t="str">
            <v xml:space="preserve">NV ALANYA                                         </v>
          </cell>
          <cell r="D1205">
            <v>5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AO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0</v>
          </cell>
          <cell r="AU1205">
            <v>0</v>
          </cell>
          <cell r="AV1205">
            <v>0</v>
          </cell>
          <cell r="AW1205">
            <v>0</v>
          </cell>
          <cell r="AX1205">
            <v>0</v>
          </cell>
          <cell r="AY1205">
            <v>0</v>
          </cell>
          <cell r="AZ1205">
            <v>0</v>
          </cell>
          <cell r="BA1205">
            <v>0</v>
          </cell>
          <cell r="BB1205">
            <v>0</v>
          </cell>
          <cell r="BC1205">
            <v>0</v>
          </cell>
          <cell r="BD1205">
            <v>0</v>
          </cell>
          <cell r="BE1205">
            <v>0</v>
          </cell>
          <cell r="BF1205">
            <v>0</v>
          </cell>
          <cell r="BG1205">
            <v>0</v>
          </cell>
          <cell r="BH1205">
            <v>0</v>
          </cell>
          <cell r="BI1205">
            <v>0</v>
          </cell>
          <cell r="BJ1205">
            <v>0</v>
          </cell>
          <cell r="BK1205">
            <v>0</v>
          </cell>
          <cell r="BL1205">
            <v>0</v>
          </cell>
        </row>
        <row r="1206">
          <cell r="B1206" t="str">
            <v>1.1.06.07.00185</v>
          </cell>
          <cell r="C1206" t="str">
            <v xml:space="preserve">NV AGIA KYRIAKI                                   </v>
          </cell>
          <cell r="D1206">
            <v>5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11418.69</v>
          </cell>
          <cell r="R1206">
            <v>11418.69</v>
          </cell>
          <cell r="S1206">
            <v>11418.69</v>
          </cell>
          <cell r="T1206">
            <v>10007.719999999999</v>
          </cell>
          <cell r="U1206">
            <v>10007.719999999999</v>
          </cell>
          <cell r="V1206">
            <v>10007.719999999999</v>
          </cell>
          <cell r="W1206">
            <v>10007.719999999999</v>
          </cell>
          <cell r="X1206">
            <v>10007.719999999999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0</v>
          </cell>
          <cell r="AY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0</v>
          </cell>
          <cell r="BG1206">
            <v>0</v>
          </cell>
          <cell r="BH1206">
            <v>0</v>
          </cell>
          <cell r="BI1206">
            <v>0</v>
          </cell>
          <cell r="BJ1206">
            <v>0</v>
          </cell>
          <cell r="BK1206">
            <v>0</v>
          </cell>
          <cell r="BL1206">
            <v>0</v>
          </cell>
        </row>
        <row r="1207">
          <cell r="B1207" t="str">
            <v>1.1.06.07.00186</v>
          </cell>
          <cell r="C1207" t="str">
            <v xml:space="preserve">NV BULK DIAMONT                                   </v>
          </cell>
          <cell r="D1207">
            <v>5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19082.3</v>
          </cell>
          <cell r="R1207">
            <v>19082.3</v>
          </cell>
          <cell r="S1207">
            <v>19082.3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0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0</v>
          </cell>
          <cell r="AY1207">
            <v>0</v>
          </cell>
          <cell r="AZ1207">
            <v>0</v>
          </cell>
          <cell r="BA1207">
            <v>0</v>
          </cell>
          <cell r="BB1207">
            <v>0</v>
          </cell>
          <cell r="BC1207">
            <v>0</v>
          </cell>
          <cell r="BD1207">
            <v>0</v>
          </cell>
          <cell r="BE1207">
            <v>0</v>
          </cell>
          <cell r="BF1207">
            <v>0</v>
          </cell>
          <cell r="BG1207">
            <v>0</v>
          </cell>
          <cell r="BH1207">
            <v>0</v>
          </cell>
          <cell r="BI1207">
            <v>0</v>
          </cell>
          <cell r="BJ1207">
            <v>0</v>
          </cell>
          <cell r="BK1207">
            <v>0</v>
          </cell>
          <cell r="BL1207">
            <v>0</v>
          </cell>
        </row>
        <row r="1208">
          <cell r="B1208" t="str">
            <v>1.1.06.07.00187</v>
          </cell>
          <cell r="C1208" t="str">
            <v xml:space="preserve">NV TRONADOR                                       </v>
          </cell>
          <cell r="D1208">
            <v>5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908886.67</v>
          </cell>
          <cell r="AL1208">
            <v>4415.76</v>
          </cell>
          <cell r="AM1208">
            <v>4415.76</v>
          </cell>
          <cell r="AN1208">
            <v>0</v>
          </cell>
          <cell r="AO1208">
            <v>0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-1087.5899999999999</v>
          </cell>
          <cell r="AY1208">
            <v>0</v>
          </cell>
          <cell r="AZ1208">
            <v>0</v>
          </cell>
          <cell r="BA1208">
            <v>0</v>
          </cell>
          <cell r="BB1208">
            <v>0</v>
          </cell>
          <cell r="BC1208">
            <v>4400.09</v>
          </cell>
          <cell r="BD1208">
            <v>0</v>
          </cell>
          <cell r="BE1208">
            <v>0</v>
          </cell>
          <cell r="BF1208">
            <v>0</v>
          </cell>
          <cell r="BG1208">
            <v>0</v>
          </cell>
          <cell r="BH1208">
            <v>0</v>
          </cell>
          <cell r="BI1208">
            <v>0</v>
          </cell>
          <cell r="BJ1208">
            <v>0</v>
          </cell>
          <cell r="BK1208">
            <v>0</v>
          </cell>
          <cell r="BL1208">
            <v>0</v>
          </cell>
        </row>
        <row r="1209">
          <cell r="B1209" t="str">
            <v>1.1.06.07.00188</v>
          </cell>
          <cell r="C1209" t="str">
            <v xml:space="preserve">NV SANTIAGO                                       </v>
          </cell>
          <cell r="D1209">
            <v>5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12600.71</v>
          </cell>
          <cell r="U1209">
            <v>5587.87</v>
          </cell>
          <cell r="V1209">
            <v>5587.87</v>
          </cell>
          <cell r="W1209">
            <v>5587.87</v>
          </cell>
          <cell r="X1209">
            <v>5587.87</v>
          </cell>
          <cell r="Y1209">
            <v>5587.87</v>
          </cell>
          <cell r="Z1209">
            <v>5587.87</v>
          </cell>
          <cell r="AA1209">
            <v>5587.87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  <cell r="AY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0</v>
          </cell>
          <cell r="BG1209">
            <v>0</v>
          </cell>
          <cell r="BH1209">
            <v>0</v>
          </cell>
          <cell r="BI1209">
            <v>0</v>
          </cell>
          <cell r="BJ1209">
            <v>0</v>
          </cell>
          <cell r="BK1209">
            <v>0</v>
          </cell>
          <cell r="BL1209">
            <v>0</v>
          </cell>
        </row>
        <row r="1210">
          <cell r="B1210" t="str">
            <v>1.1.06.07.00189</v>
          </cell>
          <cell r="C1210" t="str">
            <v xml:space="preserve">NV NAUTIC CONFIDECI                               </v>
          </cell>
          <cell r="D1210">
            <v>5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51117.04</v>
          </cell>
          <cell r="U1210">
            <v>-1634.28</v>
          </cell>
          <cell r="V1210">
            <v>-1634.28</v>
          </cell>
          <cell r="W1210">
            <v>-1634.28</v>
          </cell>
          <cell r="X1210">
            <v>-1634.28</v>
          </cell>
          <cell r="Y1210">
            <v>-1634.28</v>
          </cell>
          <cell r="Z1210">
            <v>-1634.28</v>
          </cell>
          <cell r="AA1210">
            <v>-1634.28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0</v>
          </cell>
          <cell r="AH1210">
            <v>0</v>
          </cell>
          <cell r="AI1210">
            <v>0</v>
          </cell>
          <cell r="AJ1210">
            <v>0</v>
          </cell>
          <cell r="AK1210">
            <v>0</v>
          </cell>
          <cell r="AL1210">
            <v>0</v>
          </cell>
          <cell r="AM1210">
            <v>0</v>
          </cell>
          <cell r="AN1210">
            <v>0</v>
          </cell>
          <cell r="AO1210">
            <v>0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U1210">
            <v>0</v>
          </cell>
          <cell r="AV1210">
            <v>0</v>
          </cell>
          <cell r="AW1210">
            <v>0</v>
          </cell>
          <cell r="AX1210">
            <v>0</v>
          </cell>
          <cell r="AY1210">
            <v>0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  <cell r="BE1210">
            <v>0</v>
          </cell>
          <cell r="BF1210">
            <v>0</v>
          </cell>
          <cell r="BG1210">
            <v>0</v>
          </cell>
          <cell r="BH1210">
            <v>0</v>
          </cell>
          <cell r="BI1210">
            <v>0</v>
          </cell>
          <cell r="BJ1210">
            <v>0</v>
          </cell>
          <cell r="BK1210">
            <v>0</v>
          </cell>
          <cell r="BL1210">
            <v>0</v>
          </cell>
        </row>
        <row r="1211">
          <cell r="B1211" t="str">
            <v>1.1.06.07.00190</v>
          </cell>
          <cell r="C1211" t="str">
            <v xml:space="preserve">NV YANNIS                                         </v>
          </cell>
          <cell r="D1211">
            <v>5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AO1211">
            <v>0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0</v>
          </cell>
          <cell r="AU1211">
            <v>0</v>
          </cell>
          <cell r="AV1211">
            <v>0</v>
          </cell>
          <cell r="AW1211">
            <v>0</v>
          </cell>
          <cell r="AX1211">
            <v>0</v>
          </cell>
          <cell r="AY1211">
            <v>0</v>
          </cell>
          <cell r="AZ1211">
            <v>0</v>
          </cell>
          <cell r="BA1211">
            <v>0</v>
          </cell>
          <cell r="BB1211">
            <v>200523.57</v>
          </cell>
          <cell r="BC1211">
            <v>27151.11</v>
          </cell>
          <cell r="BD1211">
            <v>0</v>
          </cell>
          <cell r="BE1211">
            <v>0</v>
          </cell>
          <cell r="BF1211">
            <v>0</v>
          </cell>
          <cell r="BG1211">
            <v>0</v>
          </cell>
          <cell r="BH1211">
            <v>0</v>
          </cell>
          <cell r="BI1211">
            <v>0</v>
          </cell>
          <cell r="BJ1211">
            <v>0</v>
          </cell>
          <cell r="BK1211">
            <v>0</v>
          </cell>
          <cell r="BL1211">
            <v>0</v>
          </cell>
        </row>
        <row r="1212">
          <cell r="B1212" t="str">
            <v>1.1.06.07.00191</v>
          </cell>
          <cell r="C1212" t="str">
            <v xml:space="preserve">NV SEA MUSE                                       </v>
          </cell>
          <cell r="D1212">
            <v>5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116242.87</v>
          </cell>
          <cell r="U1212">
            <v>-374.78</v>
          </cell>
          <cell r="V1212">
            <v>-406.56</v>
          </cell>
          <cell r="W1212">
            <v>-406.56</v>
          </cell>
          <cell r="X1212">
            <v>-406.56</v>
          </cell>
          <cell r="Y1212">
            <v>-407.23</v>
          </cell>
          <cell r="Z1212">
            <v>-407.23</v>
          </cell>
          <cell r="AA1212">
            <v>-407.23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H1212">
            <v>0</v>
          </cell>
          <cell r="AI1212">
            <v>0</v>
          </cell>
          <cell r="AJ1212">
            <v>0</v>
          </cell>
          <cell r="AK1212">
            <v>0</v>
          </cell>
          <cell r="AL1212">
            <v>0</v>
          </cell>
          <cell r="AM1212">
            <v>0</v>
          </cell>
          <cell r="AN1212">
            <v>0</v>
          </cell>
          <cell r="AO1212">
            <v>0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U1212">
            <v>0</v>
          </cell>
          <cell r="AV1212">
            <v>0</v>
          </cell>
          <cell r="AW1212">
            <v>0</v>
          </cell>
          <cell r="AX1212">
            <v>0</v>
          </cell>
          <cell r="AY1212">
            <v>0</v>
          </cell>
          <cell r="AZ1212">
            <v>0</v>
          </cell>
          <cell r="BA1212">
            <v>0</v>
          </cell>
          <cell r="BB1212">
            <v>0</v>
          </cell>
          <cell r="BC1212">
            <v>0</v>
          </cell>
          <cell r="BD1212">
            <v>0</v>
          </cell>
          <cell r="BE1212">
            <v>0</v>
          </cell>
          <cell r="BF1212">
            <v>0</v>
          </cell>
          <cell r="BG1212">
            <v>0</v>
          </cell>
          <cell r="BH1212">
            <v>0</v>
          </cell>
          <cell r="BI1212">
            <v>0</v>
          </cell>
          <cell r="BJ1212">
            <v>0</v>
          </cell>
          <cell r="BK1212">
            <v>0</v>
          </cell>
          <cell r="BL1212">
            <v>0</v>
          </cell>
        </row>
        <row r="1213">
          <cell r="B1213" t="str">
            <v>1.1.06.07.00192</v>
          </cell>
          <cell r="C1213" t="str">
            <v xml:space="preserve">NV MARY H                                         </v>
          </cell>
          <cell r="D1213">
            <v>5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AO1213">
            <v>0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AW1213">
            <v>0</v>
          </cell>
          <cell r="AX1213">
            <v>0</v>
          </cell>
          <cell r="AY1213">
            <v>0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  <cell r="BE1213">
            <v>0</v>
          </cell>
          <cell r="BF1213">
            <v>0</v>
          </cell>
          <cell r="BG1213">
            <v>0</v>
          </cell>
          <cell r="BH1213">
            <v>0</v>
          </cell>
          <cell r="BI1213">
            <v>0</v>
          </cell>
          <cell r="BJ1213">
            <v>0</v>
          </cell>
          <cell r="BK1213">
            <v>0</v>
          </cell>
          <cell r="BL1213">
            <v>0</v>
          </cell>
        </row>
        <row r="1214">
          <cell r="B1214" t="str">
            <v>1.1.06.07.00193</v>
          </cell>
          <cell r="C1214" t="str">
            <v xml:space="preserve">NV SANDRA C                                       </v>
          </cell>
          <cell r="D1214">
            <v>5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35517.06</v>
          </cell>
          <cell r="V1214">
            <v>35517.06</v>
          </cell>
          <cell r="W1214">
            <v>35517.06</v>
          </cell>
          <cell r="X1214">
            <v>35517.06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>
            <v>0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AW1214">
            <v>0</v>
          </cell>
          <cell r="AX1214">
            <v>0</v>
          </cell>
          <cell r="AY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  <cell r="BE1214">
            <v>0</v>
          </cell>
          <cell r="BF1214">
            <v>0</v>
          </cell>
          <cell r="BG1214">
            <v>0</v>
          </cell>
          <cell r="BH1214">
            <v>0</v>
          </cell>
          <cell r="BI1214">
            <v>0</v>
          </cell>
          <cell r="BJ1214">
            <v>0</v>
          </cell>
          <cell r="BK1214">
            <v>0</v>
          </cell>
          <cell r="BL1214">
            <v>0</v>
          </cell>
        </row>
        <row r="1215">
          <cell r="B1215" t="str">
            <v>1.1.06.07.00194</v>
          </cell>
          <cell r="C1215" t="str">
            <v xml:space="preserve">NV ORAS                                           </v>
          </cell>
          <cell r="D1215">
            <v>5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397708.04</v>
          </cell>
          <cell r="V1215">
            <v>192474.34</v>
          </cell>
          <cell r="W1215">
            <v>192474.34</v>
          </cell>
          <cell r="X1215">
            <v>192474.34</v>
          </cell>
          <cell r="Y1215">
            <v>186093.39</v>
          </cell>
          <cell r="Z1215">
            <v>186093.39</v>
          </cell>
          <cell r="AA1215">
            <v>186093.39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>
            <v>0</v>
          </cell>
          <cell r="AO1215">
            <v>0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U1215">
            <v>0</v>
          </cell>
          <cell r="AV1215">
            <v>0</v>
          </cell>
          <cell r="AW1215">
            <v>0</v>
          </cell>
          <cell r="AX1215">
            <v>0</v>
          </cell>
          <cell r="AY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0</v>
          </cell>
          <cell r="BG1215">
            <v>0</v>
          </cell>
          <cell r="BH1215">
            <v>0</v>
          </cell>
          <cell r="BI1215">
            <v>0</v>
          </cell>
          <cell r="BJ1215">
            <v>0</v>
          </cell>
          <cell r="BK1215">
            <v>0</v>
          </cell>
          <cell r="BL1215">
            <v>0</v>
          </cell>
        </row>
        <row r="1216">
          <cell r="B1216" t="str">
            <v>1.1.06.07.00195</v>
          </cell>
          <cell r="C1216" t="str">
            <v xml:space="preserve">NV AGIOS NEKTARIOS                                </v>
          </cell>
          <cell r="D1216">
            <v>5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17948.87</v>
          </cell>
          <cell r="R1216">
            <v>17948.87</v>
          </cell>
          <cell r="S1216">
            <v>17948.87</v>
          </cell>
          <cell r="T1216">
            <v>17917.509999999998</v>
          </cell>
          <cell r="U1216">
            <v>20769.13</v>
          </cell>
          <cell r="V1216">
            <v>20769.13</v>
          </cell>
          <cell r="W1216">
            <v>20769.13</v>
          </cell>
          <cell r="X1216">
            <v>20769.13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U1216">
            <v>0</v>
          </cell>
          <cell r="AV1216">
            <v>0</v>
          </cell>
          <cell r="AW1216">
            <v>0</v>
          </cell>
          <cell r="AX1216">
            <v>0</v>
          </cell>
          <cell r="AY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0</v>
          </cell>
          <cell r="BG1216">
            <v>0</v>
          </cell>
          <cell r="BH1216">
            <v>0</v>
          </cell>
          <cell r="BI1216">
            <v>0</v>
          </cell>
          <cell r="BJ1216">
            <v>0</v>
          </cell>
          <cell r="BK1216">
            <v>0</v>
          </cell>
          <cell r="BL1216">
            <v>0</v>
          </cell>
        </row>
        <row r="1217">
          <cell r="B1217" t="str">
            <v>1.1.06.07.00196</v>
          </cell>
          <cell r="C1217" t="str">
            <v xml:space="preserve">SEGURO S/IMPORTACAO                               </v>
          </cell>
          <cell r="D1217">
            <v>5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AO1217">
            <v>0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U1217">
            <v>0</v>
          </cell>
          <cell r="AV1217">
            <v>0</v>
          </cell>
          <cell r="AW1217">
            <v>0</v>
          </cell>
          <cell r="AX1217">
            <v>0</v>
          </cell>
          <cell r="AY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0</v>
          </cell>
          <cell r="BG1217">
            <v>0</v>
          </cell>
          <cell r="BH1217">
            <v>0</v>
          </cell>
          <cell r="BI1217">
            <v>0</v>
          </cell>
          <cell r="BJ1217">
            <v>0</v>
          </cell>
          <cell r="BK1217">
            <v>0</v>
          </cell>
          <cell r="BL1217">
            <v>0</v>
          </cell>
        </row>
        <row r="1218">
          <cell r="B1218" t="str">
            <v>1.1.06.07.00197</v>
          </cell>
          <cell r="C1218" t="str">
            <v xml:space="preserve">NV POWSTANIEC LISTOPADOWY                         </v>
          </cell>
          <cell r="D1218">
            <v>5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14460.08</v>
          </cell>
          <cell r="V1218">
            <v>14460.08</v>
          </cell>
          <cell r="W1218">
            <v>14460.08</v>
          </cell>
          <cell r="X1218">
            <v>14460.08</v>
          </cell>
          <cell r="Y1218">
            <v>14460.08</v>
          </cell>
          <cell r="Z1218">
            <v>14460.08</v>
          </cell>
          <cell r="AA1218">
            <v>14460.08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  <cell r="AK1218">
            <v>4597498.82</v>
          </cell>
          <cell r="AL1218">
            <v>30663.88</v>
          </cell>
          <cell r="AM1218">
            <v>30663.88</v>
          </cell>
          <cell r="AN1218">
            <v>0</v>
          </cell>
          <cell r="AO1218">
            <v>0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U1218">
            <v>0</v>
          </cell>
          <cell r="AV1218">
            <v>0</v>
          </cell>
          <cell r="AW1218">
            <v>0</v>
          </cell>
          <cell r="AX1218">
            <v>0</v>
          </cell>
          <cell r="AY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0</v>
          </cell>
          <cell r="BG1218">
            <v>0</v>
          </cell>
          <cell r="BH1218">
            <v>0</v>
          </cell>
          <cell r="BI1218">
            <v>0</v>
          </cell>
          <cell r="BJ1218">
            <v>0</v>
          </cell>
          <cell r="BK1218">
            <v>0</v>
          </cell>
          <cell r="BL1218">
            <v>0</v>
          </cell>
        </row>
        <row r="1219">
          <cell r="B1219" t="str">
            <v>1.1.06.07.00198</v>
          </cell>
          <cell r="C1219" t="str">
            <v xml:space="preserve">NV CHALLENGER                                     </v>
          </cell>
          <cell r="D1219">
            <v>5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4861.1000000000004</v>
          </cell>
          <cell r="R1219">
            <v>4861.1000000000004</v>
          </cell>
          <cell r="S1219">
            <v>4861.1000000000004</v>
          </cell>
          <cell r="T1219">
            <v>4860.8900000000003</v>
          </cell>
          <cell r="U1219">
            <v>4860.8900000000003</v>
          </cell>
          <cell r="V1219">
            <v>4860.8900000000003</v>
          </cell>
          <cell r="W1219">
            <v>4860.8900000000003</v>
          </cell>
          <cell r="X1219">
            <v>4860.8900000000003</v>
          </cell>
          <cell r="Y1219">
            <v>1221021.27</v>
          </cell>
          <cell r="Z1219">
            <v>8820.33</v>
          </cell>
          <cell r="AA1219">
            <v>8820.33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J1219">
            <v>0</v>
          </cell>
          <cell r="AK1219">
            <v>0</v>
          </cell>
          <cell r="AL1219">
            <v>0</v>
          </cell>
          <cell r="AM1219">
            <v>0</v>
          </cell>
          <cell r="AN1219">
            <v>0</v>
          </cell>
          <cell r="AO1219">
            <v>0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T1219">
            <v>0</v>
          </cell>
          <cell r="AU1219">
            <v>0</v>
          </cell>
          <cell r="AV1219">
            <v>0</v>
          </cell>
          <cell r="AW1219">
            <v>0</v>
          </cell>
          <cell r="AX1219">
            <v>0</v>
          </cell>
          <cell r="AY1219">
            <v>6216600</v>
          </cell>
          <cell r="AZ1219">
            <v>720937.01</v>
          </cell>
          <cell r="BA1219">
            <v>126945.04</v>
          </cell>
          <cell r="BB1219">
            <v>0</v>
          </cell>
          <cell r="BC1219">
            <v>0</v>
          </cell>
          <cell r="BD1219">
            <v>0</v>
          </cell>
          <cell r="BE1219">
            <v>0</v>
          </cell>
          <cell r="BF1219">
            <v>0</v>
          </cell>
          <cell r="BG1219">
            <v>0</v>
          </cell>
          <cell r="BH1219">
            <v>0</v>
          </cell>
          <cell r="BI1219">
            <v>0</v>
          </cell>
          <cell r="BJ1219">
            <v>0</v>
          </cell>
          <cell r="BK1219">
            <v>0</v>
          </cell>
          <cell r="BL1219">
            <v>0</v>
          </cell>
        </row>
        <row r="1220">
          <cell r="B1220" t="str">
            <v>1.1.06.07.00199</v>
          </cell>
          <cell r="C1220" t="str">
            <v xml:space="preserve">NV VEEONE                                         </v>
          </cell>
          <cell r="D1220">
            <v>5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5576.02</v>
          </cell>
          <cell r="R1220">
            <v>5576.02</v>
          </cell>
          <cell r="S1220">
            <v>5576.02</v>
          </cell>
          <cell r="T1220">
            <v>5576.02</v>
          </cell>
          <cell r="U1220">
            <v>5576.02</v>
          </cell>
          <cell r="V1220">
            <v>5576.02</v>
          </cell>
          <cell r="W1220">
            <v>5576.02</v>
          </cell>
          <cell r="X1220">
            <v>5576.02</v>
          </cell>
          <cell r="Y1220">
            <v>0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>
            <v>0</v>
          </cell>
          <cell r="AG1220">
            <v>0</v>
          </cell>
          <cell r="AH1220">
            <v>0</v>
          </cell>
          <cell r="AI1220">
            <v>0</v>
          </cell>
          <cell r="AJ1220">
            <v>0</v>
          </cell>
          <cell r="AK1220">
            <v>0</v>
          </cell>
          <cell r="AL1220">
            <v>0</v>
          </cell>
          <cell r="AM1220">
            <v>0</v>
          </cell>
          <cell r="AN1220">
            <v>0</v>
          </cell>
          <cell r="AO1220">
            <v>0</v>
          </cell>
          <cell r="AP1220">
            <v>0</v>
          </cell>
          <cell r="AQ1220">
            <v>0</v>
          </cell>
          <cell r="AR1220">
            <v>0</v>
          </cell>
          <cell r="AS1220">
            <v>0</v>
          </cell>
          <cell r="AT1220">
            <v>0</v>
          </cell>
          <cell r="AU1220">
            <v>0</v>
          </cell>
          <cell r="AV1220">
            <v>0</v>
          </cell>
          <cell r="AW1220">
            <v>0</v>
          </cell>
          <cell r="AX1220">
            <v>0</v>
          </cell>
          <cell r="AY1220">
            <v>0</v>
          </cell>
          <cell r="AZ1220">
            <v>0</v>
          </cell>
          <cell r="BA1220">
            <v>0</v>
          </cell>
          <cell r="BB1220">
            <v>0</v>
          </cell>
          <cell r="BC1220">
            <v>0</v>
          </cell>
          <cell r="BD1220">
            <v>0</v>
          </cell>
          <cell r="BE1220">
            <v>0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  <cell r="BK1220">
            <v>0</v>
          </cell>
          <cell r="BL1220">
            <v>0</v>
          </cell>
        </row>
        <row r="1221">
          <cell r="B1221" t="str">
            <v>1.1.06.07.00200</v>
          </cell>
          <cell r="C1221" t="str">
            <v xml:space="preserve">NV NEW HORLD                                      </v>
          </cell>
          <cell r="D1221">
            <v>5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14141.56</v>
          </cell>
          <cell r="R1221">
            <v>14141.56</v>
          </cell>
          <cell r="S1221">
            <v>14141.56</v>
          </cell>
          <cell r="T1221">
            <v>14141.56</v>
          </cell>
          <cell r="U1221">
            <v>14141.56</v>
          </cell>
          <cell r="V1221">
            <v>14141.56</v>
          </cell>
          <cell r="W1221">
            <v>14141.56</v>
          </cell>
          <cell r="X1221">
            <v>14141.56</v>
          </cell>
          <cell r="Y1221">
            <v>14141.56</v>
          </cell>
          <cell r="Z1221">
            <v>14141.56</v>
          </cell>
          <cell r="AA1221">
            <v>14141.56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0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0</v>
          </cell>
          <cell r="AY1221">
            <v>0</v>
          </cell>
          <cell r="AZ1221">
            <v>0</v>
          </cell>
          <cell r="BA1221">
            <v>0</v>
          </cell>
          <cell r="BB1221">
            <v>0</v>
          </cell>
          <cell r="BC1221">
            <v>0</v>
          </cell>
          <cell r="BD1221">
            <v>0</v>
          </cell>
          <cell r="BE1221">
            <v>0</v>
          </cell>
          <cell r="BF1221">
            <v>0</v>
          </cell>
          <cell r="BG1221">
            <v>0</v>
          </cell>
          <cell r="BH1221">
            <v>0</v>
          </cell>
          <cell r="BI1221">
            <v>0</v>
          </cell>
          <cell r="BJ1221">
            <v>0</v>
          </cell>
          <cell r="BK1221">
            <v>0</v>
          </cell>
          <cell r="BL1221">
            <v>0</v>
          </cell>
        </row>
        <row r="1222">
          <cell r="B1222" t="str">
            <v>1.1.06.07.00201</v>
          </cell>
          <cell r="C1222" t="str">
            <v xml:space="preserve">NV OTRAD                                          </v>
          </cell>
          <cell r="D1222">
            <v>5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12161.92</v>
          </cell>
          <cell r="R1222">
            <v>12161.92</v>
          </cell>
          <cell r="S1222">
            <v>12161.92</v>
          </cell>
          <cell r="T1222">
            <v>12161.92</v>
          </cell>
          <cell r="U1222">
            <v>12161.92</v>
          </cell>
          <cell r="V1222">
            <v>12161.92</v>
          </cell>
          <cell r="W1222">
            <v>12161.92</v>
          </cell>
          <cell r="X1222">
            <v>12161.92</v>
          </cell>
          <cell r="Y1222">
            <v>12161.92</v>
          </cell>
          <cell r="Z1222">
            <v>12161.92</v>
          </cell>
          <cell r="AA1222">
            <v>12161.92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>
            <v>0</v>
          </cell>
          <cell r="AO1222">
            <v>0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>
            <v>0</v>
          </cell>
          <cell r="AU1222">
            <v>0</v>
          </cell>
          <cell r="AV1222">
            <v>0</v>
          </cell>
          <cell r="AW1222">
            <v>0</v>
          </cell>
          <cell r="AX1222">
            <v>0</v>
          </cell>
          <cell r="AY1222">
            <v>0</v>
          </cell>
          <cell r="AZ1222">
            <v>0</v>
          </cell>
          <cell r="BA1222">
            <v>0</v>
          </cell>
          <cell r="BB1222">
            <v>0</v>
          </cell>
          <cell r="BC1222">
            <v>0</v>
          </cell>
          <cell r="BD1222">
            <v>0</v>
          </cell>
          <cell r="BE1222">
            <v>0</v>
          </cell>
          <cell r="BF1222">
            <v>0</v>
          </cell>
          <cell r="BG1222">
            <v>0</v>
          </cell>
          <cell r="BH1222">
            <v>0</v>
          </cell>
          <cell r="BI1222">
            <v>0</v>
          </cell>
          <cell r="BJ1222">
            <v>0</v>
          </cell>
          <cell r="BK1222">
            <v>0</v>
          </cell>
          <cell r="BL1222">
            <v>0</v>
          </cell>
        </row>
        <row r="1223">
          <cell r="B1223" t="str">
            <v>1.1.06.07.00202</v>
          </cell>
          <cell r="C1223" t="str">
            <v xml:space="preserve">NV TIAN SHAN HAI                                  </v>
          </cell>
          <cell r="D1223">
            <v>5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AO1223">
            <v>0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0</v>
          </cell>
          <cell r="AY1223">
            <v>0</v>
          </cell>
          <cell r="AZ1223">
            <v>0</v>
          </cell>
          <cell r="BA1223">
            <v>0</v>
          </cell>
          <cell r="BB1223">
            <v>0</v>
          </cell>
          <cell r="BC1223">
            <v>0</v>
          </cell>
          <cell r="BD1223">
            <v>0</v>
          </cell>
          <cell r="BE1223">
            <v>0</v>
          </cell>
          <cell r="BF1223">
            <v>0</v>
          </cell>
          <cell r="BG1223">
            <v>0</v>
          </cell>
          <cell r="BH1223">
            <v>0</v>
          </cell>
          <cell r="BI1223">
            <v>0</v>
          </cell>
          <cell r="BJ1223">
            <v>0</v>
          </cell>
          <cell r="BK1223">
            <v>0</v>
          </cell>
          <cell r="BL1223">
            <v>0</v>
          </cell>
        </row>
        <row r="1224">
          <cell r="B1224" t="str">
            <v>1.1.06.07.00203</v>
          </cell>
          <cell r="C1224" t="str">
            <v xml:space="preserve">NV EUGENIA B                                      </v>
          </cell>
          <cell r="D1224">
            <v>5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AO1224">
            <v>0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T1224">
            <v>0</v>
          </cell>
          <cell r="AU1224">
            <v>0</v>
          </cell>
          <cell r="AV1224">
            <v>0</v>
          </cell>
          <cell r="AW1224">
            <v>0</v>
          </cell>
          <cell r="AX1224">
            <v>0</v>
          </cell>
          <cell r="AY1224">
            <v>0</v>
          </cell>
          <cell r="AZ1224">
            <v>0</v>
          </cell>
          <cell r="BA1224">
            <v>0</v>
          </cell>
          <cell r="BB1224">
            <v>0</v>
          </cell>
          <cell r="BC1224">
            <v>0</v>
          </cell>
          <cell r="BD1224">
            <v>0</v>
          </cell>
          <cell r="BE1224">
            <v>0</v>
          </cell>
          <cell r="BF1224">
            <v>0</v>
          </cell>
          <cell r="BG1224">
            <v>0</v>
          </cell>
          <cell r="BH1224">
            <v>0</v>
          </cell>
          <cell r="BI1224">
            <v>0</v>
          </cell>
          <cell r="BJ1224">
            <v>0</v>
          </cell>
          <cell r="BK1224">
            <v>0</v>
          </cell>
          <cell r="BL1224">
            <v>0</v>
          </cell>
        </row>
        <row r="1225">
          <cell r="B1225" t="str">
            <v>1.1.06.07.00204</v>
          </cell>
          <cell r="C1225" t="str">
            <v xml:space="preserve">NV HUTA KATOWICE                                  </v>
          </cell>
          <cell r="D1225">
            <v>5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408.27</v>
          </cell>
          <cell r="R1225">
            <v>408.27</v>
          </cell>
          <cell r="S1225">
            <v>408.27</v>
          </cell>
          <cell r="T1225">
            <v>408.27</v>
          </cell>
          <cell r="U1225">
            <v>408.27</v>
          </cell>
          <cell r="V1225">
            <v>408.27</v>
          </cell>
          <cell r="W1225">
            <v>408.27</v>
          </cell>
          <cell r="X1225">
            <v>408.27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0</v>
          </cell>
          <cell r="AY1225">
            <v>0</v>
          </cell>
          <cell r="AZ1225">
            <v>0</v>
          </cell>
          <cell r="BA1225">
            <v>0</v>
          </cell>
          <cell r="BB1225">
            <v>0</v>
          </cell>
          <cell r="BC1225">
            <v>0</v>
          </cell>
          <cell r="BD1225">
            <v>0</v>
          </cell>
          <cell r="BE1225">
            <v>0</v>
          </cell>
          <cell r="BF1225">
            <v>0</v>
          </cell>
          <cell r="BG1225">
            <v>0</v>
          </cell>
          <cell r="BH1225">
            <v>0</v>
          </cell>
          <cell r="BI1225">
            <v>0</v>
          </cell>
          <cell r="BJ1225">
            <v>0</v>
          </cell>
          <cell r="BK1225">
            <v>0</v>
          </cell>
          <cell r="BL1225">
            <v>0</v>
          </cell>
        </row>
        <row r="1226">
          <cell r="B1226" t="str">
            <v>1.1.06.07.00205</v>
          </cell>
          <cell r="C1226" t="str">
            <v xml:space="preserve">NV FATHER M                                       </v>
          </cell>
          <cell r="D1226">
            <v>5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8338.76</v>
          </cell>
          <cell r="R1226">
            <v>8338.76</v>
          </cell>
          <cell r="S1226">
            <v>8338.76</v>
          </cell>
          <cell r="T1226">
            <v>8338.76</v>
          </cell>
          <cell r="U1226">
            <v>8338.76</v>
          </cell>
          <cell r="V1226">
            <v>8338.76</v>
          </cell>
          <cell r="W1226">
            <v>8338.76</v>
          </cell>
          <cell r="X1226">
            <v>8338.76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0</v>
          </cell>
          <cell r="AY1226">
            <v>0</v>
          </cell>
          <cell r="AZ1226">
            <v>0</v>
          </cell>
          <cell r="BA1226">
            <v>0</v>
          </cell>
          <cell r="BB1226">
            <v>0</v>
          </cell>
          <cell r="BC1226">
            <v>0</v>
          </cell>
          <cell r="BD1226">
            <v>0</v>
          </cell>
          <cell r="BE1226">
            <v>0</v>
          </cell>
          <cell r="BF1226">
            <v>0</v>
          </cell>
          <cell r="BG1226">
            <v>0</v>
          </cell>
          <cell r="BH1226">
            <v>0</v>
          </cell>
          <cell r="BI1226">
            <v>0</v>
          </cell>
          <cell r="BJ1226">
            <v>0</v>
          </cell>
          <cell r="BK1226">
            <v>0</v>
          </cell>
          <cell r="BL1226">
            <v>0</v>
          </cell>
        </row>
        <row r="1227">
          <cell r="B1227" t="str">
            <v>1.1.06.07.00206</v>
          </cell>
          <cell r="C1227" t="str">
            <v xml:space="preserve">NV CATHERINE V                                    </v>
          </cell>
          <cell r="D1227">
            <v>5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5248.64</v>
          </cell>
          <cell r="R1227">
            <v>5248.64</v>
          </cell>
          <cell r="S1227">
            <v>5248.64</v>
          </cell>
          <cell r="T1227">
            <v>5248.64</v>
          </cell>
          <cell r="U1227">
            <v>5248.64</v>
          </cell>
          <cell r="V1227">
            <v>5248.64</v>
          </cell>
          <cell r="W1227">
            <v>5248.64</v>
          </cell>
          <cell r="X1227">
            <v>5248.64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  <cell r="AY1227">
            <v>0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0</v>
          </cell>
          <cell r="BF1227">
            <v>0</v>
          </cell>
          <cell r="BG1227">
            <v>0</v>
          </cell>
          <cell r="BH1227">
            <v>0</v>
          </cell>
          <cell r="BI1227">
            <v>0</v>
          </cell>
          <cell r="BJ1227">
            <v>0</v>
          </cell>
          <cell r="BK1227">
            <v>0</v>
          </cell>
          <cell r="BL1227">
            <v>0</v>
          </cell>
        </row>
        <row r="1228">
          <cell r="B1228" t="str">
            <v>1.1.06.07.00207</v>
          </cell>
          <cell r="C1228" t="str">
            <v xml:space="preserve">NV GEORGIOS K                                     </v>
          </cell>
          <cell r="D1228">
            <v>5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-86222.85</v>
          </cell>
          <cell r="V1228">
            <v>-86222.85</v>
          </cell>
          <cell r="W1228">
            <v>-86222.85</v>
          </cell>
          <cell r="X1228">
            <v>474376.44</v>
          </cell>
          <cell r="Y1228">
            <v>-32864.42</v>
          </cell>
          <cell r="Z1228">
            <v>-71919.14</v>
          </cell>
          <cell r="AA1228">
            <v>-71876.52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  <cell r="AY1228">
            <v>0</v>
          </cell>
          <cell r="AZ1228">
            <v>0</v>
          </cell>
          <cell r="BA1228">
            <v>0</v>
          </cell>
          <cell r="BB1228">
            <v>0</v>
          </cell>
          <cell r="BC1228">
            <v>0</v>
          </cell>
          <cell r="BD1228">
            <v>0</v>
          </cell>
          <cell r="BE1228">
            <v>0</v>
          </cell>
          <cell r="BF1228">
            <v>0</v>
          </cell>
          <cell r="BG1228">
            <v>0</v>
          </cell>
          <cell r="BH1228">
            <v>0</v>
          </cell>
          <cell r="BI1228">
            <v>0</v>
          </cell>
          <cell r="BJ1228">
            <v>0</v>
          </cell>
          <cell r="BK1228">
            <v>0</v>
          </cell>
          <cell r="BL1228">
            <v>0</v>
          </cell>
        </row>
        <row r="1229">
          <cell r="B1229" t="str">
            <v>1.1.06.07.00208</v>
          </cell>
          <cell r="C1229" t="str">
            <v xml:space="preserve">NV BERDYANSK                                      </v>
          </cell>
          <cell r="D1229">
            <v>5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338.83</v>
          </cell>
          <cell r="V1229">
            <v>-8079.48</v>
          </cell>
          <cell r="W1229">
            <v>-8079.48</v>
          </cell>
          <cell r="X1229">
            <v>-8079.48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>
            <v>0</v>
          </cell>
          <cell r="AO1229">
            <v>0</v>
          </cell>
          <cell r="AP1229">
            <v>0</v>
          </cell>
          <cell r="AQ1229">
            <v>0</v>
          </cell>
          <cell r="AR1229">
            <v>0</v>
          </cell>
          <cell r="AS1229">
            <v>0</v>
          </cell>
          <cell r="AT1229">
            <v>0</v>
          </cell>
          <cell r="AU1229">
            <v>0</v>
          </cell>
          <cell r="AV1229">
            <v>0</v>
          </cell>
          <cell r="AW1229">
            <v>0</v>
          </cell>
          <cell r="AX1229">
            <v>0</v>
          </cell>
          <cell r="AY1229">
            <v>0</v>
          </cell>
          <cell r="AZ1229">
            <v>0</v>
          </cell>
          <cell r="BA1229">
            <v>0</v>
          </cell>
          <cell r="BB1229">
            <v>0</v>
          </cell>
          <cell r="BC1229">
            <v>0</v>
          </cell>
          <cell r="BD1229">
            <v>0</v>
          </cell>
          <cell r="BE1229">
            <v>0</v>
          </cell>
          <cell r="BF1229">
            <v>0</v>
          </cell>
          <cell r="BG1229">
            <v>0</v>
          </cell>
          <cell r="BH1229">
            <v>0</v>
          </cell>
          <cell r="BI1229">
            <v>0</v>
          </cell>
          <cell r="BJ1229">
            <v>0</v>
          </cell>
          <cell r="BK1229">
            <v>0</v>
          </cell>
          <cell r="BL1229">
            <v>0</v>
          </cell>
        </row>
        <row r="1230">
          <cell r="B1230" t="str">
            <v>1.1.06.07.00209</v>
          </cell>
          <cell r="C1230" t="str">
            <v xml:space="preserve">NV KAPITONAS SERAFINAS                            </v>
          </cell>
          <cell r="D1230">
            <v>5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221922.84</v>
          </cell>
          <cell r="V1230">
            <v>-5944.31</v>
          </cell>
          <cell r="W1230">
            <v>-5944.31</v>
          </cell>
          <cell r="X1230">
            <v>-5944.31</v>
          </cell>
          <cell r="Y1230">
            <v>-5944.31</v>
          </cell>
          <cell r="Z1230">
            <v>-5944.31</v>
          </cell>
          <cell r="AA1230">
            <v>-5944.31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  <cell r="AK1230">
            <v>0</v>
          </cell>
          <cell r="AL1230">
            <v>0</v>
          </cell>
          <cell r="AM1230">
            <v>0</v>
          </cell>
          <cell r="AN1230">
            <v>0</v>
          </cell>
          <cell r="AO1230">
            <v>0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T1230">
            <v>0</v>
          </cell>
          <cell r="AU1230">
            <v>0</v>
          </cell>
          <cell r="AV1230">
            <v>0</v>
          </cell>
          <cell r="AW1230">
            <v>0</v>
          </cell>
          <cell r="AX1230">
            <v>0</v>
          </cell>
          <cell r="AY1230">
            <v>0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0</v>
          </cell>
          <cell r="BF1230">
            <v>0</v>
          </cell>
          <cell r="BG1230">
            <v>0</v>
          </cell>
          <cell r="BH1230">
            <v>0</v>
          </cell>
          <cell r="BI1230">
            <v>0</v>
          </cell>
          <cell r="BJ1230">
            <v>0</v>
          </cell>
          <cell r="BK1230">
            <v>0</v>
          </cell>
          <cell r="BL1230">
            <v>0</v>
          </cell>
        </row>
        <row r="1231">
          <cell r="B1231" t="str">
            <v>1.1.06.07.00210</v>
          </cell>
          <cell r="C1231" t="str">
            <v xml:space="preserve">NV AZALEA                                         </v>
          </cell>
          <cell r="D1231">
            <v>5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8904.49</v>
          </cell>
          <cell r="W1231">
            <v>8904.49</v>
          </cell>
          <cell r="X1231">
            <v>8904.49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>
            <v>0</v>
          </cell>
          <cell r="AO1231">
            <v>0</v>
          </cell>
          <cell r="AP1231">
            <v>0</v>
          </cell>
          <cell r="AQ1231">
            <v>0</v>
          </cell>
          <cell r="AR1231">
            <v>0</v>
          </cell>
          <cell r="AS1231">
            <v>0</v>
          </cell>
          <cell r="AT1231">
            <v>0</v>
          </cell>
          <cell r="AU1231">
            <v>0</v>
          </cell>
          <cell r="AV1231">
            <v>0</v>
          </cell>
          <cell r="AW1231">
            <v>0</v>
          </cell>
          <cell r="AX1231">
            <v>0</v>
          </cell>
          <cell r="AY1231">
            <v>0</v>
          </cell>
          <cell r="AZ1231">
            <v>0</v>
          </cell>
          <cell r="BA1231">
            <v>0</v>
          </cell>
          <cell r="BB1231">
            <v>0</v>
          </cell>
          <cell r="BC1231">
            <v>0</v>
          </cell>
          <cell r="BD1231">
            <v>0</v>
          </cell>
          <cell r="BE1231">
            <v>0</v>
          </cell>
          <cell r="BF1231">
            <v>0</v>
          </cell>
          <cell r="BG1231">
            <v>0</v>
          </cell>
          <cell r="BH1231">
            <v>0</v>
          </cell>
          <cell r="BI1231">
            <v>0</v>
          </cell>
          <cell r="BJ1231">
            <v>0</v>
          </cell>
          <cell r="BK1231">
            <v>0</v>
          </cell>
          <cell r="BL1231">
            <v>0</v>
          </cell>
        </row>
        <row r="1232">
          <cell r="B1232" t="str">
            <v>1.1.06.07.00211</v>
          </cell>
          <cell r="C1232" t="str">
            <v xml:space="preserve">NV MEHMET EMIN                                    </v>
          </cell>
          <cell r="D1232">
            <v>5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13685.85</v>
          </cell>
          <cell r="W1232">
            <v>13685.85</v>
          </cell>
          <cell r="X1232">
            <v>13685.85</v>
          </cell>
          <cell r="Y1232">
            <v>13685.85</v>
          </cell>
          <cell r="Z1232">
            <v>13685.85</v>
          </cell>
          <cell r="AA1232">
            <v>13685.85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  <cell r="AK1232">
            <v>0</v>
          </cell>
          <cell r="AL1232">
            <v>0</v>
          </cell>
          <cell r="AM1232">
            <v>0</v>
          </cell>
          <cell r="AN1232">
            <v>0</v>
          </cell>
          <cell r="AO1232">
            <v>0</v>
          </cell>
          <cell r="AP1232">
            <v>0</v>
          </cell>
          <cell r="AQ1232">
            <v>0</v>
          </cell>
          <cell r="AR1232">
            <v>0</v>
          </cell>
          <cell r="AS1232">
            <v>0</v>
          </cell>
          <cell r="AT1232">
            <v>0</v>
          </cell>
          <cell r="AU1232">
            <v>0</v>
          </cell>
          <cell r="AV1232">
            <v>0</v>
          </cell>
          <cell r="AW1232">
            <v>0</v>
          </cell>
          <cell r="AX1232">
            <v>0</v>
          </cell>
          <cell r="AY1232">
            <v>0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F1232">
            <v>0</v>
          </cell>
          <cell r="BG1232">
            <v>0</v>
          </cell>
          <cell r="BH1232">
            <v>0</v>
          </cell>
          <cell r="BI1232">
            <v>0</v>
          </cell>
          <cell r="BJ1232">
            <v>0</v>
          </cell>
          <cell r="BK1232">
            <v>0</v>
          </cell>
          <cell r="BL1232">
            <v>0</v>
          </cell>
        </row>
        <row r="1233">
          <cell r="B1233" t="str">
            <v>1.1.06.07.00212</v>
          </cell>
          <cell r="C1233" t="str">
            <v xml:space="preserve">NV WALKA MLODYCH                                  </v>
          </cell>
          <cell r="D1233">
            <v>5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296871.33</v>
          </cell>
          <cell r="W1233">
            <v>-5963.16</v>
          </cell>
          <cell r="X1233">
            <v>-5963.16</v>
          </cell>
          <cell r="Y1233">
            <v>-5963.16</v>
          </cell>
          <cell r="Z1233">
            <v>-5963.16</v>
          </cell>
          <cell r="AA1233">
            <v>-5963.16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>
            <v>0</v>
          </cell>
          <cell r="AO1233">
            <v>0</v>
          </cell>
          <cell r="AP1233">
            <v>0</v>
          </cell>
          <cell r="AQ1233">
            <v>0</v>
          </cell>
          <cell r="AR1233">
            <v>0</v>
          </cell>
          <cell r="AS1233">
            <v>0</v>
          </cell>
          <cell r="AT1233">
            <v>0</v>
          </cell>
          <cell r="AU1233">
            <v>0</v>
          </cell>
          <cell r="AV1233">
            <v>0</v>
          </cell>
          <cell r="AW1233">
            <v>0</v>
          </cell>
          <cell r="AX1233">
            <v>0</v>
          </cell>
          <cell r="AY1233">
            <v>0</v>
          </cell>
          <cell r="AZ1233">
            <v>0</v>
          </cell>
          <cell r="BA1233">
            <v>0</v>
          </cell>
          <cell r="BB1233">
            <v>29923.4</v>
          </cell>
          <cell r="BC1233">
            <v>97.24</v>
          </cell>
          <cell r="BD1233">
            <v>0</v>
          </cell>
          <cell r="BE1233">
            <v>0</v>
          </cell>
          <cell r="BF1233">
            <v>0</v>
          </cell>
          <cell r="BG1233">
            <v>0</v>
          </cell>
          <cell r="BH1233">
            <v>0</v>
          </cell>
          <cell r="BI1233">
            <v>0</v>
          </cell>
          <cell r="BJ1233">
            <v>0</v>
          </cell>
          <cell r="BK1233">
            <v>0</v>
          </cell>
          <cell r="BL1233">
            <v>0</v>
          </cell>
        </row>
        <row r="1234">
          <cell r="B1234" t="str">
            <v>1.1.06.07.00213</v>
          </cell>
          <cell r="C1234" t="str">
            <v xml:space="preserve">NV NAVAL GENT                                     </v>
          </cell>
          <cell r="D1234">
            <v>5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AO1234">
            <v>0</v>
          </cell>
          <cell r="AP1234">
            <v>0</v>
          </cell>
          <cell r="AQ1234">
            <v>0</v>
          </cell>
          <cell r="AR1234">
            <v>0</v>
          </cell>
          <cell r="AS1234">
            <v>0</v>
          </cell>
          <cell r="AT1234">
            <v>0</v>
          </cell>
          <cell r="AU1234">
            <v>0</v>
          </cell>
          <cell r="AV1234">
            <v>0</v>
          </cell>
          <cell r="AW1234">
            <v>0</v>
          </cell>
          <cell r="AX1234">
            <v>0</v>
          </cell>
          <cell r="AY1234">
            <v>0</v>
          </cell>
          <cell r="AZ1234">
            <v>0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F1234">
            <v>0</v>
          </cell>
          <cell r="BG1234">
            <v>0</v>
          </cell>
          <cell r="BH1234">
            <v>0</v>
          </cell>
          <cell r="BI1234">
            <v>0</v>
          </cell>
          <cell r="BJ1234">
            <v>0</v>
          </cell>
          <cell r="BK1234">
            <v>0</v>
          </cell>
          <cell r="BL1234">
            <v>0</v>
          </cell>
        </row>
        <row r="1235">
          <cell r="B1235" t="str">
            <v>1.1.06.07.00214</v>
          </cell>
          <cell r="C1235" t="str">
            <v xml:space="preserve">NV LUCKY LADY                                     </v>
          </cell>
          <cell r="D1235">
            <v>5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-10159.870000000001</v>
          </cell>
          <cell r="X1235">
            <v>-10159.870000000001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  <cell r="AK1235">
            <v>0</v>
          </cell>
          <cell r="AL1235">
            <v>0</v>
          </cell>
          <cell r="AM1235">
            <v>0</v>
          </cell>
          <cell r="AN1235">
            <v>0</v>
          </cell>
          <cell r="AO1235">
            <v>0</v>
          </cell>
          <cell r="AP1235">
            <v>0</v>
          </cell>
          <cell r="AQ1235">
            <v>0</v>
          </cell>
          <cell r="AR1235">
            <v>0</v>
          </cell>
          <cell r="AS1235">
            <v>0</v>
          </cell>
          <cell r="AT1235">
            <v>0</v>
          </cell>
          <cell r="AU1235">
            <v>0</v>
          </cell>
          <cell r="AV1235">
            <v>0</v>
          </cell>
          <cell r="AW1235">
            <v>0</v>
          </cell>
          <cell r="AX1235">
            <v>0</v>
          </cell>
          <cell r="AY1235">
            <v>0</v>
          </cell>
          <cell r="AZ1235">
            <v>0</v>
          </cell>
          <cell r="BA1235">
            <v>0</v>
          </cell>
          <cell r="BB1235">
            <v>0</v>
          </cell>
          <cell r="BC1235">
            <v>0</v>
          </cell>
          <cell r="BD1235">
            <v>0</v>
          </cell>
          <cell r="BE1235">
            <v>0</v>
          </cell>
          <cell r="BF1235">
            <v>0</v>
          </cell>
          <cell r="BG1235">
            <v>0</v>
          </cell>
          <cell r="BH1235">
            <v>0</v>
          </cell>
          <cell r="BI1235">
            <v>0</v>
          </cell>
          <cell r="BJ1235">
            <v>0</v>
          </cell>
          <cell r="BK1235">
            <v>0</v>
          </cell>
          <cell r="BL1235">
            <v>0</v>
          </cell>
        </row>
        <row r="1236">
          <cell r="B1236" t="str">
            <v>1.1.06.07.00215</v>
          </cell>
          <cell r="C1236" t="str">
            <v xml:space="preserve">NV AURORA TOPAZ                                   </v>
          </cell>
          <cell r="D1236">
            <v>5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-15216.19</v>
          </cell>
          <cell r="X1236">
            <v>-15216.19</v>
          </cell>
          <cell r="Y1236">
            <v>0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H1236">
            <v>0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>
            <v>0</v>
          </cell>
          <cell r="AO1236">
            <v>0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U1236">
            <v>0</v>
          </cell>
          <cell r="AV1236">
            <v>0</v>
          </cell>
          <cell r="AW1236">
            <v>0</v>
          </cell>
          <cell r="AX1236">
            <v>0</v>
          </cell>
          <cell r="AY1236">
            <v>0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F1236">
            <v>0</v>
          </cell>
          <cell r="BG1236">
            <v>0</v>
          </cell>
          <cell r="BH1236">
            <v>0</v>
          </cell>
          <cell r="BI1236">
            <v>0</v>
          </cell>
          <cell r="BJ1236">
            <v>0</v>
          </cell>
          <cell r="BK1236">
            <v>0</v>
          </cell>
          <cell r="BL1236">
            <v>0</v>
          </cell>
        </row>
        <row r="1237">
          <cell r="B1237" t="str">
            <v>1.1.06.07.00216</v>
          </cell>
          <cell r="C1237" t="str">
            <v xml:space="preserve">NV NAVAL GENT                                     </v>
          </cell>
          <cell r="D1237">
            <v>5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18266.82</v>
          </cell>
          <cell r="X1237">
            <v>18266.82</v>
          </cell>
          <cell r="Y1237">
            <v>18266.82</v>
          </cell>
          <cell r="Z1237">
            <v>18266.82</v>
          </cell>
          <cell r="AA1237">
            <v>18266.82</v>
          </cell>
          <cell r="AB1237">
            <v>0</v>
          </cell>
          <cell r="AC1237">
            <v>0</v>
          </cell>
          <cell r="AD1237">
            <v>0</v>
          </cell>
          <cell r="AE1237">
            <v>0</v>
          </cell>
          <cell r="AF1237">
            <v>0</v>
          </cell>
          <cell r="AG1237">
            <v>0</v>
          </cell>
          <cell r="AH1237">
            <v>0</v>
          </cell>
          <cell r="AI1237">
            <v>0</v>
          </cell>
          <cell r="AJ1237">
            <v>0</v>
          </cell>
          <cell r="AK1237">
            <v>0</v>
          </cell>
          <cell r="AL1237">
            <v>0</v>
          </cell>
          <cell r="AM1237">
            <v>0</v>
          </cell>
          <cell r="AN1237">
            <v>0</v>
          </cell>
          <cell r="AO1237">
            <v>0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T1237">
            <v>0</v>
          </cell>
          <cell r="AU1237">
            <v>0</v>
          </cell>
          <cell r="AV1237">
            <v>0</v>
          </cell>
          <cell r="AW1237">
            <v>0</v>
          </cell>
          <cell r="AX1237">
            <v>0</v>
          </cell>
          <cell r="AY1237">
            <v>0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F1237">
            <v>0</v>
          </cell>
          <cell r="BG1237">
            <v>0</v>
          </cell>
          <cell r="BH1237">
            <v>0</v>
          </cell>
          <cell r="BI1237">
            <v>0</v>
          </cell>
          <cell r="BJ1237">
            <v>0</v>
          </cell>
          <cell r="BK1237">
            <v>0</v>
          </cell>
          <cell r="BL1237">
            <v>0</v>
          </cell>
        </row>
        <row r="1238">
          <cell r="B1238" t="str">
            <v>1.1.06.07.00217</v>
          </cell>
          <cell r="C1238" t="str">
            <v xml:space="preserve">NV TAMAR                                          </v>
          </cell>
          <cell r="D1238">
            <v>5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649732.32999999996</v>
          </cell>
          <cell r="X1238">
            <v>-32218.44</v>
          </cell>
          <cell r="Y1238">
            <v>-32218.44</v>
          </cell>
          <cell r="Z1238">
            <v>-32218.44</v>
          </cell>
          <cell r="AA1238">
            <v>-32218.44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0</v>
          </cell>
          <cell r="AG1238">
            <v>0</v>
          </cell>
          <cell r="AH1238">
            <v>0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>
            <v>0</v>
          </cell>
          <cell r="AO1238">
            <v>0</v>
          </cell>
          <cell r="AP1238">
            <v>0</v>
          </cell>
          <cell r="AQ1238">
            <v>0</v>
          </cell>
          <cell r="AR1238">
            <v>0</v>
          </cell>
          <cell r="AS1238">
            <v>0</v>
          </cell>
          <cell r="AT1238">
            <v>0</v>
          </cell>
          <cell r="AU1238">
            <v>0</v>
          </cell>
          <cell r="AV1238">
            <v>0</v>
          </cell>
          <cell r="AW1238">
            <v>0</v>
          </cell>
          <cell r="AX1238">
            <v>0</v>
          </cell>
          <cell r="AY1238">
            <v>0</v>
          </cell>
          <cell r="AZ1238">
            <v>0</v>
          </cell>
          <cell r="BA1238">
            <v>0</v>
          </cell>
          <cell r="BB1238">
            <v>0</v>
          </cell>
          <cell r="BC1238">
            <v>0</v>
          </cell>
          <cell r="BD1238">
            <v>0</v>
          </cell>
          <cell r="BE1238">
            <v>0</v>
          </cell>
          <cell r="BF1238">
            <v>0</v>
          </cell>
          <cell r="BG1238">
            <v>0</v>
          </cell>
          <cell r="BH1238">
            <v>0</v>
          </cell>
          <cell r="BI1238">
            <v>0</v>
          </cell>
          <cell r="BJ1238">
            <v>0</v>
          </cell>
          <cell r="BK1238">
            <v>0</v>
          </cell>
          <cell r="BL1238">
            <v>0</v>
          </cell>
        </row>
        <row r="1239">
          <cell r="B1239" t="str">
            <v>1.1.06.07.00218</v>
          </cell>
          <cell r="C1239" t="str">
            <v xml:space="preserve">NV PETALIS                                        </v>
          </cell>
          <cell r="D1239">
            <v>5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200987.7</v>
          </cell>
          <cell r="X1239">
            <v>12056.42</v>
          </cell>
          <cell r="Y1239">
            <v>12056.42</v>
          </cell>
          <cell r="Z1239">
            <v>12056.42</v>
          </cell>
          <cell r="AA1239">
            <v>12056.42</v>
          </cell>
          <cell r="AB1239">
            <v>0</v>
          </cell>
          <cell r="AC1239">
            <v>0</v>
          </cell>
          <cell r="AD1239">
            <v>0</v>
          </cell>
          <cell r="AE1239">
            <v>0</v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J1239">
            <v>0</v>
          </cell>
          <cell r="AK1239">
            <v>0</v>
          </cell>
          <cell r="AL1239">
            <v>0</v>
          </cell>
          <cell r="AM1239">
            <v>0</v>
          </cell>
          <cell r="AN1239">
            <v>0</v>
          </cell>
          <cell r="AO1239">
            <v>0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T1239">
            <v>0</v>
          </cell>
          <cell r="AU1239">
            <v>0</v>
          </cell>
          <cell r="AV1239">
            <v>0</v>
          </cell>
          <cell r="AW1239">
            <v>0</v>
          </cell>
          <cell r="AX1239">
            <v>0</v>
          </cell>
          <cell r="AY1239">
            <v>0</v>
          </cell>
          <cell r="AZ1239">
            <v>0</v>
          </cell>
          <cell r="BA1239">
            <v>0</v>
          </cell>
          <cell r="BB1239">
            <v>0</v>
          </cell>
          <cell r="BC1239">
            <v>0</v>
          </cell>
          <cell r="BD1239">
            <v>0</v>
          </cell>
          <cell r="BE1239">
            <v>0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  <cell r="BK1239">
            <v>0</v>
          </cell>
          <cell r="BL1239">
            <v>0</v>
          </cell>
        </row>
        <row r="1240">
          <cell r="B1240" t="str">
            <v>1.1.06.07.00219</v>
          </cell>
          <cell r="C1240" t="str">
            <v xml:space="preserve">NV ELENI M                                        </v>
          </cell>
          <cell r="D1240">
            <v>5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28719.41</v>
          </cell>
          <cell r="Y1240">
            <v>28718.76</v>
          </cell>
          <cell r="Z1240">
            <v>28718.76</v>
          </cell>
          <cell r="AA1240">
            <v>57769.26</v>
          </cell>
          <cell r="AB1240">
            <v>0</v>
          </cell>
          <cell r="AC1240">
            <v>0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0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0</v>
          </cell>
          <cell r="AY1240">
            <v>0</v>
          </cell>
          <cell r="AZ1240">
            <v>0</v>
          </cell>
          <cell r="BA1240">
            <v>0</v>
          </cell>
          <cell r="BB1240">
            <v>0</v>
          </cell>
          <cell r="BC1240">
            <v>0</v>
          </cell>
          <cell r="BD1240">
            <v>0</v>
          </cell>
          <cell r="BE1240">
            <v>0</v>
          </cell>
          <cell r="BF1240">
            <v>0</v>
          </cell>
          <cell r="BG1240">
            <v>0</v>
          </cell>
          <cell r="BH1240">
            <v>0</v>
          </cell>
          <cell r="BI1240">
            <v>0</v>
          </cell>
          <cell r="BJ1240">
            <v>0</v>
          </cell>
          <cell r="BK1240">
            <v>0</v>
          </cell>
          <cell r="BL1240">
            <v>0</v>
          </cell>
        </row>
        <row r="1241">
          <cell r="B1241" t="str">
            <v>1.1.06.07.00220</v>
          </cell>
          <cell r="C1241" t="str">
            <v xml:space="preserve">NV VAN DYCK                                       </v>
          </cell>
          <cell r="D1241">
            <v>5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1383776.52</v>
          </cell>
          <cell r="X1241">
            <v>10711.72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0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J1241">
            <v>0</v>
          </cell>
          <cell r="AK1241">
            <v>0</v>
          </cell>
          <cell r="AL1241">
            <v>0</v>
          </cell>
          <cell r="AM1241">
            <v>0</v>
          </cell>
          <cell r="AN1241">
            <v>0</v>
          </cell>
          <cell r="AO1241">
            <v>0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T1241">
            <v>0</v>
          </cell>
          <cell r="AU1241">
            <v>0</v>
          </cell>
          <cell r="AV1241">
            <v>0</v>
          </cell>
          <cell r="AW1241">
            <v>0</v>
          </cell>
          <cell r="AX1241">
            <v>0</v>
          </cell>
          <cell r="AY1241">
            <v>0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0</v>
          </cell>
          <cell r="BF1241">
            <v>0</v>
          </cell>
          <cell r="BG1241">
            <v>0</v>
          </cell>
          <cell r="BH1241">
            <v>0</v>
          </cell>
          <cell r="BI1241">
            <v>0</v>
          </cell>
          <cell r="BJ1241">
            <v>0</v>
          </cell>
          <cell r="BK1241">
            <v>0</v>
          </cell>
          <cell r="BL1241">
            <v>0</v>
          </cell>
        </row>
        <row r="1242">
          <cell r="B1242" t="str">
            <v>1.1.06.07.00221</v>
          </cell>
          <cell r="C1242" t="str">
            <v xml:space="preserve">NV ARIEL                                          </v>
          </cell>
          <cell r="D1242">
            <v>5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1808350.5</v>
          </cell>
          <cell r="X1242">
            <v>14531.34</v>
          </cell>
          <cell r="Y1242">
            <v>14531.34</v>
          </cell>
          <cell r="Z1242">
            <v>14531.34</v>
          </cell>
          <cell r="AA1242">
            <v>14531.34</v>
          </cell>
          <cell r="AB1242">
            <v>0</v>
          </cell>
          <cell r="AC1242">
            <v>0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0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0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0</v>
          </cell>
          <cell r="AY1242">
            <v>0</v>
          </cell>
          <cell r="AZ1242">
            <v>0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0</v>
          </cell>
          <cell r="BF1242">
            <v>0</v>
          </cell>
          <cell r="BG1242">
            <v>0</v>
          </cell>
          <cell r="BH1242">
            <v>0</v>
          </cell>
          <cell r="BI1242">
            <v>0</v>
          </cell>
          <cell r="BJ1242">
            <v>0</v>
          </cell>
          <cell r="BK1242">
            <v>0</v>
          </cell>
          <cell r="BL1242">
            <v>0</v>
          </cell>
        </row>
        <row r="1243">
          <cell r="B1243" t="str">
            <v>1.1.06.07.00222</v>
          </cell>
          <cell r="C1243" t="str">
            <v xml:space="preserve">NV INCE B                                         </v>
          </cell>
          <cell r="D1243">
            <v>5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-45016.42</v>
          </cell>
          <cell r="Y1243">
            <v>4113.4799999999996</v>
          </cell>
          <cell r="Z1243">
            <v>4113.4799999999996</v>
          </cell>
          <cell r="AA1243">
            <v>4113.4799999999996</v>
          </cell>
          <cell r="AB1243">
            <v>0</v>
          </cell>
          <cell r="AC1243">
            <v>0</v>
          </cell>
          <cell r="AD1243">
            <v>0</v>
          </cell>
          <cell r="AE1243">
            <v>0</v>
          </cell>
          <cell r="AF1243">
            <v>0</v>
          </cell>
          <cell r="AG1243">
            <v>0</v>
          </cell>
          <cell r="AH1243">
            <v>0</v>
          </cell>
          <cell r="AI1243">
            <v>0</v>
          </cell>
          <cell r="AJ1243">
            <v>0</v>
          </cell>
          <cell r="AK1243">
            <v>0</v>
          </cell>
          <cell r="AL1243">
            <v>0</v>
          </cell>
          <cell r="AM1243">
            <v>0</v>
          </cell>
          <cell r="AN1243">
            <v>0</v>
          </cell>
          <cell r="AO1243">
            <v>0</v>
          </cell>
          <cell r="AP1243">
            <v>0</v>
          </cell>
          <cell r="AQ1243">
            <v>0</v>
          </cell>
          <cell r="AR1243">
            <v>0</v>
          </cell>
          <cell r="AS1243">
            <v>0</v>
          </cell>
          <cell r="AT1243">
            <v>0</v>
          </cell>
          <cell r="AU1243">
            <v>0</v>
          </cell>
          <cell r="AV1243">
            <v>0</v>
          </cell>
          <cell r="AW1243">
            <v>0</v>
          </cell>
          <cell r="AX1243">
            <v>0</v>
          </cell>
          <cell r="AY1243">
            <v>0</v>
          </cell>
          <cell r="AZ1243">
            <v>0</v>
          </cell>
          <cell r="BA1243">
            <v>0</v>
          </cell>
          <cell r="BB1243">
            <v>0</v>
          </cell>
          <cell r="BC1243">
            <v>0</v>
          </cell>
          <cell r="BD1243">
            <v>0</v>
          </cell>
          <cell r="BE1243">
            <v>0</v>
          </cell>
          <cell r="BF1243">
            <v>0</v>
          </cell>
          <cell r="BG1243">
            <v>0</v>
          </cell>
          <cell r="BH1243">
            <v>0</v>
          </cell>
          <cell r="BI1243">
            <v>0</v>
          </cell>
          <cell r="BJ1243">
            <v>0</v>
          </cell>
          <cell r="BK1243">
            <v>0</v>
          </cell>
          <cell r="BL1243">
            <v>0</v>
          </cell>
        </row>
        <row r="1244">
          <cell r="B1244" t="str">
            <v>1.1.06.07.00223</v>
          </cell>
          <cell r="C1244" t="str">
            <v xml:space="preserve">NV STRANGE ATRACTO                                </v>
          </cell>
          <cell r="D1244">
            <v>5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29561.13</v>
          </cell>
          <cell r="Y1244">
            <v>30540.57</v>
          </cell>
          <cell r="Z1244">
            <v>10383.34</v>
          </cell>
          <cell r="AA1244">
            <v>10383.34</v>
          </cell>
          <cell r="AB1244">
            <v>0</v>
          </cell>
          <cell r="AC1244">
            <v>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0</v>
          </cell>
          <cell r="AY1244">
            <v>0</v>
          </cell>
          <cell r="AZ1244">
            <v>0</v>
          </cell>
          <cell r="BA1244">
            <v>0</v>
          </cell>
          <cell r="BB1244">
            <v>0</v>
          </cell>
          <cell r="BC1244">
            <v>0</v>
          </cell>
          <cell r="BD1244">
            <v>0</v>
          </cell>
          <cell r="BE1244">
            <v>0</v>
          </cell>
          <cell r="BF1244">
            <v>0</v>
          </cell>
          <cell r="BG1244">
            <v>0</v>
          </cell>
          <cell r="BH1244">
            <v>0</v>
          </cell>
          <cell r="BI1244">
            <v>0</v>
          </cell>
          <cell r="BJ1244">
            <v>0</v>
          </cell>
          <cell r="BK1244">
            <v>0</v>
          </cell>
          <cell r="BL1244">
            <v>0</v>
          </cell>
        </row>
        <row r="1245">
          <cell r="B1245" t="str">
            <v>1.1.06.07.00224</v>
          </cell>
          <cell r="C1245" t="str">
            <v xml:space="preserve">NV ENY                                            </v>
          </cell>
          <cell r="D1245">
            <v>5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9390.82</v>
          </cell>
          <cell r="Y1245">
            <v>9390.82</v>
          </cell>
          <cell r="Z1245">
            <v>9390.82</v>
          </cell>
          <cell r="AA1245">
            <v>9390.82</v>
          </cell>
          <cell r="AB1245">
            <v>0</v>
          </cell>
          <cell r="AC1245">
            <v>0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0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0</v>
          </cell>
          <cell r="AY1245">
            <v>0</v>
          </cell>
          <cell r="AZ1245">
            <v>0</v>
          </cell>
          <cell r="BA1245">
            <v>0</v>
          </cell>
          <cell r="BB1245">
            <v>0</v>
          </cell>
          <cell r="BC1245">
            <v>0</v>
          </cell>
          <cell r="BD1245">
            <v>0</v>
          </cell>
          <cell r="BE1245">
            <v>0</v>
          </cell>
          <cell r="BF1245">
            <v>0</v>
          </cell>
          <cell r="BG1245">
            <v>0</v>
          </cell>
          <cell r="BH1245">
            <v>0</v>
          </cell>
          <cell r="BI1245">
            <v>0</v>
          </cell>
          <cell r="BJ1245">
            <v>0</v>
          </cell>
          <cell r="BK1245">
            <v>0</v>
          </cell>
          <cell r="BL1245">
            <v>0</v>
          </cell>
        </row>
        <row r="1246">
          <cell r="B1246" t="str">
            <v>1.1.06.07.00225</v>
          </cell>
          <cell r="C1246" t="str">
            <v xml:space="preserve">NV ALFA                                           </v>
          </cell>
          <cell r="D1246">
            <v>5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1732959.5</v>
          </cell>
          <cell r="Y1246">
            <v>1732959.5</v>
          </cell>
          <cell r="Z1246">
            <v>37044.65</v>
          </cell>
          <cell r="AA1246">
            <v>37044.65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427.95</v>
          </cell>
          <cell r="AS1246">
            <v>427.95</v>
          </cell>
          <cell r="AT1246">
            <v>0</v>
          </cell>
          <cell r="AU1246">
            <v>0</v>
          </cell>
          <cell r="AV1246">
            <v>7239603.8700000001</v>
          </cell>
          <cell r="AW1246">
            <v>55296.92</v>
          </cell>
          <cell r="AX1246">
            <v>53571.27</v>
          </cell>
          <cell r="AY1246">
            <v>0</v>
          </cell>
          <cell r="AZ1246">
            <v>0</v>
          </cell>
          <cell r="BA1246">
            <v>0</v>
          </cell>
          <cell r="BB1246">
            <v>0</v>
          </cell>
          <cell r="BC1246">
            <v>0</v>
          </cell>
          <cell r="BD1246">
            <v>0</v>
          </cell>
          <cell r="BE1246">
            <v>0</v>
          </cell>
          <cell r="BF1246">
            <v>0</v>
          </cell>
          <cell r="BG1246">
            <v>0</v>
          </cell>
          <cell r="BH1246">
            <v>0</v>
          </cell>
          <cell r="BI1246">
            <v>0</v>
          </cell>
          <cell r="BJ1246">
            <v>0</v>
          </cell>
          <cell r="BK1246">
            <v>0</v>
          </cell>
          <cell r="BL1246">
            <v>0</v>
          </cell>
        </row>
        <row r="1247">
          <cell r="B1247" t="str">
            <v>1.1.06.07.00226</v>
          </cell>
          <cell r="C1247" t="str">
            <v xml:space="preserve">NV FAETHON                                        </v>
          </cell>
          <cell r="D1247">
            <v>5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235.39</v>
          </cell>
          <cell r="Y1247">
            <v>235.39</v>
          </cell>
          <cell r="Z1247">
            <v>235.39</v>
          </cell>
          <cell r="AA1247">
            <v>235.39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  <cell r="AY1247">
            <v>0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0</v>
          </cell>
          <cell r="BF1247">
            <v>0</v>
          </cell>
          <cell r="BG1247">
            <v>0</v>
          </cell>
          <cell r="BH1247">
            <v>0</v>
          </cell>
          <cell r="BI1247">
            <v>0</v>
          </cell>
          <cell r="BJ1247">
            <v>0</v>
          </cell>
          <cell r="BK1247">
            <v>0</v>
          </cell>
          <cell r="BL1247">
            <v>0</v>
          </cell>
        </row>
        <row r="1248">
          <cell r="B1248" t="str">
            <v>1.1.06.07.00227</v>
          </cell>
          <cell r="C1248" t="str">
            <v xml:space="preserve">NV DINAMIC                                        </v>
          </cell>
          <cell r="D1248">
            <v>5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1946061.09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0</v>
          </cell>
          <cell r="AE1248">
            <v>0</v>
          </cell>
          <cell r="AF1248">
            <v>0</v>
          </cell>
          <cell r="AG1248">
            <v>0</v>
          </cell>
          <cell r="AH1248">
            <v>0</v>
          </cell>
          <cell r="AI1248">
            <v>0</v>
          </cell>
          <cell r="AJ1248">
            <v>0</v>
          </cell>
          <cell r="AK1248">
            <v>0</v>
          </cell>
          <cell r="AL1248">
            <v>0</v>
          </cell>
          <cell r="AM1248">
            <v>0</v>
          </cell>
          <cell r="AN1248">
            <v>0</v>
          </cell>
          <cell r="AO1248">
            <v>0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>
            <v>0</v>
          </cell>
          <cell r="AU1248">
            <v>0</v>
          </cell>
          <cell r="AV1248">
            <v>0</v>
          </cell>
          <cell r="AW1248">
            <v>0</v>
          </cell>
          <cell r="AX1248">
            <v>0</v>
          </cell>
          <cell r="AY1248">
            <v>0</v>
          </cell>
          <cell r="AZ1248">
            <v>0</v>
          </cell>
          <cell r="BA1248">
            <v>0</v>
          </cell>
          <cell r="BB1248">
            <v>0</v>
          </cell>
          <cell r="BC1248">
            <v>0</v>
          </cell>
          <cell r="BD1248">
            <v>0</v>
          </cell>
          <cell r="BE1248">
            <v>0</v>
          </cell>
          <cell r="BF1248">
            <v>0</v>
          </cell>
          <cell r="BG1248">
            <v>0</v>
          </cell>
          <cell r="BH1248">
            <v>0</v>
          </cell>
          <cell r="BI1248">
            <v>0</v>
          </cell>
          <cell r="BJ1248">
            <v>0</v>
          </cell>
          <cell r="BK1248">
            <v>0</v>
          </cell>
          <cell r="BL1248">
            <v>0</v>
          </cell>
        </row>
        <row r="1249">
          <cell r="B1249" t="str">
            <v>1.1.06.07.00228</v>
          </cell>
          <cell r="C1249" t="str">
            <v xml:space="preserve">NV AGIOS GERASSIMOS                               </v>
          </cell>
          <cell r="D1249">
            <v>5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-2726.39</v>
          </cell>
          <cell r="Y1249">
            <v>-51639.21</v>
          </cell>
          <cell r="Z1249">
            <v>-51639.21</v>
          </cell>
          <cell r="AA1249">
            <v>-51639.21</v>
          </cell>
          <cell r="AB1249">
            <v>0</v>
          </cell>
          <cell r="AC1249">
            <v>0</v>
          </cell>
          <cell r="AD1249">
            <v>0</v>
          </cell>
          <cell r="AE1249">
            <v>0</v>
          </cell>
          <cell r="AF1249">
            <v>0</v>
          </cell>
          <cell r="AG1249">
            <v>0</v>
          </cell>
          <cell r="AH1249">
            <v>0</v>
          </cell>
          <cell r="AI1249">
            <v>0</v>
          </cell>
          <cell r="AJ1249">
            <v>0</v>
          </cell>
          <cell r="AK1249">
            <v>0</v>
          </cell>
          <cell r="AL1249">
            <v>2203040.63</v>
          </cell>
          <cell r="AM1249">
            <v>244893.82</v>
          </cell>
          <cell r="AN1249">
            <v>154060.35</v>
          </cell>
          <cell r="AO1249">
            <v>29676.720000000001</v>
          </cell>
          <cell r="AP1249">
            <v>29676.720000000001</v>
          </cell>
          <cell r="AQ1249">
            <v>29676.720000000001</v>
          </cell>
          <cell r="AR1249">
            <v>51166.93</v>
          </cell>
          <cell r="AS1249">
            <v>51166.93</v>
          </cell>
          <cell r="AT1249">
            <v>51166.93</v>
          </cell>
          <cell r="AU1249">
            <v>0</v>
          </cell>
          <cell r="AV1249">
            <v>0</v>
          </cell>
          <cell r="AW1249">
            <v>0</v>
          </cell>
          <cell r="AX1249">
            <v>0</v>
          </cell>
          <cell r="AY1249">
            <v>0</v>
          </cell>
          <cell r="AZ1249">
            <v>0</v>
          </cell>
          <cell r="BA1249">
            <v>0</v>
          </cell>
          <cell r="BB1249">
            <v>0</v>
          </cell>
          <cell r="BC1249">
            <v>0</v>
          </cell>
          <cell r="BD1249">
            <v>0</v>
          </cell>
          <cell r="BE1249">
            <v>0</v>
          </cell>
          <cell r="BF1249">
            <v>0</v>
          </cell>
          <cell r="BG1249">
            <v>0</v>
          </cell>
          <cell r="BH1249">
            <v>0</v>
          </cell>
          <cell r="BI1249">
            <v>0</v>
          </cell>
          <cell r="BJ1249">
            <v>0</v>
          </cell>
          <cell r="BK1249">
            <v>0</v>
          </cell>
          <cell r="BL1249">
            <v>0</v>
          </cell>
        </row>
        <row r="1250">
          <cell r="B1250" t="str">
            <v>1.1.06.07.00229</v>
          </cell>
          <cell r="C1250" t="str">
            <v xml:space="preserve">NV MASCOT                                         </v>
          </cell>
          <cell r="D1250">
            <v>5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6589.95</v>
          </cell>
          <cell r="Y1250">
            <v>-2617.81</v>
          </cell>
          <cell r="Z1250">
            <v>-2617.81</v>
          </cell>
          <cell r="AA1250">
            <v>-2617.81</v>
          </cell>
          <cell r="AB1250">
            <v>0</v>
          </cell>
          <cell r="AC1250">
            <v>0</v>
          </cell>
          <cell r="AD1250">
            <v>0</v>
          </cell>
          <cell r="AE1250">
            <v>0</v>
          </cell>
          <cell r="AF1250">
            <v>0</v>
          </cell>
          <cell r="AG1250">
            <v>0</v>
          </cell>
          <cell r="AH1250">
            <v>0</v>
          </cell>
          <cell r="AI1250">
            <v>0</v>
          </cell>
          <cell r="AJ1250">
            <v>0</v>
          </cell>
          <cell r="AK1250">
            <v>508993.76</v>
          </cell>
          <cell r="AL1250">
            <v>21157.83</v>
          </cell>
          <cell r="AM1250">
            <v>21157.83</v>
          </cell>
          <cell r="AN1250">
            <v>20858.150000000001</v>
          </cell>
          <cell r="AO1250">
            <v>0</v>
          </cell>
          <cell r="AP1250">
            <v>0</v>
          </cell>
          <cell r="AQ1250">
            <v>0</v>
          </cell>
          <cell r="AR1250">
            <v>0</v>
          </cell>
          <cell r="AS1250">
            <v>0</v>
          </cell>
          <cell r="AT1250">
            <v>0</v>
          </cell>
          <cell r="AU1250">
            <v>0</v>
          </cell>
          <cell r="AV1250">
            <v>0</v>
          </cell>
          <cell r="AW1250">
            <v>0</v>
          </cell>
          <cell r="AX1250">
            <v>0</v>
          </cell>
          <cell r="AY1250">
            <v>0</v>
          </cell>
          <cell r="AZ1250">
            <v>0</v>
          </cell>
          <cell r="BA1250">
            <v>0</v>
          </cell>
          <cell r="BB1250">
            <v>0</v>
          </cell>
          <cell r="BC1250">
            <v>0</v>
          </cell>
          <cell r="BD1250">
            <v>0</v>
          </cell>
          <cell r="BE1250">
            <v>0</v>
          </cell>
          <cell r="BF1250">
            <v>0</v>
          </cell>
          <cell r="BG1250">
            <v>0</v>
          </cell>
          <cell r="BH1250">
            <v>0</v>
          </cell>
          <cell r="BI1250">
            <v>0</v>
          </cell>
          <cell r="BJ1250">
            <v>0</v>
          </cell>
          <cell r="BK1250">
            <v>0</v>
          </cell>
          <cell r="BL1250">
            <v>0</v>
          </cell>
        </row>
        <row r="1251">
          <cell r="B1251" t="str">
            <v>1.1.06.07.00230</v>
          </cell>
          <cell r="C1251" t="str">
            <v xml:space="preserve">NV JIM                                            </v>
          </cell>
          <cell r="D1251">
            <v>5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665240.28</v>
          </cell>
          <cell r="Y1251">
            <v>638374.89</v>
          </cell>
          <cell r="Z1251">
            <v>638374.89</v>
          </cell>
          <cell r="AA1251">
            <v>638374.89</v>
          </cell>
          <cell r="AB1251">
            <v>0</v>
          </cell>
          <cell r="AC1251">
            <v>0</v>
          </cell>
          <cell r="AD1251">
            <v>0</v>
          </cell>
          <cell r="AE1251">
            <v>0</v>
          </cell>
          <cell r="AF1251">
            <v>0</v>
          </cell>
          <cell r="AG1251">
            <v>0</v>
          </cell>
          <cell r="AH1251">
            <v>0</v>
          </cell>
          <cell r="AI1251">
            <v>0</v>
          </cell>
          <cell r="AJ1251">
            <v>0</v>
          </cell>
          <cell r="AK1251">
            <v>0</v>
          </cell>
          <cell r="AL1251">
            <v>0</v>
          </cell>
          <cell r="AM1251">
            <v>0</v>
          </cell>
          <cell r="AN1251">
            <v>0</v>
          </cell>
          <cell r="AO1251">
            <v>0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T1251">
            <v>0</v>
          </cell>
          <cell r="AU1251">
            <v>0</v>
          </cell>
          <cell r="AV1251">
            <v>0</v>
          </cell>
          <cell r="AW1251">
            <v>0</v>
          </cell>
          <cell r="AX1251">
            <v>0</v>
          </cell>
          <cell r="AY1251">
            <v>0</v>
          </cell>
          <cell r="AZ1251">
            <v>0</v>
          </cell>
          <cell r="BA1251">
            <v>0</v>
          </cell>
          <cell r="BB1251">
            <v>0</v>
          </cell>
          <cell r="BC1251">
            <v>0</v>
          </cell>
          <cell r="BD1251">
            <v>0</v>
          </cell>
          <cell r="BE1251">
            <v>0</v>
          </cell>
          <cell r="BF1251">
            <v>0</v>
          </cell>
          <cell r="BG1251">
            <v>0</v>
          </cell>
          <cell r="BH1251">
            <v>0</v>
          </cell>
          <cell r="BI1251">
            <v>0</v>
          </cell>
          <cell r="BJ1251">
            <v>0</v>
          </cell>
          <cell r="BK1251">
            <v>0</v>
          </cell>
          <cell r="BL1251">
            <v>0</v>
          </cell>
        </row>
        <row r="1252">
          <cell r="B1252" t="str">
            <v>1.1.06.07.00231</v>
          </cell>
          <cell r="C1252" t="str">
            <v xml:space="preserve">NV BARBAROS KIRAN                                 </v>
          </cell>
          <cell r="D1252">
            <v>5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221325.52</v>
          </cell>
          <cell r="Y1252">
            <v>0</v>
          </cell>
          <cell r="Z1252">
            <v>0</v>
          </cell>
          <cell r="AA1252">
            <v>0</v>
          </cell>
          <cell r="AB1252">
            <v>0</v>
          </cell>
          <cell r="AC1252">
            <v>0</v>
          </cell>
          <cell r="AD1252">
            <v>0</v>
          </cell>
          <cell r="AE1252">
            <v>0</v>
          </cell>
          <cell r="AF1252">
            <v>0</v>
          </cell>
          <cell r="AG1252">
            <v>0</v>
          </cell>
          <cell r="AH1252">
            <v>0</v>
          </cell>
          <cell r="AI1252">
            <v>0</v>
          </cell>
          <cell r="AJ1252">
            <v>0</v>
          </cell>
          <cell r="AK1252">
            <v>0</v>
          </cell>
          <cell r="AL1252">
            <v>0</v>
          </cell>
          <cell r="AM1252">
            <v>0</v>
          </cell>
          <cell r="AN1252">
            <v>0</v>
          </cell>
          <cell r="AO1252">
            <v>0</v>
          </cell>
          <cell r="AP1252">
            <v>0</v>
          </cell>
          <cell r="AQ1252">
            <v>0</v>
          </cell>
          <cell r="AR1252">
            <v>0</v>
          </cell>
          <cell r="AS1252">
            <v>0</v>
          </cell>
          <cell r="AT1252">
            <v>0</v>
          </cell>
          <cell r="AU1252">
            <v>0</v>
          </cell>
          <cell r="AV1252">
            <v>0</v>
          </cell>
          <cell r="AW1252">
            <v>0</v>
          </cell>
          <cell r="AX1252">
            <v>0</v>
          </cell>
          <cell r="AY1252">
            <v>0</v>
          </cell>
          <cell r="AZ1252">
            <v>0</v>
          </cell>
          <cell r="BA1252">
            <v>0</v>
          </cell>
          <cell r="BB1252">
            <v>0</v>
          </cell>
          <cell r="BC1252">
            <v>0</v>
          </cell>
          <cell r="BD1252">
            <v>0</v>
          </cell>
          <cell r="BE1252">
            <v>0</v>
          </cell>
          <cell r="BF1252">
            <v>0</v>
          </cell>
          <cell r="BG1252">
            <v>0</v>
          </cell>
          <cell r="BH1252">
            <v>0</v>
          </cell>
          <cell r="BI1252">
            <v>0</v>
          </cell>
          <cell r="BJ1252">
            <v>0</v>
          </cell>
          <cell r="BK1252">
            <v>0</v>
          </cell>
          <cell r="BL1252">
            <v>0</v>
          </cell>
        </row>
        <row r="1253">
          <cell r="B1253" t="str">
            <v>1.1.06.07.00232</v>
          </cell>
          <cell r="C1253" t="str">
            <v xml:space="preserve">NV ANTHEA Y                                       </v>
          </cell>
          <cell r="D1253">
            <v>5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-280.06</v>
          </cell>
          <cell r="Y1253">
            <v>-280.06</v>
          </cell>
          <cell r="Z1253">
            <v>-280.06</v>
          </cell>
          <cell r="AA1253">
            <v>-280.06</v>
          </cell>
          <cell r="AB1253">
            <v>0</v>
          </cell>
          <cell r="AC1253">
            <v>0</v>
          </cell>
          <cell r="AD1253">
            <v>0</v>
          </cell>
          <cell r="AE1253">
            <v>0</v>
          </cell>
          <cell r="AF1253">
            <v>0</v>
          </cell>
          <cell r="AG1253">
            <v>0</v>
          </cell>
          <cell r="AH1253">
            <v>0</v>
          </cell>
          <cell r="AI1253">
            <v>0</v>
          </cell>
          <cell r="AJ1253">
            <v>0</v>
          </cell>
          <cell r="AK1253">
            <v>0</v>
          </cell>
          <cell r="AL1253">
            <v>0</v>
          </cell>
          <cell r="AM1253">
            <v>0</v>
          </cell>
          <cell r="AN1253">
            <v>0</v>
          </cell>
          <cell r="AO1253">
            <v>0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T1253">
            <v>0</v>
          </cell>
          <cell r="AU1253">
            <v>0</v>
          </cell>
          <cell r="AV1253">
            <v>0</v>
          </cell>
          <cell r="AW1253">
            <v>0</v>
          </cell>
          <cell r="AX1253">
            <v>0</v>
          </cell>
          <cell r="AY1253">
            <v>0</v>
          </cell>
          <cell r="AZ1253">
            <v>0</v>
          </cell>
          <cell r="BA1253">
            <v>0</v>
          </cell>
          <cell r="BB1253">
            <v>0</v>
          </cell>
          <cell r="BC1253">
            <v>0</v>
          </cell>
          <cell r="BD1253">
            <v>0</v>
          </cell>
          <cell r="BE1253">
            <v>0</v>
          </cell>
          <cell r="BF1253">
            <v>0</v>
          </cell>
          <cell r="BG1253">
            <v>0</v>
          </cell>
          <cell r="BH1253">
            <v>0</v>
          </cell>
          <cell r="BI1253">
            <v>0</v>
          </cell>
          <cell r="BJ1253">
            <v>0</v>
          </cell>
          <cell r="BK1253">
            <v>0</v>
          </cell>
          <cell r="BL1253">
            <v>0</v>
          </cell>
        </row>
        <row r="1254">
          <cell r="B1254" t="str">
            <v>1.1.06.07.00233</v>
          </cell>
          <cell r="C1254" t="str">
            <v xml:space="preserve">NV LITTLE LADY                                    </v>
          </cell>
          <cell r="D1254">
            <v>5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-5365.96</v>
          </cell>
          <cell r="Y1254">
            <v>-1799.87</v>
          </cell>
          <cell r="Z1254">
            <v>-1799.87</v>
          </cell>
          <cell r="AA1254">
            <v>-1799.87</v>
          </cell>
          <cell r="AB1254">
            <v>0</v>
          </cell>
          <cell r="AC1254">
            <v>0</v>
          </cell>
          <cell r="AD1254">
            <v>0</v>
          </cell>
          <cell r="AE1254">
            <v>0</v>
          </cell>
          <cell r="AF1254">
            <v>0</v>
          </cell>
          <cell r="AG1254">
            <v>0</v>
          </cell>
          <cell r="AH1254">
            <v>0</v>
          </cell>
          <cell r="AI1254">
            <v>0</v>
          </cell>
          <cell r="AJ1254">
            <v>0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O1254">
            <v>0</v>
          </cell>
          <cell r="AP1254">
            <v>0</v>
          </cell>
          <cell r="AQ1254">
            <v>0</v>
          </cell>
          <cell r="AR1254">
            <v>0</v>
          </cell>
          <cell r="AS1254">
            <v>0</v>
          </cell>
          <cell r="AT1254">
            <v>0</v>
          </cell>
          <cell r="AU1254">
            <v>0</v>
          </cell>
          <cell r="AV1254">
            <v>0</v>
          </cell>
          <cell r="AW1254">
            <v>0</v>
          </cell>
          <cell r="AX1254">
            <v>0</v>
          </cell>
          <cell r="AY1254">
            <v>0</v>
          </cell>
          <cell r="AZ1254">
            <v>0</v>
          </cell>
          <cell r="BA1254">
            <v>0</v>
          </cell>
          <cell r="BB1254">
            <v>0</v>
          </cell>
          <cell r="BC1254">
            <v>0</v>
          </cell>
          <cell r="BD1254">
            <v>0</v>
          </cell>
          <cell r="BE1254">
            <v>0</v>
          </cell>
          <cell r="BF1254">
            <v>0</v>
          </cell>
          <cell r="BG1254">
            <v>0</v>
          </cell>
          <cell r="BH1254">
            <v>0</v>
          </cell>
          <cell r="BI1254">
            <v>0</v>
          </cell>
          <cell r="BJ1254">
            <v>0</v>
          </cell>
          <cell r="BK1254">
            <v>0</v>
          </cell>
          <cell r="BL1254">
            <v>0</v>
          </cell>
        </row>
        <row r="1255">
          <cell r="B1255" t="str">
            <v>1.1.06.07.00234</v>
          </cell>
          <cell r="C1255" t="str">
            <v xml:space="preserve">NV MAJOR BASIL                                    </v>
          </cell>
          <cell r="D1255">
            <v>5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-42399.5</v>
          </cell>
          <cell r="Y1255">
            <v>0</v>
          </cell>
          <cell r="Z1255">
            <v>0</v>
          </cell>
          <cell r="AA1255">
            <v>0</v>
          </cell>
          <cell r="AB1255">
            <v>0</v>
          </cell>
          <cell r="AC1255">
            <v>0</v>
          </cell>
          <cell r="AD1255">
            <v>0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0</v>
          </cell>
          <cell r="AO1255">
            <v>0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2962724.08</v>
          </cell>
          <cell r="AU1255">
            <v>23354.06</v>
          </cell>
          <cell r="AV1255">
            <v>21256.080000000002</v>
          </cell>
          <cell r="AW1255">
            <v>21256.080000000002</v>
          </cell>
          <cell r="AX1255">
            <v>21256.080000000002</v>
          </cell>
          <cell r="AY1255">
            <v>0</v>
          </cell>
          <cell r="AZ1255">
            <v>0</v>
          </cell>
          <cell r="BA1255">
            <v>0</v>
          </cell>
          <cell r="BB1255">
            <v>0</v>
          </cell>
          <cell r="BC1255">
            <v>0</v>
          </cell>
          <cell r="BD1255">
            <v>0</v>
          </cell>
          <cell r="BE1255">
            <v>0</v>
          </cell>
          <cell r="BF1255">
            <v>0</v>
          </cell>
          <cell r="BG1255">
            <v>0</v>
          </cell>
          <cell r="BH1255">
            <v>0</v>
          </cell>
          <cell r="BI1255">
            <v>0</v>
          </cell>
          <cell r="BJ1255">
            <v>0</v>
          </cell>
          <cell r="BK1255">
            <v>0</v>
          </cell>
          <cell r="BL1255">
            <v>0</v>
          </cell>
        </row>
        <row r="1256">
          <cell r="B1256" t="str">
            <v>1.1.06.07.00235</v>
          </cell>
          <cell r="C1256" t="str">
            <v xml:space="preserve">NV TOSCANA                                        </v>
          </cell>
          <cell r="D1256">
            <v>5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1529.57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0</v>
          </cell>
          <cell r="AD1256">
            <v>0</v>
          </cell>
          <cell r="AE1256">
            <v>0</v>
          </cell>
          <cell r="AF1256">
            <v>0</v>
          </cell>
          <cell r="AG1256">
            <v>0</v>
          </cell>
          <cell r="AH1256">
            <v>0</v>
          </cell>
          <cell r="AI1256">
            <v>0</v>
          </cell>
          <cell r="AJ1256">
            <v>0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0</v>
          </cell>
          <cell r="AP1256">
            <v>0</v>
          </cell>
          <cell r="AQ1256">
            <v>0</v>
          </cell>
          <cell r="AR1256">
            <v>0</v>
          </cell>
          <cell r="AS1256">
            <v>0</v>
          </cell>
          <cell r="AT1256">
            <v>0</v>
          </cell>
          <cell r="AU1256">
            <v>0</v>
          </cell>
          <cell r="AV1256">
            <v>0</v>
          </cell>
          <cell r="AW1256">
            <v>0</v>
          </cell>
          <cell r="AX1256">
            <v>0</v>
          </cell>
          <cell r="AY1256">
            <v>0</v>
          </cell>
          <cell r="AZ1256">
            <v>0</v>
          </cell>
          <cell r="BA1256">
            <v>0</v>
          </cell>
          <cell r="BB1256">
            <v>0</v>
          </cell>
          <cell r="BC1256">
            <v>0</v>
          </cell>
          <cell r="BD1256">
            <v>0</v>
          </cell>
          <cell r="BE1256">
            <v>0</v>
          </cell>
          <cell r="BF1256">
            <v>0</v>
          </cell>
          <cell r="BG1256">
            <v>0</v>
          </cell>
          <cell r="BH1256">
            <v>0</v>
          </cell>
          <cell r="BI1256">
            <v>0</v>
          </cell>
          <cell r="BJ1256">
            <v>0</v>
          </cell>
          <cell r="BK1256">
            <v>0</v>
          </cell>
          <cell r="BL1256">
            <v>0</v>
          </cell>
        </row>
        <row r="1257">
          <cell r="B1257" t="str">
            <v>1.1.06.07.00236</v>
          </cell>
          <cell r="C1257" t="str">
            <v xml:space="preserve">NV MARIA K                                        </v>
          </cell>
          <cell r="D1257">
            <v>5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3466506.27</v>
          </cell>
          <cell r="Y1257">
            <v>82367.33</v>
          </cell>
          <cell r="Z1257">
            <v>82367.33</v>
          </cell>
          <cell r="AA1257">
            <v>82367.33</v>
          </cell>
          <cell r="AB1257">
            <v>0</v>
          </cell>
          <cell r="AC1257">
            <v>0</v>
          </cell>
          <cell r="AD1257">
            <v>0</v>
          </cell>
          <cell r="AE1257">
            <v>0</v>
          </cell>
          <cell r="AF1257">
            <v>0</v>
          </cell>
          <cell r="AG1257">
            <v>0</v>
          </cell>
          <cell r="AH1257">
            <v>0</v>
          </cell>
          <cell r="AI1257">
            <v>0</v>
          </cell>
          <cell r="AJ1257">
            <v>0</v>
          </cell>
          <cell r="AK1257">
            <v>0</v>
          </cell>
          <cell r="AL1257">
            <v>0</v>
          </cell>
          <cell r="AM1257">
            <v>0</v>
          </cell>
          <cell r="AN1257">
            <v>0</v>
          </cell>
          <cell r="AO1257">
            <v>0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U1257">
            <v>0</v>
          </cell>
          <cell r="AV1257">
            <v>0</v>
          </cell>
          <cell r="AW1257">
            <v>0</v>
          </cell>
          <cell r="AX1257">
            <v>0</v>
          </cell>
          <cell r="AY1257">
            <v>0</v>
          </cell>
          <cell r="AZ1257">
            <v>0</v>
          </cell>
          <cell r="BA1257">
            <v>0</v>
          </cell>
          <cell r="BB1257">
            <v>0</v>
          </cell>
          <cell r="BC1257">
            <v>0</v>
          </cell>
          <cell r="BD1257">
            <v>0</v>
          </cell>
          <cell r="BE1257">
            <v>0</v>
          </cell>
          <cell r="BF1257">
            <v>0</v>
          </cell>
          <cell r="BG1257">
            <v>0</v>
          </cell>
          <cell r="BH1257">
            <v>0</v>
          </cell>
          <cell r="BI1257">
            <v>0</v>
          </cell>
          <cell r="BJ1257">
            <v>0</v>
          </cell>
          <cell r="BK1257">
            <v>0</v>
          </cell>
          <cell r="BL1257">
            <v>0</v>
          </cell>
        </row>
        <row r="1258">
          <cell r="B1258" t="str">
            <v>1.1.06.07.00237</v>
          </cell>
          <cell r="C1258" t="str">
            <v xml:space="preserve">NV LUCKY MAN                                      </v>
          </cell>
          <cell r="D1258">
            <v>5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75802.77</v>
          </cell>
          <cell r="Y1258">
            <v>68946.429999999993</v>
          </cell>
          <cell r="Z1258">
            <v>68946.429999999993</v>
          </cell>
          <cell r="AA1258">
            <v>68946.429999999993</v>
          </cell>
          <cell r="AB1258">
            <v>0</v>
          </cell>
          <cell r="AC1258">
            <v>0</v>
          </cell>
          <cell r="AD1258">
            <v>0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>
            <v>0</v>
          </cell>
          <cell r="AO1258">
            <v>0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T1258">
            <v>0</v>
          </cell>
          <cell r="AU1258">
            <v>0</v>
          </cell>
          <cell r="AV1258">
            <v>0</v>
          </cell>
          <cell r="AW1258">
            <v>0</v>
          </cell>
          <cell r="AX1258">
            <v>0</v>
          </cell>
          <cell r="AY1258">
            <v>0</v>
          </cell>
          <cell r="AZ1258">
            <v>0</v>
          </cell>
          <cell r="BA1258">
            <v>0</v>
          </cell>
          <cell r="BB1258">
            <v>0</v>
          </cell>
          <cell r="BC1258">
            <v>0</v>
          </cell>
          <cell r="BD1258">
            <v>0</v>
          </cell>
          <cell r="BE1258">
            <v>0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  <cell r="BK1258">
            <v>0</v>
          </cell>
          <cell r="BL1258">
            <v>0</v>
          </cell>
        </row>
        <row r="1259">
          <cell r="B1259" t="str">
            <v>1.1.06.07.00238</v>
          </cell>
          <cell r="C1259" t="str">
            <v xml:space="preserve">NV SANTA ROSA                                     </v>
          </cell>
          <cell r="D1259">
            <v>5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2174581.75</v>
          </cell>
          <cell r="Y1259">
            <v>36957.57</v>
          </cell>
          <cell r="Z1259">
            <v>-18296.71</v>
          </cell>
          <cell r="AA1259">
            <v>-18296.71</v>
          </cell>
          <cell r="AB1259">
            <v>0</v>
          </cell>
          <cell r="AC1259">
            <v>0</v>
          </cell>
          <cell r="AD1259">
            <v>-527.79999999999995</v>
          </cell>
          <cell r="AE1259">
            <v>-5041.82</v>
          </cell>
          <cell r="AF1259">
            <v>-5041.82</v>
          </cell>
          <cell r="AG1259">
            <v>-5041.82</v>
          </cell>
          <cell r="AH1259">
            <v>-5041.82</v>
          </cell>
          <cell r="AI1259">
            <v>-5041.82</v>
          </cell>
          <cell r="AJ1259">
            <v>3242972.94</v>
          </cell>
          <cell r="AK1259">
            <v>20401.78</v>
          </cell>
          <cell r="AL1259">
            <v>20401.78</v>
          </cell>
          <cell r="AM1259">
            <v>20401.78</v>
          </cell>
          <cell r="AN1259">
            <v>0</v>
          </cell>
          <cell r="AO1259">
            <v>0</v>
          </cell>
          <cell r="AP1259">
            <v>0</v>
          </cell>
          <cell r="AQ1259">
            <v>0</v>
          </cell>
          <cell r="AR1259">
            <v>0</v>
          </cell>
          <cell r="AS1259">
            <v>3348422.61</v>
          </cell>
          <cell r="AT1259">
            <v>145368.72</v>
          </cell>
          <cell r="AU1259">
            <v>85353.43</v>
          </cell>
          <cell r="AV1259">
            <v>51.65</v>
          </cell>
          <cell r="AW1259">
            <v>51.65</v>
          </cell>
          <cell r="AX1259">
            <v>82997.759999999995</v>
          </cell>
          <cell r="AY1259">
            <v>16405.599999999999</v>
          </cell>
          <cell r="AZ1259">
            <v>16405.599999999999</v>
          </cell>
          <cell r="BA1259">
            <v>0</v>
          </cell>
          <cell r="BB1259">
            <v>0</v>
          </cell>
          <cell r="BC1259">
            <v>0</v>
          </cell>
          <cell r="BD1259">
            <v>0</v>
          </cell>
          <cell r="BE1259">
            <v>0</v>
          </cell>
          <cell r="BF1259">
            <v>0</v>
          </cell>
          <cell r="BG1259">
            <v>0</v>
          </cell>
          <cell r="BH1259">
            <v>0</v>
          </cell>
          <cell r="BI1259">
            <v>0</v>
          </cell>
          <cell r="BJ1259">
            <v>0</v>
          </cell>
          <cell r="BK1259">
            <v>0</v>
          </cell>
          <cell r="BL1259">
            <v>0</v>
          </cell>
        </row>
        <row r="1260">
          <cell r="B1260" t="str">
            <v>1.1.06.07.00239</v>
          </cell>
          <cell r="C1260" t="str">
            <v xml:space="preserve">NV IRYDA                                          </v>
          </cell>
          <cell r="D1260">
            <v>5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793680.5</v>
          </cell>
          <cell r="Y1260">
            <v>20347.87</v>
          </cell>
          <cell r="Z1260">
            <v>20347.87</v>
          </cell>
          <cell r="AA1260">
            <v>20347.87</v>
          </cell>
          <cell r="AB1260">
            <v>0</v>
          </cell>
          <cell r="AC1260">
            <v>-19612.87</v>
          </cell>
          <cell r="AD1260">
            <v>-19612.87</v>
          </cell>
          <cell r="AE1260">
            <v>-19612.87</v>
          </cell>
          <cell r="AF1260">
            <v>0</v>
          </cell>
          <cell r="AG1260">
            <v>0</v>
          </cell>
          <cell r="AH1260">
            <v>0</v>
          </cell>
          <cell r="AI1260">
            <v>0</v>
          </cell>
          <cell r="AJ1260">
            <v>0</v>
          </cell>
          <cell r="AK1260">
            <v>0</v>
          </cell>
          <cell r="AL1260">
            <v>0</v>
          </cell>
          <cell r="AM1260">
            <v>0</v>
          </cell>
          <cell r="AN1260">
            <v>0</v>
          </cell>
          <cell r="AO1260">
            <v>0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T1260">
            <v>0</v>
          </cell>
          <cell r="AU1260">
            <v>0</v>
          </cell>
          <cell r="AV1260">
            <v>0</v>
          </cell>
          <cell r="AW1260">
            <v>0</v>
          </cell>
          <cell r="AX1260">
            <v>0</v>
          </cell>
          <cell r="AY1260">
            <v>0</v>
          </cell>
          <cell r="AZ1260">
            <v>0</v>
          </cell>
          <cell r="BA1260">
            <v>0</v>
          </cell>
          <cell r="BB1260">
            <v>0</v>
          </cell>
          <cell r="BC1260">
            <v>0</v>
          </cell>
          <cell r="BD1260">
            <v>0</v>
          </cell>
          <cell r="BE1260">
            <v>0</v>
          </cell>
          <cell r="BF1260">
            <v>0</v>
          </cell>
          <cell r="BG1260">
            <v>0</v>
          </cell>
          <cell r="BH1260">
            <v>0</v>
          </cell>
          <cell r="BI1260">
            <v>0</v>
          </cell>
          <cell r="BJ1260">
            <v>0</v>
          </cell>
          <cell r="BK1260">
            <v>0</v>
          </cell>
          <cell r="BL1260">
            <v>0</v>
          </cell>
        </row>
        <row r="1261">
          <cell r="B1261" t="str">
            <v>1.1.06.07.00240</v>
          </cell>
          <cell r="C1261" t="str">
            <v xml:space="preserve">NV SEA PEACE                                      </v>
          </cell>
          <cell r="D1261">
            <v>5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-4351.54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0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0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0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0</v>
          </cell>
          <cell r="AY1261">
            <v>0</v>
          </cell>
          <cell r="AZ1261">
            <v>0</v>
          </cell>
          <cell r="BA1261">
            <v>0</v>
          </cell>
          <cell r="BB1261">
            <v>0</v>
          </cell>
          <cell r="BC1261">
            <v>0</v>
          </cell>
          <cell r="BD1261">
            <v>0</v>
          </cell>
          <cell r="BE1261">
            <v>0</v>
          </cell>
          <cell r="BF1261">
            <v>0</v>
          </cell>
          <cell r="BG1261">
            <v>0</v>
          </cell>
          <cell r="BH1261">
            <v>0</v>
          </cell>
          <cell r="BI1261">
            <v>0</v>
          </cell>
          <cell r="BJ1261">
            <v>0</v>
          </cell>
          <cell r="BK1261">
            <v>0</v>
          </cell>
          <cell r="BL1261">
            <v>0</v>
          </cell>
        </row>
        <row r="1262">
          <cell r="B1262" t="str">
            <v>1.1.06.07.00241</v>
          </cell>
          <cell r="C1262" t="str">
            <v xml:space="preserve">NV STAR ALABAMA                                   </v>
          </cell>
          <cell r="D1262">
            <v>5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AO1262">
            <v>0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T1262">
            <v>0</v>
          </cell>
          <cell r="AU1262">
            <v>0</v>
          </cell>
          <cell r="AV1262">
            <v>0</v>
          </cell>
          <cell r="AW1262">
            <v>0</v>
          </cell>
          <cell r="AX1262">
            <v>0</v>
          </cell>
          <cell r="AY1262">
            <v>0</v>
          </cell>
          <cell r="AZ1262">
            <v>0</v>
          </cell>
          <cell r="BA1262">
            <v>0</v>
          </cell>
          <cell r="BB1262">
            <v>0</v>
          </cell>
          <cell r="BC1262">
            <v>0</v>
          </cell>
          <cell r="BD1262">
            <v>0</v>
          </cell>
          <cell r="BE1262">
            <v>0</v>
          </cell>
          <cell r="BF1262">
            <v>0</v>
          </cell>
          <cell r="BG1262">
            <v>0</v>
          </cell>
          <cell r="BH1262">
            <v>0</v>
          </cell>
          <cell r="BI1262">
            <v>0</v>
          </cell>
          <cell r="BJ1262">
            <v>0</v>
          </cell>
          <cell r="BK1262">
            <v>0</v>
          </cell>
          <cell r="BL1262">
            <v>0</v>
          </cell>
        </row>
        <row r="1263">
          <cell r="B1263" t="str">
            <v>1.1.06.07.00242</v>
          </cell>
          <cell r="C1263" t="str">
            <v xml:space="preserve">NV BARON                                          </v>
          </cell>
          <cell r="D1263">
            <v>5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-1213.8</v>
          </cell>
          <cell r="AA1263">
            <v>-1213.8</v>
          </cell>
          <cell r="AB1263">
            <v>0</v>
          </cell>
          <cell r="AC1263">
            <v>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0</v>
          </cell>
          <cell r="AY1263">
            <v>2937478.99</v>
          </cell>
          <cell r="AZ1263">
            <v>29299.14</v>
          </cell>
          <cell r="BA1263">
            <v>11893.51</v>
          </cell>
          <cell r="BB1263">
            <v>0</v>
          </cell>
          <cell r="BC1263">
            <v>0</v>
          </cell>
          <cell r="BD1263">
            <v>0</v>
          </cell>
          <cell r="BE1263">
            <v>0</v>
          </cell>
          <cell r="BF1263">
            <v>0</v>
          </cell>
          <cell r="BG1263">
            <v>0</v>
          </cell>
          <cell r="BH1263">
            <v>0</v>
          </cell>
          <cell r="BI1263">
            <v>0</v>
          </cell>
          <cell r="BJ1263">
            <v>0</v>
          </cell>
          <cell r="BK1263">
            <v>0</v>
          </cell>
          <cell r="BL1263">
            <v>0</v>
          </cell>
        </row>
        <row r="1264">
          <cell r="B1264" t="str">
            <v>1.1.06.07.00243</v>
          </cell>
          <cell r="C1264" t="str">
            <v xml:space="preserve">NV UNION CONFIDENCE                               </v>
          </cell>
          <cell r="D1264">
            <v>5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-9.36</v>
          </cell>
          <cell r="Z1264">
            <v>-9.36</v>
          </cell>
          <cell r="AA1264">
            <v>-9.36</v>
          </cell>
          <cell r="AB1264">
            <v>0</v>
          </cell>
          <cell r="AC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0</v>
          </cell>
          <cell r="AY1264">
            <v>0</v>
          </cell>
          <cell r="AZ1264">
            <v>0</v>
          </cell>
          <cell r="BA1264">
            <v>0</v>
          </cell>
          <cell r="BB1264">
            <v>0</v>
          </cell>
          <cell r="BC1264">
            <v>0</v>
          </cell>
          <cell r="BD1264">
            <v>0</v>
          </cell>
          <cell r="BE1264">
            <v>0</v>
          </cell>
          <cell r="BF1264">
            <v>0</v>
          </cell>
          <cell r="BG1264">
            <v>0</v>
          </cell>
          <cell r="BH1264">
            <v>0</v>
          </cell>
          <cell r="BI1264">
            <v>0</v>
          </cell>
          <cell r="BJ1264">
            <v>0</v>
          </cell>
          <cell r="BK1264">
            <v>0</v>
          </cell>
          <cell r="BL1264">
            <v>0</v>
          </cell>
        </row>
        <row r="1265">
          <cell r="B1265" t="str">
            <v>1.1.06.07.00244</v>
          </cell>
          <cell r="C1265" t="str">
            <v xml:space="preserve">NV ASIAN SHOENIX                                  </v>
          </cell>
          <cell r="D1265">
            <v>5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14504.56</v>
          </cell>
          <cell r="Z1265">
            <v>14504.56</v>
          </cell>
          <cell r="AA1265">
            <v>14504.56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  <cell r="AY1265">
            <v>0</v>
          </cell>
          <cell r="AZ1265">
            <v>0</v>
          </cell>
          <cell r="BA1265">
            <v>0</v>
          </cell>
          <cell r="BB1265">
            <v>0</v>
          </cell>
          <cell r="BC1265">
            <v>0</v>
          </cell>
          <cell r="BD1265">
            <v>0</v>
          </cell>
          <cell r="BE1265">
            <v>0</v>
          </cell>
          <cell r="BF1265">
            <v>0</v>
          </cell>
          <cell r="BG1265">
            <v>0</v>
          </cell>
          <cell r="BH1265">
            <v>0</v>
          </cell>
          <cell r="BI1265">
            <v>0</v>
          </cell>
          <cell r="BJ1265">
            <v>0</v>
          </cell>
          <cell r="BK1265">
            <v>0</v>
          </cell>
          <cell r="BL1265">
            <v>0</v>
          </cell>
        </row>
        <row r="1266">
          <cell r="B1266" t="str">
            <v>1.1.06.07.00245</v>
          </cell>
          <cell r="C1266" t="str">
            <v xml:space="preserve">NV ZULJALAL                                       </v>
          </cell>
          <cell r="D1266">
            <v>5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267386.89</v>
          </cell>
          <cell r="Z1266">
            <v>15909.95</v>
          </cell>
          <cell r="AA1266">
            <v>4174.71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  <cell r="AY1266">
            <v>0</v>
          </cell>
          <cell r="AZ1266">
            <v>0</v>
          </cell>
          <cell r="BA1266">
            <v>0</v>
          </cell>
          <cell r="BB1266">
            <v>0</v>
          </cell>
          <cell r="BC1266">
            <v>0</v>
          </cell>
          <cell r="BD1266">
            <v>0</v>
          </cell>
          <cell r="BE1266">
            <v>0</v>
          </cell>
          <cell r="BF1266">
            <v>0</v>
          </cell>
          <cell r="BG1266">
            <v>0</v>
          </cell>
          <cell r="BH1266">
            <v>0</v>
          </cell>
          <cell r="BI1266">
            <v>0</v>
          </cell>
          <cell r="BJ1266">
            <v>0</v>
          </cell>
          <cell r="BK1266">
            <v>0</v>
          </cell>
          <cell r="BL1266">
            <v>0</v>
          </cell>
        </row>
        <row r="1267">
          <cell r="B1267" t="str">
            <v>1.1.06.07.00246</v>
          </cell>
          <cell r="C1267" t="str">
            <v xml:space="preserve">NV NORVIK                                         </v>
          </cell>
          <cell r="D1267">
            <v>5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1343917.66</v>
          </cell>
          <cell r="Z1267">
            <v>14266.31</v>
          </cell>
          <cell r="AA1267">
            <v>14269.59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O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U1267">
            <v>0</v>
          </cell>
          <cell r="AV1267">
            <v>0</v>
          </cell>
          <cell r="AW1267">
            <v>0</v>
          </cell>
          <cell r="AX1267">
            <v>0</v>
          </cell>
          <cell r="AY1267">
            <v>0</v>
          </cell>
          <cell r="AZ1267">
            <v>0</v>
          </cell>
          <cell r="BA1267">
            <v>0</v>
          </cell>
          <cell r="BB1267">
            <v>0</v>
          </cell>
          <cell r="BC1267">
            <v>0</v>
          </cell>
          <cell r="BD1267">
            <v>0</v>
          </cell>
          <cell r="BE1267">
            <v>0</v>
          </cell>
          <cell r="BF1267">
            <v>0</v>
          </cell>
          <cell r="BG1267">
            <v>0</v>
          </cell>
          <cell r="BH1267">
            <v>0</v>
          </cell>
          <cell r="BI1267">
            <v>0</v>
          </cell>
          <cell r="BJ1267">
            <v>0</v>
          </cell>
          <cell r="BK1267">
            <v>0</v>
          </cell>
          <cell r="BL1267">
            <v>0</v>
          </cell>
        </row>
        <row r="1268">
          <cell r="B1268" t="str">
            <v>1.1.06.07.00247</v>
          </cell>
          <cell r="C1268" t="str">
            <v xml:space="preserve">NV PERAMOS I                                      </v>
          </cell>
          <cell r="D1268">
            <v>5</v>
          </cell>
          <cell r="E1268">
            <v>0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16553.060000000001</v>
          </cell>
          <cell r="Z1268">
            <v>-5729.29</v>
          </cell>
          <cell r="AA1268">
            <v>-5729.29</v>
          </cell>
          <cell r="AB1268">
            <v>0</v>
          </cell>
          <cell r="AC1268">
            <v>0</v>
          </cell>
          <cell r="AD1268">
            <v>0</v>
          </cell>
          <cell r="AE1268">
            <v>0</v>
          </cell>
          <cell r="AF1268">
            <v>0</v>
          </cell>
          <cell r="AG1268">
            <v>0</v>
          </cell>
          <cell r="AH1268">
            <v>0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>
            <v>0</v>
          </cell>
          <cell r="AO1268">
            <v>0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U1268">
            <v>0</v>
          </cell>
          <cell r="AV1268">
            <v>0</v>
          </cell>
          <cell r="AW1268">
            <v>0</v>
          </cell>
          <cell r="AX1268">
            <v>0</v>
          </cell>
          <cell r="AY1268">
            <v>0</v>
          </cell>
          <cell r="AZ1268">
            <v>0</v>
          </cell>
          <cell r="BA1268">
            <v>0</v>
          </cell>
          <cell r="BB1268">
            <v>0</v>
          </cell>
          <cell r="BC1268">
            <v>0</v>
          </cell>
          <cell r="BD1268">
            <v>0</v>
          </cell>
          <cell r="BE1268">
            <v>0</v>
          </cell>
          <cell r="BF1268">
            <v>0</v>
          </cell>
          <cell r="BG1268">
            <v>0</v>
          </cell>
          <cell r="BH1268">
            <v>0</v>
          </cell>
          <cell r="BI1268">
            <v>0</v>
          </cell>
          <cell r="BJ1268">
            <v>0</v>
          </cell>
          <cell r="BK1268">
            <v>0</v>
          </cell>
          <cell r="BL1268">
            <v>0</v>
          </cell>
        </row>
        <row r="1269">
          <cell r="B1269" t="str">
            <v>1.1.06.07.00248</v>
          </cell>
          <cell r="C1269" t="str">
            <v xml:space="preserve">NV LINDOS                                         </v>
          </cell>
          <cell r="D1269">
            <v>5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78.959999999999994</v>
          </cell>
          <cell r="AA1269">
            <v>78.650000000000006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O1269">
            <v>0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U1269">
            <v>0</v>
          </cell>
          <cell r="AV1269">
            <v>0</v>
          </cell>
          <cell r="AW1269">
            <v>0</v>
          </cell>
          <cell r="AX1269">
            <v>0</v>
          </cell>
          <cell r="AY1269">
            <v>0</v>
          </cell>
          <cell r="AZ1269">
            <v>0</v>
          </cell>
          <cell r="BA1269">
            <v>0</v>
          </cell>
          <cell r="BB1269">
            <v>0</v>
          </cell>
          <cell r="BC1269">
            <v>0</v>
          </cell>
          <cell r="BD1269">
            <v>0</v>
          </cell>
          <cell r="BE1269">
            <v>0</v>
          </cell>
          <cell r="BF1269">
            <v>0</v>
          </cell>
          <cell r="BG1269">
            <v>0</v>
          </cell>
          <cell r="BH1269">
            <v>0</v>
          </cell>
          <cell r="BI1269">
            <v>0</v>
          </cell>
          <cell r="BJ1269">
            <v>0</v>
          </cell>
          <cell r="BK1269">
            <v>0</v>
          </cell>
          <cell r="BL1269">
            <v>0</v>
          </cell>
        </row>
        <row r="1270">
          <cell r="B1270" t="str">
            <v>1.1.06.07.00249</v>
          </cell>
          <cell r="C1270" t="str">
            <v xml:space="preserve">NV HILL HARMONY                                   </v>
          </cell>
          <cell r="D1270">
            <v>5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1011.43</v>
          </cell>
          <cell r="AA1270">
            <v>1011.43</v>
          </cell>
          <cell r="AB1270">
            <v>0</v>
          </cell>
          <cell r="AC1270">
            <v>0</v>
          </cell>
          <cell r="AD1270">
            <v>0</v>
          </cell>
          <cell r="AE1270">
            <v>0</v>
          </cell>
          <cell r="AF1270">
            <v>0</v>
          </cell>
          <cell r="AG1270">
            <v>0</v>
          </cell>
          <cell r="AH1270">
            <v>0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AW1270">
            <v>0</v>
          </cell>
          <cell r="AX1270">
            <v>0</v>
          </cell>
          <cell r="AY1270">
            <v>0</v>
          </cell>
          <cell r="AZ1270">
            <v>0</v>
          </cell>
          <cell r="BA1270">
            <v>0</v>
          </cell>
          <cell r="BB1270">
            <v>0</v>
          </cell>
          <cell r="BC1270">
            <v>0</v>
          </cell>
          <cell r="BD1270">
            <v>0</v>
          </cell>
          <cell r="BE1270">
            <v>0</v>
          </cell>
          <cell r="BF1270">
            <v>0</v>
          </cell>
          <cell r="BG1270">
            <v>0</v>
          </cell>
          <cell r="BH1270">
            <v>0</v>
          </cell>
          <cell r="BI1270">
            <v>0</v>
          </cell>
          <cell r="BJ1270">
            <v>0</v>
          </cell>
          <cell r="BK1270">
            <v>0</v>
          </cell>
          <cell r="BL1270">
            <v>0</v>
          </cell>
        </row>
        <row r="1271">
          <cell r="B1271" t="str">
            <v>1.1.06.07.00250</v>
          </cell>
          <cell r="C1271" t="str">
            <v xml:space="preserve">NV SVILEN RUSSEV                                  </v>
          </cell>
          <cell r="D1271">
            <v>5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>
            <v>0</v>
          </cell>
          <cell r="Z1271">
            <v>68827.960000000006</v>
          </cell>
          <cell r="AA1271">
            <v>68827.960000000006</v>
          </cell>
          <cell r="AB1271">
            <v>0</v>
          </cell>
          <cell r="AC1271">
            <v>0</v>
          </cell>
          <cell r="AD1271">
            <v>0</v>
          </cell>
          <cell r="AE1271">
            <v>0</v>
          </cell>
          <cell r="AF1271">
            <v>0</v>
          </cell>
          <cell r="AG1271">
            <v>0</v>
          </cell>
          <cell r="AH1271">
            <v>0</v>
          </cell>
          <cell r="AI1271">
            <v>0</v>
          </cell>
          <cell r="AJ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O1271">
            <v>0</v>
          </cell>
          <cell r="AP1271">
            <v>0</v>
          </cell>
          <cell r="AQ1271">
            <v>0</v>
          </cell>
          <cell r="AR1271">
            <v>0</v>
          </cell>
          <cell r="AS1271">
            <v>0</v>
          </cell>
          <cell r="AT1271">
            <v>0</v>
          </cell>
          <cell r="AU1271">
            <v>0</v>
          </cell>
          <cell r="AV1271">
            <v>0</v>
          </cell>
          <cell r="AW1271">
            <v>0</v>
          </cell>
          <cell r="AX1271">
            <v>0</v>
          </cell>
          <cell r="AY1271">
            <v>0</v>
          </cell>
          <cell r="AZ1271">
            <v>0</v>
          </cell>
          <cell r="BA1271">
            <v>0</v>
          </cell>
          <cell r="BB1271">
            <v>0</v>
          </cell>
          <cell r="BC1271">
            <v>0</v>
          </cell>
          <cell r="BD1271">
            <v>0</v>
          </cell>
          <cell r="BE1271">
            <v>0</v>
          </cell>
          <cell r="BF1271">
            <v>0</v>
          </cell>
          <cell r="BG1271">
            <v>0</v>
          </cell>
          <cell r="BH1271">
            <v>0</v>
          </cell>
          <cell r="BI1271">
            <v>0</v>
          </cell>
          <cell r="BJ1271">
            <v>0</v>
          </cell>
          <cell r="BK1271">
            <v>0</v>
          </cell>
          <cell r="BL1271">
            <v>0</v>
          </cell>
        </row>
        <row r="1272">
          <cell r="B1272" t="str">
            <v>1.1.06.07.00251</v>
          </cell>
          <cell r="C1272" t="str">
            <v xml:space="preserve">NV. PRETTY SOURCE                                 </v>
          </cell>
          <cell r="D1272">
            <v>5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1846.93</v>
          </cell>
          <cell r="AA1272">
            <v>1846.93</v>
          </cell>
          <cell r="AB1272">
            <v>0</v>
          </cell>
          <cell r="AC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J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O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T1272">
            <v>0</v>
          </cell>
          <cell r="AU1272">
            <v>0</v>
          </cell>
          <cell r="AV1272">
            <v>0</v>
          </cell>
          <cell r="AW1272">
            <v>0</v>
          </cell>
          <cell r="AX1272">
            <v>0</v>
          </cell>
          <cell r="AY1272">
            <v>0</v>
          </cell>
          <cell r="AZ1272">
            <v>0</v>
          </cell>
          <cell r="BA1272">
            <v>0</v>
          </cell>
          <cell r="BB1272">
            <v>0</v>
          </cell>
          <cell r="BC1272">
            <v>0</v>
          </cell>
          <cell r="BD1272">
            <v>0</v>
          </cell>
          <cell r="BE1272">
            <v>0</v>
          </cell>
          <cell r="BF1272">
            <v>0</v>
          </cell>
          <cell r="BG1272">
            <v>0</v>
          </cell>
          <cell r="BH1272">
            <v>0</v>
          </cell>
          <cell r="BI1272">
            <v>0</v>
          </cell>
          <cell r="BJ1272">
            <v>0</v>
          </cell>
          <cell r="BK1272">
            <v>0</v>
          </cell>
          <cell r="BL1272">
            <v>0</v>
          </cell>
        </row>
        <row r="1273">
          <cell r="B1273" t="str">
            <v>1.1.06.07.00252</v>
          </cell>
          <cell r="C1273" t="str">
            <v xml:space="preserve">NV. THALIA                                        </v>
          </cell>
          <cell r="D1273">
            <v>5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3245.03</v>
          </cell>
          <cell r="AA1273">
            <v>3245.03</v>
          </cell>
          <cell r="AB1273">
            <v>0</v>
          </cell>
          <cell r="AC1273">
            <v>0</v>
          </cell>
          <cell r="AD1273">
            <v>0</v>
          </cell>
          <cell r="AE1273">
            <v>0</v>
          </cell>
          <cell r="AF1273">
            <v>0</v>
          </cell>
          <cell r="AG1273">
            <v>0</v>
          </cell>
          <cell r="AH1273">
            <v>0</v>
          </cell>
          <cell r="AI1273">
            <v>0</v>
          </cell>
          <cell r="AJ1273">
            <v>0</v>
          </cell>
          <cell r="AK1273">
            <v>0</v>
          </cell>
          <cell r="AL1273">
            <v>0</v>
          </cell>
          <cell r="AM1273">
            <v>0</v>
          </cell>
          <cell r="AN1273">
            <v>0</v>
          </cell>
          <cell r="AO1273">
            <v>0</v>
          </cell>
          <cell r="AP1273">
            <v>0</v>
          </cell>
          <cell r="AQ1273">
            <v>0</v>
          </cell>
          <cell r="AR1273">
            <v>0</v>
          </cell>
          <cell r="AS1273">
            <v>0</v>
          </cell>
          <cell r="AT1273">
            <v>0</v>
          </cell>
          <cell r="AU1273">
            <v>0</v>
          </cell>
          <cell r="AV1273">
            <v>0</v>
          </cell>
          <cell r="AW1273">
            <v>0</v>
          </cell>
          <cell r="AX1273">
            <v>0</v>
          </cell>
          <cell r="AY1273">
            <v>0</v>
          </cell>
          <cell r="AZ1273">
            <v>0</v>
          </cell>
          <cell r="BA1273">
            <v>0</v>
          </cell>
          <cell r="BB1273">
            <v>0</v>
          </cell>
          <cell r="BC1273">
            <v>0</v>
          </cell>
          <cell r="BD1273">
            <v>0</v>
          </cell>
          <cell r="BE1273">
            <v>0</v>
          </cell>
          <cell r="BF1273">
            <v>0</v>
          </cell>
          <cell r="BG1273">
            <v>0</v>
          </cell>
          <cell r="BH1273">
            <v>0</v>
          </cell>
          <cell r="BI1273">
            <v>0</v>
          </cell>
          <cell r="BJ1273">
            <v>0</v>
          </cell>
          <cell r="BK1273">
            <v>0</v>
          </cell>
          <cell r="BL1273">
            <v>0</v>
          </cell>
        </row>
        <row r="1274">
          <cell r="B1274" t="str">
            <v>1.1.06.07.00253</v>
          </cell>
          <cell r="C1274" t="str">
            <v xml:space="preserve">NV MED UNITY                                      </v>
          </cell>
          <cell r="D1274">
            <v>5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847548.71</v>
          </cell>
          <cell r="AA1274">
            <v>-338.09</v>
          </cell>
          <cell r="AB1274">
            <v>0</v>
          </cell>
          <cell r="AC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J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0</v>
          </cell>
          <cell r="AO1274">
            <v>0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T1274">
            <v>0</v>
          </cell>
          <cell r="AU1274">
            <v>0</v>
          </cell>
          <cell r="AV1274">
            <v>0</v>
          </cell>
          <cell r="AW1274">
            <v>0</v>
          </cell>
          <cell r="AX1274">
            <v>0</v>
          </cell>
          <cell r="AY1274">
            <v>0</v>
          </cell>
          <cell r="AZ1274">
            <v>0</v>
          </cell>
          <cell r="BA1274">
            <v>0</v>
          </cell>
          <cell r="BB1274">
            <v>0</v>
          </cell>
          <cell r="BC1274">
            <v>0</v>
          </cell>
          <cell r="BD1274">
            <v>0</v>
          </cell>
          <cell r="BE1274">
            <v>0</v>
          </cell>
          <cell r="BF1274">
            <v>0</v>
          </cell>
          <cell r="BG1274">
            <v>0</v>
          </cell>
          <cell r="BH1274">
            <v>0</v>
          </cell>
          <cell r="BI1274">
            <v>0</v>
          </cell>
          <cell r="BJ1274">
            <v>0</v>
          </cell>
          <cell r="BK1274">
            <v>0</v>
          </cell>
          <cell r="BL1274">
            <v>0</v>
          </cell>
        </row>
        <row r="1275">
          <cell r="B1275" t="str">
            <v>1.1.06.07.00254</v>
          </cell>
          <cell r="C1275" t="str">
            <v xml:space="preserve">NV SVETI VLAHO                                    </v>
          </cell>
          <cell r="D1275">
            <v>5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104261.88</v>
          </cell>
          <cell r="AA1275">
            <v>-480.61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>
            <v>0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  <cell r="AM1275">
            <v>0</v>
          </cell>
          <cell r="AN1275">
            <v>0</v>
          </cell>
          <cell r="AO1275">
            <v>0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T1275">
            <v>0</v>
          </cell>
          <cell r="AU1275">
            <v>0</v>
          </cell>
          <cell r="AV1275">
            <v>0</v>
          </cell>
          <cell r="AW1275">
            <v>0</v>
          </cell>
          <cell r="AX1275">
            <v>0</v>
          </cell>
          <cell r="AY1275">
            <v>0</v>
          </cell>
          <cell r="AZ1275">
            <v>0</v>
          </cell>
          <cell r="BA1275">
            <v>0</v>
          </cell>
          <cell r="BB1275">
            <v>0</v>
          </cell>
          <cell r="BC1275">
            <v>0</v>
          </cell>
          <cell r="BD1275">
            <v>0</v>
          </cell>
          <cell r="BE1275">
            <v>0</v>
          </cell>
          <cell r="BF1275">
            <v>0</v>
          </cell>
          <cell r="BG1275">
            <v>0</v>
          </cell>
          <cell r="BH1275">
            <v>0</v>
          </cell>
          <cell r="BI1275">
            <v>0</v>
          </cell>
          <cell r="BJ1275">
            <v>0</v>
          </cell>
          <cell r="BK1275">
            <v>0</v>
          </cell>
          <cell r="BL1275">
            <v>0</v>
          </cell>
        </row>
        <row r="1276">
          <cell r="B1276" t="str">
            <v>1.1.06.07.00255</v>
          </cell>
          <cell r="C1276" t="str">
            <v xml:space="preserve">NV FUAT BEY                                       </v>
          </cell>
          <cell r="D1276">
            <v>5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-15605</v>
          </cell>
          <cell r="AA1276">
            <v>-15605</v>
          </cell>
          <cell r="AB1276">
            <v>0</v>
          </cell>
          <cell r="AC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H1276">
            <v>0</v>
          </cell>
          <cell r="AI1276">
            <v>0</v>
          </cell>
          <cell r="AJ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0</v>
          </cell>
          <cell r="AO1276">
            <v>0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T1276">
            <v>0</v>
          </cell>
          <cell r="AU1276">
            <v>0</v>
          </cell>
          <cell r="AV1276">
            <v>0</v>
          </cell>
          <cell r="AW1276">
            <v>0</v>
          </cell>
          <cell r="AX1276">
            <v>0</v>
          </cell>
          <cell r="AY1276">
            <v>0</v>
          </cell>
          <cell r="AZ1276">
            <v>0</v>
          </cell>
          <cell r="BA1276">
            <v>0</v>
          </cell>
          <cell r="BB1276">
            <v>0</v>
          </cell>
          <cell r="BC1276">
            <v>0</v>
          </cell>
          <cell r="BD1276">
            <v>0</v>
          </cell>
          <cell r="BE1276">
            <v>0</v>
          </cell>
          <cell r="BF1276">
            <v>0</v>
          </cell>
          <cell r="BG1276">
            <v>0</v>
          </cell>
          <cell r="BH1276">
            <v>0</v>
          </cell>
          <cell r="BI1276">
            <v>0</v>
          </cell>
          <cell r="BJ1276">
            <v>0</v>
          </cell>
          <cell r="BK1276">
            <v>0</v>
          </cell>
          <cell r="BL1276">
            <v>0</v>
          </cell>
        </row>
        <row r="1277">
          <cell r="B1277" t="str">
            <v>1.1.06.07.00256</v>
          </cell>
          <cell r="C1277" t="str">
            <v xml:space="preserve">NV GINA M                                         </v>
          </cell>
          <cell r="D1277">
            <v>5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0</v>
          </cell>
          <cell r="Z1277">
            <v>1234859.26</v>
          </cell>
          <cell r="AA1277">
            <v>-733.37</v>
          </cell>
          <cell r="AB1277">
            <v>0</v>
          </cell>
          <cell r="AC1277">
            <v>0</v>
          </cell>
          <cell r="AD1277">
            <v>0</v>
          </cell>
          <cell r="AE1277">
            <v>0</v>
          </cell>
          <cell r="AF1277">
            <v>0</v>
          </cell>
          <cell r="AG1277">
            <v>0</v>
          </cell>
          <cell r="AH1277">
            <v>0</v>
          </cell>
          <cell r="AI1277">
            <v>0</v>
          </cell>
          <cell r="AJ1277">
            <v>0</v>
          </cell>
          <cell r="AK1277">
            <v>0</v>
          </cell>
          <cell r="AL1277">
            <v>0</v>
          </cell>
          <cell r="AM1277">
            <v>0</v>
          </cell>
          <cell r="AN1277">
            <v>0</v>
          </cell>
          <cell r="AO1277">
            <v>0</v>
          </cell>
          <cell r="AP1277">
            <v>0</v>
          </cell>
          <cell r="AQ1277">
            <v>0</v>
          </cell>
          <cell r="AR1277">
            <v>0</v>
          </cell>
          <cell r="AS1277">
            <v>0</v>
          </cell>
          <cell r="AT1277">
            <v>0</v>
          </cell>
          <cell r="AU1277">
            <v>0</v>
          </cell>
          <cell r="AV1277">
            <v>0</v>
          </cell>
          <cell r="AW1277">
            <v>0</v>
          </cell>
          <cell r="AX1277">
            <v>0</v>
          </cell>
          <cell r="AY1277">
            <v>0</v>
          </cell>
          <cell r="AZ1277">
            <v>0</v>
          </cell>
          <cell r="BA1277">
            <v>0</v>
          </cell>
          <cell r="BB1277">
            <v>0</v>
          </cell>
          <cell r="BC1277">
            <v>0</v>
          </cell>
          <cell r="BD1277">
            <v>0</v>
          </cell>
          <cell r="BE1277">
            <v>0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  <cell r="BK1277">
            <v>0</v>
          </cell>
          <cell r="BL1277">
            <v>0</v>
          </cell>
        </row>
        <row r="1278">
          <cell r="B1278" t="str">
            <v>1.1.06.07.00257</v>
          </cell>
          <cell r="C1278" t="str">
            <v xml:space="preserve">NV ST.THOMAS                                      </v>
          </cell>
          <cell r="D1278">
            <v>5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187791.06</v>
          </cell>
          <cell r="AB1278">
            <v>0</v>
          </cell>
          <cell r="AC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0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0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0</v>
          </cell>
          <cell r="AY1278">
            <v>0</v>
          </cell>
          <cell r="AZ1278">
            <v>0</v>
          </cell>
          <cell r="BA1278">
            <v>0</v>
          </cell>
          <cell r="BB1278">
            <v>0</v>
          </cell>
          <cell r="BC1278">
            <v>0</v>
          </cell>
          <cell r="BD1278">
            <v>0</v>
          </cell>
          <cell r="BE1278">
            <v>0</v>
          </cell>
          <cell r="BF1278">
            <v>0</v>
          </cell>
          <cell r="BG1278">
            <v>0</v>
          </cell>
          <cell r="BH1278">
            <v>0</v>
          </cell>
          <cell r="BI1278">
            <v>0</v>
          </cell>
          <cell r="BJ1278">
            <v>0</v>
          </cell>
          <cell r="BK1278">
            <v>0</v>
          </cell>
          <cell r="BL1278">
            <v>0</v>
          </cell>
        </row>
        <row r="1279">
          <cell r="B1279" t="str">
            <v>1.1.06.07.00258</v>
          </cell>
          <cell r="C1279" t="str">
            <v xml:space="preserve">NV EXPLORER                                       </v>
          </cell>
          <cell r="D1279">
            <v>5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1855754.16</v>
          </cell>
          <cell r="AB1279">
            <v>333291.06</v>
          </cell>
          <cell r="AC1279">
            <v>-48739.6</v>
          </cell>
          <cell r="AD1279">
            <v>-48739.6</v>
          </cell>
          <cell r="AE1279">
            <v>-120165.07</v>
          </cell>
          <cell r="AF1279">
            <v>0</v>
          </cell>
          <cell r="AG1279">
            <v>0</v>
          </cell>
          <cell r="AH1279">
            <v>0</v>
          </cell>
          <cell r="AI1279">
            <v>0</v>
          </cell>
          <cell r="AJ1279">
            <v>0</v>
          </cell>
          <cell r="AK1279">
            <v>0</v>
          </cell>
          <cell r="AL1279">
            <v>0</v>
          </cell>
          <cell r="AM1279">
            <v>0</v>
          </cell>
          <cell r="AN1279">
            <v>0</v>
          </cell>
          <cell r="AO1279">
            <v>0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T1279">
            <v>0</v>
          </cell>
          <cell r="AU1279">
            <v>0</v>
          </cell>
          <cell r="AV1279">
            <v>3899.16</v>
          </cell>
          <cell r="AW1279">
            <v>2444.65</v>
          </cell>
          <cell r="AX1279">
            <v>2444.65</v>
          </cell>
          <cell r="AY1279">
            <v>-1939.26</v>
          </cell>
          <cell r="AZ1279">
            <v>0</v>
          </cell>
          <cell r="BA1279">
            <v>0</v>
          </cell>
          <cell r="BB1279">
            <v>28303.5</v>
          </cell>
          <cell r="BC1279">
            <v>28303.5</v>
          </cell>
          <cell r="BD1279">
            <v>0</v>
          </cell>
          <cell r="BE1279">
            <v>0</v>
          </cell>
          <cell r="BF1279">
            <v>0</v>
          </cell>
          <cell r="BG1279">
            <v>0</v>
          </cell>
          <cell r="BH1279">
            <v>0</v>
          </cell>
          <cell r="BI1279">
            <v>0</v>
          </cell>
          <cell r="BJ1279">
            <v>0</v>
          </cell>
          <cell r="BK1279">
            <v>0</v>
          </cell>
          <cell r="BL1279">
            <v>0</v>
          </cell>
        </row>
        <row r="1280">
          <cell r="B1280" t="str">
            <v>1.1.06.07.00259</v>
          </cell>
          <cell r="C1280" t="str">
            <v xml:space="preserve">NV MARQUISE                                       </v>
          </cell>
          <cell r="D1280">
            <v>5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AO1280">
            <v>0</v>
          </cell>
          <cell r="AP1280">
            <v>0</v>
          </cell>
          <cell r="AQ1280">
            <v>0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0</v>
          </cell>
          <cell r="AY1280">
            <v>0</v>
          </cell>
          <cell r="AZ1280">
            <v>0</v>
          </cell>
          <cell r="BA1280">
            <v>0</v>
          </cell>
          <cell r="BB1280">
            <v>0</v>
          </cell>
          <cell r="BC1280">
            <v>0</v>
          </cell>
          <cell r="BD1280">
            <v>0</v>
          </cell>
          <cell r="BE1280">
            <v>0</v>
          </cell>
          <cell r="BF1280">
            <v>0</v>
          </cell>
          <cell r="BG1280">
            <v>0</v>
          </cell>
          <cell r="BH1280">
            <v>0</v>
          </cell>
          <cell r="BI1280">
            <v>0</v>
          </cell>
          <cell r="BJ1280">
            <v>0</v>
          </cell>
          <cell r="BK1280">
            <v>0</v>
          </cell>
          <cell r="BL1280">
            <v>0</v>
          </cell>
        </row>
        <row r="1281">
          <cell r="B1281" t="str">
            <v>1.1.06.07.00260</v>
          </cell>
          <cell r="C1281" t="str">
            <v xml:space="preserve">TECNOQUIMICA IND. E COM. FRL                      </v>
          </cell>
          <cell r="D1281">
            <v>5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C1281">
            <v>-0.2</v>
          </cell>
          <cell r="AD1281">
            <v>-0.2</v>
          </cell>
          <cell r="AE1281">
            <v>-0.2</v>
          </cell>
          <cell r="AF1281">
            <v>-0.2</v>
          </cell>
          <cell r="AG1281">
            <v>-0.2</v>
          </cell>
          <cell r="AH1281">
            <v>48579.360000000001</v>
          </cell>
          <cell r="AI1281">
            <v>0</v>
          </cell>
          <cell r="AJ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</v>
          </cell>
          <cell r="AO1281">
            <v>0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>
            <v>0</v>
          </cell>
          <cell r="AU1281">
            <v>0</v>
          </cell>
          <cell r="AV1281">
            <v>0</v>
          </cell>
          <cell r="AW1281">
            <v>0</v>
          </cell>
          <cell r="AX1281">
            <v>0</v>
          </cell>
          <cell r="AY1281">
            <v>0</v>
          </cell>
          <cell r="AZ1281">
            <v>0</v>
          </cell>
          <cell r="BA1281">
            <v>0</v>
          </cell>
          <cell r="BB1281">
            <v>0</v>
          </cell>
          <cell r="BC1281">
            <v>0</v>
          </cell>
          <cell r="BD1281">
            <v>0</v>
          </cell>
          <cell r="BE1281">
            <v>0</v>
          </cell>
          <cell r="BF1281">
            <v>0</v>
          </cell>
          <cell r="BG1281">
            <v>0</v>
          </cell>
          <cell r="BH1281">
            <v>0</v>
          </cell>
          <cell r="BI1281">
            <v>0</v>
          </cell>
          <cell r="BJ1281">
            <v>0</v>
          </cell>
          <cell r="BK1281">
            <v>0</v>
          </cell>
          <cell r="BL1281">
            <v>0</v>
          </cell>
        </row>
        <row r="1282">
          <cell r="B1282" t="str">
            <v>1.1.06.07.00261</v>
          </cell>
          <cell r="C1282" t="str">
            <v xml:space="preserve">NV AUTUNM                                         </v>
          </cell>
          <cell r="D1282">
            <v>5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5569.05</v>
          </cell>
          <cell r="AE1282">
            <v>5569.05</v>
          </cell>
          <cell r="AF1282">
            <v>-12514.9</v>
          </cell>
          <cell r="AG1282">
            <v>0</v>
          </cell>
          <cell r="AH1282">
            <v>0</v>
          </cell>
          <cell r="AI1282">
            <v>0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0</v>
          </cell>
          <cell r="AY1282">
            <v>764879.43</v>
          </cell>
          <cell r="AZ1282">
            <v>6026.5</v>
          </cell>
          <cell r="BA1282">
            <v>6026.5</v>
          </cell>
          <cell r="BB1282">
            <v>0</v>
          </cell>
          <cell r="BC1282">
            <v>0</v>
          </cell>
          <cell r="BD1282">
            <v>0</v>
          </cell>
          <cell r="BE1282">
            <v>0</v>
          </cell>
          <cell r="BF1282">
            <v>0</v>
          </cell>
          <cell r="BG1282">
            <v>0</v>
          </cell>
          <cell r="BH1282">
            <v>0</v>
          </cell>
          <cell r="BI1282">
            <v>0</v>
          </cell>
          <cell r="BJ1282">
            <v>0</v>
          </cell>
          <cell r="BK1282">
            <v>0</v>
          </cell>
          <cell r="BL1282">
            <v>0</v>
          </cell>
        </row>
        <row r="1283">
          <cell r="B1283" t="str">
            <v>1.1.06.07.00262</v>
          </cell>
          <cell r="C1283" t="str">
            <v xml:space="preserve">NV PAKSU                                          </v>
          </cell>
          <cell r="D1283">
            <v>5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806732.4</v>
          </cell>
          <cell r="AE1283">
            <v>-1040.28</v>
          </cell>
          <cell r="AF1283">
            <v>-1040.28</v>
          </cell>
          <cell r="AG1283">
            <v>-1040.28</v>
          </cell>
          <cell r="AH1283">
            <v>-1040.28</v>
          </cell>
          <cell r="AI1283">
            <v>0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0</v>
          </cell>
          <cell r="AY1283">
            <v>0</v>
          </cell>
          <cell r="AZ1283">
            <v>0</v>
          </cell>
          <cell r="BA1283">
            <v>0</v>
          </cell>
          <cell r="BB1283">
            <v>0</v>
          </cell>
          <cell r="BC1283">
            <v>0</v>
          </cell>
          <cell r="BD1283">
            <v>0</v>
          </cell>
          <cell r="BE1283">
            <v>0</v>
          </cell>
          <cell r="BF1283">
            <v>0</v>
          </cell>
          <cell r="BG1283">
            <v>0</v>
          </cell>
          <cell r="BH1283">
            <v>0</v>
          </cell>
          <cell r="BI1283">
            <v>0</v>
          </cell>
          <cell r="BJ1283">
            <v>0</v>
          </cell>
          <cell r="BK1283">
            <v>0</v>
          </cell>
          <cell r="BL1283">
            <v>0</v>
          </cell>
        </row>
        <row r="1284">
          <cell r="B1284" t="str">
            <v>1.1.06.07.00263</v>
          </cell>
          <cell r="C1284" t="str">
            <v xml:space="preserve">NV WIN                                            </v>
          </cell>
          <cell r="D1284">
            <v>5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38189.370000000003</v>
          </cell>
          <cell r="AF1284">
            <v>0.63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480253.7</v>
          </cell>
          <cell r="AO1284">
            <v>49593.05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  <cell r="AY1284">
            <v>0</v>
          </cell>
          <cell r="AZ1284">
            <v>0</v>
          </cell>
          <cell r="BA1284">
            <v>0</v>
          </cell>
          <cell r="BB1284">
            <v>0</v>
          </cell>
          <cell r="BC1284">
            <v>0</v>
          </cell>
          <cell r="BD1284">
            <v>0</v>
          </cell>
          <cell r="BE1284">
            <v>0</v>
          </cell>
          <cell r="BF1284">
            <v>0</v>
          </cell>
          <cell r="BG1284">
            <v>0</v>
          </cell>
          <cell r="BH1284">
            <v>0</v>
          </cell>
          <cell r="BI1284">
            <v>0</v>
          </cell>
          <cell r="BJ1284">
            <v>0</v>
          </cell>
          <cell r="BK1284">
            <v>0</v>
          </cell>
          <cell r="BL1284">
            <v>0</v>
          </cell>
        </row>
        <row r="1285">
          <cell r="B1285" t="str">
            <v>1.1.06.07.00264</v>
          </cell>
          <cell r="C1285" t="str">
            <v xml:space="preserve">NV CHRISTY                                        </v>
          </cell>
          <cell r="D1285">
            <v>5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17577.66</v>
          </cell>
          <cell r="AF1285">
            <v>17577.66</v>
          </cell>
          <cell r="AG1285">
            <v>17577.169999999998</v>
          </cell>
          <cell r="AH1285">
            <v>17577.169999999998</v>
          </cell>
          <cell r="AI1285">
            <v>17577.169999999998</v>
          </cell>
          <cell r="AJ1285">
            <v>17577.169999999998</v>
          </cell>
          <cell r="AK1285">
            <v>17577.169999999998</v>
          </cell>
          <cell r="AL1285">
            <v>17577.169999999998</v>
          </cell>
          <cell r="AM1285">
            <v>17577.169999999998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  <cell r="AY1285">
            <v>0</v>
          </cell>
          <cell r="AZ1285">
            <v>0</v>
          </cell>
          <cell r="BA1285">
            <v>0</v>
          </cell>
          <cell r="BB1285">
            <v>0</v>
          </cell>
          <cell r="BC1285">
            <v>0</v>
          </cell>
          <cell r="BD1285">
            <v>0</v>
          </cell>
          <cell r="BE1285">
            <v>0</v>
          </cell>
          <cell r="BF1285">
            <v>0</v>
          </cell>
          <cell r="BG1285">
            <v>0</v>
          </cell>
          <cell r="BH1285">
            <v>0</v>
          </cell>
          <cell r="BI1285">
            <v>0</v>
          </cell>
          <cell r="BJ1285">
            <v>0</v>
          </cell>
          <cell r="BK1285">
            <v>0</v>
          </cell>
          <cell r="BL1285">
            <v>0</v>
          </cell>
        </row>
        <row r="1286">
          <cell r="B1286" t="str">
            <v>1.1.06.07.00265</v>
          </cell>
          <cell r="C1286" t="str">
            <v xml:space="preserve">NV OCEAN D                                        </v>
          </cell>
          <cell r="D1286">
            <v>5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C1286">
            <v>0</v>
          </cell>
          <cell r="AD1286">
            <v>0</v>
          </cell>
          <cell r="AE1286">
            <v>14840.43</v>
          </cell>
          <cell r="AF1286">
            <v>14840.43</v>
          </cell>
          <cell r="AG1286">
            <v>14840.43</v>
          </cell>
          <cell r="AH1286">
            <v>14840.43</v>
          </cell>
          <cell r="AI1286">
            <v>14840.43</v>
          </cell>
          <cell r="AJ1286">
            <v>14840.43</v>
          </cell>
          <cell r="AK1286">
            <v>14840.43</v>
          </cell>
          <cell r="AL1286">
            <v>14840.43</v>
          </cell>
          <cell r="AM1286">
            <v>14840.43</v>
          </cell>
          <cell r="AN1286">
            <v>14840.43</v>
          </cell>
          <cell r="AO1286">
            <v>0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>
            <v>0</v>
          </cell>
          <cell r="AU1286">
            <v>0</v>
          </cell>
          <cell r="AV1286">
            <v>0</v>
          </cell>
          <cell r="AW1286">
            <v>0</v>
          </cell>
          <cell r="AX1286">
            <v>0</v>
          </cell>
          <cell r="AY1286">
            <v>0</v>
          </cell>
          <cell r="AZ1286">
            <v>0</v>
          </cell>
          <cell r="BA1286">
            <v>0</v>
          </cell>
          <cell r="BB1286">
            <v>0</v>
          </cell>
          <cell r="BC1286">
            <v>0</v>
          </cell>
          <cell r="BD1286">
            <v>0</v>
          </cell>
          <cell r="BE1286">
            <v>0</v>
          </cell>
          <cell r="BF1286">
            <v>0</v>
          </cell>
          <cell r="BG1286">
            <v>0</v>
          </cell>
          <cell r="BH1286">
            <v>0</v>
          </cell>
          <cell r="BI1286">
            <v>0</v>
          </cell>
          <cell r="BJ1286">
            <v>0</v>
          </cell>
          <cell r="BK1286">
            <v>0</v>
          </cell>
          <cell r="BL1286">
            <v>0</v>
          </cell>
        </row>
        <row r="1287">
          <cell r="B1287" t="str">
            <v>1.1.06.07.00266</v>
          </cell>
          <cell r="C1287" t="str">
            <v xml:space="preserve">NV SANTA RITA                                     </v>
          </cell>
          <cell r="D1287">
            <v>5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>
            <v>0</v>
          </cell>
          <cell r="AE1287">
            <v>-7859.79</v>
          </cell>
          <cell r="AF1287">
            <v>-7859.79</v>
          </cell>
          <cell r="AG1287">
            <v>-7859.79</v>
          </cell>
          <cell r="AH1287">
            <v>-7859.79</v>
          </cell>
          <cell r="AI1287">
            <v>-7859.79</v>
          </cell>
          <cell r="AJ1287">
            <v>-7863.91</v>
          </cell>
          <cell r="AK1287">
            <v>-7863.91</v>
          </cell>
          <cell r="AL1287">
            <v>-7863.91</v>
          </cell>
          <cell r="AM1287">
            <v>2771871.73</v>
          </cell>
          <cell r="AN1287">
            <v>0</v>
          </cell>
          <cell r="AO1287">
            <v>0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>
            <v>0</v>
          </cell>
          <cell r="AU1287">
            <v>0</v>
          </cell>
          <cell r="AV1287">
            <v>0</v>
          </cell>
          <cell r="AW1287">
            <v>0</v>
          </cell>
          <cell r="AX1287">
            <v>0</v>
          </cell>
          <cell r="AY1287">
            <v>0</v>
          </cell>
          <cell r="AZ1287">
            <v>0</v>
          </cell>
          <cell r="BA1287">
            <v>0</v>
          </cell>
          <cell r="BB1287">
            <v>0</v>
          </cell>
          <cell r="BC1287">
            <v>0</v>
          </cell>
          <cell r="BD1287">
            <v>0</v>
          </cell>
          <cell r="BE1287">
            <v>0</v>
          </cell>
          <cell r="BF1287">
            <v>0</v>
          </cell>
          <cell r="BG1287">
            <v>0</v>
          </cell>
          <cell r="BH1287">
            <v>0</v>
          </cell>
          <cell r="BI1287">
            <v>0</v>
          </cell>
          <cell r="BJ1287">
            <v>0</v>
          </cell>
          <cell r="BK1287">
            <v>0</v>
          </cell>
          <cell r="BL1287">
            <v>0</v>
          </cell>
        </row>
        <row r="1288">
          <cell r="B1288" t="str">
            <v>1.1.06.07.00267</v>
          </cell>
          <cell r="C1288" t="str">
            <v xml:space="preserve">NV GEORGIOS D                                     </v>
          </cell>
          <cell r="D1288">
            <v>5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C1288">
            <v>0</v>
          </cell>
          <cell r="AD1288">
            <v>0</v>
          </cell>
          <cell r="AE1288">
            <v>479124.34</v>
          </cell>
          <cell r="AF1288">
            <v>-7447.01</v>
          </cell>
          <cell r="AG1288">
            <v>2429.1</v>
          </cell>
          <cell r="AH1288">
            <v>2429.1</v>
          </cell>
          <cell r="AI1288">
            <v>2429.1</v>
          </cell>
          <cell r="AJ1288">
            <v>2429.1</v>
          </cell>
          <cell r="AK1288">
            <v>2429.1</v>
          </cell>
          <cell r="AL1288">
            <v>2429.1</v>
          </cell>
          <cell r="AM1288">
            <v>2429.1</v>
          </cell>
          <cell r="AN1288">
            <v>0</v>
          </cell>
          <cell r="AO1288">
            <v>0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>
            <v>0</v>
          </cell>
          <cell r="AU1288">
            <v>0</v>
          </cell>
          <cell r="AV1288">
            <v>0</v>
          </cell>
          <cell r="AW1288">
            <v>0</v>
          </cell>
          <cell r="AX1288">
            <v>0</v>
          </cell>
          <cell r="AY1288">
            <v>0</v>
          </cell>
          <cell r="AZ1288">
            <v>0</v>
          </cell>
          <cell r="BA1288">
            <v>0</v>
          </cell>
          <cell r="BB1288">
            <v>0</v>
          </cell>
          <cell r="BC1288">
            <v>0</v>
          </cell>
          <cell r="BD1288">
            <v>0</v>
          </cell>
          <cell r="BE1288">
            <v>0</v>
          </cell>
          <cell r="BF1288">
            <v>0</v>
          </cell>
          <cell r="BG1288">
            <v>0</v>
          </cell>
          <cell r="BH1288">
            <v>0</v>
          </cell>
          <cell r="BI1288">
            <v>0</v>
          </cell>
          <cell r="BJ1288">
            <v>0</v>
          </cell>
          <cell r="BK1288">
            <v>0</v>
          </cell>
          <cell r="BL1288">
            <v>0</v>
          </cell>
        </row>
        <row r="1289">
          <cell r="B1289" t="str">
            <v>1.1.06.07.00268</v>
          </cell>
          <cell r="C1289" t="str">
            <v xml:space="preserve">NV CHETTINAD GLORY                                </v>
          </cell>
          <cell r="D1289">
            <v>5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  <cell r="AE1289">
            <v>877758.25</v>
          </cell>
          <cell r="AF1289">
            <v>13477.71</v>
          </cell>
          <cell r="AG1289">
            <v>9972.4699999999993</v>
          </cell>
          <cell r="AH1289">
            <v>9972.4699999999993</v>
          </cell>
          <cell r="AI1289">
            <v>21488.28</v>
          </cell>
          <cell r="AJ1289">
            <v>21483.84</v>
          </cell>
          <cell r="AK1289">
            <v>21483.84</v>
          </cell>
          <cell r="AL1289">
            <v>21483.84</v>
          </cell>
          <cell r="AM1289">
            <v>21483.84</v>
          </cell>
          <cell r="AN1289">
            <v>18814.939999999999</v>
          </cell>
          <cell r="AO1289">
            <v>0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AW1289">
            <v>0</v>
          </cell>
          <cell r="AX1289">
            <v>0</v>
          </cell>
          <cell r="AY1289">
            <v>0</v>
          </cell>
          <cell r="AZ1289">
            <v>0</v>
          </cell>
          <cell r="BA1289">
            <v>0</v>
          </cell>
          <cell r="BB1289">
            <v>0</v>
          </cell>
          <cell r="BC1289">
            <v>0</v>
          </cell>
          <cell r="BD1289">
            <v>0</v>
          </cell>
          <cell r="BE1289">
            <v>0</v>
          </cell>
          <cell r="BF1289">
            <v>0</v>
          </cell>
          <cell r="BG1289">
            <v>0</v>
          </cell>
          <cell r="BH1289">
            <v>0</v>
          </cell>
          <cell r="BI1289">
            <v>0</v>
          </cell>
          <cell r="BJ1289">
            <v>0</v>
          </cell>
          <cell r="BK1289">
            <v>0</v>
          </cell>
          <cell r="BL1289">
            <v>0</v>
          </cell>
        </row>
        <row r="1290">
          <cell r="B1290" t="str">
            <v>1.1.06.07.00269</v>
          </cell>
          <cell r="C1290" t="str">
            <v xml:space="preserve">NV OCEAN SURF                                     </v>
          </cell>
          <cell r="D1290">
            <v>5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C1290">
            <v>0</v>
          </cell>
          <cell r="AD1290">
            <v>0</v>
          </cell>
          <cell r="AE1290">
            <v>0</v>
          </cell>
          <cell r="AF1290">
            <v>-9545.77</v>
          </cell>
          <cell r="AG1290">
            <v>-9545.77</v>
          </cell>
          <cell r="AH1290">
            <v>-9545.77</v>
          </cell>
          <cell r="AI1290">
            <v>0</v>
          </cell>
          <cell r="AJ1290">
            <v>0</v>
          </cell>
          <cell r="AK1290">
            <v>-29097.88</v>
          </cell>
          <cell r="AL1290">
            <v>-29097.88</v>
          </cell>
          <cell r="AM1290">
            <v>-29097.88</v>
          </cell>
          <cell r="AN1290">
            <v>0</v>
          </cell>
          <cell r="AO1290">
            <v>0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>
            <v>0</v>
          </cell>
          <cell r="AU1290">
            <v>0</v>
          </cell>
          <cell r="AV1290">
            <v>0</v>
          </cell>
          <cell r="AW1290">
            <v>0</v>
          </cell>
          <cell r="AX1290">
            <v>8408.41</v>
          </cell>
          <cell r="AY1290">
            <v>8408.41</v>
          </cell>
          <cell r="AZ1290">
            <v>0</v>
          </cell>
          <cell r="BA1290">
            <v>0</v>
          </cell>
          <cell r="BB1290">
            <v>0</v>
          </cell>
          <cell r="BC1290">
            <v>0</v>
          </cell>
          <cell r="BD1290">
            <v>0</v>
          </cell>
          <cell r="BE1290">
            <v>0</v>
          </cell>
          <cell r="BF1290">
            <v>0</v>
          </cell>
          <cell r="BG1290">
            <v>0</v>
          </cell>
          <cell r="BH1290">
            <v>0</v>
          </cell>
          <cell r="BI1290">
            <v>0</v>
          </cell>
          <cell r="BJ1290">
            <v>0</v>
          </cell>
          <cell r="BK1290">
            <v>0</v>
          </cell>
          <cell r="BL1290">
            <v>0</v>
          </cell>
        </row>
        <row r="1291">
          <cell r="B1291" t="str">
            <v>1.1.06.07.00270</v>
          </cell>
          <cell r="C1291" t="str">
            <v xml:space="preserve">NV CARO                                           </v>
          </cell>
          <cell r="D1291">
            <v>5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0</v>
          </cell>
          <cell r="Z1291">
            <v>0</v>
          </cell>
          <cell r="AA1291">
            <v>0</v>
          </cell>
          <cell r="AB1291">
            <v>0</v>
          </cell>
          <cell r="AC1291">
            <v>0</v>
          </cell>
          <cell r="AD1291">
            <v>0</v>
          </cell>
          <cell r="AE1291">
            <v>0</v>
          </cell>
          <cell r="AF1291">
            <v>2544.84</v>
          </cell>
          <cell r="AG1291">
            <v>2544.84</v>
          </cell>
          <cell r="AH1291">
            <v>2544.84</v>
          </cell>
          <cell r="AI1291">
            <v>2544.84</v>
          </cell>
          <cell r="AJ1291">
            <v>2544.84</v>
          </cell>
          <cell r="AK1291">
            <v>2544.84</v>
          </cell>
          <cell r="AL1291">
            <v>2544.84</v>
          </cell>
          <cell r="AM1291">
            <v>2544.84</v>
          </cell>
          <cell r="AN1291">
            <v>0</v>
          </cell>
          <cell r="AO1291">
            <v>0</v>
          </cell>
          <cell r="AP1291">
            <v>0</v>
          </cell>
          <cell r="AQ1291">
            <v>0</v>
          </cell>
          <cell r="AR1291">
            <v>0</v>
          </cell>
          <cell r="AS1291">
            <v>0</v>
          </cell>
          <cell r="AT1291">
            <v>0</v>
          </cell>
          <cell r="AU1291">
            <v>0</v>
          </cell>
          <cell r="AV1291">
            <v>0</v>
          </cell>
          <cell r="AW1291">
            <v>0</v>
          </cell>
          <cell r="AX1291">
            <v>0</v>
          </cell>
          <cell r="AY1291">
            <v>0</v>
          </cell>
          <cell r="AZ1291">
            <v>0</v>
          </cell>
          <cell r="BA1291">
            <v>0</v>
          </cell>
          <cell r="BB1291">
            <v>0</v>
          </cell>
          <cell r="BC1291">
            <v>0</v>
          </cell>
          <cell r="BD1291">
            <v>0</v>
          </cell>
          <cell r="BE1291">
            <v>0</v>
          </cell>
          <cell r="BF1291">
            <v>0</v>
          </cell>
          <cell r="BG1291">
            <v>0</v>
          </cell>
          <cell r="BH1291">
            <v>0</v>
          </cell>
          <cell r="BI1291">
            <v>0</v>
          </cell>
          <cell r="BJ1291">
            <v>0</v>
          </cell>
          <cell r="BK1291">
            <v>0</v>
          </cell>
          <cell r="BL1291">
            <v>0</v>
          </cell>
        </row>
        <row r="1292">
          <cell r="B1292" t="str">
            <v>1.1.06.07.00271</v>
          </cell>
          <cell r="C1292" t="str">
            <v xml:space="preserve">NV ALMAVITA                                       </v>
          </cell>
          <cell r="D1292">
            <v>5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0</v>
          </cell>
          <cell r="Z1292">
            <v>0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  <cell r="AE1292">
            <v>0</v>
          </cell>
          <cell r="AF1292">
            <v>-1765.54</v>
          </cell>
          <cell r="AG1292">
            <v>-1765.54</v>
          </cell>
          <cell r="AH1292">
            <v>-1765.54</v>
          </cell>
          <cell r="AI1292">
            <v>-1765.54</v>
          </cell>
          <cell r="AJ1292">
            <v>-1765.54</v>
          </cell>
          <cell r="AK1292">
            <v>-1765.54</v>
          </cell>
          <cell r="AL1292">
            <v>-1765.54</v>
          </cell>
          <cell r="AM1292">
            <v>-1765.54</v>
          </cell>
          <cell r="AN1292">
            <v>0</v>
          </cell>
          <cell r="AO1292">
            <v>0</v>
          </cell>
          <cell r="AP1292">
            <v>0</v>
          </cell>
          <cell r="AQ1292">
            <v>0</v>
          </cell>
          <cell r="AR1292">
            <v>0</v>
          </cell>
          <cell r="AS1292">
            <v>0</v>
          </cell>
          <cell r="AT1292">
            <v>0</v>
          </cell>
          <cell r="AU1292">
            <v>0</v>
          </cell>
          <cell r="AV1292">
            <v>0</v>
          </cell>
          <cell r="AW1292">
            <v>0</v>
          </cell>
          <cell r="AX1292">
            <v>0</v>
          </cell>
          <cell r="AY1292">
            <v>0</v>
          </cell>
          <cell r="AZ1292">
            <v>0</v>
          </cell>
          <cell r="BA1292">
            <v>0</v>
          </cell>
          <cell r="BB1292">
            <v>0</v>
          </cell>
          <cell r="BC1292">
            <v>0</v>
          </cell>
          <cell r="BD1292">
            <v>0</v>
          </cell>
          <cell r="BE1292">
            <v>0</v>
          </cell>
          <cell r="BF1292">
            <v>0</v>
          </cell>
          <cell r="BG1292">
            <v>0</v>
          </cell>
          <cell r="BH1292">
            <v>0</v>
          </cell>
          <cell r="BI1292">
            <v>0</v>
          </cell>
          <cell r="BJ1292">
            <v>0</v>
          </cell>
          <cell r="BK1292">
            <v>0</v>
          </cell>
          <cell r="BL1292">
            <v>0</v>
          </cell>
        </row>
        <row r="1293">
          <cell r="B1293" t="str">
            <v>1.1.06.07.00272</v>
          </cell>
          <cell r="C1293" t="str">
            <v xml:space="preserve">NV AURORA EMERALD                                 </v>
          </cell>
          <cell r="D1293">
            <v>5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  <cell r="AE1293">
            <v>0</v>
          </cell>
          <cell r="AF1293">
            <v>1202.76</v>
          </cell>
          <cell r="AG1293">
            <v>-112.21</v>
          </cell>
          <cell r="AH1293">
            <v>-112.21</v>
          </cell>
          <cell r="AI1293">
            <v>7589.34</v>
          </cell>
          <cell r="AJ1293">
            <v>7589.34</v>
          </cell>
          <cell r="AK1293">
            <v>7589.34</v>
          </cell>
          <cell r="AL1293">
            <v>7589.34</v>
          </cell>
          <cell r="AM1293">
            <v>7589.34</v>
          </cell>
          <cell r="AN1293">
            <v>-1314.97</v>
          </cell>
          <cell r="AO1293">
            <v>0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T1293">
            <v>0</v>
          </cell>
          <cell r="AU1293">
            <v>0</v>
          </cell>
          <cell r="AV1293">
            <v>0</v>
          </cell>
          <cell r="AW1293">
            <v>0</v>
          </cell>
          <cell r="AX1293">
            <v>616813.64</v>
          </cell>
          <cell r="AY1293">
            <v>280871.69</v>
          </cell>
          <cell r="AZ1293">
            <v>272542.64</v>
          </cell>
          <cell r="BA1293">
            <v>272542.64</v>
          </cell>
          <cell r="BB1293">
            <v>0</v>
          </cell>
          <cell r="BC1293">
            <v>0</v>
          </cell>
          <cell r="BD1293">
            <v>0</v>
          </cell>
          <cell r="BE1293">
            <v>0</v>
          </cell>
          <cell r="BF1293">
            <v>0</v>
          </cell>
          <cell r="BG1293">
            <v>0</v>
          </cell>
          <cell r="BH1293">
            <v>0</v>
          </cell>
          <cell r="BI1293">
            <v>0</v>
          </cell>
          <cell r="BJ1293">
            <v>0</v>
          </cell>
          <cell r="BK1293">
            <v>0</v>
          </cell>
          <cell r="BL1293">
            <v>0</v>
          </cell>
        </row>
        <row r="1294">
          <cell r="B1294" t="str">
            <v>1.1.06.07.00273</v>
          </cell>
          <cell r="C1294" t="str">
            <v xml:space="preserve">NV PRINCESS STEFANI                               </v>
          </cell>
          <cell r="D1294">
            <v>5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0</v>
          </cell>
          <cell r="Z1294">
            <v>0</v>
          </cell>
          <cell r="AA1294">
            <v>0</v>
          </cell>
          <cell r="AB1294">
            <v>0</v>
          </cell>
          <cell r="AC1294">
            <v>0</v>
          </cell>
          <cell r="AD1294">
            <v>0</v>
          </cell>
          <cell r="AE1294">
            <v>0</v>
          </cell>
          <cell r="AF1294">
            <v>936977.13</v>
          </cell>
          <cell r="AG1294">
            <v>1660.44</v>
          </cell>
          <cell r="AH1294">
            <v>1660.44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AW1294">
            <v>0</v>
          </cell>
          <cell r="AX1294">
            <v>0</v>
          </cell>
          <cell r="AY1294">
            <v>0</v>
          </cell>
          <cell r="AZ1294">
            <v>0</v>
          </cell>
          <cell r="BA1294">
            <v>0</v>
          </cell>
          <cell r="BB1294">
            <v>0</v>
          </cell>
          <cell r="BC1294">
            <v>0</v>
          </cell>
          <cell r="BD1294">
            <v>0</v>
          </cell>
          <cell r="BE1294">
            <v>0</v>
          </cell>
          <cell r="BF1294">
            <v>0</v>
          </cell>
          <cell r="BG1294">
            <v>0</v>
          </cell>
          <cell r="BH1294">
            <v>0</v>
          </cell>
          <cell r="BI1294">
            <v>0</v>
          </cell>
          <cell r="BJ1294">
            <v>0</v>
          </cell>
          <cell r="BK1294">
            <v>0</v>
          </cell>
          <cell r="BL1294">
            <v>0</v>
          </cell>
        </row>
        <row r="1295">
          <cell r="B1295" t="str">
            <v>1.1.06.07.00274</v>
          </cell>
          <cell r="C1295" t="str">
            <v xml:space="preserve">NV ANANGEL FAITH                                  </v>
          </cell>
          <cell r="D1295">
            <v>5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C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47131.1</v>
          </cell>
          <cell r="AH1295">
            <v>11239.15</v>
          </cell>
          <cell r="AI1295">
            <v>11239.15</v>
          </cell>
          <cell r="AJ1295">
            <v>11239.15</v>
          </cell>
          <cell r="AK1295">
            <v>11239.15</v>
          </cell>
          <cell r="AL1295">
            <v>11239.15</v>
          </cell>
          <cell r="AM1295">
            <v>11239.15</v>
          </cell>
          <cell r="AN1295">
            <v>11239.15</v>
          </cell>
          <cell r="AO1295">
            <v>0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>
            <v>0</v>
          </cell>
          <cell r="AU1295">
            <v>0</v>
          </cell>
          <cell r="AV1295">
            <v>0</v>
          </cell>
          <cell r="AW1295">
            <v>0</v>
          </cell>
          <cell r="AX1295">
            <v>0</v>
          </cell>
          <cell r="AY1295">
            <v>0</v>
          </cell>
          <cell r="AZ1295">
            <v>0</v>
          </cell>
          <cell r="BA1295">
            <v>0</v>
          </cell>
          <cell r="BB1295">
            <v>0</v>
          </cell>
          <cell r="BC1295">
            <v>0</v>
          </cell>
          <cell r="BD1295">
            <v>0</v>
          </cell>
          <cell r="BE1295">
            <v>0</v>
          </cell>
          <cell r="BF1295">
            <v>0</v>
          </cell>
          <cell r="BG1295">
            <v>0</v>
          </cell>
          <cell r="BH1295">
            <v>0</v>
          </cell>
          <cell r="BI1295">
            <v>0</v>
          </cell>
          <cell r="BJ1295">
            <v>0</v>
          </cell>
          <cell r="BK1295">
            <v>0</v>
          </cell>
          <cell r="BL1295">
            <v>0</v>
          </cell>
        </row>
        <row r="1296">
          <cell r="B1296" t="str">
            <v>1.1.06.07.00275</v>
          </cell>
          <cell r="C1296" t="str">
            <v xml:space="preserve">NV LESSOM LEADR                                   </v>
          </cell>
          <cell r="D1296">
            <v>5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0</v>
          </cell>
          <cell r="Z1296">
            <v>0</v>
          </cell>
          <cell r="AA1296">
            <v>0</v>
          </cell>
          <cell r="AB1296">
            <v>0</v>
          </cell>
          <cell r="AC1296">
            <v>0</v>
          </cell>
          <cell r="AD1296">
            <v>0</v>
          </cell>
          <cell r="AE1296">
            <v>0</v>
          </cell>
          <cell r="AF1296">
            <v>0</v>
          </cell>
          <cell r="AG1296">
            <v>2177356.58</v>
          </cell>
          <cell r="AH1296">
            <v>7680.73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O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</v>
          </cell>
          <cell r="AU1296">
            <v>0</v>
          </cell>
          <cell r="AV1296">
            <v>0</v>
          </cell>
          <cell r="AW1296">
            <v>0</v>
          </cell>
          <cell r="AX1296">
            <v>0</v>
          </cell>
          <cell r="AY1296">
            <v>0</v>
          </cell>
          <cell r="AZ1296">
            <v>0</v>
          </cell>
          <cell r="BA1296">
            <v>0</v>
          </cell>
          <cell r="BB1296">
            <v>0</v>
          </cell>
          <cell r="BC1296">
            <v>0</v>
          </cell>
          <cell r="BD1296">
            <v>0</v>
          </cell>
          <cell r="BE1296">
            <v>0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0</v>
          </cell>
          <cell r="BK1296">
            <v>0</v>
          </cell>
          <cell r="BL1296">
            <v>0</v>
          </cell>
        </row>
        <row r="1297">
          <cell r="B1297" t="str">
            <v>1.1.06.07.00276</v>
          </cell>
          <cell r="C1297" t="str">
            <v xml:space="preserve">NV SEVEN OCEAN                                    </v>
          </cell>
          <cell r="D1297">
            <v>5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0</v>
          </cell>
          <cell r="AD1297">
            <v>0</v>
          </cell>
          <cell r="AE1297">
            <v>0</v>
          </cell>
          <cell r="AF1297">
            <v>0</v>
          </cell>
          <cell r="AG1297">
            <v>-4757.8599999999997</v>
          </cell>
          <cell r="AH1297">
            <v>-4757.8599999999997</v>
          </cell>
          <cell r="AI1297">
            <v>0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0</v>
          </cell>
          <cell r="AY1297">
            <v>0</v>
          </cell>
          <cell r="AZ1297">
            <v>0</v>
          </cell>
          <cell r="BA1297">
            <v>0</v>
          </cell>
          <cell r="BB1297">
            <v>0</v>
          </cell>
          <cell r="BC1297">
            <v>0</v>
          </cell>
          <cell r="BD1297">
            <v>0</v>
          </cell>
          <cell r="BE1297">
            <v>0</v>
          </cell>
          <cell r="BF1297">
            <v>0</v>
          </cell>
          <cell r="BG1297">
            <v>0</v>
          </cell>
          <cell r="BH1297">
            <v>0</v>
          </cell>
          <cell r="BI1297">
            <v>0</v>
          </cell>
          <cell r="BJ1297">
            <v>0</v>
          </cell>
          <cell r="BK1297">
            <v>0</v>
          </cell>
          <cell r="BL1297">
            <v>0</v>
          </cell>
        </row>
        <row r="1298">
          <cell r="B1298" t="str">
            <v>1.1.06.07.00277</v>
          </cell>
          <cell r="C1298" t="str">
            <v xml:space="preserve">NV GIUSEPPE DAMATO                                </v>
          </cell>
          <cell r="D1298">
            <v>5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0</v>
          </cell>
          <cell r="Z1298">
            <v>0</v>
          </cell>
          <cell r="AA1298">
            <v>0</v>
          </cell>
          <cell r="AB1298">
            <v>0</v>
          </cell>
          <cell r="AC1298">
            <v>0</v>
          </cell>
          <cell r="AD1298">
            <v>0</v>
          </cell>
          <cell r="AE1298">
            <v>0</v>
          </cell>
          <cell r="AF1298">
            <v>0</v>
          </cell>
          <cell r="AG1298">
            <v>0</v>
          </cell>
          <cell r="AH1298">
            <v>-4966.41</v>
          </cell>
          <cell r="AI1298">
            <v>0</v>
          </cell>
          <cell r="AJ1298">
            <v>0</v>
          </cell>
          <cell r="AK1298">
            <v>0</v>
          </cell>
          <cell r="AL1298">
            <v>0</v>
          </cell>
          <cell r="AM1298">
            <v>0</v>
          </cell>
          <cell r="AN1298">
            <v>0</v>
          </cell>
          <cell r="AO1298">
            <v>0</v>
          </cell>
          <cell r="AP1298">
            <v>0</v>
          </cell>
          <cell r="AQ1298">
            <v>0</v>
          </cell>
          <cell r="AR1298">
            <v>0</v>
          </cell>
          <cell r="AS1298">
            <v>0</v>
          </cell>
          <cell r="AT1298">
            <v>0</v>
          </cell>
          <cell r="AU1298">
            <v>0</v>
          </cell>
          <cell r="AV1298">
            <v>0</v>
          </cell>
          <cell r="AW1298">
            <v>0</v>
          </cell>
          <cell r="AX1298">
            <v>0</v>
          </cell>
          <cell r="AY1298">
            <v>0</v>
          </cell>
          <cell r="AZ1298">
            <v>0</v>
          </cell>
          <cell r="BA1298">
            <v>0</v>
          </cell>
          <cell r="BB1298">
            <v>0</v>
          </cell>
          <cell r="BC1298">
            <v>0</v>
          </cell>
          <cell r="BD1298">
            <v>0</v>
          </cell>
          <cell r="BE1298">
            <v>0</v>
          </cell>
          <cell r="BF1298">
            <v>0</v>
          </cell>
          <cell r="BG1298">
            <v>0</v>
          </cell>
          <cell r="BH1298">
            <v>0</v>
          </cell>
          <cell r="BI1298">
            <v>0</v>
          </cell>
          <cell r="BJ1298">
            <v>0</v>
          </cell>
          <cell r="BK1298">
            <v>0</v>
          </cell>
          <cell r="BL1298">
            <v>0</v>
          </cell>
        </row>
        <row r="1299">
          <cell r="B1299" t="str">
            <v>1.1.06.07.00278</v>
          </cell>
          <cell r="C1299" t="str">
            <v xml:space="preserve">NV BATALIONY CHLOPSKIE                            </v>
          </cell>
          <cell r="D1299">
            <v>5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0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-16472.830000000002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0</v>
          </cell>
          <cell r="AY1299">
            <v>0</v>
          </cell>
          <cell r="AZ1299">
            <v>0</v>
          </cell>
          <cell r="BA1299">
            <v>0</v>
          </cell>
          <cell r="BB1299">
            <v>0</v>
          </cell>
          <cell r="BC1299">
            <v>0</v>
          </cell>
          <cell r="BD1299">
            <v>0</v>
          </cell>
          <cell r="BE1299">
            <v>0</v>
          </cell>
          <cell r="BF1299">
            <v>0</v>
          </cell>
          <cell r="BG1299">
            <v>0</v>
          </cell>
          <cell r="BH1299">
            <v>0</v>
          </cell>
          <cell r="BI1299">
            <v>0</v>
          </cell>
          <cell r="BJ1299">
            <v>0</v>
          </cell>
          <cell r="BK1299">
            <v>0</v>
          </cell>
          <cell r="BL1299">
            <v>0</v>
          </cell>
        </row>
        <row r="1300">
          <cell r="B1300" t="str">
            <v>1.1.06.07.00279</v>
          </cell>
          <cell r="C1300" t="str">
            <v xml:space="preserve">NV YUAN ZHI                                       </v>
          </cell>
          <cell r="D1300">
            <v>5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C1300">
            <v>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689665.59</v>
          </cell>
          <cell r="AI1300">
            <v>-85.52</v>
          </cell>
          <cell r="AJ1300">
            <v>-85.52</v>
          </cell>
          <cell r="AK1300">
            <v>0.18</v>
          </cell>
          <cell r="AL1300">
            <v>0.18</v>
          </cell>
          <cell r="AM1300">
            <v>0.18</v>
          </cell>
          <cell r="AN1300">
            <v>0.18</v>
          </cell>
          <cell r="AO1300">
            <v>0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>
            <v>0</v>
          </cell>
          <cell r="AU1300">
            <v>0</v>
          </cell>
          <cell r="AV1300">
            <v>0</v>
          </cell>
          <cell r="AW1300">
            <v>0</v>
          </cell>
          <cell r="AX1300">
            <v>0</v>
          </cell>
          <cell r="AY1300">
            <v>0</v>
          </cell>
          <cell r="AZ1300">
            <v>0</v>
          </cell>
          <cell r="BA1300">
            <v>0</v>
          </cell>
          <cell r="BB1300">
            <v>0</v>
          </cell>
          <cell r="BC1300">
            <v>0</v>
          </cell>
          <cell r="BD1300">
            <v>0</v>
          </cell>
          <cell r="BE1300">
            <v>0</v>
          </cell>
          <cell r="BF1300">
            <v>0</v>
          </cell>
          <cell r="BG1300">
            <v>0</v>
          </cell>
          <cell r="BH1300">
            <v>0</v>
          </cell>
          <cell r="BI1300">
            <v>0</v>
          </cell>
          <cell r="BJ1300">
            <v>0</v>
          </cell>
          <cell r="BK1300">
            <v>0</v>
          </cell>
          <cell r="BL1300">
            <v>0</v>
          </cell>
        </row>
        <row r="1301">
          <cell r="B1301" t="str">
            <v>1.1.06.07.00280</v>
          </cell>
          <cell r="C1301" t="str">
            <v xml:space="preserve">NV SEAGUARDIAN II                                 </v>
          </cell>
          <cell r="D1301">
            <v>5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44.45</v>
          </cell>
          <cell r="AI1301">
            <v>44.45</v>
          </cell>
          <cell r="AJ1301">
            <v>44.45</v>
          </cell>
          <cell r="AK1301">
            <v>44.45</v>
          </cell>
          <cell r="AL1301">
            <v>44.45</v>
          </cell>
          <cell r="AM1301">
            <v>44.45</v>
          </cell>
          <cell r="AN1301">
            <v>0</v>
          </cell>
          <cell r="AO1301">
            <v>0</v>
          </cell>
          <cell r="AP1301">
            <v>0</v>
          </cell>
          <cell r="AQ1301">
            <v>0</v>
          </cell>
          <cell r="AR1301">
            <v>0</v>
          </cell>
          <cell r="AS1301">
            <v>0</v>
          </cell>
          <cell r="AT1301">
            <v>0</v>
          </cell>
          <cell r="AU1301">
            <v>5747.89</v>
          </cell>
          <cell r="AV1301">
            <v>5747.89</v>
          </cell>
          <cell r="AW1301">
            <v>5747.89</v>
          </cell>
          <cell r="AX1301">
            <v>5747.89</v>
          </cell>
          <cell r="AY1301">
            <v>0</v>
          </cell>
          <cell r="AZ1301">
            <v>0</v>
          </cell>
          <cell r="BA1301">
            <v>0</v>
          </cell>
          <cell r="BB1301">
            <v>0</v>
          </cell>
          <cell r="BC1301">
            <v>0</v>
          </cell>
          <cell r="BD1301">
            <v>0</v>
          </cell>
          <cell r="BE1301">
            <v>0</v>
          </cell>
          <cell r="BF1301">
            <v>0</v>
          </cell>
          <cell r="BG1301">
            <v>0</v>
          </cell>
          <cell r="BH1301">
            <v>0</v>
          </cell>
          <cell r="BI1301">
            <v>0</v>
          </cell>
          <cell r="BJ1301">
            <v>0</v>
          </cell>
          <cell r="BK1301">
            <v>0</v>
          </cell>
          <cell r="BL1301">
            <v>0</v>
          </cell>
        </row>
        <row r="1302">
          <cell r="B1302" t="str">
            <v>1.1.06.07.00281</v>
          </cell>
          <cell r="C1302" t="str">
            <v xml:space="preserve">NV LUCKY TRADE                                    </v>
          </cell>
          <cell r="D1302">
            <v>5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4235.12</v>
          </cell>
          <cell r="AI1302">
            <v>0</v>
          </cell>
          <cell r="AJ1302">
            <v>0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0</v>
          </cell>
          <cell r="AY1302">
            <v>0</v>
          </cell>
          <cell r="AZ1302">
            <v>0</v>
          </cell>
          <cell r="BA1302">
            <v>0</v>
          </cell>
          <cell r="BB1302">
            <v>0</v>
          </cell>
          <cell r="BC1302">
            <v>0</v>
          </cell>
          <cell r="BD1302">
            <v>0</v>
          </cell>
          <cell r="BE1302">
            <v>0</v>
          </cell>
          <cell r="BF1302">
            <v>0</v>
          </cell>
          <cell r="BG1302">
            <v>0</v>
          </cell>
          <cell r="BH1302">
            <v>0</v>
          </cell>
          <cell r="BI1302">
            <v>0</v>
          </cell>
          <cell r="BJ1302">
            <v>0</v>
          </cell>
          <cell r="BK1302">
            <v>0</v>
          </cell>
          <cell r="BL1302">
            <v>0</v>
          </cell>
        </row>
        <row r="1303">
          <cell r="B1303" t="str">
            <v>1.1.06.07.00282</v>
          </cell>
          <cell r="C1303" t="str">
            <v xml:space="preserve">NV AGIOS DIMITRIOS                                </v>
          </cell>
          <cell r="D1303">
            <v>5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-902.01</v>
          </cell>
          <cell r="AI1303">
            <v>-902.01</v>
          </cell>
          <cell r="AJ1303">
            <v>-944.21</v>
          </cell>
          <cell r="AK1303">
            <v>-944.21</v>
          </cell>
          <cell r="AL1303">
            <v>-944.21</v>
          </cell>
          <cell r="AM1303">
            <v>-944.21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  <cell r="AY1303">
            <v>0</v>
          </cell>
          <cell r="AZ1303">
            <v>0</v>
          </cell>
          <cell r="BA1303">
            <v>0</v>
          </cell>
          <cell r="BB1303">
            <v>0</v>
          </cell>
          <cell r="BC1303">
            <v>0</v>
          </cell>
          <cell r="BD1303">
            <v>0</v>
          </cell>
          <cell r="BE1303">
            <v>0</v>
          </cell>
          <cell r="BF1303">
            <v>0</v>
          </cell>
          <cell r="BG1303">
            <v>0</v>
          </cell>
          <cell r="BH1303">
            <v>0</v>
          </cell>
          <cell r="BI1303">
            <v>0</v>
          </cell>
          <cell r="BJ1303">
            <v>0</v>
          </cell>
          <cell r="BK1303">
            <v>0</v>
          </cell>
          <cell r="BL1303">
            <v>0</v>
          </cell>
        </row>
        <row r="1304">
          <cell r="B1304" t="str">
            <v>1.1.06.07.00283</v>
          </cell>
          <cell r="C1304" t="str">
            <v xml:space="preserve">NV DOROTHEA                                       </v>
          </cell>
          <cell r="D1304">
            <v>5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4361.59</v>
          </cell>
          <cell r="AJ1304">
            <v>4361.59</v>
          </cell>
          <cell r="AK1304">
            <v>4361.59</v>
          </cell>
          <cell r="AL1304">
            <v>4361.59</v>
          </cell>
          <cell r="AM1304">
            <v>4361.59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  <cell r="AY1304">
            <v>0</v>
          </cell>
          <cell r="AZ1304">
            <v>0</v>
          </cell>
          <cell r="BA1304">
            <v>0</v>
          </cell>
          <cell r="BB1304">
            <v>0</v>
          </cell>
          <cell r="BC1304">
            <v>0</v>
          </cell>
          <cell r="BD1304">
            <v>0</v>
          </cell>
          <cell r="BE1304">
            <v>0</v>
          </cell>
          <cell r="BF1304">
            <v>0</v>
          </cell>
          <cell r="BG1304">
            <v>0</v>
          </cell>
          <cell r="BH1304">
            <v>0</v>
          </cell>
          <cell r="BI1304">
            <v>0</v>
          </cell>
          <cell r="BJ1304">
            <v>0</v>
          </cell>
          <cell r="BK1304">
            <v>0</v>
          </cell>
          <cell r="BL1304">
            <v>0</v>
          </cell>
        </row>
        <row r="1305">
          <cell r="B1305" t="str">
            <v>1.1.06.07.00284</v>
          </cell>
          <cell r="C1305" t="str">
            <v xml:space="preserve">NV SILVER SHING                                   </v>
          </cell>
          <cell r="D1305">
            <v>5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B1305">
            <v>0</v>
          </cell>
          <cell r="AC1305">
            <v>0</v>
          </cell>
          <cell r="AD1305">
            <v>0</v>
          </cell>
          <cell r="AE1305">
            <v>0</v>
          </cell>
          <cell r="AF1305">
            <v>0</v>
          </cell>
          <cell r="AG1305">
            <v>0</v>
          </cell>
          <cell r="AH1305">
            <v>0</v>
          </cell>
          <cell r="AI1305">
            <v>66366.25</v>
          </cell>
          <cell r="AJ1305">
            <v>-79532.87</v>
          </cell>
          <cell r="AK1305">
            <v>-79532.87</v>
          </cell>
          <cell r="AL1305">
            <v>43896.800000000003</v>
          </cell>
          <cell r="AM1305">
            <v>43896.800000000003</v>
          </cell>
          <cell r="AN1305">
            <v>0</v>
          </cell>
          <cell r="AO1305">
            <v>0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0</v>
          </cell>
          <cell r="AU1305">
            <v>0</v>
          </cell>
          <cell r="AV1305">
            <v>0</v>
          </cell>
          <cell r="AW1305">
            <v>0</v>
          </cell>
          <cell r="AX1305">
            <v>0</v>
          </cell>
          <cell r="AY1305">
            <v>0</v>
          </cell>
          <cell r="AZ1305">
            <v>0</v>
          </cell>
          <cell r="BA1305">
            <v>0</v>
          </cell>
          <cell r="BB1305">
            <v>0</v>
          </cell>
          <cell r="BC1305">
            <v>0</v>
          </cell>
          <cell r="BD1305">
            <v>0</v>
          </cell>
          <cell r="BE1305">
            <v>0</v>
          </cell>
          <cell r="BF1305">
            <v>0</v>
          </cell>
          <cell r="BG1305">
            <v>0</v>
          </cell>
          <cell r="BH1305">
            <v>0</v>
          </cell>
          <cell r="BI1305">
            <v>0</v>
          </cell>
          <cell r="BJ1305">
            <v>0</v>
          </cell>
          <cell r="BK1305">
            <v>0</v>
          </cell>
          <cell r="BL1305">
            <v>0</v>
          </cell>
        </row>
        <row r="1306">
          <cell r="B1306" t="str">
            <v>1.1.06.07.00285</v>
          </cell>
          <cell r="C1306" t="str">
            <v xml:space="preserve">NV RIO EXPRESS                                    </v>
          </cell>
          <cell r="D1306">
            <v>5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0</v>
          </cell>
          <cell r="AB1306">
            <v>0</v>
          </cell>
          <cell r="AC1306">
            <v>0</v>
          </cell>
          <cell r="AD1306">
            <v>0</v>
          </cell>
          <cell r="AE1306">
            <v>0</v>
          </cell>
          <cell r="AF1306">
            <v>0</v>
          </cell>
          <cell r="AG1306">
            <v>0</v>
          </cell>
          <cell r="AH1306">
            <v>0</v>
          </cell>
          <cell r="AI1306">
            <v>78892.44</v>
          </cell>
          <cell r="AJ1306">
            <v>78876.100000000006</v>
          </cell>
          <cell r="AK1306">
            <v>78876.100000000006</v>
          </cell>
          <cell r="AL1306">
            <v>78876.100000000006</v>
          </cell>
          <cell r="AM1306">
            <v>78876.100000000006</v>
          </cell>
          <cell r="AN1306">
            <v>0</v>
          </cell>
          <cell r="AO1306">
            <v>0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T1306">
            <v>0</v>
          </cell>
          <cell r="AU1306">
            <v>0</v>
          </cell>
          <cell r="AV1306">
            <v>0</v>
          </cell>
          <cell r="AW1306">
            <v>0</v>
          </cell>
          <cell r="AX1306">
            <v>0</v>
          </cell>
          <cell r="AY1306">
            <v>0</v>
          </cell>
          <cell r="AZ1306">
            <v>0</v>
          </cell>
          <cell r="BA1306">
            <v>0</v>
          </cell>
          <cell r="BB1306">
            <v>0</v>
          </cell>
          <cell r="BC1306">
            <v>0</v>
          </cell>
          <cell r="BD1306">
            <v>0</v>
          </cell>
          <cell r="BE1306">
            <v>0</v>
          </cell>
          <cell r="BF1306">
            <v>0</v>
          </cell>
          <cell r="BG1306">
            <v>0</v>
          </cell>
          <cell r="BH1306">
            <v>0</v>
          </cell>
          <cell r="BI1306">
            <v>0</v>
          </cell>
          <cell r="BJ1306">
            <v>0</v>
          </cell>
          <cell r="BK1306">
            <v>0</v>
          </cell>
          <cell r="BL1306">
            <v>0</v>
          </cell>
        </row>
        <row r="1307">
          <cell r="B1307" t="str">
            <v>1.1.06.07.00286</v>
          </cell>
          <cell r="C1307" t="str">
            <v xml:space="preserve">NV ZHAO YANG HAI                                  </v>
          </cell>
          <cell r="D1307">
            <v>5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C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J1307">
            <v>-12531.61</v>
          </cell>
          <cell r="AK1307">
            <v>-12531.61</v>
          </cell>
          <cell r="AL1307">
            <v>0</v>
          </cell>
          <cell r="AM1307">
            <v>0</v>
          </cell>
          <cell r="AN1307">
            <v>0</v>
          </cell>
          <cell r="AO1307">
            <v>0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T1307">
            <v>0</v>
          </cell>
          <cell r="AU1307">
            <v>0</v>
          </cell>
          <cell r="AV1307">
            <v>0</v>
          </cell>
          <cell r="AW1307">
            <v>0</v>
          </cell>
          <cell r="AX1307">
            <v>0</v>
          </cell>
          <cell r="AY1307">
            <v>0</v>
          </cell>
          <cell r="AZ1307">
            <v>0</v>
          </cell>
          <cell r="BA1307">
            <v>0</v>
          </cell>
          <cell r="BB1307">
            <v>0</v>
          </cell>
          <cell r="BC1307">
            <v>0</v>
          </cell>
          <cell r="BD1307">
            <v>0</v>
          </cell>
          <cell r="BE1307">
            <v>0</v>
          </cell>
          <cell r="BF1307">
            <v>0</v>
          </cell>
          <cell r="BG1307">
            <v>0</v>
          </cell>
          <cell r="BH1307">
            <v>0</v>
          </cell>
          <cell r="BI1307">
            <v>0</v>
          </cell>
          <cell r="BJ1307">
            <v>0</v>
          </cell>
          <cell r="BK1307">
            <v>0</v>
          </cell>
          <cell r="BL1307">
            <v>0</v>
          </cell>
        </row>
        <row r="1308">
          <cell r="B1308" t="str">
            <v>1.1.06.07.00287</v>
          </cell>
          <cell r="C1308" t="str">
            <v xml:space="preserve">NV ARIELLA                                        </v>
          </cell>
          <cell r="D1308">
            <v>5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0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  <cell r="AE1308">
            <v>0</v>
          </cell>
          <cell r="AF1308">
            <v>0</v>
          </cell>
          <cell r="AG1308">
            <v>0</v>
          </cell>
          <cell r="AH1308">
            <v>0</v>
          </cell>
          <cell r="AI1308">
            <v>20096.919999999998</v>
          </cell>
          <cell r="AJ1308">
            <v>-6064.74</v>
          </cell>
          <cell r="AK1308">
            <v>-6064.74</v>
          </cell>
          <cell r="AL1308">
            <v>-6064.74</v>
          </cell>
          <cell r="AM1308">
            <v>-6064.74</v>
          </cell>
          <cell r="AN1308">
            <v>-21.85</v>
          </cell>
          <cell r="AO1308">
            <v>0</v>
          </cell>
          <cell r="AP1308">
            <v>0</v>
          </cell>
          <cell r="AQ1308">
            <v>0</v>
          </cell>
          <cell r="AR1308">
            <v>0</v>
          </cell>
          <cell r="AS1308">
            <v>0</v>
          </cell>
          <cell r="AT1308">
            <v>0</v>
          </cell>
          <cell r="AU1308">
            <v>0</v>
          </cell>
          <cell r="AV1308">
            <v>0</v>
          </cell>
          <cell r="AW1308">
            <v>0</v>
          </cell>
          <cell r="AX1308">
            <v>0</v>
          </cell>
          <cell r="AY1308">
            <v>0</v>
          </cell>
          <cell r="AZ1308">
            <v>0</v>
          </cell>
          <cell r="BA1308">
            <v>0</v>
          </cell>
          <cell r="BB1308">
            <v>0</v>
          </cell>
          <cell r="BC1308">
            <v>0</v>
          </cell>
          <cell r="BD1308">
            <v>0</v>
          </cell>
          <cell r="BE1308">
            <v>0</v>
          </cell>
          <cell r="BF1308">
            <v>0</v>
          </cell>
          <cell r="BG1308">
            <v>0</v>
          </cell>
          <cell r="BH1308">
            <v>0</v>
          </cell>
          <cell r="BI1308">
            <v>0</v>
          </cell>
          <cell r="BJ1308">
            <v>0</v>
          </cell>
          <cell r="BK1308">
            <v>0</v>
          </cell>
          <cell r="BL1308">
            <v>0</v>
          </cell>
        </row>
        <row r="1309">
          <cell r="B1309" t="str">
            <v>1.1.06.07.00288</v>
          </cell>
          <cell r="C1309" t="str">
            <v xml:space="preserve">NV ALIKARNASSOS                                   </v>
          </cell>
          <cell r="D1309">
            <v>5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AO1309">
            <v>0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T1309">
            <v>0</v>
          </cell>
          <cell r="AU1309">
            <v>0</v>
          </cell>
          <cell r="AV1309">
            <v>0</v>
          </cell>
          <cell r="AW1309">
            <v>0</v>
          </cell>
          <cell r="AX1309">
            <v>0</v>
          </cell>
          <cell r="AY1309">
            <v>0</v>
          </cell>
          <cell r="AZ1309">
            <v>0</v>
          </cell>
          <cell r="BA1309">
            <v>0</v>
          </cell>
          <cell r="BB1309">
            <v>0</v>
          </cell>
          <cell r="BC1309">
            <v>0</v>
          </cell>
          <cell r="BD1309">
            <v>0</v>
          </cell>
          <cell r="BE1309">
            <v>0</v>
          </cell>
          <cell r="BF1309">
            <v>0</v>
          </cell>
          <cell r="BG1309">
            <v>0</v>
          </cell>
          <cell r="BH1309">
            <v>0</v>
          </cell>
          <cell r="BI1309">
            <v>0</v>
          </cell>
          <cell r="BJ1309">
            <v>0</v>
          </cell>
          <cell r="BK1309">
            <v>0</v>
          </cell>
          <cell r="BL1309">
            <v>0</v>
          </cell>
        </row>
        <row r="1310">
          <cell r="B1310" t="str">
            <v>1.1.06.07.00289</v>
          </cell>
          <cell r="C1310" t="str">
            <v xml:space="preserve">NV SEABOSS III                                    </v>
          </cell>
          <cell r="D1310">
            <v>5</v>
          </cell>
          <cell r="E1310">
            <v>0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Y1310">
            <v>0</v>
          </cell>
          <cell r="Z1310">
            <v>0</v>
          </cell>
          <cell r="AA1310">
            <v>0</v>
          </cell>
          <cell r="AB1310">
            <v>0</v>
          </cell>
          <cell r="AC1310">
            <v>0</v>
          </cell>
          <cell r="AD1310">
            <v>0</v>
          </cell>
          <cell r="AE1310">
            <v>0</v>
          </cell>
          <cell r="AF1310">
            <v>0</v>
          </cell>
          <cell r="AG1310">
            <v>0</v>
          </cell>
          <cell r="AH1310">
            <v>0</v>
          </cell>
          <cell r="AI1310">
            <v>0</v>
          </cell>
          <cell r="AJ1310">
            <v>0</v>
          </cell>
          <cell r="AK1310">
            <v>10516.92</v>
          </cell>
          <cell r="AL1310">
            <v>23805.29</v>
          </cell>
          <cell r="AM1310">
            <v>23805.29</v>
          </cell>
          <cell r="AN1310">
            <v>-4677.0600000000004</v>
          </cell>
          <cell r="AO1310">
            <v>0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T1310">
            <v>0</v>
          </cell>
          <cell r="AU1310">
            <v>0</v>
          </cell>
          <cell r="AV1310">
            <v>0</v>
          </cell>
          <cell r="AW1310">
            <v>0</v>
          </cell>
          <cell r="AX1310">
            <v>0</v>
          </cell>
          <cell r="AY1310">
            <v>0</v>
          </cell>
          <cell r="AZ1310">
            <v>0</v>
          </cell>
          <cell r="BA1310">
            <v>0</v>
          </cell>
          <cell r="BB1310">
            <v>0</v>
          </cell>
          <cell r="BC1310">
            <v>0</v>
          </cell>
          <cell r="BD1310">
            <v>0</v>
          </cell>
          <cell r="BE1310">
            <v>0</v>
          </cell>
          <cell r="BF1310">
            <v>0</v>
          </cell>
          <cell r="BG1310">
            <v>0</v>
          </cell>
          <cell r="BH1310">
            <v>0</v>
          </cell>
          <cell r="BI1310">
            <v>0</v>
          </cell>
          <cell r="BJ1310">
            <v>0</v>
          </cell>
          <cell r="BK1310">
            <v>0</v>
          </cell>
          <cell r="BL1310">
            <v>0</v>
          </cell>
        </row>
        <row r="1311">
          <cell r="B1311" t="str">
            <v>1.1.06.07.00290</v>
          </cell>
          <cell r="C1311" t="str">
            <v xml:space="preserve">NV NOR SUL BAHIA                                  </v>
          </cell>
          <cell r="D1311">
            <v>5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C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J1311">
            <v>0</v>
          </cell>
          <cell r="AK1311">
            <v>0</v>
          </cell>
          <cell r="AL1311">
            <v>0</v>
          </cell>
          <cell r="AM1311">
            <v>3688318.73</v>
          </cell>
          <cell r="AN1311">
            <v>514712.98</v>
          </cell>
          <cell r="AO1311">
            <v>69697.27</v>
          </cell>
          <cell r="AP1311">
            <v>69697.27</v>
          </cell>
          <cell r="AQ1311">
            <v>69697.27</v>
          </cell>
          <cell r="AR1311">
            <v>69697.27</v>
          </cell>
          <cell r="AS1311">
            <v>69697.27</v>
          </cell>
          <cell r="AT1311">
            <v>69697.27</v>
          </cell>
          <cell r="AU1311">
            <v>69697.27</v>
          </cell>
          <cell r="AV1311">
            <v>0</v>
          </cell>
          <cell r="AW1311">
            <v>0</v>
          </cell>
          <cell r="AX1311">
            <v>0</v>
          </cell>
          <cell r="AY1311">
            <v>0</v>
          </cell>
          <cell r="AZ1311">
            <v>0</v>
          </cell>
          <cell r="BA1311">
            <v>0</v>
          </cell>
          <cell r="BB1311">
            <v>0</v>
          </cell>
          <cell r="BC1311">
            <v>0</v>
          </cell>
          <cell r="BD1311">
            <v>0</v>
          </cell>
          <cell r="BE1311">
            <v>0</v>
          </cell>
          <cell r="BF1311">
            <v>0</v>
          </cell>
          <cell r="BG1311">
            <v>0</v>
          </cell>
          <cell r="BH1311">
            <v>0</v>
          </cell>
          <cell r="BI1311">
            <v>0</v>
          </cell>
          <cell r="BJ1311">
            <v>0</v>
          </cell>
          <cell r="BK1311">
            <v>0</v>
          </cell>
          <cell r="BL1311">
            <v>0</v>
          </cell>
        </row>
        <row r="1312">
          <cell r="B1312" t="str">
            <v>1.1.06.07.00291</v>
          </cell>
          <cell r="C1312" t="str">
            <v xml:space="preserve">NV BAY BULKER                                     </v>
          </cell>
          <cell r="D1312">
            <v>5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>
            <v>0</v>
          </cell>
          <cell r="Z1312">
            <v>0</v>
          </cell>
          <cell r="AA1312">
            <v>0</v>
          </cell>
          <cell r="AB1312">
            <v>0</v>
          </cell>
          <cell r="AC1312">
            <v>0</v>
          </cell>
          <cell r="AD1312">
            <v>0</v>
          </cell>
          <cell r="AE1312">
            <v>0</v>
          </cell>
          <cell r="AF1312">
            <v>0</v>
          </cell>
          <cell r="AG1312">
            <v>0</v>
          </cell>
          <cell r="AH1312">
            <v>0</v>
          </cell>
          <cell r="AI1312">
            <v>29577.72</v>
          </cell>
          <cell r="AJ1312">
            <v>375496.89</v>
          </cell>
          <cell r="AK1312">
            <v>255800.17</v>
          </cell>
          <cell r="AL1312">
            <v>-1225.3800000000001</v>
          </cell>
          <cell r="AM1312">
            <v>-1225.3800000000001</v>
          </cell>
          <cell r="AN1312">
            <v>0</v>
          </cell>
          <cell r="AO1312">
            <v>0</v>
          </cell>
          <cell r="AP1312">
            <v>0</v>
          </cell>
          <cell r="AQ1312">
            <v>0</v>
          </cell>
          <cell r="AR1312">
            <v>0</v>
          </cell>
          <cell r="AS1312">
            <v>0</v>
          </cell>
          <cell r="AT1312">
            <v>0</v>
          </cell>
          <cell r="AU1312">
            <v>0</v>
          </cell>
          <cell r="AV1312">
            <v>0</v>
          </cell>
          <cell r="AW1312">
            <v>0</v>
          </cell>
          <cell r="AX1312">
            <v>0</v>
          </cell>
          <cell r="AY1312">
            <v>0</v>
          </cell>
          <cell r="AZ1312">
            <v>0</v>
          </cell>
          <cell r="BA1312">
            <v>0</v>
          </cell>
          <cell r="BB1312">
            <v>0</v>
          </cell>
          <cell r="BC1312">
            <v>0</v>
          </cell>
          <cell r="BD1312">
            <v>0</v>
          </cell>
          <cell r="BE1312">
            <v>0</v>
          </cell>
          <cell r="BF1312">
            <v>0</v>
          </cell>
          <cell r="BG1312">
            <v>0</v>
          </cell>
          <cell r="BH1312">
            <v>0</v>
          </cell>
          <cell r="BI1312">
            <v>0</v>
          </cell>
          <cell r="BJ1312">
            <v>0</v>
          </cell>
          <cell r="BK1312">
            <v>0</v>
          </cell>
          <cell r="BL1312">
            <v>0</v>
          </cell>
        </row>
        <row r="1313">
          <cell r="B1313" t="str">
            <v>1.1.06.07.00292</v>
          </cell>
          <cell r="C1313" t="str">
            <v xml:space="preserve">NV ALETHINI                                       </v>
          </cell>
          <cell r="D1313">
            <v>5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B1313">
            <v>0</v>
          </cell>
          <cell r="AC1313">
            <v>0</v>
          </cell>
          <cell r="AD1313">
            <v>0</v>
          </cell>
          <cell r="AE1313">
            <v>0</v>
          </cell>
          <cell r="AF1313">
            <v>0</v>
          </cell>
          <cell r="AG1313">
            <v>0</v>
          </cell>
          <cell r="AH1313">
            <v>0</v>
          </cell>
          <cell r="AI1313">
            <v>1120.72</v>
          </cell>
          <cell r="AJ1313">
            <v>1120.72</v>
          </cell>
          <cell r="AK1313">
            <v>1120.72</v>
          </cell>
          <cell r="AL1313">
            <v>1120.72</v>
          </cell>
          <cell r="AM1313">
            <v>1120.72</v>
          </cell>
          <cell r="AN1313">
            <v>0</v>
          </cell>
          <cell r="AO1313">
            <v>0</v>
          </cell>
          <cell r="AP1313">
            <v>0</v>
          </cell>
          <cell r="AQ1313">
            <v>0</v>
          </cell>
          <cell r="AR1313">
            <v>0</v>
          </cell>
          <cell r="AS1313">
            <v>0</v>
          </cell>
          <cell r="AT1313">
            <v>0</v>
          </cell>
          <cell r="AU1313">
            <v>0</v>
          </cell>
          <cell r="AV1313">
            <v>0</v>
          </cell>
          <cell r="AW1313">
            <v>0</v>
          </cell>
          <cell r="AX1313">
            <v>0</v>
          </cell>
          <cell r="AY1313">
            <v>0</v>
          </cell>
          <cell r="AZ1313">
            <v>0</v>
          </cell>
          <cell r="BA1313">
            <v>0</v>
          </cell>
          <cell r="BB1313">
            <v>0</v>
          </cell>
          <cell r="BC1313">
            <v>0</v>
          </cell>
          <cell r="BD1313">
            <v>0</v>
          </cell>
          <cell r="BE1313">
            <v>0</v>
          </cell>
          <cell r="BF1313">
            <v>0</v>
          </cell>
          <cell r="BG1313">
            <v>0</v>
          </cell>
          <cell r="BH1313">
            <v>0</v>
          </cell>
          <cell r="BI1313">
            <v>0</v>
          </cell>
          <cell r="BJ1313">
            <v>0</v>
          </cell>
          <cell r="BK1313">
            <v>0</v>
          </cell>
          <cell r="BL1313">
            <v>0</v>
          </cell>
        </row>
        <row r="1314">
          <cell r="B1314" t="str">
            <v>1.1.06.07.00293</v>
          </cell>
          <cell r="C1314" t="str">
            <v xml:space="preserve">NV SOUTH TRADE                                    </v>
          </cell>
          <cell r="D1314">
            <v>5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C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403158.72</v>
          </cell>
          <cell r="AJ1314">
            <v>13175.52</v>
          </cell>
          <cell r="AK1314">
            <v>13175.52</v>
          </cell>
          <cell r="AL1314">
            <v>13175.52</v>
          </cell>
          <cell r="AM1314">
            <v>13175.52</v>
          </cell>
          <cell r="AN1314">
            <v>0</v>
          </cell>
          <cell r="AO1314">
            <v>0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T1314">
            <v>0</v>
          </cell>
          <cell r="AU1314">
            <v>0</v>
          </cell>
          <cell r="AV1314">
            <v>0</v>
          </cell>
          <cell r="AW1314">
            <v>0</v>
          </cell>
          <cell r="AX1314">
            <v>0</v>
          </cell>
          <cell r="AY1314">
            <v>0</v>
          </cell>
          <cell r="AZ1314">
            <v>0</v>
          </cell>
          <cell r="BA1314">
            <v>263221.14</v>
          </cell>
          <cell r="BB1314">
            <v>2517.66</v>
          </cell>
          <cell r="BC1314">
            <v>0</v>
          </cell>
          <cell r="BD1314">
            <v>0</v>
          </cell>
          <cell r="BE1314">
            <v>0</v>
          </cell>
          <cell r="BF1314">
            <v>0</v>
          </cell>
          <cell r="BG1314">
            <v>0</v>
          </cell>
          <cell r="BH1314">
            <v>0</v>
          </cell>
          <cell r="BI1314">
            <v>0</v>
          </cell>
          <cell r="BJ1314">
            <v>0</v>
          </cell>
          <cell r="BK1314">
            <v>0</v>
          </cell>
          <cell r="BL1314">
            <v>0</v>
          </cell>
        </row>
        <row r="1315">
          <cell r="B1315" t="str">
            <v>1.1.06.07.00294</v>
          </cell>
          <cell r="C1315" t="str">
            <v xml:space="preserve">NV SEA LUCK                                       </v>
          </cell>
          <cell r="D1315">
            <v>5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  <cell r="AE1315">
            <v>0</v>
          </cell>
          <cell r="AF1315">
            <v>0</v>
          </cell>
          <cell r="AG1315">
            <v>0</v>
          </cell>
          <cell r="AH1315">
            <v>0</v>
          </cell>
          <cell r="AI1315">
            <v>0</v>
          </cell>
          <cell r="AJ1315">
            <v>-31.77</v>
          </cell>
          <cell r="AK1315">
            <v>-31.77</v>
          </cell>
          <cell r="AL1315">
            <v>-31.77</v>
          </cell>
          <cell r="AM1315">
            <v>-31.77</v>
          </cell>
          <cell r="AN1315">
            <v>0</v>
          </cell>
          <cell r="AO1315">
            <v>0</v>
          </cell>
          <cell r="AP1315">
            <v>0</v>
          </cell>
          <cell r="AQ1315">
            <v>0</v>
          </cell>
          <cell r="AR1315">
            <v>0</v>
          </cell>
          <cell r="AS1315">
            <v>0</v>
          </cell>
          <cell r="AT1315">
            <v>0</v>
          </cell>
          <cell r="AU1315">
            <v>0</v>
          </cell>
          <cell r="AV1315">
            <v>0</v>
          </cell>
          <cell r="AW1315">
            <v>0</v>
          </cell>
          <cell r="AX1315">
            <v>0</v>
          </cell>
          <cell r="AY1315">
            <v>0</v>
          </cell>
          <cell r="AZ1315">
            <v>0</v>
          </cell>
          <cell r="BA1315">
            <v>0</v>
          </cell>
          <cell r="BB1315">
            <v>0</v>
          </cell>
          <cell r="BC1315">
            <v>0</v>
          </cell>
          <cell r="BD1315">
            <v>0</v>
          </cell>
          <cell r="BE1315">
            <v>0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  <cell r="BK1315">
            <v>0</v>
          </cell>
          <cell r="BL1315">
            <v>0</v>
          </cell>
        </row>
        <row r="1316">
          <cell r="B1316" t="str">
            <v>1.1.06.07.00295</v>
          </cell>
          <cell r="C1316" t="str">
            <v xml:space="preserve">NV PACIFIC CHAMP                                  </v>
          </cell>
          <cell r="D1316">
            <v>5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-24615.08</v>
          </cell>
          <cell r="AK1316">
            <v>-24615.08</v>
          </cell>
          <cell r="AL1316">
            <v>-24615.08</v>
          </cell>
          <cell r="AM1316">
            <v>-24615.08</v>
          </cell>
          <cell r="AN1316">
            <v>0</v>
          </cell>
          <cell r="AO1316">
            <v>0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0</v>
          </cell>
          <cell r="AY1316">
            <v>0</v>
          </cell>
          <cell r="AZ1316">
            <v>0</v>
          </cell>
          <cell r="BA1316">
            <v>0</v>
          </cell>
          <cell r="BB1316">
            <v>0</v>
          </cell>
          <cell r="BC1316">
            <v>0</v>
          </cell>
          <cell r="BD1316">
            <v>0</v>
          </cell>
          <cell r="BE1316">
            <v>0</v>
          </cell>
          <cell r="BF1316">
            <v>0</v>
          </cell>
          <cell r="BG1316">
            <v>0</v>
          </cell>
          <cell r="BH1316">
            <v>0</v>
          </cell>
          <cell r="BI1316">
            <v>0</v>
          </cell>
          <cell r="BJ1316">
            <v>0</v>
          </cell>
          <cell r="BK1316">
            <v>0</v>
          </cell>
          <cell r="BL1316">
            <v>0</v>
          </cell>
        </row>
        <row r="1317">
          <cell r="B1317" t="str">
            <v>1.1.06.07.00296</v>
          </cell>
          <cell r="C1317" t="str">
            <v xml:space="preserve">NV TORM EASTERN                                   </v>
          </cell>
          <cell r="D1317">
            <v>5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73277</v>
          </cell>
          <cell r="AK1317">
            <v>58045.39</v>
          </cell>
          <cell r="AL1317">
            <v>12795.09</v>
          </cell>
          <cell r="AM1317">
            <v>12795.09</v>
          </cell>
          <cell r="AN1317">
            <v>12795.09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U1317">
            <v>0</v>
          </cell>
          <cell r="AV1317">
            <v>0</v>
          </cell>
          <cell r="AW1317">
            <v>0</v>
          </cell>
          <cell r="AX1317">
            <v>0</v>
          </cell>
          <cell r="AY1317">
            <v>0</v>
          </cell>
          <cell r="AZ1317">
            <v>0</v>
          </cell>
          <cell r="BA1317">
            <v>0</v>
          </cell>
          <cell r="BB1317">
            <v>0</v>
          </cell>
          <cell r="BC1317">
            <v>0</v>
          </cell>
          <cell r="BD1317">
            <v>0</v>
          </cell>
          <cell r="BE1317">
            <v>0</v>
          </cell>
          <cell r="BF1317">
            <v>0</v>
          </cell>
          <cell r="BG1317">
            <v>0</v>
          </cell>
          <cell r="BH1317">
            <v>0</v>
          </cell>
          <cell r="BI1317">
            <v>0</v>
          </cell>
          <cell r="BJ1317">
            <v>0</v>
          </cell>
          <cell r="BK1317">
            <v>0</v>
          </cell>
          <cell r="BL1317">
            <v>0</v>
          </cell>
        </row>
        <row r="1318">
          <cell r="B1318" t="str">
            <v>1.1.06.07.00297</v>
          </cell>
          <cell r="C1318" t="str">
            <v xml:space="preserve">NV QUI GON JINN                                   </v>
          </cell>
          <cell r="D1318">
            <v>5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0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-16204.4</v>
          </cell>
          <cell r="AK1318">
            <v>-16204.4</v>
          </cell>
          <cell r="AL1318">
            <v>-16204.4</v>
          </cell>
          <cell r="AM1318">
            <v>-16204.4</v>
          </cell>
          <cell r="AN1318">
            <v>0</v>
          </cell>
          <cell r="AO1318">
            <v>0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0</v>
          </cell>
          <cell r="AY1318">
            <v>0</v>
          </cell>
          <cell r="AZ1318">
            <v>0</v>
          </cell>
          <cell r="BA1318">
            <v>0</v>
          </cell>
          <cell r="BB1318">
            <v>0</v>
          </cell>
          <cell r="BC1318">
            <v>0</v>
          </cell>
          <cell r="BD1318">
            <v>0</v>
          </cell>
          <cell r="BE1318">
            <v>0</v>
          </cell>
          <cell r="BF1318">
            <v>0</v>
          </cell>
          <cell r="BG1318">
            <v>0</v>
          </cell>
          <cell r="BH1318">
            <v>0</v>
          </cell>
          <cell r="BI1318">
            <v>0</v>
          </cell>
          <cell r="BJ1318">
            <v>0</v>
          </cell>
          <cell r="BK1318">
            <v>0</v>
          </cell>
          <cell r="BL1318">
            <v>0</v>
          </cell>
        </row>
        <row r="1319">
          <cell r="B1319" t="str">
            <v>1.1.06.07.00298</v>
          </cell>
          <cell r="C1319" t="str">
            <v xml:space="preserve">NV MAKEEVKA                                       </v>
          </cell>
          <cell r="D1319">
            <v>5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B1319">
            <v>0</v>
          </cell>
          <cell r="AC1319">
            <v>0</v>
          </cell>
          <cell r="AD1319">
            <v>0</v>
          </cell>
          <cell r="AE1319">
            <v>0</v>
          </cell>
          <cell r="AF1319">
            <v>0</v>
          </cell>
          <cell r="AG1319">
            <v>0</v>
          </cell>
          <cell r="AH1319">
            <v>0</v>
          </cell>
          <cell r="AI1319">
            <v>0</v>
          </cell>
          <cell r="AJ1319">
            <v>-6899.69</v>
          </cell>
          <cell r="AK1319">
            <v>-6899.69</v>
          </cell>
          <cell r="AL1319">
            <v>-6899.69</v>
          </cell>
          <cell r="AM1319">
            <v>-6899.69</v>
          </cell>
          <cell r="AN1319">
            <v>0</v>
          </cell>
          <cell r="AO1319">
            <v>0</v>
          </cell>
          <cell r="AP1319">
            <v>0</v>
          </cell>
          <cell r="AQ1319">
            <v>0</v>
          </cell>
          <cell r="AR1319">
            <v>0</v>
          </cell>
          <cell r="AS1319">
            <v>0</v>
          </cell>
          <cell r="AT1319">
            <v>0</v>
          </cell>
          <cell r="AU1319">
            <v>0</v>
          </cell>
          <cell r="AV1319">
            <v>0</v>
          </cell>
          <cell r="AW1319">
            <v>0</v>
          </cell>
          <cell r="AX1319">
            <v>0</v>
          </cell>
          <cell r="AY1319">
            <v>0</v>
          </cell>
          <cell r="AZ1319">
            <v>0</v>
          </cell>
          <cell r="BA1319">
            <v>0</v>
          </cell>
          <cell r="BB1319">
            <v>0</v>
          </cell>
          <cell r="BC1319">
            <v>0</v>
          </cell>
          <cell r="BD1319">
            <v>0</v>
          </cell>
          <cell r="BE1319">
            <v>0</v>
          </cell>
          <cell r="BF1319">
            <v>0</v>
          </cell>
          <cell r="BG1319">
            <v>0</v>
          </cell>
          <cell r="BH1319">
            <v>0</v>
          </cell>
          <cell r="BI1319">
            <v>0</v>
          </cell>
          <cell r="BJ1319">
            <v>0</v>
          </cell>
          <cell r="BK1319">
            <v>0</v>
          </cell>
          <cell r="BL1319">
            <v>0</v>
          </cell>
        </row>
        <row r="1320">
          <cell r="B1320" t="str">
            <v>1.1.06.07.00299</v>
          </cell>
          <cell r="C1320" t="str">
            <v xml:space="preserve">NV ALPHA GEMINI                                   </v>
          </cell>
          <cell r="D1320">
            <v>5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60605.88</v>
          </cell>
          <cell r="AK1320">
            <v>7.0000000000000007E-2</v>
          </cell>
          <cell r="AL1320">
            <v>7.0000000000000007E-2</v>
          </cell>
          <cell r="AM1320">
            <v>7.0000000000000007E-2</v>
          </cell>
          <cell r="AN1320">
            <v>7.0000000000000007E-2</v>
          </cell>
          <cell r="AO1320">
            <v>0</v>
          </cell>
          <cell r="AP1320">
            <v>0</v>
          </cell>
          <cell r="AQ1320">
            <v>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0</v>
          </cell>
          <cell r="AY1320">
            <v>0</v>
          </cell>
          <cell r="AZ1320">
            <v>0</v>
          </cell>
          <cell r="BA1320">
            <v>0</v>
          </cell>
          <cell r="BB1320">
            <v>0</v>
          </cell>
          <cell r="BC1320">
            <v>0</v>
          </cell>
          <cell r="BD1320">
            <v>0</v>
          </cell>
          <cell r="BE1320">
            <v>0</v>
          </cell>
          <cell r="BF1320">
            <v>0</v>
          </cell>
          <cell r="BG1320">
            <v>0</v>
          </cell>
          <cell r="BH1320">
            <v>0</v>
          </cell>
          <cell r="BI1320">
            <v>0</v>
          </cell>
          <cell r="BJ1320">
            <v>0</v>
          </cell>
          <cell r="BK1320">
            <v>0</v>
          </cell>
          <cell r="BL1320">
            <v>0</v>
          </cell>
        </row>
        <row r="1321">
          <cell r="B1321" t="str">
            <v>1.1.06.07.00300</v>
          </cell>
          <cell r="C1321" t="str">
            <v xml:space="preserve">NV AURELIA                                        </v>
          </cell>
          <cell r="D1321">
            <v>5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0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27745.15</v>
          </cell>
          <cell r="AK1321">
            <v>27745.15</v>
          </cell>
          <cell r="AL1321">
            <v>27745.15</v>
          </cell>
          <cell r="AM1321">
            <v>27745.15</v>
          </cell>
          <cell r="AN1321">
            <v>0</v>
          </cell>
          <cell r="AO1321">
            <v>0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0</v>
          </cell>
          <cell r="AY1321">
            <v>0</v>
          </cell>
          <cell r="AZ1321">
            <v>0</v>
          </cell>
          <cell r="BA1321">
            <v>0</v>
          </cell>
          <cell r="BB1321">
            <v>0</v>
          </cell>
          <cell r="BC1321">
            <v>0</v>
          </cell>
          <cell r="BD1321">
            <v>0</v>
          </cell>
          <cell r="BE1321">
            <v>0</v>
          </cell>
          <cell r="BF1321">
            <v>0</v>
          </cell>
          <cell r="BG1321">
            <v>0</v>
          </cell>
          <cell r="BH1321">
            <v>0</v>
          </cell>
          <cell r="BI1321">
            <v>0</v>
          </cell>
          <cell r="BJ1321">
            <v>0</v>
          </cell>
          <cell r="BK1321">
            <v>0</v>
          </cell>
          <cell r="BL1321">
            <v>0</v>
          </cell>
        </row>
        <row r="1322">
          <cell r="B1322" t="str">
            <v>1.1.06.07.00301</v>
          </cell>
          <cell r="C1322" t="str">
            <v xml:space="preserve">NV OPTIMA                                         </v>
          </cell>
          <cell r="D1322">
            <v>5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224175.04</v>
          </cell>
          <cell r="AL1322">
            <v>981317.62</v>
          </cell>
          <cell r="AM1322">
            <v>150023.69</v>
          </cell>
          <cell r="AN1322">
            <v>122127.06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  <cell r="AY1322">
            <v>0</v>
          </cell>
          <cell r="AZ1322">
            <v>0</v>
          </cell>
          <cell r="BA1322">
            <v>0</v>
          </cell>
          <cell r="BB1322">
            <v>0</v>
          </cell>
          <cell r="BC1322">
            <v>0</v>
          </cell>
          <cell r="BD1322">
            <v>0</v>
          </cell>
          <cell r="BE1322">
            <v>0</v>
          </cell>
          <cell r="BF1322">
            <v>0</v>
          </cell>
          <cell r="BG1322">
            <v>0</v>
          </cell>
          <cell r="BH1322">
            <v>0</v>
          </cell>
          <cell r="BI1322">
            <v>0</v>
          </cell>
          <cell r="BJ1322">
            <v>0</v>
          </cell>
          <cell r="BK1322">
            <v>0</v>
          </cell>
          <cell r="BL1322">
            <v>0</v>
          </cell>
        </row>
        <row r="1323">
          <cell r="B1323" t="str">
            <v>1.1.06.07.00302</v>
          </cell>
          <cell r="C1323" t="str">
            <v xml:space="preserve">NV DISCOVERER                                     </v>
          </cell>
          <cell r="D1323">
            <v>5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10195.27</v>
          </cell>
          <cell r="AL1323">
            <v>10381.969999999999</v>
          </cell>
          <cell r="AM1323">
            <v>10381.969999999999</v>
          </cell>
          <cell r="AN1323">
            <v>-0.12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  <cell r="AY1323">
            <v>0</v>
          </cell>
          <cell r="AZ1323">
            <v>0</v>
          </cell>
          <cell r="BA1323">
            <v>6276.9</v>
          </cell>
          <cell r="BB1323">
            <v>0</v>
          </cell>
          <cell r="BC1323">
            <v>0</v>
          </cell>
          <cell r="BD1323">
            <v>0</v>
          </cell>
          <cell r="BE1323">
            <v>0</v>
          </cell>
          <cell r="BF1323">
            <v>0</v>
          </cell>
          <cell r="BG1323">
            <v>0</v>
          </cell>
          <cell r="BH1323">
            <v>0</v>
          </cell>
          <cell r="BI1323">
            <v>0</v>
          </cell>
          <cell r="BJ1323">
            <v>0</v>
          </cell>
          <cell r="BK1323">
            <v>0</v>
          </cell>
          <cell r="BL1323">
            <v>0</v>
          </cell>
        </row>
        <row r="1324">
          <cell r="B1324" t="str">
            <v>1.1.06.07.00303</v>
          </cell>
          <cell r="C1324" t="str">
            <v xml:space="preserve">NV MURMANSK                                       </v>
          </cell>
          <cell r="D1324">
            <v>5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B1324">
            <v>0</v>
          </cell>
          <cell r="AC1324">
            <v>0</v>
          </cell>
          <cell r="AD1324">
            <v>0</v>
          </cell>
          <cell r="AE1324">
            <v>0</v>
          </cell>
          <cell r="AF1324">
            <v>0</v>
          </cell>
          <cell r="AG1324">
            <v>0</v>
          </cell>
          <cell r="AH1324">
            <v>0</v>
          </cell>
          <cell r="AI1324">
            <v>0</v>
          </cell>
          <cell r="AJ1324">
            <v>857585.51</v>
          </cell>
          <cell r="AK1324">
            <v>-10818.95</v>
          </cell>
          <cell r="AL1324">
            <v>-10818.95</v>
          </cell>
          <cell r="AM1324">
            <v>-10818.95</v>
          </cell>
          <cell r="AN1324">
            <v>0</v>
          </cell>
          <cell r="AO1324">
            <v>804108.98</v>
          </cell>
          <cell r="AP1324">
            <v>24700.41</v>
          </cell>
          <cell r="AQ1324">
            <v>0</v>
          </cell>
          <cell r="AR1324">
            <v>0</v>
          </cell>
          <cell r="AS1324">
            <v>0</v>
          </cell>
          <cell r="AT1324">
            <v>0</v>
          </cell>
          <cell r="AU1324">
            <v>0</v>
          </cell>
          <cell r="AV1324">
            <v>0</v>
          </cell>
          <cell r="AW1324">
            <v>0</v>
          </cell>
          <cell r="AX1324">
            <v>0</v>
          </cell>
          <cell r="AY1324">
            <v>0</v>
          </cell>
          <cell r="AZ1324">
            <v>0</v>
          </cell>
          <cell r="BA1324">
            <v>0</v>
          </cell>
          <cell r="BB1324">
            <v>0</v>
          </cell>
          <cell r="BC1324">
            <v>0</v>
          </cell>
          <cell r="BD1324">
            <v>0</v>
          </cell>
          <cell r="BE1324">
            <v>0</v>
          </cell>
          <cell r="BF1324">
            <v>0</v>
          </cell>
          <cell r="BG1324">
            <v>0</v>
          </cell>
          <cell r="BH1324">
            <v>0</v>
          </cell>
          <cell r="BI1324">
            <v>0</v>
          </cell>
          <cell r="BJ1324">
            <v>0</v>
          </cell>
          <cell r="BK1324">
            <v>0</v>
          </cell>
          <cell r="BL1324">
            <v>0</v>
          </cell>
        </row>
        <row r="1325">
          <cell r="B1325" t="str">
            <v>1.1.06.07.00304</v>
          </cell>
          <cell r="C1325" t="str">
            <v xml:space="preserve">NV GULL ARROW                                     </v>
          </cell>
          <cell r="D1325">
            <v>5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B1325">
            <v>0</v>
          </cell>
          <cell r="AC1325">
            <v>0</v>
          </cell>
          <cell r="AD1325">
            <v>0</v>
          </cell>
          <cell r="AE1325">
            <v>0</v>
          </cell>
          <cell r="AF1325">
            <v>0</v>
          </cell>
          <cell r="AG1325">
            <v>0</v>
          </cell>
          <cell r="AH1325">
            <v>0</v>
          </cell>
          <cell r="AI1325">
            <v>0</v>
          </cell>
          <cell r="AJ1325">
            <v>1326867.97</v>
          </cell>
          <cell r="AK1325">
            <v>2626.85</v>
          </cell>
          <cell r="AL1325">
            <v>2626.85</v>
          </cell>
          <cell r="AM1325">
            <v>2626.85</v>
          </cell>
          <cell r="AN1325">
            <v>0</v>
          </cell>
          <cell r="AO1325">
            <v>0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T1325">
            <v>0</v>
          </cell>
          <cell r="AU1325">
            <v>0</v>
          </cell>
          <cell r="AV1325">
            <v>0</v>
          </cell>
          <cell r="AW1325">
            <v>0</v>
          </cell>
          <cell r="AX1325">
            <v>0</v>
          </cell>
          <cell r="AY1325">
            <v>0</v>
          </cell>
          <cell r="AZ1325">
            <v>0</v>
          </cell>
          <cell r="BA1325">
            <v>0</v>
          </cell>
          <cell r="BB1325">
            <v>0</v>
          </cell>
          <cell r="BC1325">
            <v>0</v>
          </cell>
          <cell r="BD1325">
            <v>0</v>
          </cell>
          <cell r="BE1325">
            <v>0</v>
          </cell>
          <cell r="BF1325">
            <v>0</v>
          </cell>
          <cell r="BG1325">
            <v>0</v>
          </cell>
          <cell r="BH1325">
            <v>0</v>
          </cell>
          <cell r="BI1325">
            <v>0</v>
          </cell>
          <cell r="BJ1325">
            <v>0</v>
          </cell>
          <cell r="BK1325">
            <v>0</v>
          </cell>
          <cell r="BL1325">
            <v>0</v>
          </cell>
        </row>
        <row r="1326">
          <cell r="B1326" t="str">
            <v>1.1.06.07.00305</v>
          </cell>
          <cell r="C1326" t="str">
            <v xml:space="preserve">NV TAURUS                                         </v>
          </cell>
          <cell r="D1326">
            <v>5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  <cell r="AE1326">
            <v>0</v>
          </cell>
          <cell r="AF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33445.050000000003</v>
          </cell>
          <cell r="AL1326">
            <v>33445.050000000003</v>
          </cell>
          <cell r="AM1326">
            <v>33445.050000000003</v>
          </cell>
          <cell r="AN1326">
            <v>0</v>
          </cell>
          <cell r="AO1326">
            <v>0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AW1326">
            <v>0</v>
          </cell>
          <cell r="AX1326">
            <v>0</v>
          </cell>
          <cell r="AY1326">
            <v>0</v>
          </cell>
          <cell r="AZ1326">
            <v>0</v>
          </cell>
          <cell r="BA1326">
            <v>0</v>
          </cell>
          <cell r="BB1326">
            <v>0</v>
          </cell>
          <cell r="BC1326">
            <v>0</v>
          </cell>
          <cell r="BD1326">
            <v>0</v>
          </cell>
          <cell r="BE1326">
            <v>0</v>
          </cell>
          <cell r="BF1326">
            <v>0</v>
          </cell>
          <cell r="BG1326">
            <v>0</v>
          </cell>
          <cell r="BH1326">
            <v>0</v>
          </cell>
          <cell r="BI1326">
            <v>0</v>
          </cell>
          <cell r="BJ1326">
            <v>0</v>
          </cell>
          <cell r="BK1326">
            <v>0</v>
          </cell>
          <cell r="BL1326">
            <v>0</v>
          </cell>
        </row>
        <row r="1327">
          <cell r="B1327" t="str">
            <v>1.1.06.07.00306</v>
          </cell>
          <cell r="C1327" t="str">
            <v xml:space="preserve">NV TRUST                                          </v>
          </cell>
          <cell r="D1327">
            <v>5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  <cell r="AK1327">
            <v>14196.08</v>
          </cell>
          <cell r="AL1327">
            <v>14196.08</v>
          </cell>
          <cell r="AM1327">
            <v>14196.08</v>
          </cell>
          <cell r="AN1327">
            <v>0</v>
          </cell>
          <cell r="AO1327">
            <v>0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U1327">
            <v>0</v>
          </cell>
          <cell r="AV1327">
            <v>0</v>
          </cell>
          <cell r="AW1327">
            <v>0</v>
          </cell>
          <cell r="AX1327">
            <v>0</v>
          </cell>
          <cell r="AY1327">
            <v>0</v>
          </cell>
          <cell r="AZ1327">
            <v>0</v>
          </cell>
          <cell r="BA1327">
            <v>0</v>
          </cell>
          <cell r="BB1327">
            <v>0</v>
          </cell>
          <cell r="BC1327">
            <v>0</v>
          </cell>
          <cell r="BD1327">
            <v>0</v>
          </cell>
          <cell r="BE1327">
            <v>0</v>
          </cell>
          <cell r="BF1327">
            <v>0</v>
          </cell>
          <cell r="BG1327">
            <v>0</v>
          </cell>
          <cell r="BH1327">
            <v>0</v>
          </cell>
          <cell r="BI1327">
            <v>0</v>
          </cell>
          <cell r="BJ1327">
            <v>0</v>
          </cell>
          <cell r="BK1327">
            <v>0</v>
          </cell>
          <cell r="BL1327">
            <v>0</v>
          </cell>
        </row>
        <row r="1328">
          <cell r="B1328" t="str">
            <v>1.1.06.07.00307</v>
          </cell>
          <cell r="C1328" t="str">
            <v xml:space="preserve">NV ROSALIA D AMATO                                </v>
          </cell>
          <cell r="D1328">
            <v>5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0</v>
          </cell>
          <cell r="AJ1328">
            <v>0</v>
          </cell>
          <cell r="AK1328">
            <v>18041.98</v>
          </cell>
          <cell r="AL1328">
            <v>18041.98</v>
          </cell>
          <cell r="AM1328">
            <v>18041.98</v>
          </cell>
          <cell r="AN1328">
            <v>73572.78</v>
          </cell>
          <cell r="AO1328">
            <v>18041.98</v>
          </cell>
          <cell r="AP1328">
            <v>18041.98</v>
          </cell>
          <cell r="AQ1328">
            <v>18041.98</v>
          </cell>
          <cell r="AR1328">
            <v>18041.98</v>
          </cell>
          <cell r="AS1328">
            <v>18041.98</v>
          </cell>
          <cell r="AT1328">
            <v>18041.98</v>
          </cell>
          <cell r="AU1328">
            <v>18041.98</v>
          </cell>
          <cell r="AV1328">
            <v>18041.98</v>
          </cell>
          <cell r="AW1328">
            <v>0</v>
          </cell>
          <cell r="AX1328">
            <v>0</v>
          </cell>
          <cell r="AY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0</v>
          </cell>
          <cell r="BD1328">
            <v>0</v>
          </cell>
          <cell r="BE1328">
            <v>0</v>
          </cell>
          <cell r="BF1328">
            <v>0</v>
          </cell>
          <cell r="BG1328">
            <v>0</v>
          </cell>
          <cell r="BH1328">
            <v>0</v>
          </cell>
          <cell r="BI1328">
            <v>0</v>
          </cell>
          <cell r="BJ1328">
            <v>0</v>
          </cell>
          <cell r="BK1328">
            <v>0</v>
          </cell>
          <cell r="BL1328">
            <v>0</v>
          </cell>
        </row>
        <row r="1329">
          <cell r="B1329" t="str">
            <v>1.1.06.07.00308</v>
          </cell>
          <cell r="C1329" t="str">
            <v xml:space="preserve">NV ARK                                            </v>
          </cell>
          <cell r="D1329">
            <v>5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  <cell r="AK1329">
            <v>1230.23</v>
          </cell>
          <cell r="AL1329">
            <v>1230.23</v>
          </cell>
          <cell r="AM1329">
            <v>1230.23</v>
          </cell>
          <cell r="AN1329">
            <v>0</v>
          </cell>
          <cell r="AO1329">
            <v>0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</v>
          </cell>
          <cell r="AU1329">
            <v>0</v>
          </cell>
          <cell r="AV1329">
            <v>0</v>
          </cell>
          <cell r="AW1329">
            <v>0</v>
          </cell>
          <cell r="AX1329">
            <v>0</v>
          </cell>
          <cell r="AY1329">
            <v>0</v>
          </cell>
          <cell r="AZ1329">
            <v>0</v>
          </cell>
          <cell r="BA1329">
            <v>0</v>
          </cell>
          <cell r="BB1329">
            <v>0</v>
          </cell>
          <cell r="BC1329">
            <v>869.12</v>
          </cell>
          <cell r="BD1329">
            <v>0</v>
          </cell>
          <cell r="BE1329">
            <v>0</v>
          </cell>
          <cell r="BF1329">
            <v>0</v>
          </cell>
          <cell r="BG1329">
            <v>0</v>
          </cell>
          <cell r="BH1329">
            <v>0</v>
          </cell>
          <cell r="BI1329">
            <v>0</v>
          </cell>
          <cell r="BJ1329">
            <v>0</v>
          </cell>
          <cell r="BK1329">
            <v>0</v>
          </cell>
          <cell r="BL1329">
            <v>0</v>
          </cell>
        </row>
        <row r="1330">
          <cell r="B1330" t="str">
            <v>1.1.06.07.00309</v>
          </cell>
          <cell r="C1330" t="str">
            <v xml:space="preserve">NV IKAN SERONG                                    </v>
          </cell>
          <cell r="D1330">
            <v>5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J1330">
            <v>0</v>
          </cell>
          <cell r="AK1330">
            <v>2724202.74</v>
          </cell>
          <cell r="AL1330">
            <v>-2464.14</v>
          </cell>
          <cell r="AM1330">
            <v>-2464.14</v>
          </cell>
          <cell r="AN1330">
            <v>0</v>
          </cell>
          <cell r="AO1330">
            <v>0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T1330">
            <v>0</v>
          </cell>
          <cell r="AU1330">
            <v>0</v>
          </cell>
          <cell r="AV1330">
            <v>0</v>
          </cell>
          <cell r="AW1330">
            <v>0</v>
          </cell>
          <cell r="AX1330">
            <v>0</v>
          </cell>
          <cell r="AY1330">
            <v>0</v>
          </cell>
          <cell r="AZ1330">
            <v>0</v>
          </cell>
          <cell r="BA1330">
            <v>0</v>
          </cell>
          <cell r="BB1330">
            <v>0</v>
          </cell>
          <cell r="BC1330">
            <v>0</v>
          </cell>
          <cell r="BD1330">
            <v>0</v>
          </cell>
          <cell r="BE1330">
            <v>0</v>
          </cell>
          <cell r="BF1330">
            <v>0</v>
          </cell>
          <cell r="BG1330">
            <v>0</v>
          </cell>
          <cell r="BH1330">
            <v>0</v>
          </cell>
          <cell r="BI1330">
            <v>0</v>
          </cell>
          <cell r="BJ1330">
            <v>0</v>
          </cell>
          <cell r="BK1330">
            <v>0</v>
          </cell>
          <cell r="BL1330">
            <v>0</v>
          </cell>
        </row>
        <row r="1331">
          <cell r="B1331" t="str">
            <v>1.1.06.07.00310</v>
          </cell>
          <cell r="C1331" t="str">
            <v xml:space="preserve">NV BELLA LONTRA                                   </v>
          </cell>
          <cell r="D1331">
            <v>5</v>
          </cell>
          <cell r="E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>
            <v>0</v>
          </cell>
          <cell r="AH1331">
            <v>0</v>
          </cell>
          <cell r="AI1331">
            <v>0</v>
          </cell>
          <cell r="AJ1331">
            <v>0</v>
          </cell>
          <cell r="AK1331">
            <v>759531.45</v>
          </cell>
          <cell r="AL1331">
            <v>-32316.45</v>
          </cell>
          <cell r="AM1331">
            <v>-32316.45</v>
          </cell>
          <cell r="AN1331">
            <v>0</v>
          </cell>
          <cell r="AO1331">
            <v>0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T1331">
            <v>0</v>
          </cell>
          <cell r="AU1331">
            <v>0</v>
          </cell>
          <cell r="AV1331">
            <v>0</v>
          </cell>
          <cell r="AW1331">
            <v>0</v>
          </cell>
          <cell r="AX1331">
            <v>0</v>
          </cell>
          <cell r="AY1331">
            <v>0</v>
          </cell>
          <cell r="AZ1331">
            <v>0</v>
          </cell>
          <cell r="BA1331">
            <v>0</v>
          </cell>
          <cell r="BB1331">
            <v>0</v>
          </cell>
          <cell r="BC1331">
            <v>0</v>
          </cell>
          <cell r="BD1331">
            <v>0</v>
          </cell>
          <cell r="BE1331">
            <v>0</v>
          </cell>
          <cell r="BF1331">
            <v>0</v>
          </cell>
          <cell r="BG1331">
            <v>0</v>
          </cell>
          <cell r="BH1331">
            <v>0</v>
          </cell>
          <cell r="BI1331">
            <v>0</v>
          </cell>
          <cell r="BJ1331">
            <v>0</v>
          </cell>
          <cell r="BK1331">
            <v>0</v>
          </cell>
          <cell r="BL1331">
            <v>0</v>
          </cell>
        </row>
        <row r="1332">
          <cell r="B1332" t="str">
            <v>1.1.06.07.00311</v>
          </cell>
          <cell r="C1332" t="str">
            <v xml:space="preserve">NV KISSAMOS WAVE                                  </v>
          </cell>
          <cell r="D1332">
            <v>5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  <cell r="AE1332">
            <v>0</v>
          </cell>
          <cell r="AF1332">
            <v>0</v>
          </cell>
          <cell r="AG1332">
            <v>0</v>
          </cell>
          <cell r="AH1332">
            <v>0</v>
          </cell>
          <cell r="AI1332">
            <v>0</v>
          </cell>
          <cell r="AJ1332">
            <v>0</v>
          </cell>
          <cell r="AK1332">
            <v>311.41000000000003</v>
          </cell>
          <cell r="AL1332">
            <v>311.41000000000003</v>
          </cell>
          <cell r="AM1332">
            <v>311.41000000000003</v>
          </cell>
          <cell r="AN1332">
            <v>0</v>
          </cell>
          <cell r="AO1332">
            <v>0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T1332">
            <v>0</v>
          </cell>
          <cell r="AU1332">
            <v>0</v>
          </cell>
          <cell r="AV1332">
            <v>0</v>
          </cell>
          <cell r="AW1332">
            <v>0</v>
          </cell>
          <cell r="AX1332">
            <v>0</v>
          </cell>
          <cell r="AY1332">
            <v>0</v>
          </cell>
          <cell r="AZ1332">
            <v>0</v>
          </cell>
          <cell r="BA1332">
            <v>0</v>
          </cell>
          <cell r="BB1332">
            <v>0</v>
          </cell>
          <cell r="BC1332">
            <v>0</v>
          </cell>
          <cell r="BD1332">
            <v>0</v>
          </cell>
          <cell r="BE1332">
            <v>0</v>
          </cell>
          <cell r="BF1332">
            <v>0</v>
          </cell>
          <cell r="BG1332">
            <v>0</v>
          </cell>
          <cell r="BH1332">
            <v>0</v>
          </cell>
          <cell r="BI1332">
            <v>0</v>
          </cell>
          <cell r="BJ1332">
            <v>0</v>
          </cell>
          <cell r="BK1332">
            <v>0</v>
          </cell>
          <cell r="BL1332">
            <v>0</v>
          </cell>
        </row>
        <row r="1333">
          <cell r="B1333" t="str">
            <v>1.1.06.07.00312</v>
          </cell>
          <cell r="C1333" t="str">
            <v xml:space="preserve">NV LISTOPADOWY                                    </v>
          </cell>
          <cell r="D1333">
            <v>5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AO1333">
            <v>0</v>
          </cell>
          <cell r="AP1333">
            <v>0</v>
          </cell>
          <cell r="AQ1333">
            <v>0</v>
          </cell>
          <cell r="AR1333">
            <v>0</v>
          </cell>
          <cell r="AS1333">
            <v>0</v>
          </cell>
          <cell r="AT1333">
            <v>0</v>
          </cell>
          <cell r="AU1333">
            <v>0</v>
          </cell>
          <cell r="AV1333">
            <v>0</v>
          </cell>
          <cell r="AW1333">
            <v>0</v>
          </cell>
          <cell r="AX1333">
            <v>0</v>
          </cell>
          <cell r="AY1333">
            <v>0</v>
          </cell>
          <cell r="AZ1333">
            <v>0</v>
          </cell>
          <cell r="BA1333">
            <v>0</v>
          </cell>
          <cell r="BB1333">
            <v>0</v>
          </cell>
          <cell r="BC1333">
            <v>0</v>
          </cell>
          <cell r="BD1333">
            <v>0</v>
          </cell>
          <cell r="BE1333">
            <v>0</v>
          </cell>
          <cell r="BF1333">
            <v>0</v>
          </cell>
          <cell r="BG1333">
            <v>0</v>
          </cell>
          <cell r="BH1333">
            <v>0</v>
          </cell>
          <cell r="BI1333">
            <v>0</v>
          </cell>
          <cell r="BJ1333">
            <v>0</v>
          </cell>
          <cell r="BK1333">
            <v>0</v>
          </cell>
          <cell r="BL1333">
            <v>0</v>
          </cell>
        </row>
        <row r="1334">
          <cell r="B1334" t="str">
            <v>1.1.06.07.00313</v>
          </cell>
          <cell r="C1334" t="str">
            <v xml:space="preserve">NV SANKO RADIANCE                                 </v>
          </cell>
          <cell r="D1334">
            <v>5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0</v>
          </cell>
          <cell r="Z1334">
            <v>0</v>
          </cell>
          <cell r="AA1334">
            <v>0</v>
          </cell>
          <cell r="AB1334">
            <v>0</v>
          </cell>
          <cell r="AC1334">
            <v>0</v>
          </cell>
          <cell r="AD1334">
            <v>0</v>
          </cell>
          <cell r="AE1334">
            <v>0</v>
          </cell>
          <cell r="AF1334">
            <v>0</v>
          </cell>
          <cell r="AG1334">
            <v>0</v>
          </cell>
          <cell r="AH1334">
            <v>0</v>
          </cell>
          <cell r="AI1334">
            <v>0</v>
          </cell>
          <cell r="AJ1334">
            <v>0</v>
          </cell>
          <cell r="AK1334">
            <v>0</v>
          </cell>
          <cell r="AL1334">
            <v>-753.82</v>
          </cell>
          <cell r="AM1334">
            <v>-753.82</v>
          </cell>
          <cell r="AN1334">
            <v>0</v>
          </cell>
          <cell r="AO1334">
            <v>0</v>
          </cell>
          <cell r="AP1334">
            <v>0</v>
          </cell>
          <cell r="AQ1334">
            <v>0</v>
          </cell>
          <cell r="AR1334">
            <v>0</v>
          </cell>
          <cell r="AS1334">
            <v>0</v>
          </cell>
          <cell r="AT1334">
            <v>0</v>
          </cell>
          <cell r="AU1334">
            <v>0</v>
          </cell>
          <cell r="AV1334">
            <v>0</v>
          </cell>
          <cell r="AW1334">
            <v>0</v>
          </cell>
          <cell r="AX1334">
            <v>0</v>
          </cell>
          <cell r="AY1334">
            <v>0</v>
          </cell>
          <cell r="AZ1334">
            <v>0</v>
          </cell>
          <cell r="BA1334">
            <v>0</v>
          </cell>
          <cell r="BB1334">
            <v>0</v>
          </cell>
          <cell r="BC1334">
            <v>0</v>
          </cell>
          <cell r="BD1334">
            <v>0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  <cell r="BK1334">
            <v>0</v>
          </cell>
          <cell r="BL1334">
            <v>0</v>
          </cell>
        </row>
        <row r="1335">
          <cell r="B1335" t="str">
            <v>1.1.06.07.00314</v>
          </cell>
          <cell r="C1335" t="str">
            <v xml:space="preserve">NV STAM                                           </v>
          </cell>
          <cell r="D1335">
            <v>5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0</v>
          </cell>
          <cell r="AK1335">
            <v>0</v>
          </cell>
          <cell r="AL1335">
            <v>-27147.59</v>
          </cell>
          <cell r="AM1335">
            <v>-27147.59</v>
          </cell>
          <cell r="AN1335">
            <v>0</v>
          </cell>
          <cell r="AO1335">
            <v>0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0</v>
          </cell>
          <cell r="AY1335">
            <v>0</v>
          </cell>
          <cell r="AZ1335">
            <v>0</v>
          </cell>
          <cell r="BA1335">
            <v>0</v>
          </cell>
          <cell r="BB1335">
            <v>0</v>
          </cell>
          <cell r="BC1335">
            <v>0</v>
          </cell>
          <cell r="BD1335">
            <v>0</v>
          </cell>
          <cell r="BE1335">
            <v>0</v>
          </cell>
          <cell r="BF1335">
            <v>0</v>
          </cell>
          <cell r="BG1335">
            <v>0</v>
          </cell>
          <cell r="BH1335">
            <v>0</v>
          </cell>
          <cell r="BI1335">
            <v>0</v>
          </cell>
          <cell r="BJ1335">
            <v>0</v>
          </cell>
          <cell r="BK1335">
            <v>0</v>
          </cell>
          <cell r="BL1335">
            <v>0</v>
          </cell>
        </row>
        <row r="1336">
          <cell r="B1336" t="str">
            <v>1.1.06.07.00315</v>
          </cell>
          <cell r="C1336" t="str">
            <v xml:space="preserve">NV IBRAHIM JUNIOR                                 </v>
          </cell>
          <cell r="D1336">
            <v>5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>
            <v>0</v>
          </cell>
          <cell r="AG1336">
            <v>0</v>
          </cell>
          <cell r="AH1336">
            <v>0</v>
          </cell>
          <cell r="AI1336">
            <v>0</v>
          </cell>
          <cell r="AJ1336">
            <v>0</v>
          </cell>
          <cell r="AK1336">
            <v>0</v>
          </cell>
          <cell r="AL1336">
            <v>130469.77</v>
          </cell>
          <cell r="AM1336">
            <v>3224.86</v>
          </cell>
          <cell r="AN1336">
            <v>0</v>
          </cell>
          <cell r="AO1336">
            <v>0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0</v>
          </cell>
          <cell r="AU1336">
            <v>0</v>
          </cell>
          <cell r="AV1336">
            <v>0</v>
          </cell>
          <cell r="AW1336">
            <v>0</v>
          </cell>
          <cell r="AX1336">
            <v>0</v>
          </cell>
          <cell r="AY1336">
            <v>0</v>
          </cell>
          <cell r="AZ1336">
            <v>0</v>
          </cell>
          <cell r="BA1336">
            <v>0</v>
          </cell>
          <cell r="BB1336">
            <v>0</v>
          </cell>
          <cell r="BC1336">
            <v>0</v>
          </cell>
          <cell r="BD1336">
            <v>0</v>
          </cell>
          <cell r="BE1336">
            <v>0</v>
          </cell>
          <cell r="BF1336">
            <v>0</v>
          </cell>
          <cell r="BG1336">
            <v>0</v>
          </cell>
          <cell r="BH1336">
            <v>0</v>
          </cell>
          <cell r="BI1336">
            <v>0</v>
          </cell>
          <cell r="BJ1336">
            <v>0</v>
          </cell>
          <cell r="BK1336">
            <v>0</v>
          </cell>
          <cell r="BL1336">
            <v>0</v>
          </cell>
        </row>
        <row r="1337">
          <cell r="B1337" t="str">
            <v>1.1.06.07.00316</v>
          </cell>
          <cell r="C1337" t="str">
            <v xml:space="preserve">NV ARISTEAS P                                     </v>
          </cell>
          <cell r="D1337">
            <v>5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0</v>
          </cell>
          <cell r="AK1337">
            <v>0</v>
          </cell>
          <cell r="AL1337">
            <v>67937.119999999995</v>
          </cell>
          <cell r="AM1337">
            <v>31311.82</v>
          </cell>
          <cell r="AN1337">
            <v>31100.62</v>
          </cell>
          <cell r="AO1337">
            <v>0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0</v>
          </cell>
          <cell r="AY1337">
            <v>0</v>
          </cell>
          <cell r="AZ1337">
            <v>0</v>
          </cell>
          <cell r="BA1337">
            <v>0</v>
          </cell>
          <cell r="BB1337">
            <v>0</v>
          </cell>
          <cell r="BC1337">
            <v>0</v>
          </cell>
          <cell r="BD1337">
            <v>0</v>
          </cell>
          <cell r="BE1337">
            <v>0</v>
          </cell>
          <cell r="BF1337">
            <v>0</v>
          </cell>
          <cell r="BG1337">
            <v>0</v>
          </cell>
          <cell r="BH1337">
            <v>0</v>
          </cell>
          <cell r="BI1337">
            <v>0</v>
          </cell>
          <cell r="BJ1337">
            <v>0</v>
          </cell>
          <cell r="BK1337">
            <v>0</v>
          </cell>
          <cell r="BL1337">
            <v>0</v>
          </cell>
        </row>
        <row r="1338">
          <cell r="B1338" t="str">
            <v>1.1.06.07.00317</v>
          </cell>
          <cell r="C1338" t="str">
            <v xml:space="preserve">NV ALPHA EFFORT                                   </v>
          </cell>
          <cell r="D1338">
            <v>5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>
            <v>0</v>
          </cell>
          <cell r="AG1338">
            <v>0</v>
          </cell>
          <cell r="AH1338">
            <v>0</v>
          </cell>
          <cell r="AI1338">
            <v>0</v>
          </cell>
          <cell r="AJ1338">
            <v>0</v>
          </cell>
          <cell r="AK1338">
            <v>0</v>
          </cell>
          <cell r="AL1338">
            <v>-3604.61</v>
          </cell>
          <cell r="AM1338">
            <v>-3604.61</v>
          </cell>
          <cell r="AN1338">
            <v>0</v>
          </cell>
          <cell r="AO1338">
            <v>0</v>
          </cell>
          <cell r="AP1338">
            <v>0</v>
          </cell>
          <cell r="AQ1338">
            <v>0</v>
          </cell>
          <cell r="AR1338">
            <v>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AW1338">
            <v>0</v>
          </cell>
          <cell r="AX1338">
            <v>0</v>
          </cell>
          <cell r="AY1338">
            <v>0</v>
          </cell>
          <cell r="AZ1338">
            <v>0</v>
          </cell>
          <cell r="BA1338">
            <v>0</v>
          </cell>
          <cell r="BB1338">
            <v>0</v>
          </cell>
          <cell r="BC1338">
            <v>0</v>
          </cell>
          <cell r="BD1338">
            <v>0</v>
          </cell>
          <cell r="BE1338">
            <v>0</v>
          </cell>
          <cell r="BF1338">
            <v>0</v>
          </cell>
          <cell r="BG1338">
            <v>0</v>
          </cell>
          <cell r="BH1338">
            <v>0</v>
          </cell>
          <cell r="BI1338">
            <v>0</v>
          </cell>
          <cell r="BJ1338">
            <v>0</v>
          </cell>
          <cell r="BK1338">
            <v>0</v>
          </cell>
          <cell r="BL1338">
            <v>0</v>
          </cell>
        </row>
        <row r="1339">
          <cell r="B1339" t="str">
            <v>1.1.06.07.00318</v>
          </cell>
          <cell r="C1339" t="str">
            <v xml:space="preserve">NV HUI SHUN HAI                                   </v>
          </cell>
          <cell r="D1339">
            <v>5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0</v>
          </cell>
          <cell r="AK1339">
            <v>0</v>
          </cell>
          <cell r="AL1339">
            <v>5938.18</v>
          </cell>
          <cell r="AM1339">
            <v>5938.18</v>
          </cell>
          <cell r="AN1339">
            <v>0</v>
          </cell>
          <cell r="AO1339">
            <v>0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0</v>
          </cell>
          <cell r="AY1339">
            <v>0</v>
          </cell>
          <cell r="AZ1339">
            <v>0</v>
          </cell>
          <cell r="BA1339">
            <v>0</v>
          </cell>
          <cell r="BB1339">
            <v>0</v>
          </cell>
          <cell r="BC1339">
            <v>0</v>
          </cell>
          <cell r="BD1339">
            <v>0</v>
          </cell>
          <cell r="BE1339">
            <v>0</v>
          </cell>
          <cell r="BF1339">
            <v>0</v>
          </cell>
          <cell r="BG1339">
            <v>0</v>
          </cell>
          <cell r="BH1339">
            <v>0</v>
          </cell>
          <cell r="BI1339">
            <v>0</v>
          </cell>
          <cell r="BJ1339">
            <v>0</v>
          </cell>
          <cell r="BK1339">
            <v>0</v>
          </cell>
          <cell r="BL1339">
            <v>0</v>
          </cell>
        </row>
        <row r="1340">
          <cell r="B1340" t="str">
            <v>1.1.06.07.00319</v>
          </cell>
          <cell r="C1340" t="str">
            <v xml:space="preserve">NV LOK RAJESHWARI                                 </v>
          </cell>
          <cell r="D1340">
            <v>5</v>
          </cell>
          <cell r="E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0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0</v>
          </cell>
          <cell r="AK1340">
            <v>0</v>
          </cell>
          <cell r="AL1340">
            <v>0</v>
          </cell>
          <cell r="AM1340">
            <v>-124.02</v>
          </cell>
          <cell r="AN1340">
            <v>0</v>
          </cell>
          <cell r="AO1340">
            <v>0</v>
          </cell>
          <cell r="AP1340">
            <v>0</v>
          </cell>
          <cell r="AQ1340">
            <v>0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0</v>
          </cell>
          <cell r="AY1340">
            <v>0</v>
          </cell>
          <cell r="AZ1340">
            <v>0</v>
          </cell>
          <cell r="BA1340">
            <v>0</v>
          </cell>
          <cell r="BB1340">
            <v>0</v>
          </cell>
          <cell r="BC1340">
            <v>0</v>
          </cell>
          <cell r="BD1340">
            <v>0</v>
          </cell>
          <cell r="BE1340">
            <v>0</v>
          </cell>
          <cell r="BF1340">
            <v>0</v>
          </cell>
          <cell r="BG1340">
            <v>0</v>
          </cell>
          <cell r="BH1340">
            <v>0</v>
          </cell>
          <cell r="BI1340">
            <v>0</v>
          </cell>
          <cell r="BJ1340">
            <v>0</v>
          </cell>
          <cell r="BK1340">
            <v>0</v>
          </cell>
          <cell r="BL1340">
            <v>0</v>
          </cell>
        </row>
        <row r="1341">
          <cell r="B1341" t="str">
            <v>1.1.06.07.00320</v>
          </cell>
          <cell r="C1341" t="str">
            <v xml:space="preserve">NV MALYOVITZA                                     </v>
          </cell>
          <cell r="D1341">
            <v>5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44172.91</v>
          </cell>
          <cell r="AN1341">
            <v>-6994.29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  <cell r="AY1341">
            <v>0</v>
          </cell>
          <cell r="AZ1341">
            <v>0</v>
          </cell>
          <cell r="BA1341">
            <v>0</v>
          </cell>
          <cell r="BB1341">
            <v>0</v>
          </cell>
          <cell r="BC1341">
            <v>0</v>
          </cell>
          <cell r="BD1341">
            <v>0</v>
          </cell>
          <cell r="BE1341">
            <v>0</v>
          </cell>
          <cell r="BF1341">
            <v>0</v>
          </cell>
          <cell r="BG1341">
            <v>0</v>
          </cell>
          <cell r="BH1341">
            <v>0</v>
          </cell>
          <cell r="BI1341">
            <v>0</v>
          </cell>
          <cell r="BJ1341">
            <v>0</v>
          </cell>
          <cell r="BK1341">
            <v>0</v>
          </cell>
          <cell r="BL1341">
            <v>0</v>
          </cell>
        </row>
        <row r="1342">
          <cell r="B1342" t="str">
            <v>1.1.06.07.00321</v>
          </cell>
          <cell r="C1342" t="str">
            <v xml:space="preserve">NV ELVER                                          </v>
          </cell>
          <cell r="D1342">
            <v>5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32.9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  <cell r="AY1342">
            <v>0</v>
          </cell>
          <cell r="AZ1342">
            <v>0</v>
          </cell>
          <cell r="BA1342">
            <v>0</v>
          </cell>
          <cell r="BB1342">
            <v>0</v>
          </cell>
          <cell r="BC1342">
            <v>0</v>
          </cell>
          <cell r="BD1342">
            <v>0</v>
          </cell>
          <cell r="BE1342">
            <v>0</v>
          </cell>
          <cell r="BF1342">
            <v>0</v>
          </cell>
          <cell r="BG1342">
            <v>0</v>
          </cell>
          <cell r="BH1342">
            <v>0</v>
          </cell>
          <cell r="BI1342">
            <v>0</v>
          </cell>
          <cell r="BJ1342">
            <v>0</v>
          </cell>
          <cell r="BK1342">
            <v>0</v>
          </cell>
          <cell r="BL1342">
            <v>0</v>
          </cell>
        </row>
        <row r="1343">
          <cell r="B1343" t="str">
            <v>1.1.06.07.00322</v>
          </cell>
          <cell r="C1343" t="str">
            <v xml:space="preserve">NV LUCAS OLDENDORFT                               </v>
          </cell>
          <cell r="D1343">
            <v>5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0</v>
          </cell>
          <cell r="Z1343">
            <v>0</v>
          </cell>
          <cell r="AA1343">
            <v>0</v>
          </cell>
          <cell r="AB1343">
            <v>0</v>
          </cell>
          <cell r="AC1343">
            <v>0</v>
          </cell>
          <cell r="AD1343">
            <v>0</v>
          </cell>
          <cell r="AE1343">
            <v>0</v>
          </cell>
          <cell r="AF1343">
            <v>0</v>
          </cell>
          <cell r="AG1343">
            <v>0</v>
          </cell>
          <cell r="AH1343">
            <v>0</v>
          </cell>
          <cell r="AI1343">
            <v>0</v>
          </cell>
          <cell r="AJ1343">
            <v>0</v>
          </cell>
          <cell r="AK1343">
            <v>0</v>
          </cell>
          <cell r="AL1343">
            <v>0</v>
          </cell>
          <cell r="AM1343">
            <v>0</v>
          </cell>
          <cell r="AN1343">
            <v>588376.81000000006</v>
          </cell>
          <cell r="AO1343">
            <v>54187.12</v>
          </cell>
          <cell r="AP1343">
            <v>54187.12</v>
          </cell>
          <cell r="AQ1343">
            <v>53468.59</v>
          </cell>
          <cell r="AR1343">
            <v>33150.5</v>
          </cell>
          <cell r="AS1343">
            <v>33150.5</v>
          </cell>
          <cell r="AT1343">
            <v>33150.5</v>
          </cell>
          <cell r="AU1343">
            <v>33150.5</v>
          </cell>
          <cell r="AV1343">
            <v>0</v>
          </cell>
          <cell r="AW1343">
            <v>0</v>
          </cell>
          <cell r="AX1343">
            <v>0</v>
          </cell>
          <cell r="AY1343">
            <v>0</v>
          </cell>
          <cell r="AZ1343">
            <v>0</v>
          </cell>
          <cell r="BA1343">
            <v>0</v>
          </cell>
          <cell r="BB1343">
            <v>0</v>
          </cell>
          <cell r="BC1343">
            <v>0</v>
          </cell>
          <cell r="BD1343">
            <v>0</v>
          </cell>
          <cell r="BE1343">
            <v>0</v>
          </cell>
          <cell r="BF1343">
            <v>0</v>
          </cell>
          <cell r="BG1343">
            <v>0</v>
          </cell>
          <cell r="BH1343">
            <v>0</v>
          </cell>
          <cell r="BI1343">
            <v>0</v>
          </cell>
          <cell r="BJ1343">
            <v>0</v>
          </cell>
          <cell r="BK1343">
            <v>0</v>
          </cell>
          <cell r="BL1343">
            <v>0</v>
          </cell>
        </row>
        <row r="1344">
          <cell r="B1344" t="str">
            <v>1.1.06.07.00323</v>
          </cell>
          <cell r="C1344" t="str">
            <v xml:space="preserve">NV ILEANA                                         </v>
          </cell>
          <cell r="D1344">
            <v>5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0</v>
          </cell>
          <cell r="AA1344">
            <v>0</v>
          </cell>
          <cell r="AB1344">
            <v>0</v>
          </cell>
          <cell r="AC1344">
            <v>0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J1344">
            <v>0</v>
          </cell>
          <cell r="AK1344">
            <v>0</v>
          </cell>
          <cell r="AL1344">
            <v>0</v>
          </cell>
          <cell r="AM1344">
            <v>283742.31</v>
          </cell>
          <cell r="AN1344">
            <v>0</v>
          </cell>
          <cell r="AO1344">
            <v>0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T1344">
            <v>0</v>
          </cell>
          <cell r="AU1344">
            <v>0</v>
          </cell>
          <cell r="AV1344">
            <v>0</v>
          </cell>
          <cell r="AW1344">
            <v>0</v>
          </cell>
          <cell r="AX1344">
            <v>0</v>
          </cell>
          <cell r="AY1344">
            <v>0</v>
          </cell>
          <cell r="AZ1344">
            <v>0</v>
          </cell>
          <cell r="BA1344">
            <v>0</v>
          </cell>
          <cell r="BB1344">
            <v>0</v>
          </cell>
          <cell r="BC1344">
            <v>0</v>
          </cell>
          <cell r="BD1344">
            <v>0</v>
          </cell>
          <cell r="BE1344">
            <v>0</v>
          </cell>
          <cell r="BF1344">
            <v>0</v>
          </cell>
          <cell r="BG1344">
            <v>0</v>
          </cell>
          <cell r="BH1344">
            <v>0</v>
          </cell>
          <cell r="BI1344">
            <v>0</v>
          </cell>
          <cell r="BJ1344">
            <v>0</v>
          </cell>
          <cell r="BK1344">
            <v>0</v>
          </cell>
          <cell r="BL1344">
            <v>0</v>
          </cell>
        </row>
        <row r="1345">
          <cell r="B1345" t="str">
            <v>1.1.06.07.00324</v>
          </cell>
          <cell r="C1345" t="str">
            <v xml:space="preserve">NV KATERINA G                                     </v>
          </cell>
          <cell r="D1345">
            <v>5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B1345">
            <v>0</v>
          </cell>
          <cell r="AC1345">
            <v>0</v>
          </cell>
          <cell r="AD1345">
            <v>0</v>
          </cell>
          <cell r="AE1345">
            <v>0</v>
          </cell>
          <cell r="AF1345">
            <v>0</v>
          </cell>
          <cell r="AG1345">
            <v>0</v>
          </cell>
          <cell r="AH1345">
            <v>0</v>
          </cell>
          <cell r="AI1345">
            <v>0</v>
          </cell>
          <cell r="AJ1345">
            <v>0</v>
          </cell>
          <cell r="AK1345">
            <v>0</v>
          </cell>
          <cell r="AL1345">
            <v>0</v>
          </cell>
          <cell r="AM1345">
            <v>-885.71</v>
          </cell>
          <cell r="AN1345">
            <v>0</v>
          </cell>
          <cell r="AO1345">
            <v>0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T1345">
            <v>0</v>
          </cell>
          <cell r="AU1345">
            <v>0</v>
          </cell>
          <cell r="AV1345">
            <v>0</v>
          </cell>
          <cell r="AW1345">
            <v>0</v>
          </cell>
          <cell r="AX1345">
            <v>0</v>
          </cell>
          <cell r="AY1345">
            <v>0</v>
          </cell>
          <cell r="AZ1345">
            <v>0</v>
          </cell>
          <cell r="BA1345">
            <v>0</v>
          </cell>
          <cell r="BB1345">
            <v>0</v>
          </cell>
          <cell r="BC1345">
            <v>0</v>
          </cell>
          <cell r="BD1345">
            <v>0</v>
          </cell>
          <cell r="BE1345">
            <v>0</v>
          </cell>
          <cell r="BF1345">
            <v>0</v>
          </cell>
          <cell r="BG1345">
            <v>0</v>
          </cell>
          <cell r="BH1345">
            <v>0</v>
          </cell>
          <cell r="BI1345">
            <v>0</v>
          </cell>
          <cell r="BJ1345">
            <v>0</v>
          </cell>
          <cell r="BK1345">
            <v>0</v>
          </cell>
          <cell r="BL1345">
            <v>0</v>
          </cell>
        </row>
        <row r="1346">
          <cell r="B1346" t="str">
            <v>1.1.06.07.00325</v>
          </cell>
          <cell r="C1346" t="str">
            <v xml:space="preserve">NV PANORMOS                                       </v>
          </cell>
          <cell r="D1346">
            <v>5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AO1346">
            <v>0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T1346">
            <v>0</v>
          </cell>
          <cell r="AU1346">
            <v>0</v>
          </cell>
          <cell r="AV1346">
            <v>0</v>
          </cell>
          <cell r="AW1346">
            <v>0</v>
          </cell>
          <cell r="AX1346">
            <v>0</v>
          </cell>
          <cell r="AY1346">
            <v>0</v>
          </cell>
          <cell r="AZ1346">
            <v>0</v>
          </cell>
          <cell r="BA1346">
            <v>0</v>
          </cell>
          <cell r="BB1346">
            <v>0</v>
          </cell>
          <cell r="BC1346">
            <v>0</v>
          </cell>
          <cell r="BD1346">
            <v>0</v>
          </cell>
          <cell r="BE1346">
            <v>0</v>
          </cell>
          <cell r="BF1346">
            <v>0</v>
          </cell>
          <cell r="BG1346">
            <v>0</v>
          </cell>
          <cell r="BH1346">
            <v>0</v>
          </cell>
          <cell r="BI1346">
            <v>0</v>
          </cell>
          <cell r="BJ1346">
            <v>0</v>
          </cell>
          <cell r="BK1346">
            <v>0</v>
          </cell>
          <cell r="BL1346">
            <v>0</v>
          </cell>
        </row>
        <row r="1347">
          <cell r="B1347" t="str">
            <v>1.1.06.07.00326</v>
          </cell>
          <cell r="C1347" t="str">
            <v xml:space="preserve">NV NORSUL BAHIA                                   </v>
          </cell>
          <cell r="D1347">
            <v>5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AO1347">
            <v>0</v>
          </cell>
          <cell r="AP1347">
            <v>0</v>
          </cell>
          <cell r="AQ1347">
            <v>0</v>
          </cell>
          <cell r="AR1347">
            <v>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AW1347">
            <v>0</v>
          </cell>
          <cell r="AX1347">
            <v>0</v>
          </cell>
          <cell r="AY1347">
            <v>0</v>
          </cell>
          <cell r="AZ1347">
            <v>0</v>
          </cell>
          <cell r="BA1347">
            <v>0</v>
          </cell>
          <cell r="BB1347">
            <v>0</v>
          </cell>
          <cell r="BC1347">
            <v>0</v>
          </cell>
          <cell r="BD1347">
            <v>0</v>
          </cell>
          <cell r="BE1347">
            <v>0</v>
          </cell>
          <cell r="BF1347">
            <v>0</v>
          </cell>
          <cell r="BG1347">
            <v>0</v>
          </cell>
          <cell r="BH1347">
            <v>0</v>
          </cell>
          <cell r="BI1347">
            <v>0</v>
          </cell>
          <cell r="BJ1347">
            <v>0</v>
          </cell>
          <cell r="BK1347">
            <v>0</v>
          </cell>
          <cell r="BL1347">
            <v>0</v>
          </cell>
        </row>
        <row r="1348">
          <cell r="B1348" t="str">
            <v>1.1.06.07.00327</v>
          </cell>
          <cell r="C1348" t="str">
            <v xml:space="preserve">VIENNA WOOD N                                     </v>
          </cell>
          <cell r="D1348">
            <v>5</v>
          </cell>
          <cell r="E1348">
            <v>0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AO1348">
            <v>0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>
            <v>0</v>
          </cell>
          <cell r="AU1348">
            <v>0</v>
          </cell>
          <cell r="AV1348">
            <v>0</v>
          </cell>
          <cell r="AW1348">
            <v>0</v>
          </cell>
          <cell r="AX1348">
            <v>0</v>
          </cell>
          <cell r="AY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0</v>
          </cell>
          <cell r="BD1348">
            <v>0</v>
          </cell>
          <cell r="BE1348">
            <v>0</v>
          </cell>
          <cell r="BF1348">
            <v>0</v>
          </cell>
          <cell r="BG1348">
            <v>0</v>
          </cell>
          <cell r="BH1348">
            <v>0</v>
          </cell>
          <cell r="BI1348">
            <v>0</v>
          </cell>
          <cell r="BJ1348">
            <v>0</v>
          </cell>
          <cell r="BK1348">
            <v>0</v>
          </cell>
          <cell r="BL1348">
            <v>0</v>
          </cell>
        </row>
        <row r="1349">
          <cell r="B1349" t="str">
            <v>1.1.06.07.00328</v>
          </cell>
          <cell r="C1349" t="str">
            <v xml:space="preserve">NV WINNER                                         </v>
          </cell>
          <cell r="D1349">
            <v>5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0</v>
          </cell>
          <cell r="Z1349">
            <v>0</v>
          </cell>
          <cell r="AA1349">
            <v>0</v>
          </cell>
          <cell r="AB1349">
            <v>0</v>
          </cell>
          <cell r="AC1349">
            <v>0</v>
          </cell>
          <cell r="AD1349">
            <v>0</v>
          </cell>
          <cell r="AE1349">
            <v>0</v>
          </cell>
          <cell r="AF1349">
            <v>0</v>
          </cell>
          <cell r="AG1349">
            <v>0</v>
          </cell>
          <cell r="AH1349">
            <v>0</v>
          </cell>
          <cell r="AI1349">
            <v>0</v>
          </cell>
          <cell r="AJ1349">
            <v>0</v>
          </cell>
          <cell r="AK1349">
            <v>0</v>
          </cell>
          <cell r="AL1349">
            <v>0</v>
          </cell>
          <cell r="AM1349">
            <v>0</v>
          </cell>
          <cell r="AN1349">
            <v>-1197.8900000000001</v>
          </cell>
          <cell r="AO1349">
            <v>-1197.8900000000001</v>
          </cell>
          <cell r="AP1349">
            <v>-1197.8900000000001</v>
          </cell>
          <cell r="AQ1349">
            <v>-1197.8900000000001</v>
          </cell>
          <cell r="AR1349">
            <v>-1197.8900000000001</v>
          </cell>
          <cell r="AS1349">
            <v>-1197.8900000000001</v>
          </cell>
          <cell r="AT1349">
            <v>0</v>
          </cell>
          <cell r="AU1349">
            <v>0</v>
          </cell>
          <cell r="AV1349">
            <v>0</v>
          </cell>
          <cell r="AW1349">
            <v>0</v>
          </cell>
          <cell r="AX1349">
            <v>0</v>
          </cell>
          <cell r="AY1349">
            <v>0</v>
          </cell>
          <cell r="AZ1349">
            <v>0</v>
          </cell>
          <cell r="BA1349">
            <v>0</v>
          </cell>
          <cell r="BB1349">
            <v>0</v>
          </cell>
          <cell r="BC1349">
            <v>-11692.29</v>
          </cell>
          <cell r="BD1349">
            <v>0</v>
          </cell>
          <cell r="BE1349">
            <v>0</v>
          </cell>
          <cell r="BF1349">
            <v>0</v>
          </cell>
          <cell r="BG1349">
            <v>0</v>
          </cell>
          <cell r="BH1349">
            <v>0</v>
          </cell>
          <cell r="BI1349">
            <v>0</v>
          </cell>
          <cell r="BJ1349">
            <v>0</v>
          </cell>
          <cell r="BK1349">
            <v>0</v>
          </cell>
          <cell r="BL1349">
            <v>0</v>
          </cell>
        </row>
        <row r="1350">
          <cell r="B1350" t="str">
            <v>1.1.06.07.00329</v>
          </cell>
          <cell r="C1350" t="str">
            <v xml:space="preserve">NV ARCADIA                                        </v>
          </cell>
          <cell r="D1350">
            <v>5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B1350">
            <v>0</v>
          </cell>
          <cell r="AC1350">
            <v>0</v>
          </cell>
          <cell r="AD1350">
            <v>0</v>
          </cell>
          <cell r="AE1350">
            <v>0</v>
          </cell>
          <cell r="AF1350">
            <v>0</v>
          </cell>
          <cell r="AG1350">
            <v>0</v>
          </cell>
          <cell r="AH1350">
            <v>0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>
            <v>1385604.2</v>
          </cell>
          <cell r="AO1350">
            <v>-41681.839999999997</v>
          </cell>
          <cell r="AP1350">
            <v>-41681.839999999997</v>
          </cell>
          <cell r="AQ1350">
            <v>-41681.839999999997</v>
          </cell>
          <cell r="AR1350">
            <v>-41681.839999999997</v>
          </cell>
          <cell r="AS1350">
            <v>-41681.839999999997</v>
          </cell>
          <cell r="AT1350">
            <v>-41681.839999999997</v>
          </cell>
          <cell r="AU1350">
            <v>-41681.839999999997</v>
          </cell>
          <cell r="AV1350">
            <v>-2931.8</v>
          </cell>
          <cell r="AW1350">
            <v>-2931.8</v>
          </cell>
          <cell r="AX1350">
            <v>0</v>
          </cell>
          <cell r="AY1350">
            <v>0</v>
          </cell>
          <cell r="AZ1350">
            <v>0</v>
          </cell>
          <cell r="BA1350">
            <v>0</v>
          </cell>
          <cell r="BB1350">
            <v>0</v>
          </cell>
          <cell r="BC1350">
            <v>0</v>
          </cell>
          <cell r="BD1350">
            <v>0</v>
          </cell>
          <cell r="BE1350">
            <v>0</v>
          </cell>
          <cell r="BF1350">
            <v>0</v>
          </cell>
          <cell r="BG1350">
            <v>0</v>
          </cell>
          <cell r="BH1350">
            <v>0</v>
          </cell>
          <cell r="BI1350">
            <v>0</v>
          </cell>
          <cell r="BJ1350">
            <v>0</v>
          </cell>
          <cell r="BK1350">
            <v>0</v>
          </cell>
          <cell r="BL1350">
            <v>0</v>
          </cell>
        </row>
        <row r="1351">
          <cell r="B1351" t="str">
            <v>1.1.06.07.00330</v>
          </cell>
          <cell r="C1351" t="str">
            <v xml:space="preserve">NV SAGA TIDE                                      </v>
          </cell>
          <cell r="D1351">
            <v>5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0</v>
          </cell>
          <cell r="Z1351">
            <v>0</v>
          </cell>
          <cell r="AA1351">
            <v>0</v>
          </cell>
          <cell r="AB1351">
            <v>0</v>
          </cell>
          <cell r="AC1351">
            <v>0</v>
          </cell>
          <cell r="AD1351">
            <v>0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0</v>
          </cell>
          <cell r="AJ1351">
            <v>0</v>
          </cell>
          <cell r="AK1351">
            <v>0</v>
          </cell>
          <cell r="AL1351">
            <v>0</v>
          </cell>
          <cell r="AM1351">
            <v>0</v>
          </cell>
          <cell r="AN1351">
            <v>226511.85</v>
          </cell>
          <cell r="AO1351">
            <v>28.02</v>
          </cell>
          <cell r="AP1351">
            <v>28.02</v>
          </cell>
          <cell r="AQ1351">
            <v>28.02</v>
          </cell>
          <cell r="AR1351">
            <v>28.02</v>
          </cell>
          <cell r="AS1351">
            <v>28.02</v>
          </cell>
          <cell r="AT1351">
            <v>-10819.75</v>
          </cell>
          <cell r="AU1351">
            <v>-10819.75</v>
          </cell>
          <cell r="AV1351">
            <v>0</v>
          </cell>
          <cell r="AW1351">
            <v>0</v>
          </cell>
          <cell r="AX1351">
            <v>0</v>
          </cell>
          <cell r="AY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0</v>
          </cell>
          <cell r="BD1351">
            <v>0</v>
          </cell>
          <cell r="BE1351">
            <v>0</v>
          </cell>
          <cell r="BF1351">
            <v>0</v>
          </cell>
          <cell r="BG1351">
            <v>0</v>
          </cell>
          <cell r="BH1351">
            <v>0</v>
          </cell>
          <cell r="BI1351">
            <v>0</v>
          </cell>
          <cell r="BJ1351">
            <v>0</v>
          </cell>
          <cell r="BK1351">
            <v>0</v>
          </cell>
          <cell r="BL1351">
            <v>0</v>
          </cell>
        </row>
        <row r="1352">
          <cell r="B1352" t="str">
            <v>1.1.06.07.00331</v>
          </cell>
          <cell r="C1352" t="str">
            <v xml:space="preserve">NV AXON QUEEN                                     </v>
          </cell>
          <cell r="D1352">
            <v>5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0</v>
          </cell>
          <cell r="AE1352">
            <v>0</v>
          </cell>
          <cell r="AF1352">
            <v>0</v>
          </cell>
          <cell r="AG1352">
            <v>0</v>
          </cell>
          <cell r="AH1352">
            <v>0</v>
          </cell>
          <cell r="AI1352">
            <v>0</v>
          </cell>
          <cell r="AJ1352">
            <v>0</v>
          </cell>
          <cell r="AK1352">
            <v>0</v>
          </cell>
          <cell r="AL1352">
            <v>0</v>
          </cell>
          <cell r="AM1352">
            <v>0</v>
          </cell>
          <cell r="AN1352">
            <v>419018.67</v>
          </cell>
          <cell r="AO1352">
            <v>3658.45</v>
          </cell>
          <cell r="AP1352">
            <v>3658.45</v>
          </cell>
          <cell r="AQ1352">
            <v>3658.45</v>
          </cell>
          <cell r="AR1352">
            <v>3658.45</v>
          </cell>
          <cell r="AS1352">
            <v>3658.45</v>
          </cell>
          <cell r="AT1352">
            <v>3658.45</v>
          </cell>
          <cell r="AU1352">
            <v>3658.45</v>
          </cell>
          <cell r="AV1352">
            <v>0</v>
          </cell>
          <cell r="AW1352">
            <v>3222.87</v>
          </cell>
          <cell r="AX1352">
            <v>3222.87</v>
          </cell>
          <cell r="AY1352">
            <v>0</v>
          </cell>
          <cell r="AZ1352">
            <v>0</v>
          </cell>
          <cell r="BA1352">
            <v>0</v>
          </cell>
          <cell r="BB1352">
            <v>0</v>
          </cell>
          <cell r="BC1352">
            <v>0</v>
          </cell>
          <cell r="BD1352">
            <v>0</v>
          </cell>
          <cell r="BE1352">
            <v>0</v>
          </cell>
          <cell r="BF1352">
            <v>0</v>
          </cell>
          <cell r="BG1352">
            <v>0</v>
          </cell>
          <cell r="BH1352">
            <v>0</v>
          </cell>
          <cell r="BI1352">
            <v>0</v>
          </cell>
          <cell r="BJ1352">
            <v>0</v>
          </cell>
          <cell r="BK1352">
            <v>0</v>
          </cell>
          <cell r="BL1352">
            <v>0</v>
          </cell>
        </row>
        <row r="1353">
          <cell r="B1353" t="str">
            <v>1.1.06.07.00332</v>
          </cell>
          <cell r="C1353" t="str">
            <v xml:space="preserve">NV DESTINO DOS                                    </v>
          </cell>
          <cell r="D1353">
            <v>5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AO1353">
            <v>3584.01</v>
          </cell>
          <cell r="AP1353">
            <v>3584.01</v>
          </cell>
          <cell r="AQ1353">
            <v>3584.01</v>
          </cell>
          <cell r="AR1353">
            <v>3584.01</v>
          </cell>
          <cell r="AS1353">
            <v>3584.01</v>
          </cell>
          <cell r="AT1353">
            <v>3584.01</v>
          </cell>
          <cell r="AU1353">
            <v>3584.01</v>
          </cell>
          <cell r="AV1353">
            <v>0</v>
          </cell>
          <cell r="AW1353">
            <v>0</v>
          </cell>
          <cell r="AX1353">
            <v>0</v>
          </cell>
          <cell r="AY1353">
            <v>0</v>
          </cell>
          <cell r="AZ1353">
            <v>0</v>
          </cell>
          <cell r="BA1353">
            <v>380830.32</v>
          </cell>
          <cell r="BB1353">
            <v>0</v>
          </cell>
          <cell r="BC1353">
            <v>0</v>
          </cell>
          <cell r="BD1353">
            <v>0</v>
          </cell>
          <cell r="BE1353">
            <v>0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  <cell r="BK1353">
            <v>0</v>
          </cell>
          <cell r="BL1353">
            <v>0</v>
          </cell>
        </row>
        <row r="1354">
          <cell r="B1354" t="str">
            <v>1.1.06.07.00333</v>
          </cell>
          <cell r="C1354" t="str">
            <v xml:space="preserve">NV JOHNNY P                                       </v>
          </cell>
          <cell r="D1354">
            <v>5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AO1354">
            <v>4562.59</v>
          </cell>
          <cell r="AP1354">
            <v>4562.59</v>
          </cell>
          <cell r="AQ1354">
            <v>4562.59</v>
          </cell>
          <cell r="AR1354">
            <v>4562.59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0</v>
          </cell>
          <cell r="AY1354">
            <v>0</v>
          </cell>
          <cell r="AZ1354">
            <v>0</v>
          </cell>
          <cell r="BA1354">
            <v>0</v>
          </cell>
          <cell r="BB1354">
            <v>0</v>
          </cell>
          <cell r="BC1354">
            <v>0</v>
          </cell>
          <cell r="BD1354">
            <v>0</v>
          </cell>
          <cell r="BE1354">
            <v>0</v>
          </cell>
          <cell r="BF1354">
            <v>0</v>
          </cell>
          <cell r="BG1354">
            <v>0</v>
          </cell>
          <cell r="BH1354">
            <v>0</v>
          </cell>
          <cell r="BI1354">
            <v>0</v>
          </cell>
          <cell r="BJ1354">
            <v>0</v>
          </cell>
          <cell r="BK1354">
            <v>0</v>
          </cell>
          <cell r="BL1354">
            <v>0</v>
          </cell>
        </row>
        <row r="1355">
          <cell r="B1355" t="str">
            <v>1.1.06.07.00334</v>
          </cell>
          <cell r="C1355" t="str">
            <v xml:space="preserve">NV POLYDEFKIS P                                   </v>
          </cell>
          <cell r="D1355">
            <v>5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AO1355">
            <v>56419.57</v>
          </cell>
          <cell r="AP1355">
            <v>36958.5</v>
          </cell>
          <cell r="AQ1355">
            <v>36958.5</v>
          </cell>
          <cell r="AR1355">
            <v>36958.5</v>
          </cell>
          <cell r="AS1355">
            <v>36958.5</v>
          </cell>
          <cell r="AT1355">
            <v>36958.5</v>
          </cell>
          <cell r="AU1355">
            <v>36958.5</v>
          </cell>
          <cell r="AV1355">
            <v>0</v>
          </cell>
          <cell r="AW1355">
            <v>0</v>
          </cell>
          <cell r="AX1355">
            <v>0</v>
          </cell>
          <cell r="AY1355">
            <v>1181369.27</v>
          </cell>
          <cell r="AZ1355">
            <v>5369.27</v>
          </cell>
          <cell r="BA1355">
            <v>57276.65</v>
          </cell>
          <cell r="BB1355">
            <v>0</v>
          </cell>
          <cell r="BC1355">
            <v>0</v>
          </cell>
          <cell r="BD1355">
            <v>0</v>
          </cell>
          <cell r="BE1355">
            <v>0</v>
          </cell>
          <cell r="BF1355">
            <v>0</v>
          </cell>
          <cell r="BG1355">
            <v>0</v>
          </cell>
          <cell r="BH1355">
            <v>0</v>
          </cell>
          <cell r="BI1355">
            <v>0</v>
          </cell>
          <cell r="BJ1355">
            <v>0</v>
          </cell>
          <cell r="BK1355">
            <v>0</v>
          </cell>
          <cell r="BL1355">
            <v>0</v>
          </cell>
        </row>
        <row r="1356">
          <cell r="B1356" t="str">
            <v>1.1.06.07.00335</v>
          </cell>
          <cell r="C1356" t="str">
            <v xml:space="preserve">NV FRIENDSHIP                                     </v>
          </cell>
          <cell r="D1356">
            <v>5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AO1356">
            <v>0</v>
          </cell>
          <cell r="AP1356">
            <v>2147683.58</v>
          </cell>
          <cell r="AQ1356">
            <v>113803.13</v>
          </cell>
          <cell r="AR1356">
            <v>113803.13</v>
          </cell>
          <cell r="AS1356">
            <v>113803.13</v>
          </cell>
          <cell r="AT1356">
            <v>113803.13</v>
          </cell>
          <cell r="AU1356">
            <v>113803.13</v>
          </cell>
          <cell r="AV1356">
            <v>0.14000000000000001</v>
          </cell>
          <cell r="AW1356">
            <v>0.14000000000000001</v>
          </cell>
          <cell r="AX1356">
            <v>0.14000000000000001</v>
          </cell>
          <cell r="AY1356">
            <v>0</v>
          </cell>
          <cell r="AZ1356">
            <v>0</v>
          </cell>
          <cell r="BA1356">
            <v>0</v>
          </cell>
          <cell r="BB1356">
            <v>0</v>
          </cell>
          <cell r="BC1356">
            <v>0</v>
          </cell>
          <cell r="BD1356">
            <v>0</v>
          </cell>
          <cell r="BE1356">
            <v>0</v>
          </cell>
          <cell r="BF1356">
            <v>0</v>
          </cell>
          <cell r="BG1356">
            <v>0</v>
          </cell>
          <cell r="BH1356">
            <v>0</v>
          </cell>
          <cell r="BI1356">
            <v>0</v>
          </cell>
          <cell r="BJ1356">
            <v>0</v>
          </cell>
          <cell r="BK1356">
            <v>0</v>
          </cell>
          <cell r="BL1356">
            <v>0</v>
          </cell>
        </row>
        <row r="1357">
          <cell r="B1357" t="str">
            <v>1.1.06.07.00336</v>
          </cell>
          <cell r="C1357" t="str">
            <v xml:space="preserve">NV ALYCIA                                         </v>
          </cell>
          <cell r="D1357">
            <v>5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AO1357">
            <v>0</v>
          </cell>
          <cell r="AP1357">
            <v>1109727.1499999999</v>
          </cell>
          <cell r="AQ1357">
            <v>363403.28</v>
          </cell>
          <cell r="AR1357">
            <v>336520.43</v>
          </cell>
          <cell r="AS1357">
            <v>46615.66</v>
          </cell>
          <cell r="AT1357">
            <v>46615.66</v>
          </cell>
          <cell r="AU1357">
            <v>46615.66</v>
          </cell>
          <cell r="AV1357">
            <v>0</v>
          </cell>
          <cell r="AW1357">
            <v>0</v>
          </cell>
          <cell r="AX1357">
            <v>0</v>
          </cell>
          <cell r="AY1357">
            <v>0</v>
          </cell>
          <cell r="AZ1357">
            <v>0</v>
          </cell>
          <cell r="BA1357">
            <v>0</v>
          </cell>
          <cell r="BB1357">
            <v>0</v>
          </cell>
          <cell r="BC1357">
            <v>0</v>
          </cell>
          <cell r="BD1357">
            <v>0</v>
          </cell>
          <cell r="BE1357">
            <v>0</v>
          </cell>
          <cell r="BF1357">
            <v>0</v>
          </cell>
          <cell r="BG1357">
            <v>0</v>
          </cell>
          <cell r="BH1357">
            <v>0</v>
          </cell>
          <cell r="BI1357">
            <v>0</v>
          </cell>
          <cell r="BJ1357">
            <v>0</v>
          </cell>
          <cell r="BK1357">
            <v>0</v>
          </cell>
          <cell r="BL1357">
            <v>0</v>
          </cell>
        </row>
        <row r="1358">
          <cell r="B1358" t="str">
            <v>1.1.06.07.00337</v>
          </cell>
          <cell r="C1358" t="str">
            <v xml:space="preserve">NV SENATOR                                        </v>
          </cell>
          <cell r="D1358">
            <v>5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AO1358">
            <v>0</v>
          </cell>
          <cell r="AP1358">
            <v>134465.71</v>
          </cell>
          <cell r="AQ1358">
            <v>32595.91</v>
          </cell>
          <cell r="AR1358">
            <v>32595.91</v>
          </cell>
          <cell r="AS1358">
            <v>32595.91</v>
          </cell>
          <cell r="AT1358">
            <v>32595.91</v>
          </cell>
          <cell r="AU1358">
            <v>32595.91</v>
          </cell>
          <cell r="AV1358">
            <v>0</v>
          </cell>
          <cell r="AW1358">
            <v>0</v>
          </cell>
          <cell r="AX1358">
            <v>0</v>
          </cell>
          <cell r="AY1358">
            <v>0</v>
          </cell>
          <cell r="AZ1358">
            <v>0</v>
          </cell>
          <cell r="BA1358">
            <v>0</v>
          </cell>
          <cell r="BB1358">
            <v>0</v>
          </cell>
          <cell r="BC1358">
            <v>0</v>
          </cell>
          <cell r="BD1358">
            <v>0</v>
          </cell>
          <cell r="BE1358">
            <v>0</v>
          </cell>
          <cell r="BF1358">
            <v>0</v>
          </cell>
          <cell r="BG1358">
            <v>0</v>
          </cell>
          <cell r="BH1358">
            <v>0</v>
          </cell>
          <cell r="BI1358">
            <v>0</v>
          </cell>
          <cell r="BJ1358">
            <v>0</v>
          </cell>
          <cell r="BK1358">
            <v>0</v>
          </cell>
          <cell r="BL1358">
            <v>0</v>
          </cell>
        </row>
        <row r="1359">
          <cell r="B1359" t="str">
            <v>1.1.06.07.00338</v>
          </cell>
          <cell r="C1359" t="str">
            <v xml:space="preserve">NV ALTHEA                                         </v>
          </cell>
          <cell r="D1359">
            <v>5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AO1359">
            <v>0</v>
          </cell>
          <cell r="AP1359">
            <v>28.56</v>
          </cell>
          <cell r="AQ1359">
            <v>-26161.1</v>
          </cell>
          <cell r="AR1359">
            <v>-26161.1</v>
          </cell>
          <cell r="AS1359">
            <v>-26161.1</v>
          </cell>
          <cell r="AT1359">
            <v>-26161.1</v>
          </cell>
          <cell r="AU1359">
            <v>-26161.1</v>
          </cell>
          <cell r="AV1359">
            <v>0</v>
          </cell>
          <cell r="AW1359">
            <v>0</v>
          </cell>
          <cell r="AX1359">
            <v>0</v>
          </cell>
          <cell r="AY1359">
            <v>0</v>
          </cell>
          <cell r="AZ1359">
            <v>0</v>
          </cell>
          <cell r="BA1359">
            <v>0</v>
          </cell>
          <cell r="BB1359">
            <v>0</v>
          </cell>
          <cell r="BC1359">
            <v>0</v>
          </cell>
          <cell r="BD1359">
            <v>0</v>
          </cell>
          <cell r="BE1359">
            <v>0</v>
          </cell>
          <cell r="BF1359">
            <v>0</v>
          </cell>
          <cell r="BG1359">
            <v>0</v>
          </cell>
          <cell r="BH1359">
            <v>0</v>
          </cell>
          <cell r="BI1359">
            <v>0</v>
          </cell>
          <cell r="BJ1359">
            <v>0</v>
          </cell>
          <cell r="BK1359">
            <v>0</v>
          </cell>
          <cell r="BL1359">
            <v>0</v>
          </cell>
        </row>
        <row r="1360">
          <cell r="B1360" t="str">
            <v>1.1.06.07.00339</v>
          </cell>
          <cell r="C1360" t="str">
            <v xml:space="preserve">NV NEDIM BEY                                      </v>
          </cell>
          <cell r="D1360">
            <v>5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AO1360">
            <v>0</v>
          </cell>
          <cell r="AP1360">
            <v>21579.15</v>
          </cell>
          <cell r="AQ1360">
            <v>21579.15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  <cell r="AY1360">
            <v>0</v>
          </cell>
          <cell r="AZ1360">
            <v>0</v>
          </cell>
          <cell r="BA1360">
            <v>0</v>
          </cell>
          <cell r="BB1360">
            <v>0</v>
          </cell>
          <cell r="BC1360">
            <v>0</v>
          </cell>
          <cell r="BD1360">
            <v>0</v>
          </cell>
          <cell r="BE1360">
            <v>0</v>
          </cell>
          <cell r="BF1360">
            <v>0</v>
          </cell>
          <cell r="BG1360">
            <v>0</v>
          </cell>
          <cell r="BH1360">
            <v>0</v>
          </cell>
          <cell r="BI1360">
            <v>0</v>
          </cell>
          <cell r="BJ1360">
            <v>0</v>
          </cell>
          <cell r="BK1360">
            <v>0</v>
          </cell>
          <cell r="BL1360">
            <v>0</v>
          </cell>
        </row>
        <row r="1361">
          <cell r="B1361" t="str">
            <v>1.1.06.07.00340</v>
          </cell>
          <cell r="C1361" t="str">
            <v xml:space="preserve">NV COSMAR                                         </v>
          </cell>
          <cell r="D1361">
            <v>5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AO1361">
            <v>0</v>
          </cell>
          <cell r="AP1361">
            <v>0</v>
          </cell>
          <cell r="AQ1361">
            <v>434448.32</v>
          </cell>
          <cell r="AR1361">
            <v>7739.57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  <cell r="AY1361">
            <v>0</v>
          </cell>
          <cell r="AZ1361">
            <v>0</v>
          </cell>
          <cell r="BA1361">
            <v>0</v>
          </cell>
          <cell r="BB1361">
            <v>0</v>
          </cell>
          <cell r="BC1361">
            <v>0</v>
          </cell>
          <cell r="BD1361">
            <v>0</v>
          </cell>
          <cell r="BE1361">
            <v>0</v>
          </cell>
          <cell r="BF1361">
            <v>0</v>
          </cell>
          <cell r="BG1361">
            <v>0</v>
          </cell>
          <cell r="BH1361">
            <v>0</v>
          </cell>
          <cell r="BI1361">
            <v>0</v>
          </cell>
          <cell r="BJ1361">
            <v>0</v>
          </cell>
          <cell r="BK1361">
            <v>0</v>
          </cell>
          <cell r="BL1361">
            <v>0</v>
          </cell>
        </row>
        <row r="1362">
          <cell r="B1362" t="str">
            <v>1.1.06.07.00341</v>
          </cell>
          <cell r="C1362" t="str">
            <v xml:space="preserve">NV AGAMEMNON                                      </v>
          </cell>
          <cell r="D1362">
            <v>5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AO1362">
            <v>0</v>
          </cell>
          <cell r="AP1362">
            <v>0</v>
          </cell>
          <cell r="AQ1362">
            <v>97728.89</v>
          </cell>
          <cell r="AR1362">
            <v>131.96</v>
          </cell>
          <cell r="AS1362">
            <v>131.96</v>
          </cell>
          <cell r="AT1362">
            <v>131.96</v>
          </cell>
          <cell r="AU1362">
            <v>131.96</v>
          </cell>
          <cell r="AV1362">
            <v>0</v>
          </cell>
          <cell r="AW1362">
            <v>0</v>
          </cell>
          <cell r="AX1362">
            <v>0</v>
          </cell>
          <cell r="AY1362">
            <v>0</v>
          </cell>
          <cell r="AZ1362">
            <v>0</v>
          </cell>
          <cell r="BA1362">
            <v>0</v>
          </cell>
          <cell r="BB1362">
            <v>0</v>
          </cell>
          <cell r="BC1362">
            <v>0</v>
          </cell>
          <cell r="BD1362">
            <v>0</v>
          </cell>
          <cell r="BE1362">
            <v>0</v>
          </cell>
          <cell r="BF1362">
            <v>0</v>
          </cell>
          <cell r="BG1362">
            <v>0</v>
          </cell>
          <cell r="BH1362">
            <v>0</v>
          </cell>
          <cell r="BI1362">
            <v>0</v>
          </cell>
          <cell r="BJ1362">
            <v>0</v>
          </cell>
          <cell r="BK1362">
            <v>0</v>
          </cell>
          <cell r="BL1362">
            <v>0</v>
          </cell>
        </row>
        <row r="1363">
          <cell r="B1363" t="str">
            <v>1.1.06.07.00342</v>
          </cell>
          <cell r="C1363" t="str">
            <v xml:space="preserve">NV GREAT GAIN                                     </v>
          </cell>
          <cell r="D1363">
            <v>5</v>
          </cell>
          <cell r="E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AO1363">
            <v>0</v>
          </cell>
          <cell r="AP1363">
            <v>8330.74</v>
          </cell>
          <cell r="AQ1363">
            <v>8330.74</v>
          </cell>
          <cell r="AR1363">
            <v>8330.74</v>
          </cell>
          <cell r="AS1363">
            <v>8330.74</v>
          </cell>
          <cell r="AT1363">
            <v>0</v>
          </cell>
          <cell r="AU1363">
            <v>0</v>
          </cell>
          <cell r="AV1363">
            <v>0</v>
          </cell>
          <cell r="AW1363">
            <v>0</v>
          </cell>
          <cell r="AX1363">
            <v>0</v>
          </cell>
          <cell r="AY1363">
            <v>0</v>
          </cell>
          <cell r="AZ1363">
            <v>0</v>
          </cell>
          <cell r="BA1363">
            <v>0</v>
          </cell>
          <cell r="BB1363">
            <v>0</v>
          </cell>
          <cell r="BC1363">
            <v>0</v>
          </cell>
          <cell r="BD1363">
            <v>0</v>
          </cell>
          <cell r="BE1363">
            <v>0</v>
          </cell>
          <cell r="BF1363">
            <v>0</v>
          </cell>
          <cell r="BG1363">
            <v>0</v>
          </cell>
          <cell r="BH1363">
            <v>0</v>
          </cell>
          <cell r="BI1363">
            <v>0</v>
          </cell>
          <cell r="BJ1363">
            <v>0</v>
          </cell>
          <cell r="BK1363">
            <v>0</v>
          </cell>
          <cell r="BL1363">
            <v>0</v>
          </cell>
        </row>
        <row r="1364">
          <cell r="B1364" t="str">
            <v>1.1.06.07.00343</v>
          </cell>
          <cell r="C1364" t="str">
            <v xml:space="preserve">NV IKAN SELANGAT                                  </v>
          </cell>
          <cell r="D1364">
            <v>5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AO1364">
            <v>0</v>
          </cell>
          <cell r="AP1364">
            <v>4913469.4000000004</v>
          </cell>
          <cell r="AQ1364">
            <v>201879.14</v>
          </cell>
          <cell r="AR1364">
            <v>51866.45</v>
          </cell>
          <cell r="AS1364">
            <v>51866.45</v>
          </cell>
          <cell r="AT1364">
            <v>51866.45</v>
          </cell>
          <cell r="AU1364">
            <v>51866.45</v>
          </cell>
          <cell r="AV1364">
            <v>0</v>
          </cell>
          <cell r="AW1364">
            <v>0</v>
          </cell>
          <cell r="AX1364">
            <v>0</v>
          </cell>
          <cell r="AY1364">
            <v>0</v>
          </cell>
          <cell r="AZ1364">
            <v>0</v>
          </cell>
          <cell r="BA1364">
            <v>0</v>
          </cell>
          <cell r="BB1364">
            <v>0</v>
          </cell>
          <cell r="BC1364">
            <v>0</v>
          </cell>
          <cell r="BD1364">
            <v>0</v>
          </cell>
          <cell r="BE1364">
            <v>0</v>
          </cell>
          <cell r="BF1364">
            <v>0</v>
          </cell>
          <cell r="BG1364">
            <v>0</v>
          </cell>
          <cell r="BH1364">
            <v>0</v>
          </cell>
          <cell r="BI1364">
            <v>0</v>
          </cell>
          <cell r="BJ1364">
            <v>0</v>
          </cell>
          <cell r="BK1364">
            <v>0</v>
          </cell>
          <cell r="BL1364">
            <v>0</v>
          </cell>
        </row>
        <row r="1365">
          <cell r="B1365" t="str">
            <v>1.1.06.07.00344</v>
          </cell>
          <cell r="C1365" t="str">
            <v xml:space="preserve">NV WESTWIND                                       </v>
          </cell>
          <cell r="D1365">
            <v>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AO1365">
            <v>0</v>
          </cell>
          <cell r="AP1365">
            <v>413214.86</v>
          </cell>
          <cell r="AQ1365">
            <v>744.68</v>
          </cell>
          <cell r="AR1365">
            <v>744.68</v>
          </cell>
          <cell r="AS1365">
            <v>744.68</v>
          </cell>
          <cell r="AT1365">
            <v>744.68</v>
          </cell>
          <cell r="AU1365">
            <v>744.68</v>
          </cell>
          <cell r="AV1365">
            <v>0</v>
          </cell>
          <cell r="AW1365">
            <v>0</v>
          </cell>
          <cell r="AX1365">
            <v>0</v>
          </cell>
          <cell r="AY1365">
            <v>0</v>
          </cell>
          <cell r="AZ1365">
            <v>0</v>
          </cell>
          <cell r="BA1365">
            <v>0</v>
          </cell>
          <cell r="BB1365">
            <v>0</v>
          </cell>
          <cell r="BC1365">
            <v>0</v>
          </cell>
          <cell r="BD1365">
            <v>0</v>
          </cell>
          <cell r="BE1365">
            <v>0</v>
          </cell>
          <cell r="BF1365">
            <v>0</v>
          </cell>
          <cell r="BG1365">
            <v>0</v>
          </cell>
          <cell r="BH1365">
            <v>0</v>
          </cell>
          <cell r="BI1365">
            <v>0</v>
          </cell>
          <cell r="BJ1365">
            <v>0</v>
          </cell>
          <cell r="BK1365">
            <v>0</v>
          </cell>
          <cell r="BL1365">
            <v>0</v>
          </cell>
        </row>
        <row r="1366">
          <cell r="B1366" t="str">
            <v>1.1.06.07.00345</v>
          </cell>
          <cell r="C1366" t="str">
            <v xml:space="preserve">NV SHAWNEE PRINCESS                               </v>
          </cell>
          <cell r="D1366">
            <v>5</v>
          </cell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AO1366">
            <v>0</v>
          </cell>
          <cell r="AP1366">
            <v>1421384.73</v>
          </cell>
          <cell r="AQ1366">
            <v>0</v>
          </cell>
          <cell r="AR1366">
            <v>0</v>
          </cell>
          <cell r="AS1366">
            <v>0</v>
          </cell>
          <cell r="AT1366">
            <v>0</v>
          </cell>
          <cell r="AU1366">
            <v>0</v>
          </cell>
          <cell r="AV1366">
            <v>0</v>
          </cell>
          <cell r="AW1366">
            <v>0</v>
          </cell>
          <cell r="AX1366">
            <v>0</v>
          </cell>
          <cell r="AY1366">
            <v>0</v>
          </cell>
          <cell r="AZ1366">
            <v>0</v>
          </cell>
          <cell r="BA1366">
            <v>0</v>
          </cell>
          <cell r="BB1366">
            <v>0</v>
          </cell>
          <cell r="BC1366">
            <v>0</v>
          </cell>
          <cell r="BD1366">
            <v>0</v>
          </cell>
          <cell r="BE1366">
            <v>0</v>
          </cell>
          <cell r="BF1366">
            <v>0</v>
          </cell>
          <cell r="BG1366">
            <v>0</v>
          </cell>
          <cell r="BH1366">
            <v>0</v>
          </cell>
          <cell r="BI1366">
            <v>0</v>
          </cell>
          <cell r="BJ1366">
            <v>0</v>
          </cell>
          <cell r="BK1366">
            <v>0</v>
          </cell>
          <cell r="BL1366">
            <v>0</v>
          </cell>
        </row>
        <row r="1367">
          <cell r="B1367" t="str">
            <v>1.1.06.07.00346</v>
          </cell>
          <cell r="C1367" t="str">
            <v xml:space="preserve">NV LAKE CHAMPLAIN                                 </v>
          </cell>
          <cell r="D1367">
            <v>5</v>
          </cell>
          <cell r="E1367">
            <v>0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AO1367">
            <v>0</v>
          </cell>
          <cell r="AP1367">
            <v>0</v>
          </cell>
          <cell r="AQ1367">
            <v>-4181.67</v>
          </cell>
          <cell r="AR1367">
            <v>-4181.67</v>
          </cell>
          <cell r="AS1367">
            <v>-4181.67</v>
          </cell>
          <cell r="AT1367">
            <v>-4181.67</v>
          </cell>
          <cell r="AU1367">
            <v>-4181.67</v>
          </cell>
          <cell r="AV1367">
            <v>0</v>
          </cell>
          <cell r="AW1367">
            <v>0</v>
          </cell>
          <cell r="AX1367">
            <v>0</v>
          </cell>
          <cell r="AY1367">
            <v>0</v>
          </cell>
          <cell r="AZ1367">
            <v>0</v>
          </cell>
          <cell r="BA1367">
            <v>0</v>
          </cell>
          <cell r="BB1367">
            <v>0</v>
          </cell>
          <cell r="BC1367">
            <v>0</v>
          </cell>
          <cell r="BD1367">
            <v>0</v>
          </cell>
          <cell r="BE1367">
            <v>0</v>
          </cell>
          <cell r="BF1367">
            <v>0</v>
          </cell>
          <cell r="BG1367">
            <v>0</v>
          </cell>
          <cell r="BH1367">
            <v>0</v>
          </cell>
          <cell r="BI1367">
            <v>0</v>
          </cell>
          <cell r="BJ1367">
            <v>0</v>
          </cell>
          <cell r="BK1367">
            <v>0</v>
          </cell>
          <cell r="BL1367">
            <v>0</v>
          </cell>
        </row>
        <row r="1368">
          <cell r="B1368" t="str">
            <v>1.1.06.07.00347</v>
          </cell>
          <cell r="C1368" t="str">
            <v xml:space="preserve">NV YANTIAN SEA                                    </v>
          </cell>
          <cell r="D1368">
            <v>5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AO1368">
            <v>0</v>
          </cell>
          <cell r="AP1368">
            <v>0</v>
          </cell>
          <cell r="AQ1368">
            <v>1210407.3600000001</v>
          </cell>
          <cell r="AR1368">
            <v>0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AW1368">
            <v>0</v>
          </cell>
          <cell r="AX1368">
            <v>0</v>
          </cell>
          <cell r="AY1368">
            <v>0</v>
          </cell>
          <cell r="AZ1368">
            <v>0</v>
          </cell>
          <cell r="BA1368">
            <v>0</v>
          </cell>
          <cell r="BB1368">
            <v>0</v>
          </cell>
          <cell r="BC1368">
            <v>0</v>
          </cell>
          <cell r="BD1368">
            <v>0</v>
          </cell>
          <cell r="BE1368">
            <v>0</v>
          </cell>
          <cell r="BF1368">
            <v>0</v>
          </cell>
          <cell r="BG1368">
            <v>0</v>
          </cell>
          <cell r="BH1368">
            <v>0</v>
          </cell>
          <cell r="BI1368">
            <v>0</v>
          </cell>
          <cell r="BJ1368">
            <v>0</v>
          </cell>
          <cell r="BK1368">
            <v>0</v>
          </cell>
          <cell r="BL1368">
            <v>0</v>
          </cell>
        </row>
        <row r="1369">
          <cell r="B1369" t="str">
            <v>1.1.06.07.00348</v>
          </cell>
          <cell r="C1369" t="str">
            <v xml:space="preserve">NV IMANDRA                                        </v>
          </cell>
          <cell r="D1369">
            <v>5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AO1369">
            <v>0</v>
          </cell>
          <cell r="AP1369">
            <v>0</v>
          </cell>
          <cell r="AQ1369">
            <v>61110.48</v>
          </cell>
          <cell r="AR1369">
            <v>3140.47</v>
          </cell>
          <cell r="AS1369">
            <v>3140.47</v>
          </cell>
          <cell r="AT1369">
            <v>3140.47</v>
          </cell>
          <cell r="AU1369">
            <v>3140.47</v>
          </cell>
          <cell r="AV1369">
            <v>0</v>
          </cell>
          <cell r="AW1369">
            <v>0</v>
          </cell>
          <cell r="AX1369">
            <v>0</v>
          </cell>
          <cell r="AY1369">
            <v>0</v>
          </cell>
          <cell r="AZ1369">
            <v>0</v>
          </cell>
          <cell r="BA1369">
            <v>0</v>
          </cell>
          <cell r="BB1369">
            <v>0</v>
          </cell>
          <cell r="BC1369">
            <v>0</v>
          </cell>
          <cell r="BD1369">
            <v>0</v>
          </cell>
          <cell r="BE1369">
            <v>0</v>
          </cell>
          <cell r="BF1369">
            <v>0</v>
          </cell>
          <cell r="BG1369">
            <v>0</v>
          </cell>
          <cell r="BH1369">
            <v>0</v>
          </cell>
          <cell r="BI1369">
            <v>0</v>
          </cell>
          <cell r="BJ1369">
            <v>0</v>
          </cell>
          <cell r="BK1369">
            <v>0</v>
          </cell>
          <cell r="BL1369">
            <v>0</v>
          </cell>
        </row>
        <row r="1370">
          <cell r="B1370" t="str">
            <v>1.1.06.07.00349</v>
          </cell>
          <cell r="C1370" t="str">
            <v xml:space="preserve">NV ALMA                                           </v>
          </cell>
          <cell r="D1370">
            <v>5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AO1370">
            <v>0</v>
          </cell>
          <cell r="AP1370">
            <v>0</v>
          </cell>
          <cell r="AQ1370">
            <v>447843.49</v>
          </cell>
          <cell r="AR1370">
            <v>11890.31</v>
          </cell>
          <cell r="AS1370">
            <v>11890.31</v>
          </cell>
          <cell r="AT1370">
            <v>11890.31</v>
          </cell>
          <cell r="AU1370">
            <v>11890.31</v>
          </cell>
          <cell r="AV1370">
            <v>0</v>
          </cell>
          <cell r="AW1370">
            <v>0</v>
          </cell>
          <cell r="AX1370">
            <v>0</v>
          </cell>
          <cell r="AY1370">
            <v>0</v>
          </cell>
          <cell r="AZ1370">
            <v>0</v>
          </cell>
          <cell r="BA1370">
            <v>0</v>
          </cell>
          <cell r="BB1370">
            <v>0</v>
          </cell>
          <cell r="BC1370">
            <v>0</v>
          </cell>
          <cell r="BD1370">
            <v>0</v>
          </cell>
          <cell r="BE1370">
            <v>0</v>
          </cell>
          <cell r="BF1370">
            <v>0</v>
          </cell>
          <cell r="BG1370">
            <v>0</v>
          </cell>
          <cell r="BH1370">
            <v>0</v>
          </cell>
          <cell r="BI1370">
            <v>0</v>
          </cell>
          <cell r="BJ1370">
            <v>0</v>
          </cell>
          <cell r="BK1370">
            <v>0</v>
          </cell>
          <cell r="BL1370">
            <v>0</v>
          </cell>
        </row>
        <row r="1371">
          <cell r="B1371" t="str">
            <v>1.1.06.07.00350</v>
          </cell>
          <cell r="C1371" t="str">
            <v xml:space="preserve">NV CYNTHIA HARMONY                                </v>
          </cell>
          <cell r="D1371">
            <v>5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AO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AW1371">
            <v>0</v>
          </cell>
          <cell r="AX1371">
            <v>0</v>
          </cell>
          <cell r="AY1371">
            <v>0</v>
          </cell>
          <cell r="AZ1371">
            <v>0</v>
          </cell>
          <cell r="BA1371">
            <v>0</v>
          </cell>
          <cell r="BB1371">
            <v>0</v>
          </cell>
          <cell r="BC1371">
            <v>0</v>
          </cell>
          <cell r="BD1371">
            <v>0</v>
          </cell>
          <cell r="BE1371">
            <v>0</v>
          </cell>
          <cell r="BF1371">
            <v>0</v>
          </cell>
          <cell r="BG1371">
            <v>0</v>
          </cell>
          <cell r="BH1371">
            <v>0</v>
          </cell>
          <cell r="BI1371">
            <v>0</v>
          </cell>
          <cell r="BJ1371">
            <v>0</v>
          </cell>
          <cell r="BK1371">
            <v>0</v>
          </cell>
          <cell r="BL1371">
            <v>0</v>
          </cell>
        </row>
        <row r="1372">
          <cell r="B1372" t="str">
            <v>1.1.06.07.00351</v>
          </cell>
          <cell r="C1372" t="str">
            <v xml:space="preserve">NV DAVIKEN                                        </v>
          </cell>
          <cell r="D1372">
            <v>5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AO1372">
            <v>0</v>
          </cell>
          <cell r="AP1372">
            <v>0</v>
          </cell>
          <cell r="AQ1372">
            <v>0</v>
          </cell>
          <cell r="AR1372">
            <v>345.84</v>
          </cell>
          <cell r="AS1372">
            <v>345.84</v>
          </cell>
          <cell r="AT1372">
            <v>345.84</v>
          </cell>
          <cell r="AU1372">
            <v>345.84</v>
          </cell>
          <cell r="AV1372">
            <v>0</v>
          </cell>
          <cell r="AW1372">
            <v>0</v>
          </cell>
          <cell r="AX1372">
            <v>0</v>
          </cell>
          <cell r="AY1372">
            <v>0</v>
          </cell>
          <cell r="AZ1372">
            <v>0</v>
          </cell>
          <cell r="BA1372">
            <v>0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0</v>
          </cell>
          <cell r="BJ1372">
            <v>0</v>
          </cell>
          <cell r="BK1372">
            <v>0</v>
          </cell>
          <cell r="BL1372">
            <v>0</v>
          </cell>
        </row>
        <row r="1373">
          <cell r="B1373" t="str">
            <v>1.1.06.07.00352</v>
          </cell>
          <cell r="C1373" t="str">
            <v xml:space="preserve">NV KALLISTO                                       </v>
          </cell>
          <cell r="D1373">
            <v>5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AO1373">
            <v>0</v>
          </cell>
          <cell r="AP1373">
            <v>0</v>
          </cell>
          <cell r="AQ1373">
            <v>0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778090.36</v>
          </cell>
          <cell r="AW1373">
            <v>13133.15</v>
          </cell>
          <cell r="AX1373">
            <v>13133.15</v>
          </cell>
          <cell r="AY1373">
            <v>0</v>
          </cell>
          <cell r="AZ1373">
            <v>0</v>
          </cell>
          <cell r="BA1373">
            <v>0</v>
          </cell>
          <cell r="BB1373">
            <v>0</v>
          </cell>
          <cell r="BC1373">
            <v>0</v>
          </cell>
          <cell r="BD1373">
            <v>0</v>
          </cell>
          <cell r="BE1373">
            <v>0</v>
          </cell>
          <cell r="BF1373">
            <v>0</v>
          </cell>
          <cell r="BG1373">
            <v>0</v>
          </cell>
          <cell r="BH1373">
            <v>0</v>
          </cell>
          <cell r="BI1373">
            <v>0</v>
          </cell>
          <cell r="BJ1373">
            <v>0</v>
          </cell>
          <cell r="BK1373">
            <v>0</v>
          </cell>
          <cell r="BL1373">
            <v>0</v>
          </cell>
        </row>
        <row r="1374">
          <cell r="B1374" t="str">
            <v>1.1.06.07.00353</v>
          </cell>
          <cell r="C1374" t="str">
            <v xml:space="preserve">NV TENORA                                         </v>
          </cell>
          <cell r="D1374">
            <v>5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AO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T1374">
            <v>0</v>
          </cell>
          <cell r="AU1374">
            <v>0</v>
          </cell>
          <cell r="AV1374">
            <v>0</v>
          </cell>
          <cell r="AW1374">
            <v>0</v>
          </cell>
          <cell r="AX1374">
            <v>0</v>
          </cell>
          <cell r="AY1374">
            <v>0</v>
          </cell>
          <cell r="AZ1374">
            <v>0</v>
          </cell>
          <cell r="BA1374">
            <v>0</v>
          </cell>
          <cell r="BB1374">
            <v>0</v>
          </cell>
          <cell r="BC1374">
            <v>0</v>
          </cell>
          <cell r="BD1374">
            <v>0</v>
          </cell>
          <cell r="BE1374">
            <v>0</v>
          </cell>
          <cell r="BF1374">
            <v>0</v>
          </cell>
          <cell r="BG1374">
            <v>0</v>
          </cell>
          <cell r="BH1374">
            <v>0</v>
          </cell>
          <cell r="BI1374">
            <v>0</v>
          </cell>
          <cell r="BJ1374">
            <v>0</v>
          </cell>
          <cell r="BK1374">
            <v>0</v>
          </cell>
          <cell r="BL1374">
            <v>0</v>
          </cell>
        </row>
        <row r="1375">
          <cell r="B1375" t="str">
            <v>1.1.06.07.00354</v>
          </cell>
          <cell r="C1375" t="str">
            <v xml:space="preserve">NV KIRAN PACIFIC                                  </v>
          </cell>
          <cell r="D1375">
            <v>5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AO1375">
            <v>0</v>
          </cell>
          <cell r="AP1375">
            <v>0</v>
          </cell>
          <cell r="AQ1375">
            <v>0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0</v>
          </cell>
          <cell r="AY1375">
            <v>0</v>
          </cell>
          <cell r="AZ1375">
            <v>0</v>
          </cell>
          <cell r="BA1375">
            <v>0</v>
          </cell>
          <cell r="BB1375">
            <v>0</v>
          </cell>
          <cell r="BC1375">
            <v>0</v>
          </cell>
          <cell r="BD1375">
            <v>0</v>
          </cell>
          <cell r="BE1375">
            <v>0</v>
          </cell>
          <cell r="BF1375">
            <v>0</v>
          </cell>
          <cell r="BG1375">
            <v>0</v>
          </cell>
          <cell r="BH1375">
            <v>0</v>
          </cell>
          <cell r="BI1375">
            <v>0</v>
          </cell>
          <cell r="BJ1375">
            <v>0</v>
          </cell>
          <cell r="BK1375">
            <v>0</v>
          </cell>
          <cell r="BL1375">
            <v>0</v>
          </cell>
        </row>
        <row r="1376">
          <cell r="B1376" t="str">
            <v>1.1.06.07.00355</v>
          </cell>
          <cell r="C1376" t="str">
            <v xml:space="preserve">NV AN PING V                                      </v>
          </cell>
          <cell r="D1376">
            <v>5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AO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3753.99</v>
          </cell>
          <cell r="AT1376">
            <v>3753.99</v>
          </cell>
          <cell r="AU1376">
            <v>0</v>
          </cell>
          <cell r="AV1376">
            <v>0</v>
          </cell>
          <cell r="AW1376">
            <v>0</v>
          </cell>
          <cell r="AX1376">
            <v>0</v>
          </cell>
          <cell r="AY1376">
            <v>0</v>
          </cell>
          <cell r="AZ1376">
            <v>0</v>
          </cell>
          <cell r="BA1376">
            <v>0</v>
          </cell>
          <cell r="BB1376">
            <v>0</v>
          </cell>
          <cell r="BC1376">
            <v>0</v>
          </cell>
          <cell r="BD1376">
            <v>0</v>
          </cell>
          <cell r="BE1376">
            <v>0</v>
          </cell>
          <cell r="BF1376">
            <v>0</v>
          </cell>
          <cell r="BG1376">
            <v>0</v>
          </cell>
          <cell r="BH1376">
            <v>0</v>
          </cell>
          <cell r="BI1376">
            <v>0</v>
          </cell>
          <cell r="BJ1376">
            <v>0</v>
          </cell>
          <cell r="BK1376">
            <v>0</v>
          </cell>
          <cell r="BL1376">
            <v>0</v>
          </cell>
        </row>
        <row r="1377">
          <cell r="B1377" t="str">
            <v>1.1.06.07.00356</v>
          </cell>
          <cell r="C1377" t="str">
            <v xml:space="preserve">NV HANDY TIGER                                    </v>
          </cell>
          <cell r="D1377">
            <v>5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AO1377">
            <v>0</v>
          </cell>
          <cell r="AP1377">
            <v>0</v>
          </cell>
          <cell r="AQ1377">
            <v>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0</v>
          </cell>
          <cell r="AY1377">
            <v>0</v>
          </cell>
          <cell r="AZ1377">
            <v>0</v>
          </cell>
          <cell r="BA1377">
            <v>0</v>
          </cell>
          <cell r="BB1377">
            <v>0</v>
          </cell>
          <cell r="BC1377">
            <v>0</v>
          </cell>
          <cell r="BD1377">
            <v>0</v>
          </cell>
          <cell r="BE1377">
            <v>0</v>
          </cell>
          <cell r="BF1377">
            <v>0</v>
          </cell>
          <cell r="BG1377">
            <v>0</v>
          </cell>
          <cell r="BH1377">
            <v>0</v>
          </cell>
          <cell r="BI1377">
            <v>0</v>
          </cell>
          <cell r="BJ1377">
            <v>0</v>
          </cell>
          <cell r="BK1377">
            <v>0</v>
          </cell>
          <cell r="BL1377">
            <v>0</v>
          </cell>
        </row>
        <row r="1378">
          <cell r="B1378" t="str">
            <v>1.1.06.07.00357</v>
          </cell>
          <cell r="C1378" t="str">
            <v xml:space="preserve">NV VIENTO                                         </v>
          </cell>
          <cell r="D1378">
            <v>5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AO1378">
            <v>0</v>
          </cell>
          <cell r="AP1378">
            <v>0</v>
          </cell>
          <cell r="AQ1378">
            <v>0</v>
          </cell>
          <cell r="AR1378">
            <v>0</v>
          </cell>
          <cell r="AS1378">
            <v>70531.320000000007</v>
          </cell>
          <cell r="AT1378">
            <v>60111.75</v>
          </cell>
          <cell r="AU1378">
            <v>59305.83</v>
          </cell>
          <cell r="AV1378">
            <v>59305.83</v>
          </cell>
          <cell r="AW1378">
            <v>59305.83</v>
          </cell>
          <cell r="AX1378">
            <v>42436.81</v>
          </cell>
          <cell r="AY1378">
            <v>0</v>
          </cell>
          <cell r="AZ1378">
            <v>0</v>
          </cell>
          <cell r="BA1378">
            <v>0</v>
          </cell>
          <cell r="BB1378">
            <v>0</v>
          </cell>
          <cell r="BC1378">
            <v>0</v>
          </cell>
          <cell r="BD1378">
            <v>0</v>
          </cell>
          <cell r="BE1378">
            <v>0</v>
          </cell>
          <cell r="BF1378">
            <v>0</v>
          </cell>
          <cell r="BG1378">
            <v>0</v>
          </cell>
          <cell r="BH1378">
            <v>0</v>
          </cell>
          <cell r="BI1378">
            <v>0</v>
          </cell>
          <cell r="BJ1378">
            <v>0</v>
          </cell>
          <cell r="BK1378">
            <v>0</v>
          </cell>
          <cell r="BL1378">
            <v>0</v>
          </cell>
        </row>
        <row r="1379">
          <cell r="B1379" t="str">
            <v>1.1.06.07.00358</v>
          </cell>
          <cell r="C1379" t="str">
            <v xml:space="preserve">NV FLAG EPOS                                      </v>
          </cell>
          <cell r="D1379">
            <v>5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1068185.76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  <cell r="AY1379">
            <v>0</v>
          </cell>
          <cell r="AZ1379">
            <v>0</v>
          </cell>
          <cell r="BA1379">
            <v>0</v>
          </cell>
          <cell r="BB1379">
            <v>0</v>
          </cell>
          <cell r="BC1379">
            <v>0</v>
          </cell>
          <cell r="BD1379">
            <v>0</v>
          </cell>
          <cell r="BE1379">
            <v>0</v>
          </cell>
          <cell r="BF1379">
            <v>0</v>
          </cell>
          <cell r="BG1379">
            <v>0</v>
          </cell>
          <cell r="BH1379">
            <v>0</v>
          </cell>
          <cell r="BI1379">
            <v>0</v>
          </cell>
          <cell r="BJ1379">
            <v>0</v>
          </cell>
          <cell r="BK1379">
            <v>0</v>
          </cell>
          <cell r="BL1379">
            <v>0</v>
          </cell>
        </row>
        <row r="1380">
          <cell r="B1380" t="str">
            <v>1.1.06.07.00359</v>
          </cell>
          <cell r="C1380" t="str">
            <v xml:space="preserve">NV HANDY RIVER                                    </v>
          </cell>
          <cell r="D1380">
            <v>5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2480849.7999999998</v>
          </cell>
          <cell r="AT1380">
            <v>82496.600000000006</v>
          </cell>
          <cell r="AU1380">
            <v>13595.83</v>
          </cell>
          <cell r="AV1380">
            <v>13595.83</v>
          </cell>
          <cell r="AW1380">
            <v>13595.83</v>
          </cell>
          <cell r="AX1380">
            <v>0</v>
          </cell>
          <cell r="AY1380">
            <v>0</v>
          </cell>
          <cell r="AZ1380">
            <v>0</v>
          </cell>
          <cell r="BA1380">
            <v>0</v>
          </cell>
          <cell r="BB1380">
            <v>0</v>
          </cell>
          <cell r="BC1380">
            <v>0</v>
          </cell>
          <cell r="BD1380">
            <v>0</v>
          </cell>
          <cell r="BE1380">
            <v>0</v>
          </cell>
          <cell r="BF1380">
            <v>0</v>
          </cell>
          <cell r="BG1380">
            <v>0</v>
          </cell>
          <cell r="BH1380">
            <v>0</v>
          </cell>
          <cell r="BI1380">
            <v>0</v>
          </cell>
          <cell r="BJ1380">
            <v>0</v>
          </cell>
          <cell r="BK1380">
            <v>0</v>
          </cell>
          <cell r="BL1380">
            <v>0</v>
          </cell>
        </row>
        <row r="1381">
          <cell r="B1381" t="str">
            <v>1.1.06.07.00360</v>
          </cell>
          <cell r="C1381" t="str">
            <v xml:space="preserve">NV SACURA                                         </v>
          </cell>
          <cell r="D1381">
            <v>5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AO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T1381">
            <v>3.39</v>
          </cell>
          <cell r="AU1381">
            <v>0</v>
          </cell>
          <cell r="AV1381">
            <v>0</v>
          </cell>
          <cell r="AW1381">
            <v>0</v>
          </cell>
          <cell r="AX1381">
            <v>0</v>
          </cell>
          <cell r="AY1381">
            <v>0</v>
          </cell>
          <cell r="AZ1381">
            <v>0</v>
          </cell>
          <cell r="BA1381">
            <v>0</v>
          </cell>
          <cell r="BB1381">
            <v>0</v>
          </cell>
          <cell r="BC1381">
            <v>0</v>
          </cell>
          <cell r="BD1381">
            <v>0</v>
          </cell>
          <cell r="BE1381">
            <v>0</v>
          </cell>
          <cell r="BF1381">
            <v>0</v>
          </cell>
          <cell r="BG1381">
            <v>0</v>
          </cell>
          <cell r="BH1381">
            <v>0</v>
          </cell>
          <cell r="BI1381">
            <v>0</v>
          </cell>
          <cell r="BJ1381">
            <v>0</v>
          </cell>
          <cell r="BK1381">
            <v>0</v>
          </cell>
          <cell r="BL1381">
            <v>0</v>
          </cell>
        </row>
        <row r="1382">
          <cell r="B1382" t="str">
            <v>1.1.06.07.00361</v>
          </cell>
          <cell r="C1382" t="str">
            <v xml:space="preserve">NV CHALKIDON                                      </v>
          </cell>
          <cell r="D1382">
            <v>5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AO1382">
            <v>0</v>
          </cell>
          <cell r="AP1382">
            <v>0</v>
          </cell>
          <cell r="AQ1382">
            <v>0</v>
          </cell>
          <cell r="AR1382">
            <v>0</v>
          </cell>
          <cell r="AS1382">
            <v>0</v>
          </cell>
          <cell r="AT1382">
            <v>42.14</v>
          </cell>
          <cell r="AU1382">
            <v>42.14</v>
          </cell>
          <cell r="AV1382">
            <v>42.14</v>
          </cell>
          <cell r="AW1382">
            <v>0</v>
          </cell>
          <cell r="AX1382">
            <v>0</v>
          </cell>
          <cell r="AY1382">
            <v>0</v>
          </cell>
          <cell r="AZ1382">
            <v>0</v>
          </cell>
          <cell r="BA1382">
            <v>0</v>
          </cell>
          <cell r="BB1382">
            <v>0</v>
          </cell>
          <cell r="BC1382">
            <v>0</v>
          </cell>
          <cell r="BD1382">
            <v>0</v>
          </cell>
          <cell r="BE1382">
            <v>0</v>
          </cell>
          <cell r="BF1382">
            <v>0</v>
          </cell>
          <cell r="BG1382">
            <v>0</v>
          </cell>
          <cell r="BH1382">
            <v>0</v>
          </cell>
          <cell r="BI1382">
            <v>0</v>
          </cell>
          <cell r="BJ1382">
            <v>0</v>
          </cell>
          <cell r="BK1382">
            <v>0</v>
          </cell>
          <cell r="BL1382">
            <v>0</v>
          </cell>
        </row>
        <row r="1383">
          <cell r="B1383" t="str">
            <v>1.1.06.07.00362</v>
          </cell>
          <cell r="C1383" t="str">
            <v xml:space="preserve">NV ARAYA                                          </v>
          </cell>
          <cell r="D1383">
            <v>5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AO1383">
            <v>0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T1383">
            <v>0</v>
          </cell>
          <cell r="AU1383">
            <v>0</v>
          </cell>
          <cell r="AV1383">
            <v>0</v>
          </cell>
          <cell r="AW1383">
            <v>0</v>
          </cell>
          <cell r="AX1383">
            <v>0</v>
          </cell>
          <cell r="AY1383">
            <v>0</v>
          </cell>
          <cell r="AZ1383">
            <v>0</v>
          </cell>
          <cell r="BA1383">
            <v>0</v>
          </cell>
          <cell r="BB1383">
            <v>0</v>
          </cell>
          <cell r="BC1383">
            <v>0</v>
          </cell>
          <cell r="BD1383">
            <v>0</v>
          </cell>
          <cell r="BE1383">
            <v>0</v>
          </cell>
          <cell r="BF1383">
            <v>0</v>
          </cell>
          <cell r="BG1383">
            <v>0</v>
          </cell>
          <cell r="BH1383">
            <v>0</v>
          </cell>
          <cell r="BI1383">
            <v>0</v>
          </cell>
          <cell r="BJ1383">
            <v>0</v>
          </cell>
          <cell r="BK1383">
            <v>0</v>
          </cell>
          <cell r="BL1383">
            <v>0</v>
          </cell>
        </row>
        <row r="1384">
          <cell r="B1384" t="str">
            <v>1.1.06.07.00363</v>
          </cell>
          <cell r="C1384" t="str">
            <v xml:space="preserve">NV NORDIC BULKER                                  </v>
          </cell>
          <cell r="D1384">
            <v>5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AO1384">
            <v>0</v>
          </cell>
          <cell r="AP1384">
            <v>0</v>
          </cell>
          <cell r="AQ1384">
            <v>0</v>
          </cell>
          <cell r="AR1384">
            <v>0</v>
          </cell>
          <cell r="AS1384">
            <v>0</v>
          </cell>
          <cell r="AT1384">
            <v>1513.6</v>
          </cell>
          <cell r="AU1384">
            <v>1513.6</v>
          </cell>
          <cell r="AV1384">
            <v>1513.6</v>
          </cell>
          <cell r="AW1384">
            <v>1513.6</v>
          </cell>
          <cell r="AX1384">
            <v>1513.6</v>
          </cell>
          <cell r="AY1384">
            <v>0</v>
          </cell>
          <cell r="AZ1384">
            <v>0</v>
          </cell>
          <cell r="BA1384">
            <v>0</v>
          </cell>
          <cell r="BB1384">
            <v>0</v>
          </cell>
          <cell r="BC1384">
            <v>0</v>
          </cell>
          <cell r="BD1384">
            <v>0</v>
          </cell>
          <cell r="BE1384">
            <v>0</v>
          </cell>
          <cell r="BF1384">
            <v>0</v>
          </cell>
          <cell r="BG1384">
            <v>0</v>
          </cell>
          <cell r="BH1384">
            <v>0</v>
          </cell>
          <cell r="BI1384">
            <v>0</v>
          </cell>
          <cell r="BJ1384">
            <v>0</v>
          </cell>
          <cell r="BK1384">
            <v>0</v>
          </cell>
          <cell r="BL1384">
            <v>0</v>
          </cell>
        </row>
        <row r="1385">
          <cell r="B1385" t="str">
            <v>1.1.06.07.00364</v>
          </cell>
          <cell r="C1385" t="str">
            <v xml:space="preserve">NV GOKHAM KIRAN                                   </v>
          </cell>
          <cell r="D1385">
            <v>5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AO1385">
            <v>0</v>
          </cell>
          <cell r="AP1385">
            <v>0</v>
          </cell>
          <cell r="AQ1385">
            <v>0</v>
          </cell>
          <cell r="AR1385">
            <v>0</v>
          </cell>
          <cell r="AS1385">
            <v>0</v>
          </cell>
          <cell r="AT1385">
            <v>1884035.86</v>
          </cell>
          <cell r="AU1385">
            <v>24800.15</v>
          </cell>
          <cell r="AV1385">
            <v>351.17</v>
          </cell>
          <cell r="AW1385">
            <v>351.17</v>
          </cell>
          <cell r="AX1385">
            <v>351.17</v>
          </cell>
          <cell r="AY1385">
            <v>0</v>
          </cell>
          <cell r="AZ1385">
            <v>0</v>
          </cell>
          <cell r="BA1385">
            <v>0</v>
          </cell>
          <cell r="BB1385">
            <v>0</v>
          </cell>
          <cell r="BC1385">
            <v>0</v>
          </cell>
          <cell r="BD1385">
            <v>0</v>
          </cell>
          <cell r="BE1385">
            <v>0</v>
          </cell>
          <cell r="BF1385">
            <v>0</v>
          </cell>
          <cell r="BG1385">
            <v>0</v>
          </cell>
          <cell r="BH1385">
            <v>0</v>
          </cell>
          <cell r="BI1385">
            <v>0</v>
          </cell>
          <cell r="BJ1385">
            <v>0</v>
          </cell>
          <cell r="BK1385">
            <v>0</v>
          </cell>
          <cell r="BL1385">
            <v>0</v>
          </cell>
        </row>
        <row r="1386">
          <cell r="B1386" t="str">
            <v>1.1.06.07.00365</v>
          </cell>
          <cell r="C1386" t="str">
            <v xml:space="preserve">NV BULK EMERALD                                   </v>
          </cell>
          <cell r="D1386">
            <v>5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AO1386">
            <v>0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T1386">
            <v>3190.52</v>
          </cell>
          <cell r="AU1386">
            <v>3190.52</v>
          </cell>
          <cell r="AV1386">
            <v>3190.52</v>
          </cell>
          <cell r="AW1386">
            <v>3190.52</v>
          </cell>
          <cell r="AX1386">
            <v>0</v>
          </cell>
          <cell r="AY1386">
            <v>0</v>
          </cell>
          <cell r="AZ1386">
            <v>0</v>
          </cell>
          <cell r="BA1386">
            <v>0</v>
          </cell>
          <cell r="BB1386">
            <v>0</v>
          </cell>
          <cell r="BC1386">
            <v>0</v>
          </cell>
          <cell r="BD1386">
            <v>0</v>
          </cell>
          <cell r="BE1386">
            <v>0</v>
          </cell>
          <cell r="BF1386">
            <v>0</v>
          </cell>
          <cell r="BG1386">
            <v>0</v>
          </cell>
          <cell r="BH1386">
            <v>0</v>
          </cell>
          <cell r="BI1386">
            <v>0</v>
          </cell>
          <cell r="BJ1386">
            <v>0</v>
          </cell>
          <cell r="BK1386">
            <v>0</v>
          </cell>
          <cell r="BL1386">
            <v>0</v>
          </cell>
        </row>
        <row r="1387">
          <cell r="B1387" t="str">
            <v>1.1.06.07.00366</v>
          </cell>
          <cell r="C1387" t="str">
            <v xml:space="preserve">NV VOLCANO                                        </v>
          </cell>
          <cell r="D1387">
            <v>5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AO1387">
            <v>0</v>
          </cell>
          <cell r="AP1387">
            <v>0</v>
          </cell>
          <cell r="AQ1387">
            <v>0</v>
          </cell>
          <cell r="AR1387">
            <v>0</v>
          </cell>
          <cell r="AS1387">
            <v>0</v>
          </cell>
          <cell r="AT1387">
            <v>38184.26</v>
          </cell>
          <cell r="AU1387">
            <v>25604.01</v>
          </cell>
          <cell r="AV1387">
            <v>25604.01</v>
          </cell>
          <cell r="AW1387">
            <v>25604.01</v>
          </cell>
          <cell r="AX1387">
            <v>25604.01</v>
          </cell>
          <cell r="AY1387">
            <v>25604.01</v>
          </cell>
          <cell r="AZ1387">
            <v>1122.56</v>
          </cell>
          <cell r="BA1387">
            <v>1122.56</v>
          </cell>
          <cell r="BB1387">
            <v>0</v>
          </cell>
          <cell r="BC1387">
            <v>0</v>
          </cell>
          <cell r="BD1387">
            <v>0</v>
          </cell>
          <cell r="BE1387">
            <v>0</v>
          </cell>
          <cell r="BF1387">
            <v>0</v>
          </cell>
          <cell r="BG1387">
            <v>0</v>
          </cell>
          <cell r="BH1387">
            <v>0</v>
          </cell>
          <cell r="BI1387">
            <v>0</v>
          </cell>
          <cell r="BJ1387">
            <v>0</v>
          </cell>
          <cell r="BK1387">
            <v>0</v>
          </cell>
          <cell r="BL1387">
            <v>0</v>
          </cell>
        </row>
        <row r="1388">
          <cell r="B1388" t="str">
            <v>1.1.06.07.00367</v>
          </cell>
          <cell r="C1388" t="str">
            <v xml:space="preserve">NV MED RIVA                                       </v>
          </cell>
          <cell r="D1388">
            <v>5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AO1388">
            <v>0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T1388">
            <v>0</v>
          </cell>
          <cell r="AU1388">
            <v>1793096.22</v>
          </cell>
          <cell r="AV1388">
            <v>0</v>
          </cell>
          <cell r="AW1388">
            <v>0</v>
          </cell>
          <cell r="AX1388">
            <v>0</v>
          </cell>
          <cell r="AY1388">
            <v>0</v>
          </cell>
          <cell r="AZ1388">
            <v>0</v>
          </cell>
          <cell r="BA1388">
            <v>0</v>
          </cell>
          <cell r="BB1388">
            <v>0</v>
          </cell>
          <cell r="BC1388">
            <v>0</v>
          </cell>
          <cell r="BD1388">
            <v>0</v>
          </cell>
          <cell r="BE1388">
            <v>0</v>
          </cell>
          <cell r="BF1388">
            <v>0</v>
          </cell>
          <cell r="BG1388">
            <v>0</v>
          </cell>
          <cell r="BH1388">
            <v>0</v>
          </cell>
          <cell r="BI1388">
            <v>0</v>
          </cell>
          <cell r="BJ1388">
            <v>0</v>
          </cell>
          <cell r="BK1388">
            <v>0</v>
          </cell>
          <cell r="BL1388">
            <v>0</v>
          </cell>
        </row>
        <row r="1389">
          <cell r="B1389" t="str">
            <v>1.1.06.07.00368</v>
          </cell>
          <cell r="C1389" t="str">
            <v xml:space="preserve">NV MISTER MICHAEL                                 </v>
          </cell>
          <cell r="D1389">
            <v>5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AO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>
            <v>1048276.1</v>
          </cell>
          <cell r="AU1389">
            <v>0</v>
          </cell>
          <cell r="AV1389">
            <v>0</v>
          </cell>
          <cell r="AW1389">
            <v>0</v>
          </cell>
          <cell r="AX1389">
            <v>0</v>
          </cell>
          <cell r="AY1389">
            <v>0</v>
          </cell>
          <cell r="AZ1389">
            <v>0</v>
          </cell>
          <cell r="BA1389">
            <v>0</v>
          </cell>
          <cell r="BB1389">
            <v>0</v>
          </cell>
          <cell r="BC1389">
            <v>0</v>
          </cell>
          <cell r="BD1389">
            <v>0</v>
          </cell>
          <cell r="BE1389">
            <v>0</v>
          </cell>
          <cell r="BF1389">
            <v>0</v>
          </cell>
          <cell r="BG1389">
            <v>0</v>
          </cell>
          <cell r="BH1389">
            <v>0</v>
          </cell>
          <cell r="BI1389">
            <v>0</v>
          </cell>
          <cell r="BJ1389">
            <v>0</v>
          </cell>
          <cell r="BK1389">
            <v>0</v>
          </cell>
          <cell r="BL1389">
            <v>0</v>
          </cell>
        </row>
        <row r="1390">
          <cell r="B1390" t="str">
            <v>1.1.06.07.00369</v>
          </cell>
          <cell r="C1390" t="str">
            <v xml:space="preserve">NV LADY P                                         </v>
          </cell>
          <cell r="D1390">
            <v>5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AO1390">
            <v>0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T1390">
            <v>0</v>
          </cell>
          <cell r="AU1390">
            <v>89774.71</v>
          </cell>
          <cell r="AV1390">
            <v>89774.71</v>
          </cell>
          <cell r="AW1390">
            <v>89774.71</v>
          </cell>
          <cell r="AX1390">
            <v>0</v>
          </cell>
          <cell r="AY1390">
            <v>0</v>
          </cell>
          <cell r="AZ1390">
            <v>0</v>
          </cell>
          <cell r="BA1390">
            <v>0</v>
          </cell>
          <cell r="BB1390">
            <v>0</v>
          </cell>
          <cell r="BC1390">
            <v>0</v>
          </cell>
          <cell r="BD1390">
            <v>0</v>
          </cell>
          <cell r="BE1390">
            <v>0</v>
          </cell>
          <cell r="BF1390">
            <v>0</v>
          </cell>
          <cell r="BG1390">
            <v>0</v>
          </cell>
          <cell r="BH1390">
            <v>0</v>
          </cell>
          <cell r="BI1390">
            <v>0</v>
          </cell>
          <cell r="BJ1390">
            <v>0</v>
          </cell>
          <cell r="BK1390">
            <v>0</v>
          </cell>
          <cell r="BL1390">
            <v>0</v>
          </cell>
        </row>
        <row r="1391">
          <cell r="B1391" t="str">
            <v>1.1.06.07.00370</v>
          </cell>
          <cell r="C1391" t="str">
            <v xml:space="preserve">NV SAGA BEIJA FLOR                                </v>
          </cell>
          <cell r="D1391">
            <v>5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AO1391">
            <v>0</v>
          </cell>
          <cell r="AP1391">
            <v>0</v>
          </cell>
          <cell r="AQ1391">
            <v>0</v>
          </cell>
          <cell r="AR1391">
            <v>0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AW1391">
            <v>0</v>
          </cell>
          <cell r="AX1391">
            <v>0</v>
          </cell>
          <cell r="AY1391">
            <v>0</v>
          </cell>
          <cell r="AZ1391">
            <v>0</v>
          </cell>
          <cell r="BA1391">
            <v>0</v>
          </cell>
          <cell r="BB1391">
            <v>0</v>
          </cell>
          <cell r="BC1391">
            <v>0</v>
          </cell>
          <cell r="BD1391">
            <v>0</v>
          </cell>
          <cell r="BE1391">
            <v>0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  <cell r="BK1391">
            <v>0</v>
          </cell>
          <cell r="BL1391">
            <v>0</v>
          </cell>
        </row>
        <row r="1392">
          <cell r="B1392" t="str">
            <v>1.1.06.07.00371</v>
          </cell>
          <cell r="C1392" t="str">
            <v xml:space="preserve">NV VOC FLAMINGO                                   </v>
          </cell>
          <cell r="D1392">
            <v>5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AO1392">
            <v>0</v>
          </cell>
          <cell r="AP1392">
            <v>0</v>
          </cell>
          <cell r="AQ1392">
            <v>0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0</v>
          </cell>
          <cell r="AY1392">
            <v>0</v>
          </cell>
          <cell r="AZ1392">
            <v>0</v>
          </cell>
          <cell r="BA1392">
            <v>0</v>
          </cell>
          <cell r="BB1392">
            <v>0</v>
          </cell>
          <cell r="BC1392">
            <v>0</v>
          </cell>
          <cell r="BD1392">
            <v>0</v>
          </cell>
          <cell r="BE1392">
            <v>0</v>
          </cell>
          <cell r="BF1392">
            <v>0</v>
          </cell>
          <cell r="BG1392">
            <v>0</v>
          </cell>
          <cell r="BH1392">
            <v>0</v>
          </cell>
          <cell r="BI1392">
            <v>0</v>
          </cell>
          <cell r="BJ1392">
            <v>0</v>
          </cell>
          <cell r="BK1392">
            <v>0</v>
          </cell>
          <cell r="BL1392">
            <v>0</v>
          </cell>
        </row>
        <row r="1393">
          <cell r="B1393" t="str">
            <v>1.1.06.07.00372</v>
          </cell>
          <cell r="C1393" t="str">
            <v xml:space="preserve">NV HELENA TOPIC                                   </v>
          </cell>
          <cell r="D1393">
            <v>5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AO1393">
            <v>0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T1393">
            <v>0</v>
          </cell>
          <cell r="AU1393">
            <v>2835.99</v>
          </cell>
          <cell r="AV1393">
            <v>2835.99</v>
          </cell>
          <cell r="AW1393">
            <v>0</v>
          </cell>
          <cell r="AX1393">
            <v>0</v>
          </cell>
          <cell r="AY1393">
            <v>0</v>
          </cell>
          <cell r="AZ1393">
            <v>0</v>
          </cell>
          <cell r="BA1393">
            <v>0</v>
          </cell>
          <cell r="BB1393">
            <v>0</v>
          </cell>
          <cell r="BC1393">
            <v>0</v>
          </cell>
          <cell r="BD1393">
            <v>0</v>
          </cell>
          <cell r="BE1393">
            <v>0</v>
          </cell>
          <cell r="BF1393">
            <v>0</v>
          </cell>
          <cell r="BG1393">
            <v>0</v>
          </cell>
          <cell r="BH1393">
            <v>0</v>
          </cell>
          <cell r="BI1393">
            <v>0</v>
          </cell>
          <cell r="BJ1393">
            <v>0</v>
          </cell>
          <cell r="BK1393">
            <v>0</v>
          </cell>
          <cell r="BL1393">
            <v>0</v>
          </cell>
        </row>
        <row r="1394">
          <cell r="B1394" t="str">
            <v>1.1.06.07.00373</v>
          </cell>
          <cell r="C1394" t="str">
            <v xml:space="preserve">NV TETE OLDENDORFF                                </v>
          </cell>
          <cell r="D1394">
            <v>5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AO1394">
            <v>0</v>
          </cell>
          <cell r="AP1394">
            <v>0</v>
          </cell>
          <cell r="AQ1394">
            <v>0</v>
          </cell>
          <cell r="AR1394">
            <v>0</v>
          </cell>
          <cell r="AS1394">
            <v>0</v>
          </cell>
          <cell r="AT1394">
            <v>0</v>
          </cell>
          <cell r="AU1394">
            <v>30901.29</v>
          </cell>
          <cell r="AV1394">
            <v>30901.29</v>
          </cell>
          <cell r="AW1394">
            <v>30901.29</v>
          </cell>
          <cell r="AX1394">
            <v>30901.29</v>
          </cell>
          <cell r="AY1394">
            <v>0</v>
          </cell>
          <cell r="AZ1394">
            <v>0</v>
          </cell>
          <cell r="BA1394">
            <v>0</v>
          </cell>
          <cell r="BB1394">
            <v>0</v>
          </cell>
          <cell r="BC1394">
            <v>0</v>
          </cell>
          <cell r="BD1394">
            <v>0</v>
          </cell>
          <cell r="BE1394">
            <v>0</v>
          </cell>
          <cell r="BF1394">
            <v>0</v>
          </cell>
          <cell r="BG1394">
            <v>0</v>
          </cell>
          <cell r="BH1394">
            <v>0</v>
          </cell>
          <cell r="BI1394">
            <v>0</v>
          </cell>
          <cell r="BJ1394">
            <v>0</v>
          </cell>
          <cell r="BK1394">
            <v>0</v>
          </cell>
          <cell r="BL1394">
            <v>0</v>
          </cell>
        </row>
        <row r="1395">
          <cell r="B1395" t="str">
            <v>1.1.06.07.00374</v>
          </cell>
          <cell r="C1395" t="str">
            <v xml:space="preserve">NV EDWINE OLDENDORFF                              </v>
          </cell>
          <cell r="D1395">
            <v>5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AO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T1395">
            <v>0</v>
          </cell>
          <cell r="AU1395">
            <v>28097.14</v>
          </cell>
          <cell r="AV1395">
            <v>28097.14</v>
          </cell>
          <cell r="AW1395">
            <v>28097.14</v>
          </cell>
          <cell r="AX1395">
            <v>28097.14</v>
          </cell>
          <cell r="AY1395">
            <v>0</v>
          </cell>
          <cell r="AZ1395">
            <v>0</v>
          </cell>
          <cell r="BA1395">
            <v>0</v>
          </cell>
          <cell r="BB1395">
            <v>0</v>
          </cell>
          <cell r="BC1395">
            <v>0</v>
          </cell>
          <cell r="BD1395">
            <v>0</v>
          </cell>
          <cell r="BE1395">
            <v>0</v>
          </cell>
          <cell r="BF1395">
            <v>0</v>
          </cell>
          <cell r="BG1395">
            <v>0</v>
          </cell>
          <cell r="BH1395">
            <v>0</v>
          </cell>
          <cell r="BI1395">
            <v>0</v>
          </cell>
          <cell r="BJ1395">
            <v>0</v>
          </cell>
          <cell r="BK1395">
            <v>0</v>
          </cell>
          <cell r="BL1395">
            <v>0</v>
          </cell>
        </row>
        <row r="1396">
          <cell r="B1396" t="str">
            <v>1.1.06.07.00375</v>
          </cell>
          <cell r="C1396" t="str">
            <v xml:space="preserve">NV PILION                                         </v>
          </cell>
          <cell r="D1396">
            <v>5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AO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>
            <v>0</v>
          </cell>
          <cell r="AU1396">
            <v>1628397.7</v>
          </cell>
          <cell r="AV1396">
            <v>141170.54999999999</v>
          </cell>
          <cell r="AW1396">
            <v>0</v>
          </cell>
          <cell r="AX1396">
            <v>0</v>
          </cell>
          <cell r="AY1396">
            <v>0</v>
          </cell>
          <cell r="AZ1396">
            <v>0</v>
          </cell>
          <cell r="BA1396">
            <v>0</v>
          </cell>
          <cell r="BB1396">
            <v>0</v>
          </cell>
          <cell r="BC1396">
            <v>0</v>
          </cell>
          <cell r="BD1396">
            <v>0</v>
          </cell>
          <cell r="BE1396">
            <v>0</v>
          </cell>
          <cell r="BF1396">
            <v>0</v>
          </cell>
          <cell r="BG1396">
            <v>0</v>
          </cell>
          <cell r="BH1396">
            <v>0</v>
          </cell>
          <cell r="BI1396">
            <v>0</v>
          </cell>
          <cell r="BJ1396">
            <v>0</v>
          </cell>
          <cell r="BK1396">
            <v>0</v>
          </cell>
          <cell r="BL1396">
            <v>0</v>
          </cell>
        </row>
        <row r="1397">
          <cell r="B1397" t="str">
            <v>1.1.06.07.00376</v>
          </cell>
          <cell r="C1397" t="str">
            <v xml:space="preserve">NV GOLDEN SUN                                     </v>
          </cell>
          <cell r="D1397">
            <v>5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AO1397">
            <v>0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20518.97</v>
          </cell>
          <cell r="AW1397">
            <v>20518.97</v>
          </cell>
          <cell r="AX1397">
            <v>20518.97</v>
          </cell>
          <cell r="AY1397">
            <v>20518.97</v>
          </cell>
          <cell r="AZ1397">
            <v>20518.97</v>
          </cell>
          <cell r="BA1397">
            <v>908780.16</v>
          </cell>
          <cell r="BB1397">
            <v>80930.570000000007</v>
          </cell>
          <cell r="BC1397">
            <v>83765.91</v>
          </cell>
          <cell r="BD1397">
            <v>0</v>
          </cell>
          <cell r="BE1397">
            <v>0</v>
          </cell>
          <cell r="BF1397">
            <v>0</v>
          </cell>
          <cell r="BG1397">
            <v>0</v>
          </cell>
          <cell r="BH1397">
            <v>0</v>
          </cell>
          <cell r="BI1397">
            <v>0</v>
          </cell>
          <cell r="BJ1397">
            <v>0</v>
          </cell>
          <cell r="BK1397">
            <v>0</v>
          </cell>
          <cell r="BL1397">
            <v>0</v>
          </cell>
        </row>
        <row r="1398">
          <cell r="B1398" t="str">
            <v>1.1.06.07.00377</v>
          </cell>
          <cell r="C1398" t="str">
            <v xml:space="preserve">NV ALEXANDROS TH                                  </v>
          </cell>
          <cell r="D1398">
            <v>5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76630.94</v>
          </cell>
          <cell r="AW1398">
            <v>76630.94</v>
          </cell>
          <cell r="AX1398">
            <v>76630.94</v>
          </cell>
          <cell r="AY1398">
            <v>0</v>
          </cell>
          <cell r="AZ1398">
            <v>0</v>
          </cell>
          <cell r="BA1398">
            <v>0</v>
          </cell>
          <cell r="BB1398">
            <v>0</v>
          </cell>
          <cell r="BC1398">
            <v>0</v>
          </cell>
          <cell r="BD1398">
            <v>0</v>
          </cell>
          <cell r="BE1398">
            <v>0</v>
          </cell>
          <cell r="BF1398">
            <v>0</v>
          </cell>
          <cell r="BG1398">
            <v>0</v>
          </cell>
          <cell r="BH1398">
            <v>0</v>
          </cell>
          <cell r="BI1398">
            <v>0</v>
          </cell>
          <cell r="BJ1398">
            <v>0</v>
          </cell>
          <cell r="BK1398">
            <v>0</v>
          </cell>
          <cell r="BL1398">
            <v>0</v>
          </cell>
        </row>
        <row r="1399">
          <cell r="B1399" t="str">
            <v>1.1.06.07.00378</v>
          </cell>
          <cell r="C1399" t="str">
            <v xml:space="preserve">NV KICKAPOO BELLE                                 </v>
          </cell>
          <cell r="D1399">
            <v>5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921942.04</v>
          </cell>
          <cell r="AW1399">
            <v>303.73</v>
          </cell>
          <cell r="AX1399">
            <v>0</v>
          </cell>
          <cell r="AY1399">
            <v>0</v>
          </cell>
          <cell r="AZ1399">
            <v>0</v>
          </cell>
          <cell r="BA1399">
            <v>0</v>
          </cell>
          <cell r="BB1399">
            <v>0</v>
          </cell>
          <cell r="BC1399">
            <v>0</v>
          </cell>
          <cell r="BD1399">
            <v>0</v>
          </cell>
          <cell r="BE1399">
            <v>0</v>
          </cell>
          <cell r="BF1399">
            <v>0</v>
          </cell>
          <cell r="BG1399">
            <v>0</v>
          </cell>
          <cell r="BH1399">
            <v>0</v>
          </cell>
          <cell r="BI1399">
            <v>0</v>
          </cell>
          <cell r="BJ1399">
            <v>0</v>
          </cell>
          <cell r="BK1399">
            <v>0</v>
          </cell>
          <cell r="BL1399">
            <v>0</v>
          </cell>
        </row>
        <row r="1400">
          <cell r="B1400" t="str">
            <v>1.1.06.07.00379</v>
          </cell>
          <cell r="C1400" t="str">
            <v xml:space="preserve">NV SAITTORIN II                                   </v>
          </cell>
          <cell r="D1400">
            <v>5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AO1400">
            <v>0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AW1400">
            <v>0</v>
          </cell>
          <cell r="AX1400">
            <v>0</v>
          </cell>
          <cell r="AY1400">
            <v>0</v>
          </cell>
          <cell r="AZ1400">
            <v>0</v>
          </cell>
          <cell r="BA1400">
            <v>0</v>
          </cell>
          <cell r="BB1400">
            <v>0</v>
          </cell>
          <cell r="BC1400">
            <v>0</v>
          </cell>
          <cell r="BD1400">
            <v>0</v>
          </cell>
          <cell r="BE1400">
            <v>0</v>
          </cell>
          <cell r="BF1400">
            <v>0</v>
          </cell>
          <cell r="BG1400">
            <v>0</v>
          </cell>
          <cell r="BH1400">
            <v>0</v>
          </cell>
          <cell r="BI1400">
            <v>0</v>
          </cell>
          <cell r="BJ1400">
            <v>0</v>
          </cell>
          <cell r="BK1400">
            <v>0</v>
          </cell>
          <cell r="BL1400">
            <v>0</v>
          </cell>
        </row>
        <row r="1401">
          <cell r="B1401" t="str">
            <v>1.1.06.07.00380</v>
          </cell>
          <cell r="C1401" t="str">
            <v xml:space="preserve">NV STAR VEJA                                      </v>
          </cell>
          <cell r="D1401">
            <v>5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AO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AW1401">
            <v>975960.86</v>
          </cell>
          <cell r="AX1401">
            <v>0</v>
          </cell>
          <cell r="AY1401">
            <v>0</v>
          </cell>
          <cell r="AZ1401">
            <v>0</v>
          </cell>
          <cell r="BA1401">
            <v>0</v>
          </cell>
          <cell r="BB1401">
            <v>0</v>
          </cell>
          <cell r="BC1401">
            <v>0</v>
          </cell>
          <cell r="BD1401">
            <v>0</v>
          </cell>
          <cell r="BE1401">
            <v>0</v>
          </cell>
          <cell r="BF1401">
            <v>0</v>
          </cell>
          <cell r="BG1401">
            <v>0</v>
          </cell>
          <cell r="BH1401">
            <v>0</v>
          </cell>
          <cell r="BI1401">
            <v>0</v>
          </cell>
          <cell r="BJ1401">
            <v>0</v>
          </cell>
          <cell r="BK1401">
            <v>0</v>
          </cell>
          <cell r="BL1401">
            <v>0</v>
          </cell>
        </row>
        <row r="1402">
          <cell r="B1402" t="str">
            <v>1.1.06.07.00381</v>
          </cell>
          <cell r="C1402" t="str">
            <v xml:space="preserve">NV STARLUCK                                       </v>
          </cell>
          <cell r="D1402">
            <v>5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AO1402">
            <v>0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T1402">
            <v>0</v>
          </cell>
          <cell r="AU1402">
            <v>0</v>
          </cell>
          <cell r="AV1402">
            <v>0</v>
          </cell>
          <cell r="AW1402">
            <v>177786.22</v>
          </cell>
          <cell r="AX1402">
            <v>136350.16</v>
          </cell>
          <cell r="AY1402">
            <v>136350.16</v>
          </cell>
          <cell r="AZ1402">
            <v>0</v>
          </cell>
          <cell r="BA1402">
            <v>0</v>
          </cell>
          <cell r="BB1402">
            <v>0</v>
          </cell>
          <cell r="BC1402">
            <v>0</v>
          </cell>
          <cell r="BD1402">
            <v>0</v>
          </cell>
          <cell r="BE1402">
            <v>0</v>
          </cell>
          <cell r="BF1402">
            <v>0</v>
          </cell>
          <cell r="BG1402">
            <v>0</v>
          </cell>
          <cell r="BH1402">
            <v>0</v>
          </cell>
          <cell r="BI1402">
            <v>0</v>
          </cell>
          <cell r="BJ1402">
            <v>0</v>
          </cell>
          <cell r="BK1402">
            <v>0</v>
          </cell>
          <cell r="BL1402">
            <v>0</v>
          </cell>
        </row>
        <row r="1403">
          <cell r="B1403" t="str">
            <v>1.1.06.07.00382</v>
          </cell>
          <cell r="C1403" t="str">
            <v xml:space="preserve">NV OCEAN LIGHT                                    </v>
          </cell>
          <cell r="D1403">
            <v>5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AO1403">
            <v>0</v>
          </cell>
          <cell r="AP1403">
            <v>0</v>
          </cell>
          <cell r="AQ1403">
            <v>0</v>
          </cell>
          <cell r="AR1403">
            <v>0</v>
          </cell>
          <cell r="AS1403">
            <v>0</v>
          </cell>
          <cell r="AT1403">
            <v>0</v>
          </cell>
          <cell r="AU1403">
            <v>0</v>
          </cell>
          <cell r="AV1403">
            <v>0</v>
          </cell>
          <cell r="AW1403">
            <v>1047034.2</v>
          </cell>
          <cell r="AX1403">
            <v>757198.97</v>
          </cell>
          <cell r="AY1403">
            <v>2515580.4500000002</v>
          </cell>
          <cell r="AZ1403">
            <v>586741.35</v>
          </cell>
          <cell r="BA1403">
            <v>453074.28</v>
          </cell>
          <cell r="BB1403">
            <v>453074.28</v>
          </cell>
          <cell r="BC1403">
            <v>453074.28</v>
          </cell>
          <cell r="BD1403">
            <v>0</v>
          </cell>
          <cell r="BE1403">
            <v>0</v>
          </cell>
          <cell r="BF1403">
            <v>0</v>
          </cell>
          <cell r="BG1403">
            <v>0</v>
          </cell>
          <cell r="BH1403">
            <v>0</v>
          </cell>
          <cell r="BI1403">
            <v>0</v>
          </cell>
          <cell r="BJ1403">
            <v>0</v>
          </cell>
          <cell r="BK1403">
            <v>0</v>
          </cell>
          <cell r="BL1403">
            <v>0</v>
          </cell>
        </row>
        <row r="1404">
          <cell r="B1404" t="str">
            <v>1.1.06.07.00383</v>
          </cell>
          <cell r="C1404" t="str">
            <v xml:space="preserve">NV MERCOSUL PALO META                             </v>
          </cell>
          <cell r="D1404">
            <v>5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AO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AW1404">
            <v>0</v>
          </cell>
          <cell r="AX1404">
            <v>0</v>
          </cell>
          <cell r="AY1404">
            <v>0</v>
          </cell>
          <cell r="AZ1404">
            <v>0</v>
          </cell>
          <cell r="BA1404">
            <v>0</v>
          </cell>
          <cell r="BB1404">
            <v>0</v>
          </cell>
          <cell r="BC1404">
            <v>0</v>
          </cell>
          <cell r="BD1404">
            <v>0</v>
          </cell>
          <cell r="BE1404">
            <v>0</v>
          </cell>
          <cell r="BF1404">
            <v>0</v>
          </cell>
          <cell r="BG1404">
            <v>0</v>
          </cell>
          <cell r="BH1404">
            <v>0</v>
          </cell>
          <cell r="BI1404">
            <v>0</v>
          </cell>
          <cell r="BJ1404">
            <v>0</v>
          </cell>
          <cell r="BK1404">
            <v>0</v>
          </cell>
          <cell r="BL1404">
            <v>0</v>
          </cell>
        </row>
        <row r="1405">
          <cell r="B1405" t="str">
            <v>1.1.06.07.00384</v>
          </cell>
          <cell r="C1405" t="str">
            <v xml:space="preserve">NV SANTORIN II                                    </v>
          </cell>
          <cell r="D1405">
            <v>5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AO1405">
            <v>0</v>
          </cell>
          <cell r="AP1405">
            <v>0</v>
          </cell>
          <cell r="AQ1405">
            <v>0</v>
          </cell>
          <cell r="AR1405">
            <v>0</v>
          </cell>
          <cell r="AS1405">
            <v>0</v>
          </cell>
          <cell r="AT1405">
            <v>0</v>
          </cell>
          <cell r="AU1405">
            <v>0</v>
          </cell>
          <cell r="AV1405">
            <v>30792.47</v>
          </cell>
          <cell r="AW1405">
            <v>30792.47</v>
          </cell>
          <cell r="AX1405">
            <v>30792.47</v>
          </cell>
          <cell r="AY1405">
            <v>21181.69</v>
          </cell>
          <cell r="AZ1405">
            <v>0</v>
          </cell>
          <cell r="BA1405">
            <v>0</v>
          </cell>
          <cell r="BB1405">
            <v>0</v>
          </cell>
          <cell r="BC1405">
            <v>0</v>
          </cell>
          <cell r="BD1405">
            <v>0</v>
          </cell>
          <cell r="BE1405">
            <v>0</v>
          </cell>
          <cell r="BF1405">
            <v>0</v>
          </cell>
          <cell r="BG1405">
            <v>0</v>
          </cell>
          <cell r="BH1405">
            <v>0</v>
          </cell>
          <cell r="BI1405">
            <v>0</v>
          </cell>
          <cell r="BJ1405">
            <v>0</v>
          </cell>
          <cell r="BK1405">
            <v>0</v>
          </cell>
          <cell r="BL1405">
            <v>0</v>
          </cell>
        </row>
        <row r="1406">
          <cell r="B1406" t="str">
            <v>1.1.06.07.00385</v>
          </cell>
          <cell r="C1406" t="str">
            <v xml:space="preserve">NV HARMAC DOWN                                    </v>
          </cell>
          <cell r="D1406">
            <v>5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AO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U1406">
            <v>0</v>
          </cell>
          <cell r="AV1406">
            <v>0</v>
          </cell>
          <cell r="AW1406">
            <v>0</v>
          </cell>
          <cell r="AX1406">
            <v>0</v>
          </cell>
          <cell r="AY1406">
            <v>0</v>
          </cell>
          <cell r="AZ1406">
            <v>0</v>
          </cell>
          <cell r="BA1406">
            <v>0</v>
          </cell>
          <cell r="BB1406">
            <v>0</v>
          </cell>
          <cell r="BC1406">
            <v>0</v>
          </cell>
          <cell r="BD1406">
            <v>0</v>
          </cell>
          <cell r="BE1406">
            <v>0</v>
          </cell>
          <cell r="BF1406">
            <v>0</v>
          </cell>
          <cell r="BG1406">
            <v>0</v>
          </cell>
          <cell r="BH1406">
            <v>0</v>
          </cell>
          <cell r="BI1406">
            <v>0</v>
          </cell>
          <cell r="BJ1406">
            <v>0</v>
          </cell>
          <cell r="BK1406">
            <v>0</v>
          </cell>
          <cell r="BL1406">
            <v>0</v>
          </cell>
        </row>
        <row r="1407">
          <cell r="B1407" t="str">
            <v>1.1.06.07.00386</v>
          </cell>
          <cell r="C1407" t="str">
            <v xml:space="preserve">NV AVRA D                                         </v>
          </cell>
          <cell r="D1407">
            <v>5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AO1407">
            <v>0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T1407">
            <v>0</v>
          </cell>
          <cell r="AU1407">
            <v>0</v>
          </cell>
          <cell r="AV1407">
            <v>3475441.88</v>
          </cell>
          <cell r="AW1407">
            <v>58453.49</v>
          </cell>
          <cell r="AX1407">
            <v>58453.49</v>
          </cell>
          <cell r="AY1407">
            <v>0</v>
          </cell>
          <cell r="AZ1407">
            <v>326580.05</v>
          </cell>
          <cell r="BA1407">
            <v>0</v>
          </cell>
          <cell r="BB1407">
            <v>0</v>
          </cell>
          <cell r="BC1407">
            <v>0</v>
          </cell>
          <cell r="BD1407">
            <v>0</v>
          </cell>
          <cell r="BE1407">
            <v>0</v>
          </cell>
          <cell r="BF1407">
            <v>0</v>
          </cell>
          <cell r="BG1407">
            <v>0</v>
          </cell>
          <cell r="BH1407">
            <v>0</v>
          </cell>
          <cell r="BI1407">
            <v>0</v>
          </cell>
          <cell r="BJ1407">
            <v>0</v>
          </cell>
          <cell r="BK1407">
            <v>0</v>
          </cell>
          <cell r="BL1407">
            <v>0</v>
          </cell>
        </row>
        <row r="1408">
          <cell r="B1408" t="str">
            <v>1.1.06.07.00387</v>
          </cell>
          <cell r="C1408" t="str">
            <v xml:space="preserve">NV CANOPUS                                        </v>
          </cell>
          <cell r="D1408">
            <v>5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AO1408">
            <v>0</v>
          </cell>
          <cell r="AP1408">
            <v>0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AW1408">
            <v>0</v>
          </cell>
          <cell r="AX1408">
            <v>0</v>
          </cell>
          <cell r="AY1408">
            <v>0</v>
          </cell>
          <cell r="AZ1408">
            <v>0</v>
          </cell>
          <cell r="BA1408">
            <v>0</v>
          </cell>
          <cell r="BB1408">
            <v>0</v>
          </cell>
          <cell r="BC1408">
            <v>0</v>
          </cell>
          <cell r="BD1408">
            <v>0</v>
          </cell>
          <cell r="BE1408">
            <v>0</v>
          </cell>
          <cell r="BF1408">
            <v>0</v>
          </cell>
          <cell r="BG1408">
            <v>0</v>
          </cell>
          <cell r="BH1408">
            <v>0</v>
          </cell>
          <cell r="BI1408">
            <v>0</v>
          </cell>
          <cell r="BJ1408">
            <v>0</v>
          </cell>
          <cell r="BK1408">
            <v>0</v>
          </cell>
          <cell r="BL1408">
            <v>0</v>
          </cell>
        </row>
        <row r="1409">
          <cell r="B1409" t="str">
            <v>1.1.06.07.00388</v>
          </cell>
          <cell r="C1409" t="str">
            <v xml:space="preserve">NV MED LEGEND                                     </v>
          </cell>
          <cell r="D1409">
            <v>5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AO1409">
            <v>0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AW1409">
            <v>8709.43</v>
          </cell>
          <cell r="AX1409">
            <v>8709.43</v>
          </cell>
          <cell r="AY1409">
            <v>0</v>
          </cell>
          <cell r="AZ1409">
            <v>0</v>
          </cell>
          <cell r="BA1409">
            <v>0</v>
          </cell>
          <cell r="BB1409">
            <v>0</v>
          </cell>
          <cell r="BC1409">
            <v>0</v>
          </cell>
          <cell r="BD1409">
            <v>0</v>
          </cell>
          <cell r="BE1409">
            <v>0</v>
          </cell>
          <cell r="BF1409">
            <v>0</v>
          </cell>
          <cell r="BG1409">
            <v>0</v>
          </cell>
          <cell r="BH1409">
            <v>0</v>
          </cell>
          <cell r="BI1409">
            <v>0</v>
          </cell>
          <cell r="BJ1409">
            <v>0</v>
          </cell>
          <cell r="BK1409">
            <v>0</v>
          </cell>
          <cell r="BL1409">
            <v>0</v>
          </cell>
        </row>
        <row r="1410">
          <cell r="B1410" t="str">
            <v>1.1.06.07.00389</v>
          </cell>
          <cell r="C1410" t="str">
            <v xml:space="preserve">NV PINE                                           </v>
          </cell>
          <cell r="D1410">
            <v>5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AO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U1410">
            <v>0</v>
          </cell>
          <cell r="AV1410">
            <v>4644.2700000000004</v>
          </cell>
          <cell r="AW1410">
            <v>0</v>
          </cell>
          <cell r="AX1410">
            <v>0</v>
          </cell>
          <cell r="AY1410">
            <v>0</v>
          </cell>
          <cell r="AZ1410">
            <v>0</v>
          </cell>
          <cell r="BA1410">
            <v>0</v>
          </cell>
          <cell r="BB1410">
            <v>0</v>
          </cell>
          <cell r="BC1410">
            <v>0</v>
          </cell>
          <cell r="BD1410">
            <v>0</v>
          </cell>
          <cell r="BE1410">
            <v>0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  <cell r="BK1410">
            <v>0</v>
          </cell>
          <cell r="BL1410">
            <v>0</v>
          </cell>
        </row>
        <row r="1411">
          <cell r="B1411" t="str">
            <v>1.1.06.07.00390</v>
          </cell>
          <cell r="C1411" t="str">
            <v xml:space="preserve">NV SENECA MAIDEN                                  </v>
          </cell>
          <cell r="D1411">
            <v>5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AO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140194.01</v>
          </cell>
          <cell r="AW1411">
            <v>78105.279999999999</v>
          </cell>
          <cell r="AX1411">
            <v>0</v>
          </cell>
          <cell r="AY1411">
            <v>0</v>
          </cell>
          <cell r="AZ1411">
            <v>0</v>
          </cell>
          <cell r="BA1411">
            <v>0</v>
          </cell>
          <cell r="BB1411">
            <v>0</v>
          </cell>
          <cell r="BC1411">
            <v>0</v>
          </cell>
          <cell r="BD1411">
            <v>0</v>
          </cell>
          <cell r="BE1411">
            <v>0</v>
          </cell>
          <cell r="BF1411">
            <v>0</v>
          </cell>
          <cell r="BG1411">
            <v>0</v>
          </cell>
          <cell r="BH1411">
            <v>0</v>
          </cell>
          <cell r="BI1411">
            <v>0</v>
          </cell>
          <cell r="BJ1411">
            <v>0</v>
          </cell>
          <cell r="BK1411">
            <v>0</v>
          </cell>
          <cell r="BL1411">
            <v>0</v>
          </cell>
        </row>
        <row r="1412">
          <cell r="B1412" t="str">
            <v>1.1.06.07.00391</v>
          </cell>
          <cell r="C1412" t="str">
            <v xml:space="preserve">NV STELIOS B                                      </v>
          </cell>
          <cell r="D1412">
            <v>5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AO1412">
            <v>0</v>
          </cell>
          <cell r="AP1412">
            <v>0</v>
          </cell>
          <cell r="AQ1412">
            <v>0</v>
          </cell>
          <cell r="AR1412">
            <v>0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AW1412">
            <v>44903.55</v>
          </cell>
          <cell r="AX1412">
            <v>44903.55</v>
          </cell>
          <cell r="AY1412">
            <v>0</v>
          </cell>
          <cell r="AZ1412">
            <v>0</v>
          </cell>
          <cell r="BA1412">
            <v>0</v>
          </cell>
          <cell r="BB1412">
            <v>0</v>
          </cell>
          <cell r="BC1412">
            <v>0</v>
          </cell>
          <cell r="BD1412">
            <v>0</v>
          </cell>
          <cell r="BE1412">
            <v>0</v>
          </cell>
          <cell r="BF1412">
            <v>0</v>
          </cell>
          <cell r="BG1412">
            <v>0</v>
          </cell>
          <cell r="BH1412">
            <v>0</v>
          </cell>
          <cell r="BI1412">
            <v>0</v>
          </cell>
          <cell r="BJ1412">
            <v>0</v>
          </cell>
          <cell r="BK1412">
            <v>0</v>
          </cell>
          <cell r="BL1412">
            <v>0</v>
          </cell>
        </row>
        <row r="1413">
          <cell r="B1413" t="str">
            <v>1.1.06.07.00392</v>
          </cell>
          <cell r="C1413" t="str">
            <v xml:space="preserve">NV FANY                                           </v>
          </cell>
          <cell r="D1413">
            <v>5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AO1413">
            <v>0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277697.11</v>
          </cell>
          <cell r="AX1413">
            <v>62751.09</v>
          </cell>
          <cell r="AY1413">
            <v>33839.230000000003</v>
          </cell>
          <cell r="AZ1413">
            <v>0</v>
          </cell>
          <cell r="BA1413">
            <v>0</v>
          </cell>
          <cell r="BB1413">
            <v>0</v>
          </cell>
          <cell r="BC1413">
            <v>0</v>
          </cell>
          <cell r="BD1413">
            <v>0</v>
          </cell>
          <cell r="BE1413">
            <v>0</v>
          </cell>
          <cell r="BF1413">
            <v>0</v>
          </cell>
          <cell r="BG1413">
            <v>0</v>
          </cell>
          <cell r="BH1413">
            <v>0</v>
          </cell>
          <cell r="BI1413">
            <v>0</v>
          </cell>
          <cell r="BJ1413">
            <v>0</v>
          </cell>
          <cell r="BK1413">
            <v>0</v>
          </cell>
          <cell r="BL1413">
            <v>0</v>
          </cell>
        </row>
        <row r="1414">
          <cell r="B1414" t="str">
            <v>1.1.06.07.00393</v>
          </cell>
          <cell r="C1414" t="str">
            <v xml:space="preserve">NV YORDANKA NIKOLOVA                              </v>
          </cell>
          <cell r="D1414">
            <v>5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AO1414">
            <v>0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T1414">
            <v>0</v>
          </cell>
          <cell r="AU1414">
            <v>0</v>
          </cell>
          <cell r="AV1414">
            <v>0</v>
          </cell>
          <cell r="AW1414">
            <v>713749.56</v>
          </cell>
          <cell r="AX1414">
            <v>165077.44</v>
          </cell>
          <cell r="AY1414">
            <v>108929.60000000001</v>
          </cell>
          <cell r="AZ1414">
            <v>108929.60000000001</v>
          </cell>
          <cell r="BA1414">
            <v>1030755.5</v>
          </cell>
          <cell r="BB1414">
            <v>21654.799999999999</v>
          </cell>
          <cell r="BC1414">
            <v>21654.799999999999</v>
          </cell>
          <cell r="BD1414">
            <v>0</v>
          </cell>
          <cell r="BE1414">
            <v>0</v>
          </cell>
          <cell r="BF1414">
            <v>0</v>
          </cell>
          <cell r="BG1414">
            <v>0</v>
          </cell>
          <cell r="BH1414">
            <v>0</v>
          </cell>
          <cell r="BI1414">
            <v>0</v>
          </cell>
          <cell r="BJ1414">
            <v>0</v>
          </cell>
          <cell r="BK1414">
            <v>0</v>
          </cell>
          <cell r="BL1414">
            <v>0</v>
          </cell>
        </row>
        <row r="1415">
          <cell r="B1415" t="str">
            <v>1.1.06.07.00394</v>
          </cell>
          <cell r="C1415" t="str">
            <v xml:space="preserve">NV TAMARITA                                       </v>
          </cell>
          <cell r="D1415">
            <v>5</v>
          </cell>
          <cell r="E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AO1415">
            <v>0</v>
          </cell>
          <cell r="AP1415">
            <v>0</v>
          </cell>
          <cell r="AQ1415">
            <v>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2061125.17</v>
          </cell>
          <cell r="AX1415">
            <v>151706.72</v>
          </cell>
          <cell r="AY1415">
            <v>151706.72</v>
          </cell>
          <cell r="AZ1415">
            <v>8856.33</v>
          </cell>
          <cell r="BA1415">
            <v>8856.33</v>
          </cell>
          <cell r="BB1415">
            <v>0</v>
          </cell>
          <cell r="BC1415">
            <v>0</v>
          </cell>
          <cell r="BD1415">
            <v>0</v>
          </cell>
          <cell r="BE1415">
            <v>0</v>
          </cell>
          <cell r="BF1415">
            <v>0</v>
          </cell>
          <cell r="BG1415">
            <v>0</v>
          </cell>
          <cell r="BH1415">
            <v>0</v>
          </cell>
          <cell r="BI1415">
            <v>0</v>
          </cell>
          <cell r="BJ1415">
            <v>0</v>
          </cell>
          <cell r="BK1415">
            <v>0</v>
          </cell>
          <cell r="BL1415">
            <v>0</v>
          </cell>
        </row>
        <row r="1416">
          <cell r="B1416" t="str">
            <v>1.1.06.07.00395</v>
          </cell>
          <cell r="C1416" t="str">
            <v xml:space="preserve">NV STAR VEGA                                      </v>
          </cell>
          <cell r="D1416">
            <v>5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AO1416">
            <v>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2312110.8199999998</v>
          </cell>
          <cell r="AX1416">
            <v>129252.27</v>
          </cell>
          <cell r="AY1416">
            <v>129252.27</v>
          </cell>
          <cell r="AZ1416">
            <v>34151.589999999997</v>
          </cell>
          <cell r="BA1416">
            <v>0</v>
          </cell>
          <cell r="BB1416">
            <v>0</v>
          </cell>
          <cell r="BC1416">
            <v>0</v>
          </cell>
          <cell r="BD1416">
            <v>0</v>
          </cell>
          <cell r="BE1416">
            <v>0</v>
          </cell>
          <cell r="BF1416">
            <v>0</v>
          </cell>
          <cell r="BG1416">
            <v>0</v>
          </cell>
          <cell r="BH1416">
            <v>0</v>
          </cell>
          <cell r="BI1416">
            <v>0</v>
          </cell>
          <cell r="BJ1416">
            <v>0</v>
          </cell>
          <cell r="BK1416">
            <v>0</v>
          </cell>
          <cell r="BL1416">
            <v>0</v>
          </cell>
        </row>
        <row r="1417">
          <cell r="B1417" t="str">
            <v>1.1.06.07.00396</v>
          </cell>
          <cell r="C1417" t="str">
            <v xml:space="preserve">NV OCEAN RANGER                                   </v>
          </cell>
          <cell r="D1417">
            <v>5</v>
          </cell>
          <cell r="E1417">
            <v>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61799.3</v>
          </cell>
          <cell r="AX1417">
            <v>-3073.51</v>
          </cell>
          <cell r="AY1417">
            <v>-3073.51</v>
          </cell>
          <cell r="AZ1417">
            <v>0</v>
          </cell>
          <cell r="BA1417">
            <v>0</v>
          </cell>
          <cell r="BB1417">
            <v>0</v>
          </cell>
          <cell r="BC1417">
            <v>0</v>
          </cell>
          <cell r="BD1417">
            <v>0</v>
          </cell>
          <cell r="BE1417">
            <v>0</v>
          </cell>
          <cell r="BF1417">
            <v>0</v>
          </cell>
          <cell r="BG1417">
            <v>0</v>
          </cell>
          <cell r="BH1417">
            <v>0</v>
          </cell>
          <cell r="BI1417">
            <v>0</v>
          </cell>
          <cell r="BJ1417">
            <v>0</v>
          </cell>
          <cell r="BK1417">
            <v>0</v>
          </cell>
          <cell r="BL1417">
            <v>0</v>
          </cell>
        </row>
        <row r="1418">
          <cell r="B1418" t="str">
            <v>1.1.06.07.00397</v>
          </cell>
          <cell r="C1418" t="str">
            <v xml:space="preserve">NV DARYA TAAL                                     </v>
          </cell>
          <cell r="D1418">
            <v>5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267893.78999999998</v>
          </cell>
          <cell r="AX1418">
            <v>0</v>
          </cell>
          <cell r="AY1418">
            <v>0</v>
          </cell>
          <cell r="AZ1418">
            <v>0</v>
          </cell>
          <cell r="BA1418">
            <v>0</v>
          </cell>
          <cell r="BB1418">
            <v>0</v>
          </cell>
          <cell r="BC1418">
            <v>0</v>
          </cell>
          <cell r="BD1418">
            <v>0</v>
          </cell>
          <cell r="BE1418">
            <v>0</v>
          </cell>
          <cell r="BF1418">
            <v>0</v>
          </cell>
          <cell r="BG1418">
            <v>0</v>
          </cell>
          <cell r="BH1418">
            <v>0</v>
          </cell>
          <cell r="BI1418">
            <v>0</v>
          </cell>
          <cell r="BJ1418">
            <v>0</v>
          </cell>
          <cell r="BK1418">
            <v>0</v>
          </cell>
          <cell r="BL1418">
            <v>0</v>
          </cell>
        </row>
        <row r="1419">
          <cell r="B1419" t="str">
            <v>1.1.06.07.00398</v>
          </cell>
          <cell r="C1419" t="str">
            <v xml:space="preserve">NV STANISLAW KULCZNSKI                            </v>
          </cell>
          <cell r="D1419">
            <v>5</v>
          </cell>
          <cell r="E1419">
            <v>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AO1419">
            <v>0</v>
          </cell>
          <cell r="AP1419">
            <v>0</v>
          </cell>
          <cell r="AQ1419">
            <v>0</v>
          </cell>
          <cell r="AR1419">
            <v>0</v>
          </cell>
          <cell r="AS1419">
            <v>0</v>
          </cell>
          <cell r="AT1419">
            <v>0</v>
          </cell>
          <cell r="AU1419">
            <v>0</v>
          </cell>
          <cell r="AV1419">
            <v>0</v>
          </cell>
          <cell r="AW1419">
            <v>0</v>
          </cell>
          <cell r="AX1419">
            <v>420993.96</v>
          </cell>
          <cell r="AY1419">
            <v>141182.78</v>
          </cell>
          <cell r="AZ1419">
            <v>141182.78</v>
          </cell>
          <cell r="BA1419">
            <v>141182.78</v>
          </cell>
          <cell r="BB1419">
            <v>141182.78</v>
          </cell>
          <cell r="BC1419">
            <v>141182.78</v>
          </cell>
          <cell r="BD1419">
            <v>0</v>
          </cell>
          <cell r="BE1419">
            <v>0</v>
          </cell>
          <cell r="BF1419">
            <v>0</v>
          </cell>
          <cell r="BG1419">
            <v>0</v>
          </cell>
          <cell r="BH1419">
            <v>0</v>
          </cell>
          <cell r="BI1419">
            <v>0</v>
          </cell>
          <cell r="BJ1419">
            <v>0</v>
          </cell>
          <cell r="BK1419">
            <v>0</v>
          </cell>
          <cell r="BL1419">
            <v>0</v>
          </cell>
        </row>
        <row r="1420">
          <cell r="B1420" t="str">
            <v>1.1.06.07.00399</v>
          </cell>
          <cell r="C1420" t="str">
            <v xml:space="preserve">NV AMORITA                                        </v>
          </cell>
          <cell r="D1420">
            <v>5</v>
          </cell>
          <cell r="E1420">
            <v>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AO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AW1420">
            <v>0</v>
          </cell>
          <cell r="AX1420">
            <v>34891.74</v>
          </cell>
          <cell r="AY1420">
            <v>11275.94</v>
          </cell>
          <cell r="AZ1420">
            <v>11275.94</v>
          </cell>
          <cell r="BA1420">
            <v>0</v>
          </cell>
          <cell r="BB1420">
            <v>0</v>
          </cell>
          <cell r="BC1420">
            <v>0</v>
          </cell>
          <cell r="BD1420">
            <v>0</v>
          </cell>
          <cell r="BE1420">
            <v>0</v>
          </cell>
          <cell r="BF1420">
            <v>0</v>
          </cell>
          <cell r="BG1420">
            <v>0</v>
          </cell>
          <cell r="BH1420">
            <v>0</v>
          </cell>
          <cell r="BI1420">
            <v>0</v>
          </cell>
          <cell r="BJ1420">
            <v>0</v>
          </cell>
          <cell r="BK1420">
            <v>0</v>
          </cell>
          <cell r="BL1420">
            <v>0</v>
          </cell>
        </row>
        <row r="1421">
          <cell r="B1421" t="str">
            <v>1.1.06.07.00400</v>
          </cell>
          <cell r="C1421" t="str">
            <v xml:space="preserve">NV IRMA                                           </v>
          </cell>
          <cell r="D1421">
            <v>5</v>
          </cell>
          <cell r="E1421">
            <v>0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AO1421">
            <v>0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AW1421">
            <v>0</v>
          </cell>
          <cell r="AX1421">
            <v>0</v>
          </cell>
          <cell r="AY1421">
            <v>0</v>
          </cell>
          <cell r="AZ1421">
            <v>0</v>
          </cell>
          <cell r="BA1421">
            <v>0</v>
          </cell>
          <cell r="BB1421">
            <v>0</v>
          </cell>
          <cell r="BC1421">
            <v>0</v>
          </cell>
          <cell r="BD1421">
            <v>0</v>
          </cell>
          <cell r="BE1421">
            <v>0</v>
          </cell>
          <cell r="BF1421">
            <v>0</v>
          </cell>
          <cell r="BG1421">
            <v>0</v>
          </cell>
          <cell r="BH1421">
            <v>0</v>
          </cell>
          <cell r="BI1421">
            <v>0</v>
          </cell>
          <cell r="BJ1421">
            <v>0</v>
          </cell>
          <cell r="BK1421">
            <v>0</v>
          </cell>
          <cell r="BL1421">
            <v>0</v>
          </cell>
        </row>
        <row r="1422">
          <cell r="B1422" t="str">
            <v>1.1.06.07.00401</v>
          </cell>
          <cell r="C1422" t="str">
            <v xml:space="preserve">NV KOVDOR                                         </v>
          </cell>
          <cell r="D1422">
            <v>5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AO1422">
            <v>0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T1422">
            <v>0</v>
          </cell>
          <cell r="AU1422">
            <v>0</v>
          </cell>
          <cell r="AV1422">
            <v>0</v>
          </cell>
          <cell r="AW1422">
            <v>0</v>
          </cell>
          <cell r="AX1422">
            <v>2022105.94</v>
          </cell>
          <cell r="AY1422">
            <v>95125.89</v>
          </cell>
          <cell r="AZ1422">
            <v>95125.89</v>
          </cell>
          <cell r="BA1422">
            <v>57184.43</v>
          </cell>
          <cell r="BB1422">
            <v>57184.43</v>
          </cell>
          <cell r="BC1422">
            <v>57184.43</v>
          </cell>
          <cell r="BD1422">
            <v>0</v>
          </cell>
          <cell r="BE1422">
            <v>0</v>
          </cell>
          <cell r="BF1422">
            <v>0</v>
          </cell>
          <cell r="BG1422">
            <v>0</v>
          </cell>
          <cell r="BH1422">
            <v>0</v>
          </cell>
          <cell r="BI1422">
            <v>0</v>
          </cell>
          <cell r="BJ1422">
            <v>0</v>
          </cell>
          <cell r="BK1422">
            <v>0</v>
          </cell>
          <cell r="BL1422">
            <v>0</v>
          </cell>
        </row>
        <row r="1423">
          <cell r="B1423" t="str">
            <v>1.1.06.07.00402</v>
          </cell>
          <cell r="C1423" t="str">
            <v xml:space="preserve">NV SAMSUN EARNEST                                 </v>
          </cell>
          <cell r="D1423">
            <v>5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AO1423">
            <v>0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T1423">
            <v>0</v>
          </cell>
          <cell r="AU1423">
            <v>0</v>
          </cell>
          <cell r="AV1423">
            <v>0</v>
          </cell>
          <cell r="AW1423">
            <v>0</v>
          </cell>
          <cell r="AX1423">
            <v>0</v>
          </cell>
          <cell r="AY1423">
            <v>3174078.91</v>
          </cell>
          <cell r="AZ1423">
            <v>67971.14</v>
          </cell>
          <cell r="BA1423">
            <v>96415.84</v>
          </cell>
          <cell r="BB1423">
            <v>81757.39</v>
          </cell>
          <cell r="BC1423">
            <v>0</v>
          </cell>
          <cell r="BD1423">
            <v>0</v>
          </cell>
          <cell r="BE1423">
            <v>0</v>
          </cell>
          <cell r="BF1423">
            <v>0</v>
          </cell>
          <cell r="BG1423">
            <v>0</v>
          </cell>
          <cell r="BH1423">
            <v>0</v>
          </cell>
          <cell r="BI1423">
            <v>0</v>
          </cell>
          <cell r="BJ1423">
            <v>0</v>
          </cell>
          <cell r="BK1423">
            <v>0</v>
          </cell>
          <cell r="BL1423">
            <v>0</v>
          </cell>
        </row>
        <row r="1424">
          <cell r="B1424" t="str">
            <v>1.1.06.07.00403</v>
          </cell>
          <cell r="C1424" t="str">
            <v xml:space="preserve">NV ANNA L.K.                                      </v>
          </cell>
          <cell r="D1424">
            <v>5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AO1424">
            <v>0</v>
          </cell>
          <cell r="AP1424">
            <v>0</v>
          </cell>
          <cell r="AQ1424">
            <v>0</v>
          </cell>
          <cell r="AR1424">
            <v>0</v>
          </cell>
          <cell r="AS1424">
            <v>0</v>
          </cell>
          <cell r="AT1424">
            <v>0</v>
          </cell>
          <cell r="AU1424">
            <v>0</v>
          </cell>
          <cell r="AV1424">
            <v>0</v>
          </cell>
          <cell r="AW1424">
            <v>0</v>
          </cell>
          <cell r="AX1424">
            <v>1106931.8600000001</v>
          </cell>
          <cell r="AY1424">
            <v>285643.46000000002</v>
          </cell>
          <cell r="AZ1424">
            <v>47147.46</v>
          </cell>
          <cell r="BA1424">
            <v>47147.46</v>
          </cell>
          <cell r="BB1424">
            <v>0</v>
          </cell>
          <cell r="BC1424">
            <v>0</v>
          </cell>
          <cell r="BD1424">
            <v>0</v>
          </cell>
          <cell r="BE1424">
            <v>0</v>
          </cell>
          <cell r="BF1424">
            <v>0</v>
          </cell>
          <cell r="BG1424">
            <v>0</v>
          </cell>
          <cell r="BH1424">
            <v>0</v>
          </cell>
          <cell r="BI1424">
            <v>0</v>
          </cell>
          <cell r="BJ1424">
            <v>0</v>
          </cell>
          <cell r="BK1424">
            <v>0</v>
          </cell>
          <cell r="BL1424">
            <v>0</v>
          </cell>
        </row>
        <row r="1425">
          <cell r="B1425" t="str">
            <v>1.1.06.07.00404</v>
          </cell>
          <cell r="C1425" t="str">
            <v xml:space="preserve">NV AQUILA                                         </v>
          </cell>
          <cell r="D1425">
            <v>5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AO1425">
            <v>0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T1425">
            <v>0</v>
          </cell>
          <cell r="AU1425">
            <v>0</v>
          </cell>
          <cell r="AV1425">
            <v>0</v>
          </cell>
          <cell r="AW1425">
            <v>0</v>
          </cell>
          <cell r="AX1425">
            <v>0</v>
          </cell>
          <cell r="AY1425">
            <v>429952.44</v>
          </cell>
          <cell r="AZ1425">
            <v>115238.91</v>
          </cell>
          <cell r="BA1425">
            <v>115238.91</v>
          </cell>
          <cell r="BB1425">
            <v>69895.61</v>
          </cell>
          <cell r="BC1425">
            <v>1829.96</v>
          </cell>
          <cell r="BD1425">
            <v>0</v>
          </cell>
          <cell r="BE1425">
            <v>0</v>
          </cell>
          <cell r="BF1425">
            <v>0</v>
          </cell>
          <cell r="BG1425">
            <v>0</v>
          </cell>
          <cell r="BH1425">
            <v>0</v>
          </cell>
          <cell r="BI1425">
            <v>0</v>
          </cell>
          <cell r="BJ1425">
            <v>0</v>
          </cell>
          <cell r="BK1425">
            <v>0</v>
          </cell>
          <cell r="BL1425">
            <v>0</v>
          </cell>
        </row>
        <row r="1426">
          <cell r="B1426" t="str">
            <v>1.1.06.07.00405</v>
          </cell>
          <cell r="C1426" t="str">
            <v xml:space="preserve">NV SANKO RANGER                                   </v>
          </cell>
          <cell r="D1426">
            <v>5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AO1426">
            <v>0</v>
          </cell>
          <cell r="AP1426">
            <v>0</v>
          </cell>
          <cell r="AQ1426">
            <v>0</v>
          </cell>
          <cell r="AR1426">
            <v>0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AW1426">
            <v>0</v>
          </cell>
          <cell r="AX1426">
            <v>13275.68</v>
          </cell>
          <cell r="AY1426">
            <v>13275.68</v>
          </cell>
          <cell r="AZ1426">
            <v>0</v>
          </cell>
          <cell r="BA1426">
            <v>0</v>
          </cell>
          <cell r="BB1426">
            <v>0</v>
          </cell>
          <cell r="BC1426">
            <v>0</v>
          </cell>
          <cell r="BD1426">
            <v>0</v>
          </cell>
          <cell r="BE1426">
            <v>0</v>
          </cell>
          <cell r="BF1426">
            <v>0</v>
          </cell>
          <cell r="BG1426">
            <v>0</v>
          </cell>
          <cell r="BH1426">
            <v>0</v>
          </cell>
          <cell r="BI1426">
            <v>0</v>
          </cell>
          <cell r="BJ1426">
            <v>0</v>
          </cell>
          <cell r="BK1426">
            <v>0</v>
          </cell>
          <cell r="BL1426">
            <v>0</v>
          </cell>
        </row>
        <row r="1427">
          <cell r="B1427" t="str">
            <v>1.1.06.07.00406</v>
          </cell>
          <cell r="C1427" t="str">
            <v xml:space="preserve">NV SILVER YING                                    </v>
          </cell>
          <cell r="D1427">
            <v>5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AO1427">
            <v>0</v>
          </cell>
          <cell r="AP1427">
            <v>0</v>
          </cell>
          <cell r="AQ1427">
            <v>0</v>
          </cell>
          <cell r="AR1427">
            <v>0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AW1427">
            <v>0</v>
          </cell>
          <cell r="AX1427">
            <v>2847768.29</v>
          </cell>
          <cell r="AY1427">
            <v>25877.119999999999</v>
          </cell>
          <cell r="AZ1427">
            <v>25877.119999999999</v>
          </cell>
          <cell r="BA1427">
            <v>25877.119999999999</v>
          </cell>
          <cell r="BB1427">
            <v>25877.119999999999</v>
          </cell>
          <cell r="BC1427">
            <v>0</v>
          </cell>
          <cell r="BD1427">
            <v>0</v>
          </cell>
          <cell r="BE1427">
            <v>0</v>
          </cell>
          <cell r="BF1427">
            <v>0</v>
          </cell>
          <cell r="BG1427">
            <v>0</v>
          </cell>
          <cell r="BH1427">
            <v>0</v>
          </cell>
          <cell r="BI1427">
            <v>0</v>
          </cell>
          <cell r="BJ1427">
            <v>0</v>
          </cell>
          <cell r="BK1427">
            <v>0</v>
          </cell>
          <cell r="BL1427">
            <v>0</v>
          </cell>
        </row>
        <row r="1428">
          <cell r="B1428" t="str">
            <v>1.1.06.07.00407</v>
          </cell>
          <cell r="C1428" t="str">
            <v xml:space="preserve">NV MARIGOLD                                       </v>
          </cell>
          <cell r="D1428">
            <v>5</v>
          </cell>
          <cell r="E1428">
            <v>0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AO1428">
            <v>0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T1428">
            <v>0</v>
          </cell>
          <cell r="AU1428">
            <v>0</v>
          </cell>
          <cell r="AV1428">
            <v>0</v>
          </cell>
          <cell r="AW1428">
            <v>0</v>
          </cell>
          <cell r="AX1428">
            <v>330808.75</v>
          </cell>
          <cell r="AY1428">
            <v>23402.7</v>
          </cell>
          <cell r="AZ1428">
            <v>13248.6</v>
          </cell>
          <cell r="BA1428">
            <v>0</v>
          </cell>
          <cell r="BB1428">
            <v>0</v>
          </cell>
          <cell r="BC1428">
            <v>0</v>
          </cell>
          <cell r="BD1428">
            <v>0</v>
          </cell>
          <cell r="BE1428">
            <v>0</v>
          </cell>
          <cell r="BF1428">
            <v>0</v>
          </cell>
          <cell r="BG1428">
            <v>0</v>
          </cell>
          <cell r="BH1428">
            <v>0</v>
          </cell>
          <cell r="BI1428">
            <v>0</v>
          </cell>
          <cell r="BJ1428">
            <v>0</v>
          </cell>
          <cell r="BK1428">
            <v>0</v>
          </cell>
          <cell r="BL1428">
            <v>0</v>
          </cell>
        </row>
        <row r="1429">
          <cell r="B1429" t="str">
            <v>1.1.06.07.00408</v>
          </cell>
          <cell r="C1429" t="str">
            <v xml:space="preserve">NV AKRATHOS                                       </v>
          </cell>
          <cell r="D1429">
            <v>5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AO1429">
            <v>0</v>
          </cell>
          <cell r="AP1429">
            <v>0</v>
          </cell>
          <cell r="AQ1429">
            <v>0</v>
          </cell>
          <cell r="AR1429">
            <v>0</v>
          </cell>
          <cell r="AS1429">
            <v>0</v>
          </cell>
          <cell r="AT1429">
            <v>0</v>
          </cell>
          <cell r="AU1429">
            <v>0</v>
          </cell>
          <cell r="AV1429">
            <v>0</v>
          </cell>
          <cell r="AW1429">
            <v>0</v>
          </cell>
          <cell r="AX1429">
            <v>842508.66</v>
          </cell>
          <cell r="AY1429">
            <v>12442.2</v>
          </cell>
          <cell r="AZ1429">
            <v>0</v>
          </cell>
          <cell r="BA1429">
            <v>0</v>
          </cell>
          <cell r="BB1429">
            <v>0</v>
          </cell>
          <cell r="BC1429">
            <v>0</v>
          </cell>
          <cell r="BD1429">
            <v>0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0</v>
          </cell>
          <cell r="BJ1429">
            <v>0</v>
          </cell>
          <cell r="BK1429">
            <v>0</v>
          </cell>
          <cell r="BL1429">
            <v>0</v>
          </cell>
        </row>
        <row r="1430">
          <cell r="B1430" t="str">
            <v>1.1.06.07.00409</v>
          </cell>
          <cell r="C1430" t="str">
            <v xml:space="preserve">NV GREAT OCEAN                                    </v>
          </cell>
          <cell r="D1430">
            <v>5</v>
          </cell>
          <cell r="E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AO1430">
            <v>0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3552.1</v>
          </cell>
          <cell r="AY1430">
            <v>3552.1</v>
          </cell>
          <cell r="AZ1430">
            <v>0</v>
          </cell>
          <cell r="BA1430">
            <v>0</v>
          </cell>
          <cell r="BB1430">
            <v>0</v>
          </cell>
          <cell r="BC1430">
            <v>0</v>
          </cell>
          <cell r="BD1430">
            <v>0</v>
          </cell>
          <cell r="BE1430">
            <v>0</v>
          </cell>
          <cell r="BF1430">
            <v>0</v>
          </cell>
          <cell r="BG1430">
            <v>0</v>
          </cell>
          <cell r="BH1430">
            <v>0</v>
          </cell>
          <cell r="BI1430">
            <v>0</v>
          </cell>
          <cell r="BJ1430">
            <v>0</v>
          </cell>
          <cell r="BK1430">
            <v>0</v>
          </cell>
          <cell r="BL1430">
            <v>0</v>
          </cell>
        </row>
        <row r="1431">
          <cell r="B1431" t="str">
            <v>1.1.06.07.00410</v>
          </cell>
          <cell r="C1431" t="str">
            <v xml:space="preserve">NV ELISE OLDENDORFF                               </v>
          </cell>
          <cell r="D1431">
            <v>5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AO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AW1431">
            <v>0</v>
          </cell>
          <cell r="AX1431">
            <v>1007870.67</v>
          </cell>
          <cell r="AY1431">
            <v>7718.94</v>
          </cell>
          <cell r="AZ1431">
            <v>0</v>
          </cell>
          <cell r="BA1431">
            <v>0</v>
          </cell>
          <cell r="BB1431">
            <v>0</v>
          </cell>
          <cell r="BC1431">
            <v>0</v>
          </cell>
          <cell r="BD1431">
            <v>0</v>
          </cell>
          <cell r="BE1431">
            <v>0</v>
          </cell>
          <cell r="BF1431">
            <v>0</v>
          </cell>
          <cell r="BG1431">
            <v>0</v>
          </cell>
          <cell r="BH1431">
            <v>0</v>
          </cell>
          <cell r="BI1431">
            <v>0</v>
          </cell>
          <cell r="BJ1431">
            <v>0</v>
          </cell>
          <cell r="BK1431">
            <v>0</v>
          </cell>
          <cell r="BL1431">
            <v>0</v>
          </cell>
        </row>
        <row r="1432">
          <cell r="B1432" t="str">
            <v>1.1.06.07.00411</v>
          </cell>
          <cell r="C1432" t="str">
            <v xml:space="preserve">NV NATS EMPEROR                                   </v>
          </cell>
          <cell r="D1432">
            <v>5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AO1432">
            <v>0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3598014.9</v>
          </cell>
          <cell r="AY1432">
            <v>25186.17</v>
          </cell>
          <cell r="AZ1432">
            <v>25186.17</v>
          </cell>
          <cell r="BA1432">
            <v>25186.17</v>
          </cell>
          <cell r="BB1432">
            <v>25186.17</v>
          </cell>
          <cell r="BC1432">
            <v>0</v>
          </cell>
          <cell r="BD1432">
            <v>0</v>
          </cell>
          <cell r="BE1432">
            <v>0</v>
          </cell>
          <cell r="BF1432">
            <v>0</v>
          </cell>
          <cell r="BG1432">
            <v>0</v>
          </cell>
          <cell r="BH1432">
            <v>0</v>
          </cell>
          <cell r="BI1432">
            <v>0</v>
          </cell>
          <cell r="BJ1432">
            <v>0</v>
          </cell>
          <cell r="BK1432">
            <v>0</v>
          </cell>
          <cell r="BL1432">
            <v>0</v>
          </cell>
        </row>
        <row r="1433">
          <cell r="B1433" t="str">
            <v>1.1.06.07.00412</v>
          </cell>
          <cell r="C1433" t="str">
            <v xml:space="preserve">NV TIARELLA                                       </v>
          </cell>
          <cell r="D1433">
            <v>5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AO1433">
            <v>0</v>
          </cell>
          <cell r="AP1433">
            <v>0</v>
          </cell>
          <cell r="AQ1433">
            <v>0</v>
          </cell>
          <cell r="AR1433">
            <v>0</v>
          </cell>
          <cell r="AS1433">
            <v>0</v>
          </cell>
          <cell r="AT1433">
            <v>0</v>
          </cell>
          <cell r="AU1433">
            <v>0</v>
          </cell>
          <cell r="AV1433">
            <v>0</v>
          </cell>
          <cell r="AW1433">
            <v>0</v>
          </cell>
          <cell r="AX1433">
            <v>460076.39</v>
          </cell>
          <cell r="AY1433">
            <v>0</v>
          </cell>
          <cell r="AZ1433">
            <v>0</v>
          </cell>
          <cell r="BA1433">
            <v>0</v>
          </cell>
          <cell r="BB1433">
            <v>0</v>
          </cell>
          <cell r="BC1433">
            <v>0</v>
          </cell>
          <cell r="BD1433">
            <v>0</v>
          </cell>
          <cell r="BE1433">
            <v>0</v>
          </cell>
          <cell r="BF1433">
            <v>0</v>
          </cell>
          <cell r="BG1433">
            <v>0</v>
          </cell>
          <cell r="BH1433">
            <v>0</v>
          </cell>
          <cell r="BI1433">
            <v>0</v>
          </cell>
          <cell r="BJ1433">
            <v>0</v>
          </cell>
          <cell r="BK1433">
            <v>0</v>
          </cell>
          <cell r="BL1433">
            <v>0</v>
          </cell>
        </row>
        <row r="1434">
          <cell r="B1434" t="str">
            <v>1.1.06.07.00413</v>
          </cell>
          <cell r="C1434" t="str">
            <v xml:space="preserve">NV FLAG ROLACO                                    </v>
          </cell>
          <cell r="D1434">
            <v>5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AO1434">
            <v>0</v>
          </cell>
          <cell r="AP1434">
            <v>0</v>
          </cell>
          <cell r="AQ1434">
            <v>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1337154.55</v>
          </cell>
          <cell r="AY1434">
            <v>0</v>
          </cell>
          <cell r="AZ1434">
            <v>0</v>
          </cell>
          <cell r="BA1434">
            <v>0</v>
          </cell>
          <cell r="BB1434">
            <v>0</v>
          </cell>
          <cell r="BC1434">
            <v>0</v>
          </cell>
          <cell r="BD1434">
            <v>0</v>
          </cell>
          <cell r="BE1434">
            <v>0</v>
          </cell>
          <cell r="BF1434">
            <v>0</v>
          </cell>
          <cell r="BG1434">
            <v>0</v>
          </cell>
          <cell r="BH1434">
            <v>0</v>
          </cell>
          <cell r="BI1434">
            <v>0</v>
          </cell>
          <cell r="BJ1434">
            <v>0</v>
          </cell>
          <cell r="BK1434">
            <v>0</v>
          </cell>
          <cell r="BL1434">
            <v>0</v>
          </cell>
        </row>
        <row r="1435">
          <cell r="B1435" t="str">
            <v>1.1.06.07.00414</v>
          </cell>
          <cell r="C1435" t="str">
            <v xml:space="preserve">NV GREEN WING                                     </v>
          </cell>
          <cell r="D1435">
            <v>5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AO1435">
            <v>0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0</v>
          </cell>
          <cell r="AY1435">
            <v>543494.96</v>
          </cell>
          <cell r="AZ1435">
            <v>36321.19</v>
          </cell>
          <cell r="BA1435">
            <v>2972.69</v>
          </cell>
          <cell r="BB1435">
            <v>2972.69</v>
          </cell>
          <cell r="BC1435">
            <v>0</v>
          </cell>
          <cell r="BD1435">
            <v>0</v>
          </cell>
          <cell r="BE1435">
            <v>0</v>
          </cell>
          <cell r="BF1435">
            <v>0</v>
          </cell>
          <cell r="BG1435">
            <v>0</v>
          </cell>
          <cell r="BH1435">
            <v>0</v>
          </cell>
          <cell r="BI1435">
            <v>0</v>
          </cell>
          <cell r="BJ1435">
            <v>0</v>
          </cell>
          <cell r="BK1435">
            <v>0</v>
          </cell>
          <cell r="BL1435">
            <v>0</v>
          </cell>
        </row>
        <row r="1436">
          <cell r="B1436" t="str">
            <v>1.1.06.07.00415</v>
          </cell>
          <cell r="C1436" t="str">
            <v xml:space="preserve">NV TAXIDEFTIS                                     </v>
          </cell>
          <cell r="D1436">
            <v>5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  <cell r="AY1436">
            <v>0</v>
          </cell>
          <cell r="AZ1436">
            <v>642773.37</v>
          </cell>
          <cell r="BA1436">
            <v>100810.47</v>
          </cell>
          <cell r="BB1436">
            <v>64551.68</v>
          </cell>
          <cell r="BC1436">
            <v>13668.17</v>
          </cell>
          <cell r="BD1436">
            <v>0</v>
          </cell>
          <cell r="BE1436">
            <v>0</v>
          </cell>
          <cell r="BF1436">
            <v>0</v>
          </cell>
          <cell r="BG1436">
            <v>0</v>
          </cell>
          <cell r="BH1436">
            <v>0</v>
          </cell>
          <cell r="BI1436">
            <v>0</v>
          </cell>
          <cell r="BJ1436">
            <v>0</v>
          </cell>
          <cell r="BK1436">
            <v>0</v>
          </cell>
          <cell r="BL1436">
            <v>0</v>
          </cell>
        </row>
        <row r="1437">
          <cell r="B1437" t="str">
            <v>1.1.06.07.00416</v>
          </cell>
          <cell r="C1437" t="str">
            <v xml:space="preserve">NV NAPOLEON                                       </v>
          </cell>
          <cell r="D1437">
            <v>5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  <cell r="AY1437">
            <v>0</v>
          </cell>
          <cell r="AZ1437">
            <v>3922649.34</v>
          </cell>
          <cell r="BA1437">
            <v>144301.32999999999</v>
          </cell>
          <cell r="BB1437">
            <v>22255.200000000001</v>
          </cell>
          <cell r="BC1437">
            <v>22255.200000000001</v>
          </cell>
          <cell r="BD1437">
            <v>0</v>
          </cell>
          <cell r="BE1437">
            <v>0</v>
          </cell>
          <cell r="BF1437">
            <v>0</v>
          </cell>
          <cell r="BG1437">
            <v>0</v>
          </cell>
          <cell r="BH1437">
            <v>0</v>
          </cell>
          <cell r="BI1437">
            <v>0</v>
          </cell>
          <cell r="BJ1437">
            <v>0</v>
          </cell>
          <cell r="BK1437">
            <v>0</v>
          </cell>
          <cell r="BL1437">
            <v>0</v>
          </cell>
        </row>
        <row r="1438">
          <cell r="B1438" t="str">
            <v>1.1.06.07.00417</v>
          </cell>
          <cell r="C1438" t="str">
            <v xml:space="preserve">NV BLUE DREAM                                     </v>
          </cell>
          <cell r="D1438">
            <v>5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AO1438">
            <v>0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T1438">
            <v>0</v>
          </cell>
          <cell r="AU1438">
            <v>0</v>
          </cell>
          <cell r="AV1438">
            <v>0</v>
          </cell>
          <cell r="AW1438">
            <v>0</v>
          </cell>
          <cell r="AX1438">
            <v>0</v>
          </cell>
          <cell r="AY1438">
            <v>1319130.8400000001</v>
          </cell>
          <cell r="AZ1438">
            <v>36079.5</v>
          </cell>
          <cell r="BA1438">
            <v>35500.620000000003</v>
          </cell>
          <cell r="BB1438">
            <v>0</v>
          </cell>
          <cell r="BC1438">
            <v>0</v>
          </cell>
          <cell r="BD1438">
            <v>0</v>
          </cell>
          <cell r="BE1438">
            <v>0</v>
          </cell>
          <cell r="BF1438">
            <v>0</v>
          </cell>
          <cell r="BG1438">
            <v>0</v>
          </cell>
          <cell r="BH1438">
            <v>0</v>
          </cell>
          <cell r="BI1438">
            <v>0</v>
          </cell>
          <cell r="BJ1438">
            <v>0</v>
          </cell>
          <cell r="BK1438">
            <v>0</v>
          </cell>
          <cell r="BL1438">
            <v>0</v>
          </cell>
        </row>
        <row r="1439">
          <cell r="B1439" t="str">
            <v>1.1.06.07.00418</v>
          </cell>
          <cell r="C1439" t="str">
            <v xml:space="preserve">NV FLAG SUPPLIER                                  </v>
          </cell>
          <cell r="D1439">
            <v>5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AO1439">
            <v>0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AW1439">
            <v>0</v>
          </cell>
          <cell r="AX1439">
            <v>0</v>
          </cell>
          <cell r="AY1439">
            <v>529877.59</v>
          </cell>
          <cell r="AZ1439">
            <v>331.66</v>
          </cell>
          <cell r="BA1439">
            <v>0</v>
          </cell>
          <cell r="BB1439">
            <v>0</v>
          </cell>
          <cell r="BC1439">
            <v>0</v>
          </cell>
          <cell r="BD1439">
            <v>0</v>
          </cell>
          <cell r="BE1439">
            <v>0</v>
          </cell>
          <cell r="BF1439">
            <v>0</v>
          </cell>
          <cell r="BG1439">
            <v>0</v>
          </cell>
          <cell r="BH1439">
            <v>0</v>
          </cell>
          <cell r="BI1439">
            <v>0</v>
          </cell>
          <cell r="BJ1439">
            <v>0</v>
          </cell>
          <cell r="BK1439">
            <v>0</v>
          </cell>
          <cell r="BL1439">
            <v>0</v>
          </cell>
        </row>
        <row r="1440">
          <cell r="B1440" t="str">
            <v>1.1.06.07.00419</v>
          </cell>
          <cell r="C1440" t="str">
            <v xml:space="preserve">NV KIRAN ATLANTIC                                 </v>
          </cell>
          <cell r="D1440">
            <v>5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AO1440">
            <v>0</v>
          </cell>
          <cell r="AP1440">
            <v>0</v>
          </cell>
          <cell r="AQ1440">
            <v>0</v>
          </cell>
          <cell r="AR1440">
            <v>0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AW1440">
            <v>0</v>
          </cell>
          <cell r="AX1440">
            <v>0</v>
          </cell>
          <cell r="AY1440">
            <v>1175396.22</v>
          </cell>
          <cell r="AZ1440">
            <v>136328.67000000001</v>
          </cell>
          <cell r="BA1440">
            <v>136328.67000000001</v>
          </cell>
          <cell r="BB1440">
            <v>136328.67000000001</v>
          </cell>
          <cell r="BC1440">
            <v>136328.67000000001</v>
          </cell>
          <cell r="BD1440">
            <v>0</v>
          </cell>
          <cell r="BE1440">
            <v>0</v>
          </cell>
          <cell r="BF1440">
            <v>0</v>
          </cell>
          <cell r="BG1440">
            <v>0</v>
          </cell>
          <cell r="BH1440">
            <v>0</v>
          </cell>
          <cell r="BI1440">
            <v>0</v>
          </cell>
          <cell r="BJ1440">
            <v>0</v>
          </cell>
          <cell r="BK1440">
            <v>0</v>
          </cell>
          <cell r="BL1440">
            <v>0</v>
          </cell>
        </row>
        <row r="1441">
          <cell r="B1441" t="str">
            <v>1.1.06.07.00420</v>
          </cell>
          <cell r="C1441" t="str">
            <v xml:space="preserve">NV NICHOLAS M                                     </v>
          </cell>
          <cell r="D1441">
            <v>5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AO1441">
            <v>0</v>
          </cell>
          <cell r="AP1441">
            <v>0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U1441">
            <v>0</v>
          </cell>
          <cell r="AV1441">
            <v>0</v>
          </cell>
          <cell r="AW1441">
            <v>0</v>
          </cell>
          <cell r="AX1441">
            <v>0</v>
          </cell>
          <cell r="AY1441">
            <v>419827.92</v>
          </cell>
          <cell r="AZ1441">
            <v>0</v>
          </cell>
          <cell r="BA1441">
            <v>0</v>
          </cell>
          <cell r="BB1441">
            <v>0</v>
          </cell>
          <cell r="BC1441">
            <v>17782.29</v>
          </cell>
          <cell r="BD1441">
            <v>0</v>
          </cell>
          <cell r="BE1441">
            <v>0</v>
          </cell>
          <cell r="BF1441">
            <v>0</v>
          </cell>
          <cell r="BG1441">
            <v>0</v>
          </cell>
          <cell r="BH1441">
            <v>0</v>
          </cell>
          <cell r="BI1441">
            <v>0</v>
          </cell>
          <cell r="BJ1441">
            <v>0</v>
          </cell>
          <cell r="BK1441">
            <v>0</v>
          </cell>
          <cell r="BL1441">
            <v>0</v>
          </cell>
        </row>
        <row r="1442">
          <cell r="B1442" t="str">
            <v>1.1.06.07.00421</v>
          </cell>
          <cell r="C1442" t="str">
            <v xml:space="preserve">NV AUSTYN OLDENDORFF                              </v>
          </cell>
          <cell r="D1442">
            <v>5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AO1442">
            <v>0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T1442">
            <v>0</v>
          </cell>
          <cell r="AU1442">
            <v>0</v>
          </cell>
          <cell r="AV1442">
            <v>0</v>
          </cell>
          <cell r="AW1442">
            <v>0</v>
          </cell>
          <cell r="AX1442">
            <v>0</v>
          </cell>
          <cell r="AY1442">
            <v>65486.15</v>
          </cell>
          <cell r="AZ1442">
            <v>65486.15</v>
          </cell>
          <cell r="BA1442">
            <v>65486.15</v>
          </cell>
          <cell r="BB1442">
            <v>0</v>
          </cell>
          <cell r="BC1442">
            <v>0</v>
          </cell>
          <cell r="BD1442">
            <v>0</v>
          </cell>
          <cell r="BE1442">
            <v>0</v>
          </cell>
          <cell r="BF1442">
            <v>0</v>
          </cell>
          <cell r="BG1442">
            <v>0</v>
          </cell>
          <cell r="BH1442">
            <v>0</v>
          </cell>
          <cell r="BI1442">
            <v>0</v>
          </cell>
          <cell r="BJ1442">
            <v>0</v>
          </cell>
          <cell r="BK1442">
            <v>0</v>
          </cell>
          <cell r="BL1442">
            <v>0</v>
          </cell>
        </row>
        <row r="1443">
          <cell r="B1443" t="str">
            <v>1.1.06.07.00422</v>
          </cell>
          <cell r="C1443" t="str">
            <v xml:space="preserve">NV APOSTOLOVO                                     </v>
          </cell>
          <cell r="D1443">
            <v>5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AO1443">
            <v>0</v>
          </cell>
          <cell r="AP1443">
            <v>0</v>
          </cell>
          <cell r="AQ1443">
            <v>0</v>
          </cell>
          <cell r="AR1443">
            <v>0</v>
          </cell>
          <cell r="AS1443">
            <v>0</v>
          </cell>
          <cell r="AT1443">
            <v>0</v>
          </cell>
          <cell r="AU1443">
            <v>0</v>
          </cell>
          <cell r="AV1443">
            <v>0</v>
          </cell>
          <cell r="AW1443">
            <v>0</v>
          </cell>
          <cell r="AX1443">
            <v>0</v>
          </cell>
          <cell r="AY1443">
            <v>755100</v>
          </cell>
          <cell r="AZ1443">
            <v>182577.49</v>
          </cell>
          <cell r="BA1443">
            <v>0</v>
          </cell>
          <cell r="BB1443">
            <v>0</v>
          </cell>
          <cell r="BC1443">
            <v>0</v>
          </cell>
          <cell r="BD1443">
            <v>0</v>
          </cell>
          <cell r="BE1443">
            <v>0</v>
          </cell>
          <cell r="BF1443">
            <v>0</v>
          </cell>
          <cell r="BG1443">
            <v>0</v>
          </cell>
          <cell r="BH1443">
            <v>0</v>
          </cell>
          <cell r="BI1443">
            <v>0</v>
          </cell>
          <cell r="BJ1443">
            <v>0</v>
          </cell>
          <cell r="BK1443">
            <v>0</v>
          </cell>
          <cell r="BL1443">
            <v>0</v>
          </cell>
        </row>
        <row r="1444">
          <cell r="B1444" t="str">
            <v>1.1.06.07.00423</v>
          </cell>
          <cell r="C1444" t="str">
            <v xml:space="preserve">NV HALANDRIANI                                    </v>
          </cell>
          <cell r="D1444">
            <v>5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AO1444">
            <v>0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T1444">
            <v>0</v>
          </cell>
          <cell r="AU1444">
            <v>0</v>
          </cell>
          <cell r="AV1444">
            <v>0</v>
          </cell>
          <cell r="AW1444">
            <v>0</v>
          </cell>
          <cell r="AX1444">
            <v>0</v>
          </cell>
          <cell r="AY1444">
            <v>314319</v>
          </cell>
          <cell r="AZ1444">
            <v>10639</v>
          </cell>
          <cell r="BA1444">
            <v>0</v>
          </cell>
          <cell r="BB1444">
            <v>0</v>
          </cell>
          <cell r="BC1444">
            <v>0</v>
          </cell>
          <cell r="BD1444">
            <v>0</v>
          </cell>
          <cell r="BE1444">
            <v>0</v>
          </cell>
          <cell r="BF1444">
            <v>0</v>
          </cell>
          <cell r="BG1444">
            <v>0</v>
          </cell>
          <cell r="BH1444">
            <v>0</v>
          </cell>
          <cell r="BI1444">
            <v>0</v>
          </cell>
          <cell r="BJ1444">
            <v>0</v>
          </cell>
          <cell r="BK1444">
            <v>0</v>
          </cell>
          <cell r="BL1444">
            <v>0</v>
          </cell>
        </row>
        <row r="1445">
          <cell r="B1445" t="str">
            <v>1.1.06.07.00424</v>
          </cell>
          <cell r="C1445" t="str">
            <v xml:space="preserve">NV ASTIR                                          </v>
          </cell>
          <cell r="D1445">
            <v>5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AO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U1445">
            <v>0</v>
          </cell>
          <cell r="AV1445">
            <v>0</v>
          </cell>
          <cell r="AW1445">
            <v>0</v>
          </cell>
          <cell r="AX1445">
            <v>0</v>
          </cell>
          <cell r="AY1445">
            <v>2362061.98</v>
          </cell>
          <cell r="AZ1445">
            <v>28430.74</v>
          </cell>
          <cell r="BA1445">
            <v>0</v>
          </cell>
          <cell r="BB1445">
            <v>0</v>
          </cell>
          <cell r="BC1445">
            <v>0</v>
          </cell>
          <cell r="BD1445">
            <v>0</v>
          </cell>
          <cell r="BE1445">
            <v>0</v>
          </cell>
          <cell r="BF1445">
            <v>0</v>
          </cell>
          <cell r="BG1445">
            <v>0</v>
          </cell>
          <cell r="BH1445">
            <v>0</v>
          </cell>
          <cell r="BI1445">
            <v>0</v>
          </cell>
          <cell r="BJ1445">
            <v>0</v>
          </cell>
          <cell r="BK1445">
            <v>0</v>
          </cell>
          <cell r="BL1445">
            <v>0</v>
          </cell>
        </row>
        <row r="1446">
          <cell r="B1446" t="str">
            <v>1.1.06.07.00425</v>
          </cell>
          <cell r="C1446" t="str">
            <v xml:space="preserve">NV AGHIA MARKELLA                                 </v>
          </cell>
          <cell r="D1446">
            <v>5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AO1446">
            <v>0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T1446">
            <v>0</v>
          </cell>
          <cell r="AU1446">
            <v>0</v>
          </cell>
          <cell r="AV1446">
            <v>0</v>
          </cell>
          <cell r="AW1446">
            <v>0</v>
          </cell>
          <cell r="AX1446">
            <v>0</v>
          </cell>
          <cell r="AY1446">
            <v>2255559.2000000002</v>
          </cell>
          <cell r="AZ1446">
            <v>62517.26</v>
          </cell>
          <cell r="BA1446">
            <v>62517.26</v>
          </cell>
          <cell r="BB1446">
            <v>0</v>
          </cell>
          <cell r="BC1446">
            <v>0</v>
          </cell>
          <cell r="BD1446">
            <v>0</v>
          </cell>
          <cell r="BE1446">
            <v>0</v>
          </cell>
          <cell r="BF1446">
            <v>0</v>
          </cell>
          <cell r="BG1446">
            <v>0</v>
          </cell>
          <cell r="BH1446">
            <v>0</v>
          </cell>
          <cell r="BI1446">
            <v>0</v>
          </cell>
          <cell r="BJ1446">
            <v>0</v>
          </cell>
          <cell r="BK1446">
            <v>0</v>
          </cell>
          <cell r="BL1446">
            <v>0</v>
          </cell>
        </row>
        <row r="1447">
          <cell r="B1447" t="str">
            <v>1.1.06.07.00426</v>
          </cell>
          <cell r="C1447" t="str">
            <v xml:space="preserve">NV SENDAI BULKER                                  </v>
          </cell>
          <cell r="D1447">
            <v>5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AO1447">
            <v>0</v>
          </cell>
          <cell r="AP1447">
            <v>0</v>
          </cell>
          <cell r="AQ1447">
            <v>0</v>
          </cell>
          <cell r="AR1447">
            <v>0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AW1447">
            <v>0</v>
          </cell>
          <cell r="AX1447">
            <v>0</v>
          </cell>
          <cell r="AY1447">
            <v>340000</v>
          </cell>
          <cell r="AZ1447">
            <v>0</v>
          </cell>
          <cell r="BA1447">
            <v>0</v>
          </cell>
          <cell r="BB1447">
            <v>0</v>
          </cell>
          <cell r="BC1447">
            <v>0</v>
          </cell>
          <cell r="BD1447">
            <v>0</v>
          </cell>
          <cell r="BE1447">
            <v>0</v>
          </cell>
          <cell r="BF1447">
            <v>0</v>
          </cell>
          <cell r="BG1447">
            <v>0</v>
          </cell>
          <cell r="BH1447">
            <v>0</v>
          </cell>
          <cell r="BI1447">
            <v>0</v>
          </cell>
          <cell r="BJ1447">
            <v>0</v>
          </cell>
          <cell r="BK1447">
            <v>0</v>
          </cell>
          <cell r="BL1447">
            <v>0</v>
          </cell>
        </row>
        <row r="1448">
          <cell r="B1448" t="str">
            <v>1.1.06.07.00427</v>
          </cell>
          <cell r="C1448" t="str">
            <v xml:space="preserve">NV ALBERTO TOPIC                                  </v>
          </cell>
          <cell r="D1448">
            <v>5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AO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U1448">
            <v>0</v>
          </cell>
          <cell r="AV1448">
            <v>0</v>
          </cell>
          <cell r="AW1448">
            <v>0</v>
          </cell>
          <cell r="AX1448">
            <v>0</v>
          </cell>
          <cell r="AY1448">
            <v>14761.17</v>
          </cell>
          <cell r="AZ1448">
            <v>12688.51</v>
          </cell>
          <cell r="BA1448">
            <v>0</v>
          </cell>
          <cell r="BB1448">
            <v>0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  <cell r="BK1448">
            <v>0</v>
          </cell>
          <cell r="BL1448">
            <v>0</v>
          </cell>
        </row>
        <row r="1449">
          <cell r="B1449" t="str">
            <v>1.1.06.07.00428</v>
          </cell>
          <cell r="C1449" t="str">
            <v xml:space="preserve">NV CLIPER FAITH                                   </v>
          </cell>
          <cell r="D1449">
            <v>5</v>
          </cell>
          <cell r="E1449">
            <v>0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AO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0</v>
          </cell>
          <cell r="AY1449">
            <v>0</v>
          </cell>
          <cell r="AZ1449">
            <v>0</v>
          </cell>
          <cell r="BA1449">
            <v>105468.5</v>
          </cell>
          <cell r="BB1449">
            <v>105468.5</v>
          </cell>
          <cell r="BC1449">
            <v>105468.5</v>
          </cell>
          <cell r="BD1449">
            <v>0</v>
          </cell>
          <cell r="BE1449">
            <v>0</v>
          </cell>
          <cell r="BF1449">
            <v>0</v>
          </cell>
          <cell r="BG1449">
            <v>0</v>
          </cell>
          <cell r="BH1449">
            <v>0</v>
          </cell>
          <cell r="BI1449">
            <v>0</v>
          </cell>
          <cell r="BJ1449">
            <v>0</v>
          </cell>
          <cell r="BK1449">
            <v>0</v>
          </cell>
          <cell r="BL1449">
            <v>0</v>
          </cell>
        </row>
        <row r="1450">
          <cell r="B1450" t="str">
            <v>1.1.06.07.00429</v>
          </cell>
          <cell r="C1450" t="str">
            <v xml:space="preserve">NV TINA TWO                                       </v>
          </cell>
          <cell r="D1450">
            <v>5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AO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AW1450">
            <v>0</v>
          </cell>
          <cell r="AX1450">
            <v>0</v>
          </cell>
          <cell r="AY1450">
            <v>0</v>
          </cell>
          <cell r="AZ1450">
            <v>0</v>
          </cell>
          <cell r="BA1450">
            <v>0</v>
          </cell>
          <cell r="BB1450">
            <v>0</v>
          </cell>
          <cell r="BC1450">
            <v>3337220</v>
          </cell>
          <cell r="BD1450">
            <v>0</v>
          </cell>
          <cell r="BE1450">
            <v>0</v>
          </cell>
          <cell r="BF1450">
            <v>0</v>
          </cell>
          <cell r="BG1450">
            <v>0</v>
          </cell>
          <cell r="BH1450">
            <v>0</v>
          </cell>
          <cell r="BI1450">
            <v>0</v>
          </cell>
          <cell r="BJ1450">
            <v>0</v>
          </cell>
          <cell r="BK1450">
            <v>0</v>
          </cell>
          <cell r="BL1450">
            <v>0</v>
          </cell>
        </row>
        <row r="1451">
          <cell r="B1451" t="str">
            <v>1.1.06.07.00430</v>
          </cell>
          <cell r="C1451" t="str">
            <v xml:space="preserve">NV ANKORA                                         </v>
          </cell>
          <cell r="D1451">
            <v>5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AO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0</v>
          </cell>
          <cell r="AY1451">
            <v>0</v>
          </cell>
          <cell r="AZ1451">
            <v>0</v>
          </cell>
          <cell r="BA1451">
            <v>18855.52</v>
          </cell>
          <cell r="BB1451">
            <v>18855.52</v>
          </cell>
          <cell r="BC1451">
            <v>-66315.16</v>
          </cell>
          <cell r="BD1451">
            <v>0</v>
          </cell>
          <cell r="BE1451">
            <v>0</v>
          </cell>
          <cell r="BF1451">
            <v>0</v>
          </cell>
          <cell r="BG1451">
            <v>0</v>
          </cell>
          <cell r="BH1451">
            <v>0</v>
          </cell>
          <cell r="BI1451">
            <v>0</v>
          </cell>
          <cell r="BJ1451">
            <v>0</v>
          </cell>
          <cell r="BK1451">
            <v>0</v>
          </cell>
          <cell r="BL1451">
            <v>0</v>
          </cell>
        </row>
        <row r="1452">
          <cell r="B1452" t="str">
            <v>1.1.06.07.00431</v>
          </cell>
          <cell r="C1452" t="str">
            <v xml:space="preserve">NV CENTAURUS                                      </v>
          </cell>
          <cell r="D1452">
            <v>5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AO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AW1452">
            <v>0</v>
          </cell>
          <cell r="AX1452">
            <v>0</v>
          </cell>
          <cell r="AY1452">
            <v>0</v>
          </cell>
          <cell r="AZ1452">
            <v>0</v>
          </cell>
          <cell r="BA1452">
            <v>0</v>
          </cell>
          <cell r="BB1452">
            <v>0</v>
          </cell>
          <cell r="BC1452">
            <v>0</v>
          </cell>
          <cell r="BD1452">
            <v>0</v>
          </cell>
          <cell r="BE1452">
            <v>0</v>
          </cell>
          <cell r="BF1452">
            <v>0</v>
          </cell>
          <cell r="BG1452">
            <v>0</v>
          </cell>
          <cell r="BH1452">
            <v>0</v>
          </cell>
          <cell r="BI1452">
            <v>0</v>
          </cell>
          <cell r="BJ1452">
            <v>0</v>
          </cell>
          <cell r="BK1452">
            <v>0</v>
          </cell>
          <cell r="BL1452">
            <v>0</v>
          </cell>
        </row>
        <row r="1453">
          <cell r="B1453" t="str">
            <v>1.1.06.07.00432</v>
          </cell>
          <cell r="C1453" t="str">
            <v xml:space="preserve">NV HONOUR                                         </v>
          </cell>
          <cell r="D1453">
            <v>5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AO1453">
            <v>0</v>
          </cell>
          <cell r="AP1453">
            <v>0</v>
          </cell>
          <cell r="AQ1453">
            <v>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0</v>
          </cell>
          <cell r="AY1453">
            <v>0</v>
          </cell>
          <cell r="AZ1453">
            <v>0</v>
          </cell>
          <cell r="BA1453">
            <v>554671.37</v>
          </cell>
          <cell r="BB1453">
            <v>44472.97</v>
          </cell>
          <cell r="BC1453">
            <v>42050.06</v>
          </cell>
          <cell r="BD1453">
            <v>0</v>
          </cell>
          <cell r="BE1453">
            <v>0</v>
          </cell>
          <cell r="BF1453">
            <v>0</v>
          </cell>
          <cell r="BG1453">
            <v>0</v>
          </cell>
          <cell r="BH1453">
            <v>0</v>
          </cell>
          <cell r="BI1453">
            <v>0</v>
          </cell>
          <cell r="BJ1453">
            <v>0</v>
          </cell>
          <cell r="BK1453">
            <v>0</v>
          </cell>
          <cell r="BL1453">
            <v>0</v>
          </cell>
        </row>
        <row r="1454">
          <cell r="B1454" t="str">
            <v>1.1.06.07.00433</v>
          </cell>
          <cell r="C1454" t="str">
            <v xml:space="preserve">NV ALEXIA                                         </v>
          </cell>
          <cell r="D1454">
            <v>5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AO1454">
            <v>0</v>
          </cell>
          <cell r="AP1454">
            <v>0</v>
          </cell>
          <cell r="AQ1454">
            <v>0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0</v>
          </cell>
          <cell r="AY1454">
            <v>0</v>
          </cell>
          <cell r="AZ1454">
            <v>1444084.76</v>
          </cell>
          <cell r="BA1454">
            <v>349802.76</v>
          </cell>
          <cell r="BB1454">
            <v>123723.64</v>
          </cell>
          <cell r="BC1454">
            <v>123723.64</v>
          </cell>
          <cell r="BD1454">
            <v>0</v>
          </cell>
          <cell r="BE1454">
            <v>0</v>
          </cell>
          <cell r="BF1454">
            <v>0</v>
          </cell>
          <cell r="BG1454">
            <v>0</v>
          </cell>
          <cell r="BH1454">
            <v>0</v>
          </cell>
          <cell r="BI1454">
            <v>0</v>
          </cell>
          <cell r="BJ1454">
            <v>0</v>
          </cell>
          <cell r="BK1454">
            <v>0</v>
          </cell>
          <cell r="BL1454">
            <v>0</v>
          </cell>
        </row>
        <row r="1455">
          <cell r="B1455" t="str">
            <v>1.1.06.07.00434</v>
          </cell>
          <cell r="C1455" t="str">
            <v xml:space="preserve">NV OLINDA CASTLE                                  </v>
          </cell>
          <cell r="D1455">
            <v>5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  <cell r="AY1455">
            <v>0</v>
          </cell>
          <cell r="AZ1455">
            <v>0</v>
          </cell>
          <cell r="BA1455">
            <v>519916.33</v>
          </cell>
          <cell r="BB1455">
            <v>16862.189999999999</v>
          </cell>
          <cell r="BC1455">
            <v>16862.189999999999</v>
          </cell>
          <cell r="BD1455">
            <v>0</v>
          </cell>
          <cell r="BE1455">
            <v>0</v>
          </cell>
          <cell r="BF1455">
            <v>0</v>
          </cell>
          <cell r="BG1455">
            <v>0</v>
          </cell>
          <cell r="BH1455">
            <v>0</v>
          </cell>
          <cell r="BI1455">
            <v>0</v>
          </cell>
          <cell r="BJ1455">
            <v>0</v>
          </cell>
          <cell r="BK1455">
            <v>0</v>
          </cell>
          <cell r="BL1455">
            <v>0</v>
          </cell>
        </row>
        <row r="1456">
          <cell r="B1456" t="str">
            <v>1.1.06.07.00435</v>
          </cell>
          <cell r="C1456" t="str">
            <v xml:space="preserve">NV SIRIOS                                         </v>
          </cell>
          <cell r="D1456">
            <v>5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  <cell r="AY1456">
            <v>0</v>
          </cell>
          <cell r="AZ1456">
            <v>0</v>
          </cell>
          <cell r="BA1456">
            <v>8875.65</v>
          </cell>
          <cell r="BB1456">
            <v>8875.65</v>
          </cell>
          <cell r="BC1456">
            <v>0</v>
          </cell>
          <cell r="BD1456">
            <v>0</v>
          </cell>
          <cell r="BE1456">
            <v>0</v>
          </cell>
          <cell r="BF1456">
            <v>0</v>
          </cell>
          <cell r="BG1456">
            <v>0</v>
          </cell>
          <cell r="BH1456">
            <v>0</v>
          </cell>
          <cell r="BI1456">
            <v>0</v>
          </cell>
          <cell r="BJ1456">
            <v>0</v>
          </cell>
          <cell r="BK1456">
            <v>0</v>
          </cell>
          <cell r="BL1456">
            <v>0</v>
          </cell>
        </row>
        <row r="1457">
          <cell r="B1457" t="str">
            <v>1.1.06.07.00436</v>
          </cell>
          <cell r="C1457" t="str">
            <v xml:space="preserve">NV LORELEY                                        </v>
          </cell>
          <cell r="D1457">
            <v>5</v>
          </cell>
          <cell r="E1457">
            <v>0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AO1457">
            <v>0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T1457">
            <v>0</v>
          </cell>
          <cell r="AU1457">
            <v>0</v>
          </cell>
          <cell r="AV1457">
            <v>0</v>
          </cell>
          <cell r="AW1457">
            <v>0</v>
          </cell>
          <cell r="AX1457">
            <v>0</v>
          </cell>
          <cell r="AY1457">
            <v>0</v>
          </cell>
          <cell r="AZ1457">
            <v>0</v>
          </cell>
          <cell r="BA1457">
            <v>1848.64</v>
          </cell>
          <cell r="BB1457">
            <v>1848.64</v>
          </cell>
          <cell r="BC1457">
            <v>1848.64</v>
          </cell>
          <cell r="BD1457">
            <v>0</v>
          </cell>
          <cell r="BE1457">
            <v>0</v>
          </cell>
          <cell r="BF1457">
            <v>0</v>
          </cell>
          <cell r="BG1457">
            <v>0</v>
          </cell>
          <cell r="BH1457">
            <v>0</v>
          </cell>
          <cell r="BI1457">
            <v>0</v>
          </cell>
          <cell r="BJ1457">
            <v>0</v>
          </cell>
          <cell r="BK1457">
            <v>0</v>
          </cell>
          <cell r="BL1457">
            <v>0</v>
          </cell>
        </row>
        <row r="1458">
          <cell r="B1458" t="str">
            <v>1.1.06.07.00437</v>
          </cell>
          <cell r="C1458" t="str">
            <v xml:space="preserve">NV NOA                                            </v>
          </cell>
          <cell r="D1458">
            <v>5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AO1458">
            <v>0</v>
          </cell>
          <cell r="AP1458">
            <v>0</v>
          </cell>
          <cell r="AQ1458">
            <v>0</v>
          </cell>
          <cell r="AR1458">
            <v>0</v>
          </cell>
          <cell r="AS1458">
            <v>0</v>
          </cell>
          <cell r="AT1458">
            <v>0</v>
          </cell>
          <cell r="AU1458">
            <v>0</v>
          </cell>
          <cell r="AV1458">
            <v>0</v>
          </cell>
          <cell r="AW1458">
            <v>0</v>
          </cell>
          <cell r="AX1458">
            <v>0</v>
          </cell>
          <cell r="AY1458">
            <v>0</v>
          </cell>
          <cell r="AZ1458">
            <v>0</v>
          </cell>
          <cell r="BA1458">
            <v>113974.12</v>
          </cell>
          <cell r="BB1458">
            <v>0</v>
          </cell>
          <cell r="BC1458">
            <v>0</v>
          </cell>
          <cell r="BD1458">
            <v>0</v>
          </cell>
          <cell r="BE1458">
            <v>0</v>
          </cell>
          <cell r="BF1458">
            <v>0</v>
          </cell>
          <cell r="BG1458">
            <v>0</v>
          </cell>
          <cell r="BH1458">
            <v>0</v>
          </cell>
          <cell r="BI1458">
            <v>0</v>
          </cell>
          <cell r="BJ1458">
            <v>0</v>
          </cell>
          <cell r="BK1458">
            <v>0</v>
          </cell>
          <cell r="BL1458">
            <v>0</v>
          </cell>
        </row>
        <row r="1459">
          <cell r="B1459" t="str">
            <v>1.1.06.07.00438</v>
          </cell>
          <cell r="C1459" t="str">
            <v xml:space="preserve">NV NEW LIGHT                                      </v>
          </cell>
          <cell r="D1459">
            <v>5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AO1459">
            <v>0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T1459">
            <v>0</v>
          </cell>
          <cell r="AU1459">
            <v>0</v>
          </cell>
          <cell r="AV1459">
            <v>0</v>
          </cell>
          <cell r="AW1459">
            <v>0</v>
          </cell>
          <cell r="AX1459">
            <v>0</v>
          </cell>
          <cell r="AY1459">
            <v>0</v>
          </cell>
          <cell r="AZ1459">
            <v>0</v>
          </cell>
          <cell r="BA1459">
            <v>2198294.81</v>
          </cell>
          <cell r="BB1459">
            <v>-6932.34</v>
          </cell>
          <cell r="BC1459">
            <v>0</v>
          </cell>
          <cell r="BD1459">
            <v>0</v>
          </cell>
          <cell r="BE1459">
            <v>0</v>
          </cell>
          <cell r="BF1459">
            <v>0</v>
          </cell>
          <cell r="BG1459">
            <v>0</v>
          </cell>
          <cell r="BH1459">
            <v>0</v>
          </cell>
          <cell r="BI1459">
            <v>0</v>
          </cell>
          <cell r="BJ1459">
            <v>0</v>
          </cell>
          <cell r="BK1459">
            <v>0</v>
          </cell>
          <cell r="BL1459">
            <v>0</v>
          </cell>
        </row>
        <row r="1460">
          <cell r="B1460" t="str">
            <v>1.1.06.07.00439</v>
          </cell>
          <cell r="C1460" t="str">
            <v xml:space="preserve">NV AKER                                           </v>
          </cell>
          <cell r="D1460">
            <v>5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AO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AW1460">
            <v>0</v>
          </cell>
          <cell r="AX1460">
            <v>0</v>
          </cell>
          <cell r="AY1460">
            <v>0</v>
          </cell>
          <cell r="AZ1460">
            <v>0</v>
          </cell>
          <cell r="BA1460">
            <v>0</v>
          </cell>
          <cell r="BB1460">
            <v>0</v>
          </cell>
          <cell r="BC1460">
            <v>716.4</v>
          </cell>
          <cell r="BD1460">
            <v>0</v>
          </cell>
          <cell r="BE1460">
            <v>0</v>
          </cell>
          <cell r="BF1460">
            <v>0</v>
          </cell>
          <cell r="BG1460">
            <v>0</v>
          </cell>
          <cell r="BH1460">
            <v>0</v>
          </cell>
          <cell r="BI1460">
            <v>0</v>
          </cell>
          <cell r="BJ1460">
            <v>0</v>
          </cell>
          <cell r="BK1460">
            <v>0</v>
          </cell>
          <cell r="BL1460">
            <v>0</v>
          </cell>
        </row>
        <row r="1461">
          <cell r="B1461" t="str">
            <v>1.1.06.07.00440</v>
          </cell>
          <cell r="C1461" t="str">
            <v xml:space="preserve">NV AOMORI WILLOW                                  </v>
          </cell>
          <cell r="D1461">
            <v>5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AO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U1461">
            <v>0</v>
          </cell>
          <cell r="AV1461">
            <v>0</v>
          </cell>
          <cell r="AW1461">
            <v>0</v>
          </cell>
          <cell r="AX1461">
            <v>0</v>
          </cell>
          <cell r="AY1461">
            <v>0</v>
          </cell>
          <cell r="AZ1461">
            <v>0</v>
          </cell>
          <cell r="BA1461">
            <v>0</v>
          </cell>
          <cell r="BB1461">
            <v>0</v>
          </cell>
          <cell r="BC1461">
            <v>1662.41</v>
          </cell>
          <cell r="BD1461">
            <v>0</v>
          </cell>
          <cell r="BE1461">
            <v>0</v>
          </cell>
          <cell r="BF1461">
            <v>0</v>
          </cell>
          <cell r="BG1461">
            <v>0</v>
          </cell>
          <cell r="BH1461">
            <v>0</v>
          </cell>
          <cell r="BI1461">
            <v>0</v>
          </cell>
          <cell r="BJ1461">
            <v>0</v>
          </cell>
          <cell r="BK1461">
            <v>0</v>
          </cell>
          <cell r="BL1461">
            <v>0</v>
          </cell>
        </row>
        <row r="1462">
          <cell r="B1462" t="str">
            <v>1.1.06.07.00441</v>
          </cell>
          <cell r="C1462" t="str">
            <v xml:space="preserve">NV POMORZE ZACHODNIE                              </v>
          </cell>
          <cell r="D1462">
            <v>5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AO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0</v>
          </cell>
          <cell r="AT1462">
            <v>0</v>
          </cell>
          <cell r="AU1462">
            <v>0</v>
          </cell>
          <cell r="AV1462">
            <v>0</v>
          </cell>
          <cell r="AW1462">
            <v>0</v>
          </cell>
          <cell r="AX1462">
            <v>0</v>
          </cell>
          <cell r="AY1462">
            <v>0</v>
          </cell>
          <cell r="AZ1462">
            <v>0</v>
          </cell>
          <cell r="BA1462">
            <v>0</v>
          </cell>
          <cell r="BB1462">
            <v>1186.45</v>
          </cell>
          <cell r="BC1462">
            <v>1186.45</v>
          </cell>
          <cell r="BD1462">
            <v>0</v>
          </cell>
          <cell r="BE1462">
            <v>0</v>
          </cell>
          <cell r="BF1462">
            <v>0</v>
          </cell>
          <cell r="BG1462">
            <v>0</v>
          </cell>
          <cell r="BH1462">
            <v>0</v>
          </cell>
          <cell r="BI1462">
            <v>0</v>
          </cell>
          <cell r="BJ1462">
            <v>0</v>
          </cell>
          <cell r="BK1462">
            <v>0</v>
          </cell>
          <cell r="BL1462">
            <v>0</v>
          </cell>
        </row>
        <row r="1463">
          <cell r="B1463" t="str">
            <v>1.1.06.07.00442</v>
          </cell>
          <cell r="C1463" t="str">
            <v xml:space="preserve">NV PATCHARA NAREE                                 </v>
          </cell>
          <cell r="D1463">
            <v>5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AO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U1463">
            <v>0</v>
          </cell>
          <cell r="AV1463">
            <v>0</v>
          </cell>
          <cell r="AW1463">
            <v>0</v>
          </cell>
          <cell r="AX1463">
            <v>0</v>
          </cell>
          <cell r="AY1463">
            <v>0</v>
          </cell>
          <cell r="AZ1463">
            <v>0</v>
          </cell>
          <cell r="BA1463">
            <v>0</v>
          </cell>
          <cell r="BB1463">
            <v>19845.82</v>
          </cell>
          <cell r="BC1463">
            <v>6872.7</v>
          </cell>
          <cell r="BD1463">
            <v>0</v>
          </cell>
          <cell r="BE1463">
            <v>0</v>
          </cell>
          <cell r="BF1463">
            <v>0</v>
          </cell>
          <cell r="BG1463">
            <v>0</v>
          </cell>
          <cell r="BH1463">
            <v>0</v>
          </cell>
          <cell r="BI1463">
            <v>0</v>
          </cell>
          <cell r="BJ1463">
            <v>0</v>
          </cell>
          <cell r="BK1463">
            <v>0</v>
          </cell>
          <cell r="BL1463">
            <v>0</v>
          </cell>
        </row>
        <row r="1464">
          <cell r="B1464" t="str">
            <v>1.1.06.07.00443</v>
          </cell>
          <cell r="C1464" t="str">
            <v xml:space="preserve">NV MARCOS DIAS                                    </v>
          </cell>
          <cell r="D1464">
            <v>5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AO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AW1464">
            <v>0</v>
          </cell>
          <cell r="AX1464">
            <v>0</v>
          </cell>
          <cell r="AY1464">
            <v>0</v>
          </cell>
          <cell r="AZ1464">
            <v>0</v>
          </cell>
          <cell r="BA1464">
            <v>0</v>
          </cell>
          <cell r="BB1464">
            <v>343.84</v>
          </cell>
          <cell r="BC1464">
            <v>0</v>
          </cell>
          <cell r="BD1464">
            <v>0</v>
          </cell>
          <cell r="BE1464">
            <v>0</v>
          </cell>
          <cell r="BF1464">
            <v>0</v>
          </cell>
          <cell r="BG1464">
            <v>0</v>
          </cell>
          <cell r="BH1464">
            <v>0</v>
          </cell>
          <cell r="BI1464">
            <v>0</v>
          </cell>
          <cell r="BJ1464">
            <v>0</v>
          </cell>
          <cell r="BK1464">
            <v>0</v>
          </cell>
          <cell r="BL1464">
            <v>0</v>
          </cell>
        </row>
        <row r="1465">
          <cell r="B1465" t="str">
            <v>1.1.06.07.00444</v>
          </cell>
          <cell r="C1465" t="str">
            <v xml:space="preserve">NV EXPLORER II                                    </v>
          </cell>
          <cell r="D1465">
            <v>5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AO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0</v>
          </cell>
          <cell r="AT1465">
            <v>0</v>
          </cell>
          <cell r="AU1465">
            <v>0</v>
          </cell>
          <cell r="AV1465">
            <v>0</v>
          </cell>
          <cell r="AW1465">
            <v>0</v>
          </cell>
          <cell r="AX1465">
            <v>0</v>
          </cell>
          <cell r="AY1465">
            <v>0</v>
          </cell>
          <cell r="AZ1465">
            <v>0</v>
          </cell>
          <cell r="BA1465">
            <v>0</v>
          </cell>
          <cell r="BB1465">
            <v>26898.14</v>
          </cell>
          <cell r="BC1465">
            <v>26898.14</v>
          </cell>
          <cell r="BD1465">
            <v>0</v>
          </cell>
          <cell r="BE1465">
            <v>0</v>
          </cell>
          <cell r="BF1465">
            <v>0</v>
          </cell>
          <cell r="BG1465">
            <v>0</v>
          </cell>
          <cell r="BH1465">
            <v>0</v>
          </cell>
          <cell r="BI1465">
            <v>0</v>
          </cell>
          <cell r="BJ1465">
            <v>0</v>
          </cell>
          <cell r="BK1465">
            <v>0</v>
          </cell>
          <cell r="BL1465">
            <v>0</v>
          </cell>
        </row>
        <row r="1466">
          <cell r="B1466" t="str">
            <v>1.1.06.07.00445</v>
          </cell>
          <cell r="C1466" t="str">
            <v xml:space="preserve">NV SEAHOPE                                        </v>
          </cell>
          <cell r="D1466">
            <v>5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AO1466">
            <v>0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T1466">
            <v>0</v>
          </cell>
          <cell r="AU1466">
            <v>0</v>
          </cell>
          <cell r="AV1466">
            <v>0</v>
          </cell>
          <cell r="AW1466">
            <v>0</v>
          </cell>
          <cell r="AX1466">
            <v>0</v>
          </cell>
          <cell r="AY1466">
            <v>0</v>
          </cell>
          <cell r="AZ1466">
            <v>0</v>
          </cell>
          <cell r="BA1466">
            <v>0</v>
          </cell>
          <cell r="BB1466">
            <v>2255251.2400000002</v>
          </cell>
          <cell r="BC1466">
            <v>0</v>
          </cell>
          <cell r="BD1466">
            <v>0</v>
          </cell>
          <cell r="BE1466">
            <v>0</v>
          </cell>
          <cell r="BF1466">
            <v>0</v>
          </cell>
          <cell r="BG1466">
            <v>0</v>
          </cell>
          <cell r="BH1466">
            <v>0</v>
          </cell>
          <cell r="BI1466">
            <v>0</v>
          </cell>
          <cell r="BJ1466">
            <v>0</v>
          </cell>
          <cell r="BK1466">
            <v>0</v>
          </cell>
          <cell r="BL1466">
            <v>0</v>
          </cell>
        </row>
        <row r="1467">
          <cell r="B1467" t="str">
            <v>1.1.06.07.00446</v>
          </cell>
          <cell r="C1467" t="str">
            <v xml:space="preserve">NV KHUDOZHNIK KRAYNEZ                             </v>
          </cell>
          <cell r="D1467">
            <v>5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AO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AW1467">
            <v>0</v>
          </cell>
          <cell r="AX1467">
            <v>0</v>
          </cell>
          <cell r="AY1467">
            <v>0</v>
          </cell>
          <cell r="AZ1467">
            <v>0</v>
          </cell>
          <cell r="BA1467">
            <v>0</v>
          </cell>
          <cell r="BB1467">
            <v>4142.6000000000004</v>
          </cell>
          <cell r="BC1467">
            <v>4142.6000000000004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  <cell r="BK1467">
            <v>0</v>
          </cell>
          <cell r="BL1467">
            <v>0</v>
          </cell>
        </row>
        <row r="1468">
          <cell r="B1468" t="str">
            <v>1.1.06.07.00447</v>
          </cell>
          <cell r="C1468" t="str">
            <v xml:space="preserve">NV LUCKY MOON                                     </v>
          </cell>
          <cell r="D1468">
            <v>5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AO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0</v>
          </cell>
          <cell r="AY1468">
            <v>0</v>
          </cell>
          <cell r="AZ1468">
            <v>0</v>
          </cell>
          <cell r="BA1468">
            <v>0</v>
          </cell>
          <cell r="BB1468">
            <v>125846.88</v>
          </cell>
          <cell r="BC1468">
            <v>50217.54</v>
          </cell>
          <cell r="BD1468">
            <v>0</v>
          </cell>
          <cell r="BE1468">
            <v>0</v>
          </cell>
          <cell r="BF1468">
            <v>0</v>
          </cell>
          <cell r="BG1468">
            <v>0</v>
          </cell>
          <cell r="BH1468">
            <v>0</v>
          </cell>
          <cell r="BI1468">
            <v>0</v>
          </cell>
          <cell r="BJ1468">
            <v>0</v>
          </cell>
          <cell r="BK1468">
            <v>0</v>
          </cell>
          <cell r="BL1468">
            <v>0</v>
          </cell>
        </row>
        <row r="1469">
          <cell r="B1469" t="str">
            <v>1.1.06.07.00448</v>
          </cell>
          <cell r="C1469" t="str">
            <v xml:space="preserve">NV GRAND IRIS                                     </v>
          </cell>
          <cell r="D1469">
            <v>5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AO1469">
            <v>0</v>
          </cell>
          <cell r="AP1469">
            <v>0</v>
          </cell>
          <cell r="AQ1469">
            <v>0</v>
          </cell>
          <cell r="AR1469">
            <v>0</v>
          </cell>
          <cell r="AS1469">
            <v>0</v>
          </cell>
          <cell r="AT1469">
            <v>0</v>
          </cell>
          <cell r="AU1469">
            <v>0</v>
          </cell>
          <cell r="AV1469">
            <v>0</v>
          </cell>
          <cell r="AW1469">
            <v>0</v>
          </cell>
          <cell r="AX1469">
            <v>0</v>
          </cell>
          <cell r="AY1469">
            <v>0</v>
          </cell>
          <cell r="AZ1469">
            <v>0</v>
          </cell>
          <cell r="BA1469">
            <v>0</v>
          </cell>
          <cell r="BB1469">
            <v>0</v>
          </cell>
          <cell r="BC1469">
            <v>9432.94</v>
          </cell>
          <cell r="BD1469">
            <v>0</v>
          </cell>
          <cell r="BE1469">
            <v>0</v>
          </cell>
          <cell r="BF1469">
            <v>0</v>
          </cell>
          <cell r="BG1469">
            <v>0</v>
          </cell>
          <cell r="BH1469">
            <v>0</v>
          </cell>
          <cell r="BI1469">
            <v>0</v>
          </cell>
          <cell r="BJ1469">
            <v>0</v>
          </cell>
          <cell r="BK1469">
            <v>0</v>
          </cell>
          <cell r="BL1469">
            <v>0</v>
          </cell>
        </row>
        <row r="1470">
          <cell r="B1470" t="str">
            <v>1.1.06.07.00449</v>
          </cell>
          <cell r="C1470" t="str">
            <v xml:space="preserve">NV GREAT MAJESTY                                  </v>
          </cell>
          <cell r="D1470">
            <v>5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AO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0</v>
          </cell>
          <cell r="AY1470">
            <v>0</v>
          </cell>
          <cell r="AZ1470">
            <v>0</v>
          </cell>
          <cell r="BA1470">
            <v>0</v>
          </cell>
          <cell r="BB1470">
            <v>0</v>
          </cell>
          <cell r="BC1470">
            <v>3616.75</v>
          </cell>
          <cell r="BD1470">
            <v>0</v>
          </cell>
          <cell r="BE1470">
            <v>0</v>
          </cell>
          <cell r="BF1470">
            <v>0</v>
          </cell>
          <cell r="BG1470">
            <v>0</v>
          </cell>
          <cell r="BH1470">
            <v>0</v>
          </cell>
          <cell r="BI1470">
            <v>0</v>
          </cell>
          <cell r="BJ1470">
            <v>0</v>
          </cell>
          <cell r="BK1470">
            <v>0</v>
          </cell>
          <cell r="BL1470">
            <v>0</v>
          </cell>
        </row>
        <row r="1471">
          <cell r="B1471" t="str">
            <v>1.1.06.07.00450</v>
          </cell>
          <cell r="C1471" t="str">
            <v xml:space="preserve">NV GENERAL DABROWSKI                              </v>
          </cell>
          <cell r="D1471">
            <v>5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AO1471">
            <v>0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U1471">
            <v>0</v>
          </cell>
          <cell r="AV1471">
            <v>0</v>
          </cell>
          <cell r="AW1471">
            <v>0</v>
          </cell>
          <cell r="AX1471">
            <v>0</v>
          </cell>
          <cell r="AY1471">
            <v>0</v>
          </cell>
          <cell r="AZ1471">
            <v>0</v>
          </cell>
          <cell r="BA1471">
            <v>0</v>
          </cell>
          <cell r="BB1471">
            <v>0</v>
          </cell>
          <cell r="BC1471">
            <v>1926640.95</v>
          </cell>
          <cell r="BD1471">
            <v>0</v>
          </cell>
          <cell r="BE1471">
            <v>0</v>
          </cell>
          <cell r="BF1471">
            <v>0</v>
          </cell>
          <cell r="BG1471">
            <v>0</v>
          </cell>
          <cell r="BH1471">
            <v>0</v>
          </cell>
          <cell r="BI1471">
            <v>0</v>
          </cell>
          <cell r="BJ1471">
            <v>0</v>
          </cell>
          <cell r="BK1471">
            <v>0</v>
          </cell>
          <cell r="BL1471">
            <v>0</v>
          </cell>
        </row>
        <row r="1472">
          <cell r="B1472" t="str">
            <v>1.1.06.07.00451</v>
          </cell>
          <cell r="C1472" t="str">
            <v xml:space="preserve">NV GEORGE GRIGOROVI                               </v>
          </cell>
          <cell r="D1472">
            <v>5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AO1472">
            <v>0</v>
          </cell>
          <cell r="AP1472">
            <v>0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0</v>
          </cell>
          <cell r="AY1472">
            <v>0</v>
          </cell>
          <cell r="AZ1472">
            <v>0</v>
          </cell>
          <cell r="BA1472">
            <v>0</v>
          </cell>
          <cell r="BB1472">
            <v>0</v>
          </cell>
          <cell r="BC1472">
            <v>0</v>
          </cell>
          <cell r="BD1472">
            <v>0</v>
          </cell>
          <cell r="BE1472">
            <v>0</v>
          </cell>
          <cell r="BF1472">
            <v>0</v>
          </cell>
          <cell r="BG1472">
            <v>0</v>
          </cell>
          <cell r="BH1472">
            <v>0</v>
          </cell>
          <cell r="BI1472">
            <v>0</v>
          </cell>
          <cell r="BJ1472">
            <v>0</v>
          </cell>
          <cell r="BK1472">
            <v>0</v>
          </cell>
          <cell r="BL1472">
            <v>0</v>
          </cell>
        </row>
        <row r="1473">
          <cell r="B1473" t="str">
            <v>1.1.06.07.00452</v>
          </cell>
          <cell r="C1473" t="str">
            <v xml:space="preserve">NV SANTA MARIA                                    </v>
          </cell>
          <cell r="D1473">
            <v>5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AO1473">
            <v>0</v>
          </cell>
          <cell r="AP1473">
            <v>0</v>
          </cell>
          <cell r="AQ1473">
            <v>0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0</v>
          </cell>
          <cell r="AY1473">
            <v>0</v>
          </cell>
          <cell r="AZ1473">
            <v>0</v>
          </cell>
          <cell r="BA1473">
            <v>0</v>
          </cell>
          <cell r="BB1473">
            <v>0</v>
          </cell>
          <cell r="BC1473">
            <v>0</v>
          </cell>
          <cell r="BD1473">
            <v>0</v>
          </cell>
          <cell r="BE1473">
            <v>0</v>
          </cell>
          <cell r="BF1473">
            <v>0</v>
          </cell>
          <cell r="BG1473">
            <v>0</v>
          </cell>
          <cell r="BH1473">
            <v>0</v>
          </cell>
          <cell r="BI1473">
            <v>0</v>
          </cell>
          <cell r="BJ1473">
            <v>0</v>
          </cell>
          <cell r="BK1473">
            <v>0</v>
          </cell>
          <cell r="BL1473">
            <v>0</v>
          </cell>
        </row>
        <row r="1474">
          <cell r="B1474" t="str">
            <v>1.1.06.07.00453</v>
          </cell>
          <cell r="C1474" t="str">
            <v xml:space="preserve">NV SUMMER                                         </v>
          </cell>
          <cell r="D1474">
            <v>5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  <cell r="AY1474">
            <v>0</v>
          </cell>
          <cell r="AZ1474">
            <v>0</v>
          </cell>
          <cell r="BA1474">
            <v>0</v>
          </cell>
          <cell r="BB1474">
            <v>0</v>
          </cell>
          <cell r="BC1474">
            <v>46345.57</v>
          </cell>
          <cell r="BD1474">
            <v>0</v>
          </cell>
          <cell r="BE1474">
            <v>0</v>
          </cell>
          <cell r="BF1474">
            <v>0</v>
          </cell>
          <cell r="BG1474">
            <v>0</v>
          </cell>
          <cell r="BH1474">
            <v>0</v>
          </cell>
          <cell r="BI1474">
            <v>0</v>
          </cell>
          <cell r="BJ1474">
            <v>0</v>
          </cell>
          <cell r="BK1474">
            <v>0</v>
          </cell>
          <cell r="BL1474">
            <v>0</v>
          </cell>
        </row>
        <row r="1475">
          <cell r="B1475" t="str">
            <v>1.1.06.07.00454</v>
          </cell>
          <cell r="C1475" t="str">
            <v xml:space="preserve">NV ZIEMIA CHELMINSKA                              </v>
          </cell>
          <cell r="D1475">
            <v>5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  <cell r="AY1475">
            <v>0</v>
          </cell>
          <cell r="AZ1475">
            <v>0</v>
          </cell>
          <cell r="BA1475">
            <v>0</v>
          </cell>
          <cell r="BB1475">
            <v>0</v>
          </cell>
          <cell r="BC1475">
            <v>0</v>
          </cell>
          <cell r="BD1475">
            <v>0</v>
          </cell>
          <cell r="BE1475">
            <v>0</v>
          </cell>
          <cell r="BF1475">
            <v>0</v>
          </cell>
          <cell r="BG1475">
            <v>0</v>
          </cell>
          <cell r="BH1475">
            <v>0</v>
          </cell>
          <cell r="BI1475">
            <v>0</v>
          </cell>
          <cell r="BJ1475">
            <v>0</v>
          </cell>
          <cell r="BK1475">
            <v>0</v>
          </cell>
          <cell r="BL1475">
            <v>0</v>
          </cell>
        </row>
        <row r="1476">
          <cell r="B1476" t="str">
            <v>1.1.06.07.00455</v>
          </cell>
          <cell r="C1476" t="str">
            <v xml:space="preserve">NV PARAGON                                        </v>
          </cell>
          <cell r="D1476">
            <v>5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AO1476">
            <v>0</v>
          </cell>
          <cell r="AP1476">
            <v>0</v>
          </cell>
          <cell r="AQ1476">
            <v>0</v>
          </cell>
          <cell r="AR1476">
            <v>0</v>
          </cell>
          <cell r="AS1476">
            <v>0</v>
          </cell>
          <cell r="AT1476">
            <v>0</v>
          </cell>
          <cell r="AU1476">
            <v>0</v>
          </cell>
          <cell r="AV1476">
            <v>0</v>
          </cell>
          <cell r="AW1476">
            <v>0</v>
          </cell>
          <cell r="AX1476">
            <v>0</v>
          </cell>
          <cell r="AY1476">
            <v>0</v>
          </cell>
          <cell r="AZ1476">
            <v>0</v>
          </cell>
          <cell r="BA1476">
            <v>0</v>
          </cell>
          <cell r="BB1476">
            <v>0</v>
          </cell>
          <cell r="BC1476">
            <v>0</v>
          </cell>
          <cell r="BD1476">
            <v>0</v>
          </cell>
          <cell r="BE1476">
            <v>0</v>
          </cell>
          <cell r="BF1476">
            <v>0</v>
          </cell>
          <cell r="BG1476">
            <v>0</v>
          </cell>
          <cell r="BH1476">
            <v>0</v>
          </cell>
          <cell r="BI1476">
            <v>0</v>
          </cell>
          <cell r="BJ1476">
            <v>0</v>
          </cell>
          <cell r="BK1476">
            <v>0</v>
          </cell>
          <cell r="BL1476">
            <v>0</v>
          </cell>
        </row>
        <row r="1477">
          <cell r="B1477" t="str">
            <v>1.1.06.07.00456</v>
          </cell>
          <cell r="C1477" t="str">
            <v xml:space="preserve">NV DON CHANG HAI                                  </v>
          </cell>
          <cell r="D1477">
            <v>5</v>
          </cell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AO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AW1477">
            <v>0</v>
          </cell>
          <cell r="AX1477">
            <v>0</v>
          </cell>
          <cell r="AY1477">
            <v>0</v>
          </cell>
          <cell r="AZ1477">
            <v>0</v>
          </cell>
          <cell r="BA1477">
            <v>0</v>
          </cell>
          <cell r="BB1477">
            <v>0</v>
          </cell>
          <cell r="BC1477">
            <v>0</v>
          </cell>
          <cell r="BD1477">
            <v>0</v>
          </cell>
          <cell r="BE1477">
            <v>0</v>
          </cell>
          <cell r="BF1477">
            <v>0</v>
          </cell>
          <cell r="BG1477">
            <v>0</v>
          </cell>
          <cell r="BH1477">
            <v>0</v>
          </cell>
          <cell r="BI1477">
            <v>0</v>
          </cell>
          <cell r="BJ1477">
            <v>0</v>
          </cell>
          <cell r="BK1477">
            <v>0</v>
          </cell>
          <cell r="BL1477">
            <v>0</v>
          </cell>
        </row>
        <row r="1478">
          <cell r="B1478" t="str">
            <v>1.1.06.07.00457</v>
          </cell>
          <cell r="C1478" t="str">
            <v xml:space="preserve">NV LE PING LING                                   </v>
          </cell>
          <cell r="D1478">
            <v>5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AO1478">
            <v>0</v>
          </cell>
          <cell r="AP1478">
            <v>0</v>
          </cell>
          <cell r="AQ1478">
            <v>0</v>
          </cell>
          <cell r="AR1478">
            <v>0</v>
          </cell>
          <cell r="AS1478">
            <v>0</v>
          </cell>
          <cell r="AT1478">
            <v>0</v>
          </cell>
          <cell r="AU1478">
            <v>0</v>
          </cell>
          <cell r="AV1478">
            <v>0</v>
          </cell>
          <cell r="AW1478">
            <v>0</v>
          </cell>
          <cell r="AX1478">
            <v>0</v>
          </cell>
          <cell r="AY1478">
            <v>0</v>
          </cell>
          <cell r="AZ1478">
            <v>0</v>
          </cell>
          <cell r="BA1478">
            <v>0</v>
          </cell>
          <cell r="BB1478">
            <v>0</v>
          </cell>
          <cell r="BC1478">
            <v>0</v>
          </cell>
          <cell r="BD1478">
            <v>0</v>
          </cell>
          <cell r="BE1478">
            <v>0</v>
          </cell>
          <cell r="BF1478">
            <v>0</v>
          </cell>
          <cell r="BG1478">
            <v>0</v>
          </cell>
          <cell r="BH1478">
            <v>0</v>
          </cell>
          <cell r="BI1478">
            <v>0</v>
          </cell>
          <cell r="BJ1478">
            <v>0</v>
          </cell>
          <cell r="BK1478">
            <v>0</v>
          </cell>
          <cell r="BL1478">
            <v>0</v>
          </cell>
        </row>
        <row r="1479">
          <cell r="B1479" t="str">
            <v>1.1.06.07.00458</v>
          </cell>
          <cell r="C1479" t="str">
            <v xml:space="preserve">NV REPUBLICA DE ARGENTINA                         </v>
          </cell>
          <cell r="D1479">
            <v>5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AO1479">
            <v>0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T1479">
            <v>0</v>
          </cell>
          <cell r="AU1479">
            <v>0</v>
          </cell>
          <cell r="AV1479">
            <v>0</v>
          </cell>
          <cell r="AW1479">
            <v>0</v>
          </cell>
          <cell r="AX1479">
            <v>0</v>
          </cell>
          <cell r="AY1479">
            <v>0</v>
          </cell>
          <cell r="AZ1479">
            <v>0</v>
          </cell>
          <cell r="BA1479">
            <v>0</v>
          </cell>
          <cell r="BB1479">
            <v>0</v>
          </cell>
          <cell r="BC1479">
            <v>0</v>
          </cell>
          <cell r="BD1479">
            <v>0</v>
          </cell>
          <cell r="BE1479">
            <v>0</v>
          </cell>
          <cell r="BF1479">
            <v>0</v>
          </cell>
          <cell r="BG1479">
            <v>0</v>
          </cell>
          <cell r="BH1479">
            <v>0</v>
          </cell>
          <cell r="BI1479">
            <v>0</v>
          </cell>
          <cell r="BJ1479">
            <v>0</v>
          </cell>
          <cell r="BK1479">
            <v>0</v>
          </cell>
          <cell r="BL1479">
            <v>0</v>
          </cell>
        </row>
        <row r="1480">
          <cell r="B1480" t="str">
            <v>1.1.06.07.00459</v>
          </cell>
          <cell r="C1480" t="str">
            <v xml:space="preserve">NV REP. DEL BRASILE                               </v>
          </cell>
          <cell r="D1480">
            <v>5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AO1480">
            <v>0</v>
          </cell>
          <cell r="AP1480">
            <v>0</v>
          </cell>
          <cell r="AQ1480">
            <v>0</v>
          </cell>
          <cell r="AR1480">
            <v>0</v>
          </cell>
          <cell r="AS1480">
            <v>0</v>
          </cell>
          <cell r="AT1480">
            <v>0</v>
          </cell>
          <cell r="AU1480">
            <v>0</v>
          </cell>
          <cell r="AV1480">
            <v>0</v>
          </cell>
          <cell r="AW1480">
            <v>0</v>
          </cell>
          <cell r="AX1480">
            <v>0</v>
          </cell>
          <cell r="AY1480">
            <v>0</v>
          </cell>
          <cell r="AZ1480">
            <v>0</v>
          </cell>
          <cell r="BA1480">
            <v>0</v>
          </cell>
          <cell r="BB1480">
            <v>0</v>
          </cell>
          <cell r="BC1480">
            <v>0</v>
          </cell>
          <cell r="BD1480">
            <v>0</v>
          </cell>
          <cell r="BE1480">
            <v>0</v>
          </cell>
          <cell r="BF1480">
            <v>0</v>
          </cell>
          <cell r="BG1480">
            <v>0</v>
          </cell>
          <cell r="BH1480">
            <v>0</v>
          </cell>
          <cell r="BI1480">
            <v>0</v>
          </cell>
          <cell r="BJ1480">
            <v>0</v>
          </cell>
          <cell r="BK1480">
            <v>0</v>
          </cell>
          <cell r="BL1480">
            <v>0</v>
          </cell>
        </row>
        <row r="1481">
          <cell r="B1481" t="str">
            <v>1.1.06.07.00460</v>
          </cell>
          <cell r="C1481" t="str">
            <v xml:space="preserve">NV EVER BRESSING                                  </v>
          </cell>
          <cell r="D1481">
            <v>5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AO1481">
            <v>0</v>
          </cell>
          <cell r="AP1481">
            <v>0</v>
          </cell>
          <cell r="AQ1481">
            <v>0</v>
          </cell>
          <cell r="AR1481">
            <v>0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AW1481">
            <v>0</v>
          </cell>
          <cell r="AX1481">
            <v>0</v>
          </cell>
          <cell r="AY1481">
            <v>0</v>
          </cell>
          <cell r="AZ1481">
            <v>0</v>
          </cell>
          <cell r="BA1481">
            <v>0</v>
          </cell>
          <cell r="BB1481">
            <v>0</v>
          </cell>
          <cell r="BC1481">
            <v>0</v>
          </cell>
          <cell r="BD1481">
            <v>0</v>
          </cell>
          <cell r="BE1481">
            <v>0</v>
          </cell>
          <cell r="BF1481">
            <v>0</v>
          </cell>
          <cell r="BG1481">
            <v>0</v>
          </cell>
          <cell r="BH1481">
            <v>0</v>
          </cell>
          <cell r="BI1481">
            <v>0</v>
          </cell>
          <cell r="BJ1481">
            <v>0</v>
          </cell>
          <cell r="BK1481">
            <v>0</v>
          </cell>
          <cell r="BL1481">
            <v>0</v>
          </cell>
        </row>
        <row r="1482">
          <cell r="B1482" t="str">
            <v>1.1.06.07.00461</v>
          </cell>
          <cell r="C1482" t="str">
            <v xml:space="preserve">NV STOKMARNES                                     </v>
          </cell>
          <cell r="D1482">
            <v>5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AO1482">
            <v>0</v>
          </cell>
          <cell r="AP1482">
            <v>0</v>
          </cell>
          <cell r="AQ1482">
            <v>0</v>
          </cell>
          <cell r="AR1482">
            <v>0</v>
          </cell>
          <cell r="AS1482">
            <v>0</v>
          </cell>
          <cell r="AT1482">
            <v>0</v>
          </cell>
          <cell r="AU1482">
            <v>0</v>
          </cell>
          <cell r="AV1482">
            <v>0</v>
          </cell>
          <cell r="AW1482">
            <v>0</v>
          </cell>
          <cell r="AX1482">
            <v>0</v>
          </cell>
          <cell r="AY1482">
            <v>0</v>
          </cell>
          <cell r="AZ1482">
            <v>0</v>
          </cell>
          <cell r="BA1482">
            <v>0</v>
          </cell>
          <cell r="BB1482">
            <v>0</v>
          </cell>
          <cell r="BC1482">
            <v>0</v>
          </cell>
          <cell r="BD1482">
            <v>0</v>
          </cell>
          <cell r="BE1482">
            <v>0</v>
          </cell>
          <cell r="BF1482">
            <v>0</v>
          </cell>
          <cell r="BG1482">
            <v>0</v>
          </cell>
          <cell r="BH1482">
            <v>0</v>
          </cell>
          <cell r="BI1482">
            <v>0</v>
          </cell>
          <cell r="BJ1482">
            <v>0</v>
          </cell>
          <cell r="BK1482">
            <v>0</v>
          </cell>
          <cell r="BL1482">
            <v>0</v>
          </cell>
        </row>
        <row r="1483">
          <cell r="B1483" t="str">
            <v>1.1.06.07.00462</v>
          </cell>
          <cell r="C1483" t="str">
            <v xml:space="preserve">NV BLED                                           </v>
          </cell>
          <cell r="D1483">
            <v>5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AO1483">
            <v>0</v>
          </cell>
          <cell r="AP1483">
            <v>0</v>
          </cell>
          <cell r="AQ1483">
            <v>0</v>
          </cell>
          <cell r="AR1483">
            <v>0</v>
          </cell>
          <cell r="AS1483">
            <v>0</v>
          </cell>
          <cell r="AT1483">
            <v>0</v>
          </cell>
          <cell r="AU1483">
            <v>0</v>
          </cell>
          <cell r="AV1483">
            <v>0</v>
          </cell>
          <cell r="AW1483">
            <v>0</v>
          </cell>
          <cell r="AX1483">
            <v>0</v>
          </cell>
          <cell r="AY1483">
            <v>0</v>
          </cell>
          <cell r="AZ1483">
            <v>0</v>
          </cell>
          <cell r="BA1483">
            <v>0</v>
          </cell>
          <cell r="BB1483">
            <v>0</v>
          </cell>
          <cell r="BC1483">
            <v>0</v>
          </cell>
          <cell r="BD1483">
            <v>0</v>
          </cell>
          <cell r="BE1483">
            <v>0</v>
          </cell>
          <cell r="BF1483">
            <v>0</v>
          </cell>
          <cell r="BG1483">
            <v>0</v>
          </cell>
          <cell r="BH1483">
            <v>0</v>
          </cell>
          <cell r="BI1483">
            <v>0</v>
          </cell>
          <cell r="BJ1483">
            <v>0</v>
          </cell>
          <cell r="BK1483">
            <v>0</v>
          </cell>
          <cell r="BL1483">
            <v>0</v>
          </cell>
        </row>
        <row r="1484">
          <cell r="B1484" t="str">
            <v>1.1.06.07.00463</v>
          </cell>
          <cell r="C1484" t="str">
            <v xml:space="preserve">NV DAKOTA BELLE                                   </v>
          </cell>
          <cell r="D1484">
            <v>5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AO1484">
            <v>0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T1484">
            <v>0</v>
          </cell>
          <cell r="AU1484">
            <v>0</v>
          </cell>
          <cell r="AV1484">
            <v>0</v>
          </cell>
          <cell r="AW1484">
            <v>0</v>
          </cell>
          <cell r="AX1484">
            <v>0</v>
          </cell>
          <cell r="AY1484">
            <v>0</v>
          </cell>
          <cell r="AZ1484">
            <v>0</v>
          </cell>
          <cell r="BA1484">
            <v>0</v>
          </cell>
          <cell r="BB1484">
            <v>0</v>
          </cell>
          <cell r="BC1484">
            <v>0</v>
          </cell>
          <cell r="BD1484">
            <v>0</v>
          </cell>
          <cell r="BE1484">
            <v>0</v>
          </cell>
          <cell r="BF1484">
            <v>0</v>
          </cell>
          <cell r="BG1484">
            <v>0</v>
          </cell>
          <cell r="BH1484">
            <v>0</v>
          </cell>
          <cell r="BI1484">
            <v>0</v>
          </cell>
          <cell r="BJ1484">
            <v>0</v>
          </cell>
          <cell r="BK1484">
            <v>0</v>
          </cell>
          <cell r="BL1484">
            <v>0</v>
          </cell>
        </row>
        <row r="1485">
          <cell r="B1485" t="str">
            <v>1.1.06.07.00464</v>
          </cell>
          <cell r="C1485" t="str">
            <v xml:space="preserve">NV NORDIC CONFIDENCE                              </v>
          </cell>
          <cell r="D1485">
            <v>5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AO1485">
            <v>0</v>
          </cell>
          <cell r="AP1485">
            <v>0</v>
          </cell>
          <cell r="AQ1485">
            <v>0</v>
          </cell>
          <cell r="AR1485">
            <v>0</v>
          </cell>
          <cell r="AS1485">
            <v>0</v>
          </cell>
          <cell r="AT1485">
            <v>0</v>
          </cell>
          <cell r="AU1485">
            <v>0</v>
          </cell>
          <cell r="AV1485">
            <v>0</v>
          </cell>
          <cell r="AW1485">
            <v>0</v>
          </cell>
          <cell r="AX1485">
            <v>0</v>
          </cell>
          <cell r="AY1485">
            <v>0</v>
          </cell>
          <cell r="AZ1485">
            <v>0</v>
          </cell>
          <cell r="BA1485">
            <v>0</v>
          </cell>
          <cell r="BB1485">
            <v>0</v>
          </cell>
          <cell r="BC1485">
            <v>0</v>
          </cell>
          <cell r="BD1485">
            <v>0</v>
          </cell>
          <cell r="BE1485">
            <v>0</v>
          </cell>
          <cell r="BF1485">
            <v>0</v>
          </cell>
          <cell r="BG1485">
            <v>0</v>
          </cell>
          <cell r="BH1485">
            <v>0</v>
          </cell>
          <cell r="BI1485">
            <v>0</v>
          </cell>
          <cell r="BJ1485">
            <v>0</v>
          </cell>
          <cell r="BK1485">
            <v>0</v>
          </cell>
          <cell r="BL1485">
            <v>0</v>
          </cell>
        </row>
        <row r="1486">
          <cell r="B1486" t="str">
            <v>1.1.06.08</v>
          </cell>
          <cell r="C1486" t="str">
            <v xml:space="preserve">CUSTO DE IMPORTACAO                               </v>
          </cell>
          <cell r="D1486">
            <v>4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510885.18</v>
          </cell>
          <cell r="R1486">
            <v>326114.33</v>
          </cell>
          <cell r="S1486">
            <v>279460.61</v>
          </cell>
          <cell r="T1486">
            <v>259941.35</v>
          </cell>
          <cell r="U1486">
            <v>523512.56</v>
          </cell>
          <cell r="V1486">
            <v>733680.6</v>
          </cell>
          <cell r="W1486">
            <v>824040.95999999996</v>
          </cell>
          <cell r="X1486">
            <v>1229229.26</v>
          </cell>
          <cell r="Y1486">
            <v>1194366.94</v>
          </cell>
          <cell r="Z1486">
            <v>430888.49</v>
          </cell>
          <cell r="AA1486">
            <v>206149.36</v>
          </cell>
          <cell r="AB1486">
            <v>25208.2</v>
          </cell>
          <cell r="AC1486">
            <v>97567.9</v>
          </cell>
          <cell r="AD1486">
            <v>115836.62</v>
          </cell>
          <cell r="AE1486">
            <v>234111.63</v>
          </cell>
          <cell r="AF1486">
            <v>463626.18</v>
          </cell>
          <cell r="AG1486">
            <v>201662.96</v>
          </cell>
          <cell r="AH1486">
            <v>119000.51</v>
          </cell>
          <cell r="AI1486">
            <v>516309.24</v>
          </cell>
          <cell r="AJ1486">
            <v>532365.26</v>
          </cell>
          <cell r="AK1486">
            <v>1344223.24</v>
          </cell>
          <cell r="AL1486">
            <v>894686.64</v>
          </cell>
          <cell r="AM1486">
            <v>840528.52</v>
          </cell>
          <cell r="AN1486">
            <v>944378.35</v>
          </cell>
          <cell r="AO1486">
            <v>163472.39000000001</v>
          </cell>
          <cell r="AP1486">
            <v>1234224.75</v>
          </cell>
          <cell r="AQ1486">
            <v>383213.48</v>
          </cell>
          <cell r="AR1486">
            <v>132184.82999999999</v>
          </cell>
          <cell r="AS1486">
            <v>925032.82</v>
          </cell>
          <cell r="AT1486">
            <v>977955.54</v>
          </cell>
          <cell r="AU1486">
            <v>1150667.23</v>
          </cell>
          <cell r="AV1486">
            <v>1648279.25</v>
          </cell>
          <cell r="AW1486">
            <v>1034891.03</v>
          </cell>
          <cell r="AX1486">
            <v>2141211.86</v>
          </cell>
          <cell r="AY1486">
            <v>3716015.44</v>
          </cell>
          <cell r="AZ1486">
            <v>1024111.27</v>
          </cell>
          <cell r="BA1486">
            <v>1414655.91</v>
          </cell>
          <cell r="BB1486">
            <v>540094.79</v>
          </cell>
          <cell r="BC1486">
            <v>937513.86</v>
          </cell>
          <cell r="BD1486">
            <v>0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  <cell r="BK1486">
            <v>0</v>
          </cell>
          <cell r="BL1486">
            <v>0</v>
          </cell>
        </row>
        <row r="1487">
          <cell r="B1487" t="str">
            <v>1.1.06.08.00001</v>
          </cell>
          <cell r="C1487" t="str">
            <v xml:space="preserve">NV ACHILLES                                       </v>
          </cell>
          <cell r="D1487">
            <v>5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AO1487">
            <v>0</v>
          </cell>
          <cell r="AP1487">
            <v>0</v>
          </cell>
          <cell r="AQ1487">
            <v>0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0</v>
          </cell>
          <cell r="AY1487">
            <v>0</v>
          </cell>
          <cell r="AZ1487">
            <v>0</v>
          </cell>
          <cell r="BA1487">
            <v>0</v>
          </cell>
          <cell r="BB1487">
            <v>0</v>
          </cell>
          <cell r="BC1487">
            <v>0</v>
          </cell>
          <cell r="BD1487">
            <v>0</v>
          </cell>
          <cell r="BE1487">
            <v>0</v>
          </cell>
          <cell r="BF1487">
            <v>0</v>
          </cell>
          <cell r="BG1487">
            <v>0</v>
          </cell>
          <cell r="BH1487">
            <v>0</v>
          </cell>
          <cell r="BI1487">
            <v>0</v>
          </cell>
          <cell r="BJ1487">
            <v>0</v>
          </cell>
          <cell r="BK1487">
            <v>0</v>
          </cell>
          <cell r="BL1487">
            <v>0</v>
          </cell>
        </row>
        <row r="1488">
          <cell r="B1488" t="str">
            <v>1.1.06.08.00002</v>
          </cell>
          <cell r="C1488" t="str">
            <v xml:space="preserve">NV ADALBERT ANTONOV                               </v>
          </cell>
          <cell r="D1488">
            <v>5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5943.58</v>
          </cell>
          <cell r="R1488">
            <v>21.53</v>
          </cell>
          <cell r="S1488">
            <v>21.53</v>
          </cell>
          <cell r="T1488">
            <v>21.53</v>
          </cell>
          <cell r="U1488">
            <v>21.53</v>
          </cell>
          <cell r="V1488">
            <v>21.53</v>
          </cell>
          <cell r="W1488">
            <v>21.53</v>
          </cell>
          <cell r="X1488">
            <v>21.53</v>
          </cell>
          <cell r="Y1488">
            <v>0</v>
          </cell>
          <cell r="Z1488">
            <v>0</v>
          </cell>
          <cell r="AA1488">
            <v>0</v>
          </cell>
          <cell r="AB1488">
            <v>0</v>
          </cell>
          <cell r="AC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O1488">
            <v>0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T1488">
            <v>0</v>
          </cell>
          <cell r="AU1488">
            <v>0</v>
          </cell>
          <cell r="AV1488">
            <v>0</v>
          </cell>
          <cell r="AW1488">
            <v>0</v>
          </cell>
          <cell r="AX1488">
            <v>0</v>
          </cell>
          <cell r="AY1488">
            <v>0</v>
          </cell>
          <cell r="AZ1488">
            <v>0</v>
          </cell>
          <cell r="BA1488">
            <v>0</v>
          </cell>
          <cell r="BB1488">
            <v>19155.32</v>
          </cell>
          <cell r="BC1488">
            <v>11808.95</v>
          </cell>
          <cell r="BD1488">
            <v>0</v>
          </cell>
          <cell r="BE1488">
            <v>0</v>
          </cell>
          <cell r="BF1488">
            <v>0</v>
          </cell>
          <cell r="BG1488">
            <v>0</v>
          </cell>
          <cell r="BH1488">
            <v>0</v>
          </cell>
          <cell r="BI1488">
            <v>0</v>
          </cell>
          <cell r="BJ1488">
            <v>0</v>
          </cell>
          <cell r="BK1488">
            <v>0</v>
          </cell>
          <cell r="BL1488">
            <v>0</v>
          </cell>
        </row>
        <row r="1489">
          <cell r="B1489" t="str">
            <v>1.1.06.08.00003</v>
          </cell>
          <cell r="C1489" t="str">
            <v xml:space="preserve">NV ADVENTURE 1                                    </v>
          </cell>
          <cell r="D1489">
            <v>5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AO1489">
            <v>0</v>
          </cell>
          <cell r="AP1489">
            <v>0</v>
          </cell>
          <cell r="AQ1489">
            <v>0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0</v>
          </cell>
          <cell r="AY1489">
            <v>0</v>
          </cell>
          <cell r="AZ1489">
            <v>0</v>
          </cell>
          <cell r="BA1489">
            <v>0</v>
          </cell>
          <cell r="BB1489">
            <v>0</v>
          </cell>
          <cell r="BC1489">
            <v>0</v>
          </cell>
          <cell r="BD1489">
            <v>0</v>
          </cell>
          <cell r="BE1489">
            <v>0</v>
          </cell>
          <cell r="BF1489">
            <v>0</v>
          </cell>
          <cell r="BG1489">
            <v>0</v>
          </cell>
          <cell r="BH1489">
            <v>0</v>
          </cell>
          <cell r="BI1489">
            <v>0</v>
          </cell>
          <cell r="BJ1489">
            <v>0</v>
          </cell>
          <cell r="BK1489">
            <v>0</v>
          </cell>
          <cell r="BL1489">
            <v>0</v>
          </cell>
        </row>
        <row r="1490">
          <cell r="B1490" t="str">
            <v>1.1.06.08.00004</v>
          </cell>
          <cell r="C1490" t="str">
            <v xml:space="preserve">NV ADZHIGOL                                       </v>
          </cell>
          <cell r="D1490">
            <v>5</v>
          </cell>
          <cell r="E1490">
            <v>0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AO1490">
            <v>0</v>
          </cell>
          <cell r="AP1490">
            <v>0</v>
          </cell>
          <cell r="AQ1490">
            <v>0</v>
          </cell>
          <cell r="AR1490">
            <v>0</v>
          </cell>
          <cell r="AS1490">
            <v>0</v>
          </cell>
          <cell r="AT1490">
            <v>0</v>
          </cell>
          <cell r="AU1490">
            <v>0</v>
          </cell>
          <cell r="AV1490">
            <v>0</v>
          </cell>
          <cell r="AW1490">
            <v>0</v>
          </cell>
          <cell r="AX1490">
            <v>0</v>
          </cell>
          <cell r="AY1490">
            <v>0</v>
          </cell>
          <cell r="AZ1490">
            <v>0</v>
          </cell>
          <cell r="BA1490">
            <v>0</v>
          </cell>
          <cell r="BB1490">
            <v>0</v>
          </cell>
          <cell r="BC1490">
            <v>0</v>
          </cell>
          <cell r="BD1490">
            <v>0</v>
          </cell>
          <cell r="BE1490">
            <v>0</v>
          </cell>
          <cell r="BF1490">
            <v>0</v>
          </cell>
          <cell r="BG1490">
            <v>0</v>
          </cell>
          <cell r="BH1490">
            <v>0</v>
          </cell>
          <cell r="BI1490">
            <v>0</v>
          </cell>
          <cell r="BJ1490">
            <v>0</v>
          </cell>
          <cell r="BK1490">
            <v>0</v>
          </cell>
          <cell r="BL1490">
            <v>0</v>
          </cell>
        </row>
        <row r="1491">
          <cell r="B1491" t="str">
            <v>1.1.06.08.00005</v>
          </cell>
          <cell r="C1491" t="str">
            <v xml:space="preserve">NV AGIA SOFIA                                     </v>
          </cell>
          <cell r="D1491">
            <v>5</v>
          </cell>
          <cell r="E1491">
            <v>0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AO1491">
            <v>0</v>
          </cell>
          <cell r="AP1491">
            <v>0</v>
          </cell>
          <cell r="AQ1491">
            <v>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0</v>
          </cell>
          <cell r="AY1491">
            <v>0</v>
          </cell>
          <cell r="AZ1491">
            <v>0</v>
          </cell>
          <cell r="BA1491">
            <v>0</v>
          </cell>
          <cell r="BB1491">
            <v>0</v>
          </cell>
          <cell r="BC1491">
            <v>0</v>
          </cell>
          <cell r="BD1491">
            <v>0</v>
          </cell>
          <cell r="BE1491">
            <v>0</v>
          </cell>
          <cell r="BF1491">
            <v>0</v>
          </cell>
          <cell r="BG1491">
            <v>0</v>
          </cell>
          <cell r="BH1491">
            <v>0</v>
          </cell>
          <cell r="BI1491">
            <v>0</v>
          </cell>
          <cell r="BJ1491">
            <v>0</v>
          </cell>
          <cell r="BK1491">
            <v>0</v>
          </cell>
          <cell r="BL1491">
            <v>0</v>
          </cell>
        </row>
        <row r="1492">
          <cell r="B1492" t="str">
            <v>1.1.06.08.00006</v>
          </cell>
          <cell r="C1492" t="str">
            <v xml:space="preserve">NV AGII ANARGIRI                                  </v>
          </cell>
          <cell r="D1492">
            <v>5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AO1492">
            <v>0</v>
          </cell>
          <cell r="AP1492">
            <v>0</v>
          </cell>
          <cell r="AQ1492">
            <v>0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0</v>
          </cell>
          <cell r="AY1492">
            <v>0</v>
          </cell>
          <cell r="AZ1492">
            <v>0</v>
          </cell>
          <cell r="BA1492">
            <v>0</v>
          </cell>
          <cell r="BB1492">
            <v>0</v>
          </cell>
          <cell r="BC1492">
            <v>0</v>
          </cell>
          <cell r="BD1492">
            <v>0</v>
          </cell>
          <cell r="BE1492">
            <v>0</v>
          </cell>
          <cell r="BF1492">
            <v>0</v>
          </cell>
          <cell r="BG1492">
            <v>0</v>
          </cell>
          <cell r="BH1492">
            <v>0</v>
          </cell>
          <cell r="BI1492">
            <v>0</v>
          </cell>
          <cell r="BJ1492">
            <v>0</v>
          </cell>
          <cell r="BK1492">
            <v>0</v>
          </cell>
          <cell r="BL1492">
            <v>0</v>
          </cell>
        </row>
        <row r="1493">
          <cell r="B1493" t="str">
            <v>1.1.06.08.00007</v>
          </cell>
          <cell r="C1493" t="str">
            <v xml:space="preserve">NV AGIOS VASSILIOS                                </v>
          </cell>
          <cell r="D1493">
            <v>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  <cell r="AY1493">
            <v>0</v>
          </cell>
          <cell r="AZ1493">
            <v>0</v>
          </cell>
          <cell r="BA1493">
            <v>0</v>
          </cell>
          <cell r="BB1493">
            <v>0</v>
          </cell>
          <cell r="BC1493">
            <v>0</v>
          </cell>
          <cell r="BD1493">
            <v>0</v>
          </cell>
          <cell r="BE1493">
            <v>0</v>
          </cell>
          <cell r="BF1493">
            <v>0</v>
          </cell>
          <cell r="BG1493">
            <v>0</v>
          </cell>
          <cell r="BH1493">
            <v>0</v>
          </cell>
          <cell r="BI1493">
            <v>0</v>
          </cell>
          <cell r="BJ1493">
            <v>0</v>
          </cell>
          <cell r="BK1493">
            <v>0</v>
          </cell>
          <cell r="BL1493">
            <v>0</v>
          </cell>
        </row>
        <row r="1494">
          <cell r="B1494" t="str">
            <v>1.1.06.08.00008</v>
          </cell>
          <cell r="C1494" t="str">
            <v xml:space="preserve">NV ALAM SENTOSA                                   </v>
          </cell>
          <cell r="D1494">
            <v>5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  <cell r="AY1494">
            <v>0</v>
          </cell>
          <cell r="AZ1494">
            <v>0</v>
          </cell>
          <cell r="BA1494">
            <v>0</v>
          </cell>
          <cell r="BB1494">
            <v>0</v>
          </cell>
          <cell r="BC1494">
            <v>0</v>
          </cell>
          <cell r="BD1494">
            <v>0</v>
          </cell>
          <cell r="BE1494">
            <v>0</v>
          </cell>
          <cell r="BF1494">
            <v>0</v>
          </cell>
          <cell r="BG1494">
            <v>0</v>
          </cell>
          <cell r="BH1494">
            <v>0</v>
          </cell>
          <cell r="BI1494">
            <v>0</v>
          </cell>
          <cell r="BJ1494">
            <v>0</v>
          </cell>
          <cell r="BK1494">
            <v>0</v>
          </cell>
          <cell r="BL1494">
            <v>0</v>
          </cell>
        </row>
        <row r="1495">
          <cell r="B1495" t="str">
            <v>1.1.06.08.00009</v>
          </cell>
          <cell r="C1495" t="str">
            <v xml:space="preserve">NV ALAN SELARAS                                   </v>
          </cell>
          <cell r="D1495">
            <v>5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AO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T1495">
            <v>0</v>
          </cell>
          <cell r="AU1495">
            <v>0</v>
          </cell>
          <cell r="AV1495">
            <v>0</v>
          </cell>
          <cell r="AW1495">
            <v>0</v>
          </cell>
          <cell r="AX1495">
            <v>0</v>
          </cell>
          <cell r="AY1495">
            <v>0</v>
          </cell>
          <cell r="AZ1495">
            <v>0</v>
          </cell>
          <cell r="BA1495">
            <v>0</v>
          </cell>
          <cell r="BB1495">
            <v>0</v>
          </cell>
          <cell r="BC1495">
            <v>0</v>
          </cell>
          <cell r="BD1495">
            <v>0</v>
          </cell>
          <cell r="BE1495">
            <v>0</v>
          </cell>
          <cell r="BF1495">
            <v>0</v>
          </cell>
          <cell r="BG1495">
            <v>0</v>
          </cell>
          <cell r="BH1495">
            <v>0</v>
          </cell>
          <cell r="BI1495">
            <v>0</v>
          </cell>
          <cell r="BJ1495">
            <v>0</v>
          </cell>
          <cell r="BK1495">
            <v>0</v>
          </cell>
          <cell r="BL1495">
            <v>0</v>
          </cell>
        </row>
        <row r="1496">
          <cell r="B1496" t="str">
            <v>1.1.06.08.00010</v>
          </cell>
          <cell r="C1496" t="str">
            <v xml:space="preserve">NV ALBION                                         </v>
          </cell>
          <cell r="D1496">
            <v>5</v>
          </cell>
          <cell r="E1496">
            <v>0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AO1496">
            <v>0</v>
          </cell>
          <cell r="AP1496">
            <v>0</v>
          </cell>
          <cell r="AQ1496">
            <v>0</v>
          </cell>
          <cell r="AR1496">
            <v>0</v>
          </cell>
          <cell r="AS1496">
            <v>0</v>
          </cell>
          <cell r="AT1496">
            <v>0</v>
          </cell>
          <cell r="AU1496">
            <v>0</v>
          </cell>
          <cell r="AV1496">
            <v>0</v>
          </cell>
          <cell r="AW1496">
            <v>0</v>
          </cell>
          <cell r="AX1496">
            <v>0</v>
          </cell>
          <cell r="AY1496">
            <v>0</v>
          </cell>
          <cell r="AZ1496">
            <v>0</v>
          </cell>
          <cell r="BA1496">
            <v>0</v>
          </cell>
          <cell r="BB1496">
            <v>0</v>
          </cell>
          <cell r="BC1496">
            <v>0</v>
          </cell>
          <cell r="BD1496">
            <v>0</v>
          </cell>
          <cell r="BE1496">
            <v>0</v>
          </cell>
          <cell r="BF1496">
            <v>0</v>
          </cell>
          <cell r="BG1496">
            <v>0</v>
          </cell>
          <cell r="BH1496">
            <v>0</v>
          </cell>
          <cell r="BI1496">
            <v>0</v>
          </cell>
          <cell r="BJ1496">
            <v>0</v>
          </cell>
          <cell r="BK1496">
            <v>0</v>
          </cell>
          <cell r="BL1496">
            <v>0</v>
          </cell>
        </row>
        <row r="1497">
          <cell r="B1497" t="str">
            <v>1.1.06.08.00011</v>
          </cell>
          <cell r="C1497" t="str">
            <v xml:space="preserve">NV ALKIMINI                                       </v>
          </cell>
          <cell r="D1497">
            <v>5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AO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T1497">
            <v>0</v>
          </cell>
          <cell r="AU1497">
            <v>0</v>
          </cell>
          <cell r="AV1497">
            <v>0</v>
          </cell>
          <cell r="AW1497">
            <v>0</v>
          </cell>
          <cell r="AX1497">
            <v>0</v>
          </cell>
          <cell r="AY1497">
            <v>0</v>
          </cell>
          <cell r="AZ1497">
            <v>0</v>
          </cell>
          <cell r="BA1497">
            <v>0</v>
          </cell>
          <cell r="BB1497">
            <v>0</v>
          </cell>
          <cell r="BC1497">
            <v>0</v>
          </cell>
          <cell r="BD1497">
            <v>0</v>
          </cell>
          <cell r="BE1497">
            <v>0</v>
          </cell>
          <cell r="BF1497">
            <v>0</v>
          </cell>
          <cell r="BG1497">
            <v>0</v>
          </cell>
          <cell r="BH1497">
            <v>0</v>
          </cell>
          <cell r="BI1497">
            <v>0</v>
          </cell>
          <cell r="BJ1497">
            <v>0</v>
          </cell>
          <cell r="BK1497">
            <v>0</v>
          </cell>
          <cell r="BL1497">
            <v>0</v>
          </cell>
        </row>
        <row r="1498">
          <cell r="B1498" t="str">
            <v>1.1.06.08.00012</v>
          </cell>
          <cell r="C1498" t="str">
            <v xml:space="preserve">NV ALTIS P                                        </v>
          </cell>
          <cell r="D1498">
            <v>5</v>
          </cell>
          <cell r="E1498">
            <v>0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AO1498">
            <v>0</v>
          </cell>
          <cell r="AP1498">
            <v>0</v>
          </cell>
          <cell r="AQ1498">
            <v>0</v>
          </cell>
          <cell r="AR1498">
            <v>0</v>
          </cell>
          <cell r="AS1498">
            <v>0</v>
          </cell>
          <cell r="AT1498">
            <v>0</v>
          </cell>
          <cell r="AU1498">
            <v>0</v>
          </cell>
          <cell r="AV1498">
            <v>0</v>
          </cell>
          <cell r="AW1498">
            <v>0</v>
          </cell>
          <cell r="AX1498">
            <v>0</v>
          </cell>
          <cell r="AY1498">
            <v>0</v>
          </cell>
          <cell r="AZ1498">
            <v>0</v>
          </cell>
          <cell r="BA1498">
            <v>0</v>
          </cell>
          <cell r="BB1498">
            <v>0</v>
          </cell>
          <cell r="BC1498">
            <v>0</v>
          </cell>
          <cell r="BD1498">
            <v>0</v>
          </cell>
          <cell r="BE1498">
            <v>0</v>
          </cell>
          <cell r="BF1498">
            <v>0</v>
          </cell>
          <cell r="BG1498">
            <v>0</v>
          </cell>
          <cell r="BH1498">
            <v>0</v>
          </cell>
          <cell r="BI1498">
            <v>0</v>
          </cell>
          <cell r="BJ1498">
            <v>0</v>
          </cell>
          <cell r="BK1498">
            <v>0</v>
          </cell>
          <cell r="BL1498">
            <v>0</v>
          </cell>
        </row>
        <row r="1499">
          <cell r="B1499" t="str">
            <v>1.1.06.08.00013</v>
          </cell>
          <cell r="C1499" t="str">
            <v xml:space="preserve">NV AMALIA                                         </v>
          </cell>
          <cell r="D1499">
            <v>5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7300.71</v>
          </cell>
          <cell r="R1499">
            <v>7300.71</v>
          </cell>
          <cell r="S1499">
            <v>7300.71</v>
          </cell>
          <cell r="T1499">
            <v>7300.71</v>
          </cell>
          <cell r="U1499">
            <v>7300.71</v>
          </cell>
          <cell r="V1499">
            <v>7300.71</v>
          </cell>
          <cell r="W1499">
            <v>7300.71</v>
          </cell>
          <cell r="X1499">
            <v>7300.71</v>
          </cell>
          <cell r="Y1499">
            <v>0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0</v>
          </cell>
          <cell r="AH1499">
            <v>0</v>
          </cell>
          <cell r="AI1499">
            <v>0</v>
          </cell>
          <cell r="AJ1499">
            <v>0</v>
          </cell>
          <cell r="AK1499">
            <v>0</v>
          </cell>
          <cell r="AL1499">
            <v>0</v>
          </cell>
          <cell r="AM1499">
            <v>0</v>
          </cell>
          <cell r="AN1499">
            <v>0</v>
          </cell>
          <cell r="AO1499">
            <v>0</v>
          </cell>
          <cell r="AP1499">
            <v>0</v>
          </cell>
          <cell r="AQ1499">
            <v>0</v>
          </cell>
          <cell r="AR1499">
            <v>0</v>
          </cell>
          <cell r="AS1499">
            <v>0</v>
          </cell>
          <cell r="AT1499">
            <v>0</v>
          </cell>
          <cell r="AU1499">
            <v>0</v>
          </cell>
          <cell r="AV1499">
            <v>0</v>
          </cell>
          <cell r="AW1499">
            <v>0</v>
          </cell>
          <cell r="AX1499">
            <v>0</v>
          </cell>
          <cell r="AY1499">
            <v>0</v>
          </cell>
          <cell r="AZ1499">
            <v>0</v>
          </cell>
          <cell r="BA1499">
            <v>0</v>
          </cell>
          <cell r="BB1499">
            <v>0</v>
          </cell>
          <cell r="BC1499">
            <v>0</v>
          </cell>
          <cell r="BD1499">
            <v>0</v>
          </cell>
          <cell r="BE1499">
            <v>0</v>
          </cell>
          <cell r="BF1499">
            <v>0</v>
          </cell>
          <cell r="BG1499">
            <v>0</v>
          </cell>
          <cell r="BH1499">
            <v>0</v>
          </cell>
          <cell r="BI1499">
            <v>0</v>
          </cell>
          <cell r="BJ1499">
            <v>0</v>
          </cell>
          <cell r="BK1499">
            <v>0</v>
          </cell>
          <cell r="BL1499">
            <v>0</v>
          </cell>
        </row>
        <row r="1500">
          <cell r="B1500" t="str">
            <v>1.1.06.08.00014</v>
          </cell>
          <cell r="C1500" t="str">
            <v xml:space="preserve">NV AMARANTHOS                                     </v>
          </cell>
          <cell r="D1500">
            <v>5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AO1500">
            <v>0</v>
          </cell>
          <cell r="AP1500">
            <v>0</v>
          </cell>
          <cell r="AQ1500">
            <v>0</v>
          </cell>
          <cell r="AR1500">
            <v>0</v>
          </cell>
          <cell r="AS1500">
            <v>0</v>
          </cell>
          <cell r="AT1500">
            <v>0</v>
          </cell>
          <cell r="AU1500">
            <v>0</v>
          </cell>
          <cell r="AV1500">
            <v>0</v>
          </cell>
          <cell r="AW1500">
            <v>0</v>
          </cell>
          <cell r="AX1500">
            <v>0</v>
          </cell>
          <cell r="AY1500">
            <v>0</v>
          </cell>
          <cell r="AZ1500">
            <v>0</v>
          </cell>
          <cell r="BA1500">
            <v>0</v>
          </cell>
          <cell r="BB1500">
            <v>0</v>
          </cell>
          <cell r="BC1500">
            <v>0</v>
          </cell>
          <cell r="BD1500">
            <v>0</v>
          </cell>
          <cell r="BE1500">
            <v>0</v>
          </cell>
          <cell r="BF1500">
            <v>0</v>
          </cell>
          <cell r="BG1500">
            <v>0</v>
          </cell>
          <cell r="BH1500">
            <v>0</v>
          </cell>
          <cell r="BI1500">
            <v>0</v>
          </cell>
          <cell r="BJ1500">
            <v>0</v>
          </cell>
          <cell r="BK1500">
            <v>0</v>
          </cell>
          <cell r="BL1500">
            <v>0</v>
          </cell>
        </row>
        <row r="1501">
          <cell r="B1501" t="str">
            <v>1.1.06.08.00015</v>
          </cell>
          <cell r="C1501" t="str">
            <v xml:space="preserve">NV ANNA Z                                         </v>
          </cell>
          <cell r="D1501">
            <v>5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224771.41</v>
          </cell>
          <cell r="AJ1501">
            <v>618.54999999999995</v>
          </cell>
          <cell r="AK1501">
            <v>618.54999999999995</v>
          </cell>
          <cell r="AL1501">
            <v>136.9</v>
          </cell>
          <cell r="AM1501">
            <v>136.9</v>
          </cell>
          <cell r="AN1501">
            <v>-2128.67</v>
          </cell>
          <cell r="AO1501">
            <v>0</v>
          </cell>
          <cell r="AP1501">
            <v>0</v>
          </cell>
          <cell r="AQ1501">
            <v>0</v>
          </cell>
          <cell r="AR1501">
            <v>0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AW1501">
            <v>0</v>
          </cell>
          <cell r="AX1501">
            <v>0</v>
          </cell>
          <cell r="AY1501">
            <v>0</v>
          </cell>
          <cell r="AZ1501">
            <v>0</v>
          </cell>
          <cell r="BA1501">
            <v>0</v>
          </cell>
          <cell r="BB1501">
            <v>0</v>
          </cell>
          <cell r="BC1501">
            <v>0</v>
          </cell>
          <cell r="BD1501">
            <v>0</v>
          </cell>
          <cell r="BE1501">
            <v>0</v>
          </cell>
          <cell r="BF1501">
            <v>0</v>
          </cell>
          <cell r="BG1501">
            <v>0</v>
          </cell>
          <cell r="BH1501">
            <v>0</v>
          </cell>
          <cell r="BI1501">
            <v>0</v>
          </cell>
          <cell r="BJ1501">
            <v>0</v>
          </cell>
          <cell r="BK1501">
            <v>0</v>
          </cell>
          <cell r="BL1501">
            <v>0</v>
          </cell>
        </row>
        <row r="1502">
          <cell r="B1502" t="str">
            <v>1.1.06.08.00016</v>
          </cell>
          <cell r="C1502" t="str">
            <v xml:space="preserve">NV ARABELA                                        </v>
          </cell>
          <cell r="D1502">
            <v>5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34951.22</v>
          </cell>
          <cell r="X1502">
            <v>13.11</v>
          </cell>
          <cell r="Y1502">
            <v>13.11</v>
          </cell>
          <cell r="Z1502">
            <v>2407.36</v>
          </cell>
          <cell r="AA1502">
            <v>13.27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0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T1502">
            <v>0</v>
          </cell>
          <cell r="AU1502">
            <v>90541.119999999995</v>
          </cell>
          <cell r="AV1502">
            <v>70499.710000000006</v>
          </cell>
          <cell r="AW1502">
            <v>70499.710000000006</v>
          </cell>
          <cell r="AX1502">
            <v>4570.24</v>
          </cell>
          <cell r="AY1502">
            <v>4570.24</v>
          </cell>
          <cell r="AZ1502">
            <v>0</v>
          </cell>
          <cell r="BA1502">
            <v>0</v>
          </cell>
          <cell r="BB1502">
            <v>0</v>
          </cell>
          <cell r="BC1502">
            <v>0</v>
          </cell>
          <cell r="BD1502">
            <v>0</v>
          </cell>
          <cell r="BE1502">
            <v>0</v>
          </cell>
          <cell r="BF1502">
            <v>0</v>
          </cell>
          <cell r="BG1502">
            <v>0</v>
          </cell>
          <cell r="BH1502">
            <v>0</v>
          </cell>
          <cell r="BI1502">
            <v>0</v>
          </cell>
          <cell r="BJ1502">
            <v>0</v>
          </cell>
          <cell r="BK1502">
            <v>0</v>
          </cell>
          <cell r="BL1502">
            <v>0</v>
          </cell>
        </row>
        <row r="1503">
          <cell r="B1503" t="str">
            <v>1.1.06.08.00017</v>
          </cell>
          <cell r="C1503" t="str">
            <v xml:space="preserve">NV ARMIA LUDOWA                                   </v>
          </cell>
          <cell r="D1503">
            <v>5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-1134.8</v>
          </cell>
          <cell r="W1503">
            <v>-1134.8</v>
          </cell>
          <cell r="X1503">
            <v>-1134.8</v>
          </cell>
          <cell r="Y1503">
            <v>0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0</v>
          </cell>
          <cell r="AE1503">
            <v>0</v>
          </cell>
          <cell r="AF1503">
            <v>0</v>
          </cell>
          <cell r="AG1503">
            <v>0</v>
          </cell>
          <cell r="AH1503">
            <v>0</v>
          </cell>
          <cell r="AI1503">
            <v>0</v>
          </cell>
          <cell r="AJ1503">
            <v>0</v>
          </cell>
          <cell r="AK1503">
            <v>0</v>
          </cell>
          <cell r="AL1503">
            <v>0</v>
          </cell>
          <cell r="AM1503">
            <v>11126.97</v>
          </cell>
          <cell r="AN1503">
            <v>7016.19</v>
          </cell>
          <cell r="AO1503">
            <v>0</v>
          </cell>
          <cell r="AP1503">
            <v>0</v>
          </cell>
          <cell r="AQ1503">
            <v>0</v>
          </cell>
          <cell r="AR1503">
            <v>0</v>
          </cell>
          <cell r="AS1503">
            <v>0</v>
          </cell>
          <cell r="AT1503">
            <v>0</v>
          </cell>
          <cell r="AU1503">
            <v>0</v>
          </cell>
          <cell r="AV1503">
            <v>0</v>
          </cell>
          <cell r="AW1503">
            <v>0</v>
          </cell>
          <cell r="AX1503">
            <v>0</v>
          </cell>
          <cell r="AY1503">
            <v>0</v>
          </cell>
          <cell r="AZ1503">
            <v>0</v>
          </cell>
          <cell r="BA1503">
            <v>0</v>
          </cell>
          <cell r="BB1503">
            <v>0</v>
          </cell>
          <cell r="BC1503">
            <v>0</v>
          </cell>
          <cell r="BD1503">
            <v>0</v>
          </cell>
          <cell r="BE1503">
            <v>0</v>
          </cell>
          <cell r="BF1503">
            <v>0</v>
          </cell>
          <cell r="BG1503">
            <v>0</v>
          </cell>
          <cell r="BH1503">
            <v>0</v>
          </cell>
          <cell r="BI1503">
            <v>0</v>
          </cell>
          <cell r="BJ1503">
            <v>0</v>
          </cell>
          <cell r="BK1503">
            <v>0</v>
          </cell>
          <cell r="BL1503">
            <v>0</v>
          </cell>
        </row>
        <row r="1504">
          <cell r="B1504" t="str">
            <v>1.1.06.08.00018</v>
          </cell>
          <cell r="C1504" t="str">
            <v xml:space="preserve">NV AROSA                                          </v>
          </cell>
          <cell r="D1504">
            <v>5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AO1504">
            <v>0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T1504">
            <v>0</v>
          </cell>
          <cell r="AU1504">
            <v>0</v>
          </cell>
          <cell r="AV1504">
            <v>0</v>
          </cell>
          <cell r="AW1504">
            <v>0</v>
          </cell>
          <cell r="AX1504">
            <v>0</v>
          </cell>
          <cell r="AY1504">
            <v>0</v>
          </cell>
          <cell r="AZ1504">
            <v>0</v>
          </cell>
          <cell r="BA1504">
            <v>0</v>
          </cell>
          <cell r="BB1504">
            <v>0</v>
          </cell>
          <cell r="BC1504">
            <v>0</v>
          </cell>
          <cell r="BD1504">
            <v>0</v>
          </cell>
          <cell r="BE1504">
            <v>0</v>
          </cell>
          <cell r="BF1504">
            <v>0</v>
          </cell>
          <cell r="BG1504">
            <v>0</v>
          </cell>
          <cell r="BH1504">
            <v>0</v>
          </cell>
          <cell r="BI1504">
            <v>0</v>
          </cell>
          <cell r="BJ1504">
            <v>0</v>
          </cell>
          <cell r="BK1504">
            <v>0</v>
          </cell>
          <cell r="BL1504">
            <v>0</v>
          </cell>
        </row>
        <row r="1505">
          <cell r="B1505" t="str">
            <v>1.1.06.08.00019</v>
          </cell>
          <cell r="C1505" t="str">
            <v xml:space="preserve">NV AROSIA                                         </v>
          </cell>
          <cell r="D1505">
            <v>5</v>
          </cell>
          <cell r="E1505">
            <v>0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AO1505">
            <v>0</v>
          </cell>
          <cell r="AP1505">
            <v>0</v>
          </cell>
          <cell r="AQ1505">
            <v>0</v>
          </cell>
          <cell r="AR1505">
            <v>0</v>
          </cell>
          <cell r="AS1505">
            <v>0</v>
          </cell>
          <cell r="AT1505">
            <v>0</v>
          </cell>
          <cell r="AU1505">
            <v>0</v>
          </cell>
          <cell r="AV1505">
            <v>0</v>
          </cell>
          <cell r="AW1505">
            <v>0</v>
          </cell>
          <cell r="AX1505">
            <v>0</v>
          </cell>
          <cell r="AY1505">
            <v>0</v>
          </cell>
          <cell r="AZ1505">
            <v>0</v>
          </cell>
          <cell r="BA1505">
            <v>0</v>
          </cell>
          <cell r="BB1505">
            <v>0</v>
          </cell>
          <cell r="BC1505">
            <v>0</v>
          </cell>
          <cell r="BD1505">
            <v>0</v>
          </cell>
          <cell r="BE1505">
            <v>0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  <cell r="BK1505">
            <v>0</v>
          </cell>
          <cell r="BL1505">
            <v>0</v>
          </cell>
        </row>
        <row r="1506">
          <cell r="B1506" t="str">
            <v>1.1.06.08.00020</v>
          </cell>
          <cell r="C1506" t="str">
            <v xml:space="preserve">NV ASHLEY                                         </v>
          </cell>
          <cell r="D1506">
            <v>5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22437.21</v>
          </cell>
          <cell r="R1506">
            <v>18343.919999999998</v>
          </cell>
          <cell r="S1506">
            <v>18343.919999999998</v>
          </cell>
          <cell r="T1506">
            <v>18343.919999999998</v>
          </cell>
          <cell r="U1506">
            <v>18343.919999999998</v>
          </cell>
          <cell r="V1506">
            <v>18343.919999999998</v>
          </cell>
          <cell r="W1506">
            <v>32868.35</v>
          </cell>
          <cell r="X1506">
            <v>19780.91</v>
          </cell>
          <cell r="Y1506">
            <v>-1456.32</v>
          </cell>
          <cell r="Z1506">
            <v>-1456.32</v>
          </cell>
          <cell r="AA1506">
            <v>-1456.32</v>
          </cell>
          <cell r="AB1506">
            <v>0</v>
          </cell>
          <cell r="AC1506">
            <v>0</v>
          </cell>
          <cell r="AD1506">
            <v>0</v>
          </cell>
          <cell r="AE1506">
            <v>0</v>
          </cell>
          <cell r="AF1506">
            <v>70543.820000000007</v>
          </cell>
          <cell r="AG1506">
            <v>-172.19</v>
          </cell>
          <cell r="AH1506">
            <v>-1518.81</v>
          </cell>
          <cell r="AI1506">
            <v>-198.26</v>
          </cell>
          <cell r="AJ1506">
            <v>2862.23</v>
          </cell>
          <cell r="AK1506">
            <v>2862.23</v>
          </cell>
          <cell r="AL1506">
            <v>2862.23</v>
          </cell>
          <cell r="AM1506">
            <v>2862.23</v>
          </cell>
          <cell r="AN1506">
            <v>-437.17</v>
          </cell>
          <cell r="AO1506">
            <v>0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0</v>
          </cell>
          <cell r="AY1506">
            <v>0</v>
          </cell>
          <cell r="AZ1506">
            <v>0</v>
          </cell>
          <cell r="BA1506">
            <v>0</v>
          </cell>
          <cell r="BB1506">
            <v>0</v>
          </cell>
          <cell r="BC1506">
            <v>0</v>
          </cell>
          <cell r="BD1506">
            <v>0</v>
          </cell>
          <cell r="BE1506">
            <v>0</v>
          </cell>
          <cell r="BF1506">
            <v>0</v>
          </cell>
          <cell r="BG1506">
            <v>0</v>
          </cell>
          <cell r="BH1506">
            <v>0</v>
          </cell>
          <cell r="BI1506">
            <v>0</v>
          </cell>
          <cell r="BJ1506">
            <v>0</v>
          </cell>
          <cell r="BK1506">
            <v>0</v>
          </cell>
          <cell r="BL1506">
            <v>0</v>
          </cell>
        </row>
        <row r="1507">
          <cell r="B1507" t="str">
            <v>1.1.06.08.00021</v>
          </cell>
          <cell r="C1507" t="str">
            <v xml:space="preserve">NV ATENI                                          </v>
          </cell>
          <cell r="D1507">
            <v>5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AO1507">
            <v>0</v>
          </cell>
          <cell r="AP1507">
            <v>0</v>
          </cell>
          <cell r="AQ1507">
            <v>0</v>
          </cell>
          <cell r="AR1507">
            <v>0</v>
          </cell>
          <cell r="AS1507">
            <v>0</v>
          </cell>
          <cell r="AT1507">
            <v>0</v>
          </cell>
          <cell r="AU1507">
            <v>0</v>
          </cell>
          <cell r="AV1507">
            <v>0</v>
          </cell>
          <cell r="AW1507">
            <v>0</v>
          </cell>
          <cell r="AX1507">
            <v>0</v>
          </cell>
          <cell r="AY1507">
            <v>0</v>
          </cell>
          <cell r="AZ1507">
            <v>0</v>
          </cell>
          <cell r="BA1507">
            <v>0</v>
          </cell>
          <cell r="BB1507">
            <v>0</v>
          </cell>
          <cell r="BC1507">
            <v>0</v>
          </cell>
          <cell r="BD1507">
            <v>0</v>
          </cell>
          <cell r="BE1507">
            <v>0</v>
          </cell>
          <cell r="BF1507">
            <v>0</v>
          </cell>
          <cell r="BG1507">
            <v>0</v>
          </cell>
          <cell r="BH1507">
            <v>0</v>
          </cell>
          <cell r="BI1507">
            <v>0</v>
          </cell>
          <cell r="BJ1507">
            <v>0</v>
          </cell>
          <cell r="BK1507">
            <v>0</v>
          </cell>
          <cell r="BL1507">
            <v>0</v>
          </cell>
        </row>
        <row r="1508">
          <cell r="B1508" t="str">
            <v>1.1.06.08.00022</v>
          </cell>
          <cell r="C1508" t="str">
            <v xml:space="preserve">NV ATLANTIC TRADE                                 </v>
          </cell>
          <cell r="D1508">
            <v>5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AO1508">
            <v>0</v>
          </cell>
          <cell r="AP1508">
            <v>0</v>
          </cell>
          <cell r="AQ1508">
            <v>0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0</v>
          </cell>
          <cell r="AY1508">
            <v>0</v>
          </cell>
          <cell r="AZ1508">
            <v>0</v>
          </cell>
          <cell r="BA1508">
            <v>0</v>
          </cell>
          <cell r="BB1508">
            <v>0</v>
          </cell>
          <cell r="BC1508">
            <v>0</v>
          </cell>
          <cell r="BD1508">
            <v>0</v>
          </cell>
          <cell r="BE1508">
            <v>0</v>
          </cell>
          <cell r="BF1508">
            <v>0</v>
          </cell>
          <cell r="BG1508">
            <v>0</v>
          </cell>
          <cell r="BH1508">
            <v>0</v>
          </cell>
          <cell r="BI1508">
            <v>0</v>
          </cell>
          <cell r="BJ1508">
            <v>0</v>
          </cell>
          <cell r="BK1508">
            <v>0</v>
          </cell>
          <cell r="BL1508">
            <v>0</v>
          </cell>
        </row>
        <row r="1509">
          <cell r="B1509" t="str">
            <v>1.1.06.08.00023</v>
          </cell>
          <cell r="C1509" t="str">
            <v xml:space="preserve">NV AUDACIOUS                                      </v>
          </cell>
          <cell r="D1509">
            <v>5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AO1509">
            <v>0</v>
          </cell>
          <cell r="AP1509">
            <v>0</v>
          </cell>
          <cell r="AQ1509">
            <v>0</v>
          </cell>
          <cell r="AR1509">
            <v>0</v>
          </cell>
          <cell r="AS1509">
            <v>0</v>
          </cell>
          <cell r="AT1509">
            <v>0</v>
          </cell>
          <cell r="AU1509">
            <v>0</v>
          </cell>
          <cell r="AV1509">
            <v>0</v>
          </cell>
          <cell r="AW1509">
            <v>0</v>
          </cell>
          <cell r="AX1509">
            <v>0</v>
          </cell>
          <cell r="AY1509">
            <v>0</v>
          </cell>
          <cell r="AZ1509">
            <v>0</v>
          </cell>
          <cell r="BA1509">
            <v>0</v>
          </cell>
          <cell r="BB1509">
            <v>0</v>
          </cell>
          <cell r="BC1509">
            <v>0</v>
          </cell>
          <cell r="BD1509">
            <v>0</v>
          </cell>
          <cell r="BE1509">
            <v>0</v>
          </cell>
          <cell r="BF1509">
            <v>0</v>
          </cell>
          <cell r="BG1509">
            <v>0</v>
          </cell>
          <cell r="BH1509">
            <v>0</v>
          </cell>
          <cell r="BI1509">
            <v>0</v>
          </cell>
          <cell r="BJ1509">
            <v>0</v>
          </cell>
          <cell r="BK1509">
            <v>0</v>
          </cell>
          <cell r="BL1509">
            <v>0</v>
          </cell>
        </row>
        <row r="1510">
          <cell r="B1510" t="str">
            <v>1.1.06.08.00024</v>
          </cell>
          <cell r="C1510" t="str">
            <v xml:space="preserve">NV AURORA OPAL                                    </v>
          </cell>
          <cell r="D1510">
            <v>5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AO1510">
            <v>0</v>
          </cell>
          <cell r="AP1510">
            <v>0</v>
          </cell>
          <cell r="AQ1510">
            <v>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0</v>
          </cell>
          <cell r="AY1510">
            <v>0</v>
          </cell>
          <cell r="AZ1510">
            <v>0</v>
          </cell>
          <cell r="BA1510">
            <v>0</v>
          </cell>
          <cell r="BB1510">
            <v>0</v>
          </cell>
          <cell r="BC1510">
            <v>0</v>
          </cell>
          <cell r="BD1510">
            <v>0</v>
          </cell>
          <cell r="BE1510">
            <v>0</v>
          </cell>
          <cell r="BF1510">
            <v>0</v>
          </cell>
          <cell r="BG1510">
            <v>0</v>
          </cell>
          <cell r="BH1510">
            <v>0</v>
          </cell>
          <cell r="BI1510">
            <v>0</v>
          </cell>
          <cell r="BJ1510">
            <v>0</v>
          </cell>
          <cell r="BK1510">
            <v>0</v>
          </cell>
          <cell r="BL1510">
            <v>0</v>
          </cell>
        </row>
        <row r="1511">
          <cell r="B1511" t="str">
            <v>1.1.06.08.00025</v>
          </cell>
          <cell r="C1511" t="str">
            <v xml:space="preserve">NV BORC                                           </v>
          </cell>
          <cell r="D1511">
            <v>5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AO1511">
            <v>0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0</v>
          </cell>
          <cell r="AY1511">
            <v>0</v>
          </cell>
          <cell r="AZ1511">
            <v>0</v>
          </cell>
          <cell r="BA1511">
            <v>0</v>
          </cell>
          <cell r="BB1511">
            <v>0</v>
          </cell>
          <cell r="BC1511">
            <v>0</v>
          </cell>
          <cell r="BD1511">
            <v>0</v>
          </cell>
          <cell r="BE1511">
            <v>0</v>
          </cell>
          <cell r="BF1511">
            <v>0</v>
          </cell>
          <cell r="BG1511">
            <v>0</v>
          </cell>
          <cell r="BH1511">
            <v>0</v>
          </cell>
          <cell r="BI1511">
            <v>0</v>
          </cell>
          <cell r="BJ1511">
            <v>0</v>
          </cell>
          <cell r="BK1511">
            <v>0</v>
          </cell>
          <cell r="BL1511">
            <v>0</v>
          </cell>
        </row>
        <row r="1512">
          <cell r="B1512" t="str">
            <v>1.1.06.08.00026</v>
          </cell>
          <cell r="C1512" t="str">
            <v xml:space="preserve">NV BROOMPARK                                      </v>
          </cell>
          <cell r="D1512">
            <v>5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  <cell r="AY1512">
            <v>0</v>
          </cell>
          <cell r="AZ1512">
            <v>0</v>
          </cell>
          <cell r="BA1512">
            <v>0</v>
          </cell>
          <cell r="BB1512">
            <v>0</v>
          </cell>
          <cell r="BC1512">
            <v>0</v>
          </cell>
          <cell r="BD1512">
            <v>0</v>
          </cell>
          <cell r="BE1512">
            <v>0</v>
          </cell>
          <cell r="BF1512">
            <v>0</v>
          </cell>
          <cell r="BG1512">
            <v>0</v>
          </cell>
          <cell r="BH1512">
            <v>0</v>
          </cell>
          <cell r="BI1512">
            <v>0</v>
          </cell>
          <cell r="BJ1512">
            <v>0</v>
          </cell>
          <cell r="BK1512">
            <v>0</v>
          </cell>
          <cell r="BL1512">
            <v>0</v>
          </cell>
        </row>
        <row r="1513">
          <cell r="B1513" t="str">
            <v>1.1.06.08.00027</v>
          </cell>
          <cell r="C1513" t="str">
            <v xml:space="preserve">NV BULGARIA                                       </v>
          </cell>
          <cell r="D1513">
            <v>5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-128266.12</v>
          </cell>
          <cell r="X1513">
            <v>-131559.98000000001</v>
          </cell>
          <cell r="Y1513">
            <v>-1035.43</v>
          </cell>
          <cell r="Z1513">
            <v>-1035.43</v>
          </cell>
          <cell r="AA1513">
            <v>-1035.43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229039.9</v>
          </cell>
          <cell r="AJ1513">
            <v>-1140.8800000000001</v>
          </cell>
          <cell r="AK1513">
            <v>-1140.8800000000001</v>
          </cell>
          <cell r="AL1513">
            <v>-1140.8800000000001</v>
          </cell>
          <cell r="AM1513">
            <v>-16231.87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284204.63</v>
          </cell>
          <cell r="AV1513">
            <v>0</v>
          </cell>
          <cell r="AW1513">
            <v>0</v>
          </cell>
          <cell r="AX1513">
            <v>0</v>
          </cell>
          <cell r="AY1513">
            <v>0</v>
          </cell>
          <cell r="AZ1513">
            <v>0</v>
          </cell>
          <cell r="BA1513">
            <v>0</v>
          </cell>
          <cell r="BB1513">
            <v>0</v>
          </cell>
          <cell r="BC1513">
            <v>0</v>
          </cell>
          <cell r="BD1513">
            <v>0</v>
          </cell>
          <cell r="BE1513">
            <v>0</v>
          </cell>
          <cell r="BF1513">
            <v>0</v>
          </cell>
          <cell r="BG1513">
            <v>0</v>
          </cell>
          <cell r="BH1513">
            <v>0</v>
          </cell>
          <cell r="BI1513">
            <v>0</v>
          </cell>
          <cell r="BJ1513">
            <v>0</v>
          </cell>
          <cell r="BK1513">
            <v>0</v>
          </cell>
          <cell r="BL1513">
            <v>0</v>
          </cell>
        </row>
        <row r="1514">
          <cell r="B1514" t="str">
            <v>1.1.06.08.00028</v>
          </cell>
          <cell r="C1514" t="str">
            <v xml:space="preserve">NV BULK AMETHYST                                  </v>
          </cell>
          <cell r="D1514">
            <v>5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5233.88</v>
          </cell>
          <cell r="R1514">
            <v>5233.88</v>
          </cell>
          <cell r="S1514">
            <v>5233.88</v>
          </cell>
          <cell r="T1514">
            <v>5233.88</v>
          </cell>
          <cell r="U1514">
            <v>5233.88</v>
          </cell>
          <cell r="V1514">
            <v>5233.88</v>
          </cell>
          <cell r="W1514">
            <v>5233.88</v>
          </cell>
          <cell r="X1514">
            <v>5233.88</v>
          </cell>
          <cell r="Y1514">
            <v>5233.88</v>
          </cell>
          <cell r="Z1514">
            <v>5233.88</v>
          </cell>
          <cell r="AA1514">
            <v>5233.88</v>
          </cell>
          <cell r="AB1514">
            <v>0</v>
          </cell>
          <cell r="AC1514">
            <v>0</v>
          </cell>
          <cell r="AD1514">
            <v>0</v>
          </cell>
          <cell r="AE1514">
            <v>0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M1514">
            <v>0</v>
          </cell>
          <cell r="AN1514">
            <v>0</v>
          </cell>
          <cell r="AO1514">
            <v>0</v>
          </cell>
          <cell r="AP1514">
            <v>0</v>
          </cell>
          <cell r="AQ1514">
            <v>0</v>
          </cell>
          <cell r="AR1514">
            <v>0</v>
          </cell>
          <cell r="AS1514">
            <v>0</v>
          </cell>
          <cell r="AT1514">
            <v>0</v>
          </cell>
          <cell r="AU1514">
            <v>0</v>
          </cell>
          <cell r="AV1514">
            <v>0</v>
          </cell>
          <cell r="AW1514">
            <v>0</v>
          </cell>
          <cell r="AX1514">
            <v>0</v>
          </cell>
          <cell r="AY1514">
            <v>0</v>
          </cell>
          <cell r="AZ1514">
            <v>0</v>
          </cell>
          <cell r="BA1514">
            <v>0</v>
          </cell>
          <cell r="BB1514">
            <v>0</v>
          </cell>
          <cell r="BC1514">
            <v>0</v>
          </cell>
          <cell r="BD1514">
            <v>0</v>
          </cell>
          <cell r="BE1514">
            <v>0</v>
          </cell>
          <cell r="BF1514">
            <v>0</v>
          </cell>
          <cell r="BG1514">
            <v>0</v>
          </cell>
          <cell r="BH1514">
            <v>0</v>
          </cell>
          <cell r="BI1514">
            <v>0</v>
          </cell>
          <cell r="BJ1514">
            <v>0</v>
          </cell>
          <cell r="BK1514">
            <v>0</v>
          </cell>
          <cell r="BL1514">
            <v>0</v>
          </cell>
        </row>
        <row r="1515">
          <cell r="B1515" t="str">
            <v>1.1.06.08.00029</v>
          </cell>
          <cell r="C1515" t="str">
            <v xml:space="preserve">NV CAP. FINISTERRE                                </v>
          </cell>
          <cell r="D1515">
            <v>5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AO1515">
            <v>0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AW1515">
            <v>0</v>
          </cell>
          <cell r="AX1515">
            <v>0</v>
          </cell>
          <cell r="AY1515">
            <v>0</v>
          </cell>
          <cell r="AZ1515">
            <v>0</v>
          </cell>
          <cell r="BA1515">
            <v>0</v>
          </cell>
          <cell r="BB1515">
            <v>0</v>
          </cell>
          <cell r="BC1515">
            <v>0</v>
          </cell>
          <cell r="BD1515">
            <v>0</v>
          </cell>
          <cell r="BE1515">
            <v>0</v>
          </cell>
          <cell r="BF1515">
            <v>0</v>
          </cell>
          <cell r="BG1515">
            <v>0</v>
          </cell>
          <cell r="BH1515">
            <v>0</v>
          </cell>
          <cell r="BI1515">
            <v>0</v>
          </cell>
          <cell r="BJ1515">
            <v>0</v>
          </cell>
          <cell r="BK1515">
            <v>0</v>
          </cell>
          <cell r="BL1515">
            <v>0</v>
          </cell>
        </row>
        <row r="1516">
          <cell r="B1516" t="str">
            <v>1.1.06.08.00030</v>
          </cell>
          <cell r="C1516" t="str">
            <v xml:space="preserve">NV CAPITAN GEORGI GEORGIEV                        </v>
          </cell>
          <cell r="D1516">
            <v>5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AO1516">
            <v>0</v>
          </cell>
          <cell r="AP1516">
            <v>0</v>
          </cell>
          <cell r="AQ1516">
            <v>0</v>
          </cell>
          <cell r="AR1516">
            <v>0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AW1516">
            <v>0</v>
          </cell>
          <cell r="AX1516">
            <v>0</v>
          </cell>
          <cell r="AY1516">
            <v>0</v>
          </cell>
          <cell r="AZ1516">
            <v>0</v>
          </cell>
          <cell r="BA1516">
            <v>0</v>
          </cell>
          <cell r="BB1516">
            <v>0</v>
          </cell>
          <cell r="BC1516">
            <v>0</v>
          </cell>
          <cell r="BD1516">
            <v>0</v>
          </cell>
          <cell r="BE1516">
            <v>0</v>
          </cell>
          <cell r="BF1516">
            <v>0</v>
          </cell>
          <cell r="BG1516">
            <v>0</v>
          </cell>
          <cell r="BH1516">
            <v>0</v>
          </cell>
          <cell r="BI1516">
            <v>0</v>
          </cell>
          <cell r="BJ1516">
            <v>0</v>
          </cell>
          <cell r="BK1516">
            <v>0</v>
          </cell>
          <cell r="BL1516">
            <v>0</v>
          </cell>
        </row>
        <row r="1517">
          <cell r="B1517" t="str">
            <v>1.1.06.08.00031</v>
          </cell>
          <cell r="C1517" t="str">
            <v xml:space="preserve">NV CARAVOS EXPLORER                               </v>
          </cell>
          <cell r="D1517">
            <v>5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AO1517">
            <v>0</v>
          </cell>
          <cell r="AP1517">
            <v>0</v>
          </cell>
          <cell r="AQ1517">
            <v>0</v>
          </cell>
          <cell r="AR1517">
            <v>0</v>
          </cell>
          <cell r="AS1517">
            <v>0</v>
          </cell>
          <cell r="AT1517">
            <v>0</v>
          </cell>
          <cell r="AU1517">
            <v>0</v>
          </cell>
          <cell r="AV1517">
            <v>0</v>
          </cell>
          <cell r="AW1517">
            <v>0</v>
          </cell>
          <cell r="AX1517">
            <v>0</v>
          </cell>
          <cell r="AY1517">
            <v>0</v>
          </cell>
          <cell r="AZ1517">
            <v>0</v>
          </cell>
          <cell r="BA1517">
            <v>0</v>
          </cell>
          <cell r="BB1517">
            <v>0</v>
          </cell>
          <cell r="BC1517">
            <v>0</v>
          </cell>
          <cell r="BD1517">
            <v>0</v>
          </cell>
          <cell r="BE1517">
            <v>0</v>
          </cell>
          <cell r="BF1517">
            <v>0</v>
          </cell>
          <cell r="BG1517">
            <v>0</v>
          </cell>
          <cell r="BH1517">
            <v>0</v>
          </cell>
          <cell r="BI1517">
            <v>0</v>
          </cell>
          <cell r="BJ1517">
            <v>0</v>
          </cell>
          <cell r="BK1517">
            <v>0</v>
          </cell>
          <cell r="BL1517">
            <v>0</v>
          </cell>
        </row>
        <row r="1518">
          <cell r="B1518" t="str">
            <v>1.1.06.08.00032</v>
          </cell>
          <cell r="C1518" t="str">
            <v xml:space="preserve">NV CARGO ENDURANCE                                </v>
          </cell>
          <cell r="D1518">
            <v>5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AO1518">
            <v>0</v>
          </cell>
          <cell r="AP1518">
            <v>0</v>
          </cell>
          <cell r="AQ1518">
            <v>0</v>
          </cell>
          <cell r="AR1518">
            <v>0</v>
          </cell>
          <cell r="AS1518">
            <v>0</v>
          </cell>
          <cell r="AT1518">
            <v>0</v>
          </cell>
          <cell r="AU1518">
            <v>0</v>
          </cell>
          <cell r="AV1518">
            <v>0</v>
          </cell>
          <cell r="AW1518">
            <v>0</v>
          </cell>
          <cell r="AX1518">
            <v>0</v>
          </cell>
          <cell r="AY1518">
            <v>0</v>
          </cell>
          <cell r="AZ1518">
            <v>0</v>
          </cell>
          <cell r="BA1518">
            <v>0</v>
          </cell>
          <cell r="BB1518">
            <v>0</v>
          </cell>
          <cell r="BC1518">
            <v>0</v>
          </cell>
          <cell r="BD1518">
            <v>0</v>
          </cell>
          <cell r="BE1518">
            <v>0</v>
          </cell>
          <cell r="BF1518">
            <v>0</v>
          </cell>
          <cell r="BG1518">
            <v>0</v>
          </cell>
          <cell r="BH1518">
            <v>0</v>
          </cell>
          <cell r="BI1518">
            <v>0</v>
          </cell>
          <cell r="BJ1518">
            <v>0</v>
          </cell>
          <cell r="BK1518">
            <v>0</v>
          </cell>
          <cell r="BL1518">
            <v>0</v>
          </cell>
        </row>
        <row r="1519">
          <cell r="B1519" t="str">
            <v>1.1.06.08.00033</v>
          </cell>
          <cell r="C1519" t="str">
            <v xml:space="preserve">NV CEDYNIA                                        </v>
          </cell>
          <cell r="D1519">
            <v>5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AO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U1519">
            <v>0</v>
          </cell>
          <cell r="AV1519">
            <v>0</v>
          </cell>
          <cell r="AW1519">
            <v>0</v>
          </cell>
          <cell r="AX1519">
            <v>0</v>
          </cell>
          <cell r="AY1519">
            <v>0</v>
          </cell>
          <cell r="AZ1519">
            <v>0</v>
          </cell>
          <cell r="BA1519">
            <v>0</v>
          </cell>
          <cell r="BB1519">
            <v>0</v>
          </cell>
          <cell r="BC1519">
            <v>0</v>
          </cell>
          <cell r="BD1519">
            <v>0</v>
          </cell>
          <cell r="BE1519">
            <v>0</v>
          </cell>
          <cell r="BF1519">
            <v>0</v>
          </cell>
          <cell r="BG1519">
            <v>0</v>
          </cell>
          <cell r="BH1519">
            <v>0</v>
          </cell>
          <cell r="BI1519">
            <v>0</v>
          </cell>
          <cell r="BJ1519">
            <v>0</v>
          </cell>
          <cell r="BK1519">
            <v>0</v>
          </cell>
          <cell r="BL1519">
            <v>0</v>
          </cell>
        </row>
        <row r="1520">
          <cell r="B1520" t="str">
            <v>1.1.06.08.00034</v>
          </cell>
          <cell r="C1520" t="str">
            <v xml:space="preserve">NV CHEETAH                                        </v>
          </cell>
          <cell r="D1520">
            <v>5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AO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U1520">
            <v>0</v>
          </cell>
          <cell r="AV1520">
            <v>0</v>
          </cell>
          <cell r="AW1520">
            <v>0</v>
          </cell>
          <cell r="AX1520">
            <v>0</v>
          </cell>
          <cell r="AY1520">
            <v>0</v>
          </cell>
          <cell r="AZ1520">
            <v>0</v>
          </cell>
          <cell r="BA1520">
            <v>0</v>
          </cell>
          <cell r="BB1520">
            <v>0</v>
          </cell>
          <cell r="BC1520">
            <v>0</v>
          </cell>
          <cell r="BD1520">
            <v>0</v>
          </cell>
          <cell r="BE1520">
            <v>0</v>
          </cell>
          <cell r="BF1520">
            <v>0</v>
          </cell>
          <cell r="BG1520">
            <v>0</v>
          </cell>
          <cell r="BH1520">
            <v>0</v>
          </cell>
          <cell r="BI1520">
            <v>0</v>
          </cell>
          <cell r="BJ1520">
            <v>0</v>
          </cell>
          <cell r="BK1520">
            <v>0</v>
          </cell>
          <cell r="BL1520">
            <v>0</v>
          </cell>
        </row>
        <row r="1521">
          <cell r="B1521" t="str">
            <v>1.1.06.08.00035</v>
          </cell>
          <cell r="C1521" t="str">
            <v xml:space="preserve">NV CIELO D                                        </v>
          </cell>
          <cell r="D1521">
            <v>5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AO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U1521">
            <v>0</v>
          </cell>
          <cell r="AV1521">
            <v>0</v>
          </cell>
          <cell r="AW1521">
            <v>0</v>
          </cell>
          <cell r="AX1521">
            <v>0</v>
          </cell>
          <cell r="AY1521">
            <v>0</v>
          </cell>
          <cell r="AZ1521">
            <v>0</v>
          </cell>
          <cell r="BA1521">
            <v>0</v>
          </cell>
          <cell r="BB1521">
            <v>0</v>
          </cell>
          <cell r="BC1521">
            <v>0</v>
          </cell>
          <cell r="BD1521">
            <v>0</v>
          </cell>
          <cell r="BE1521">
            <v>0</v>
          </cell>
          <cell r="BF1521">
            <v>0</v>
          </cell>
          <cell r="BG1521">
            <v>0</v>
          </cell>
          <cell r="BH1521">
            <v>0</v>
          </cell>
          <cell r="BI1521">
            <v>0</v>
          </cell>
          <cell r="BJ1521">
            <v>0</v>
          </cell>
          <cell r="BK1521">
            <v>0</v>
          </cell>
          <cell r="BL1521">
            <v>0</v>
          </cell>
        </row>
        <row r="1522">
          <cell r="B1522" t="str">
            <v>1.1.06.08.00036</v>
          </cell>
          <cell r="C1522" t="str">
            <v xml:space="preserve">NV COSTAS                                         </v>
          </cell>
          <cell r="D1522">
            <v>5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AO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U1522">
            <v>0</v>
          </cell>
          <cell r="AV1522">
            <v>0</v>
          </cell>
          <cell r="AW1522">
            <v>0</v>
          </cell>
          <cell r="AX1522">
            <v>0</v>
          </cell>
          <cell r="AY1522">
            <v>0</v>
          </cell>
          <cell r="AZ1522">
            <v>0</v>
          </cell>
          <cell r="BA1522">
            <v>0</v>
          </cell>
          <cell r="BB1522">
            <v>0</v>
          </cell>
          <cell r="BC1522">
            <v>0</v>
          </cell>
          <cell r="BD1522">
            <v>0</v>
          </cell>
          <cell r="BE1522">
            <v>0</v>
          </cell>
          <cell r="BF1522">
            <v>0</v>
          </cell>
          <cell r="BG1522">
            <v>0</v>
          </cell>
          <cell r="BH1522">
            <v>0</v>
          </cell>
          <cell r="BI1522">
            <v>0</v>
          </cell>
          <cell r="BJ1522">
            <v>0</v>
          </cell>
          <cell r="BK1522">
            <v>0</v>
          </cell>
          <cell r="BL1522">
            <v>0</v>
          </cell>
        </row>
        <row r="1523">
          <cell r="B1523" t="str">
            <v>1.1.06.08.00037</v>
          </cell>
          <cell r="C1523" t="str">
            <v xml:space="preserve">NV DANAIS P                                       </v>
          </cell>
          <cell r="D1523">
            <v>5</v>
          </cell>
          <cell r="E1523">
            <v>0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0</v>
          </cell>
          <cell r="AT1523">
            <v>0</v>
          </cell>
          <cell r="AU1523">
            <v>0</v>
          </cell>
          <cell r="AV1523">
            <v>0</v>
          </cell>
          <cell r="AW1523">
            <v>0</v>
          </cell>
          <cell r="AX1523">
            <v>0</v>
          </cell>
          <cell r="AY1523">
            <v>0</v>
          </cell>
          <cell r="AZ1523">
            <v>0</v>
          </cell>
          <cell r="BA1523">
            <v>0</v>
          </cell>
          <cell r="BB1523">
            <v>0</v>
          </cell>
          <cell r="BC1523">
            <v>0</v>
          </cell>
          <cell r="BD1523">
            <v>0</v>
          </cell>
          <cell r="BE1523">
            <v>0</v>
          </cell>
          <cell r="BF1523">
            <v>0</v>
          </cell>
          <cell r="BG1523">
            <v>0</v>
          </cell>
          <cell r="BH1523">
            <v>0</v>
          </cell>
          <cell r="BI1523">
            <v>0</v>
          </cell>
          <cell r="BJ1523">
            <v>0</v>
          </cell>
          <cell r="BK1523">
            <v>0</v>
          </cell>
          <cell r="BL1523">
            <v>0</v>
          </cell>
        </row>
        <row r="1524">
          <cell r="B1524" t="str">
            <v>1.1.06.08.00038</v>
          </cell>
          <cell r="C1524" t="str">
            <v xml:space="preserve">NV DIMITRA                                        </v>
          </cell>
          <cell r="D1524">
            <v>5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AO1524">
            <v>0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T1524">
            <v>0</v>
          </cell>
          <cell r="AU1524">
            <v>0</v>
          </cell>
          <cell r="AV1524">
            <v>0</v>
          </cell>
          <cell r="AW1524">
            <v>0</v>
          </cell>
          <cell r="AX1524">
            <v>0</v>
          </cell>
          <cell r="AY1524">
            <v>0</v>
          </cell>
          <cell r="AZ1524">
            <v>0</v>
          </cell>
          <cell r="BA1524">
            <v>0</v>
          </cell>
          <cell r="BB1524">
            <v>0</v>
          </cell>
          <cell r="BC1524">
            <v>0</v>
          </cell>
          <cell r="BD1524">
            <v>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  <cell r="BK1524">
            <v>0</v>
          </cell>
          <cell r="BL1524">
            <v>0</v>
          </cell>
        </row>
        <row r="1525">
          <cell r="B1525" t="str">
            <v>1.1.06.08.00039</v>
          </cell>
          <cell r="C1525" t="str">
            <v xml:space="preserve">NV DOCEMARTE                                      </v>
          </cell>
          <cell r="D1525">
            <v>5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AO1525">
            <v>0</v>
          </cell>
          <cell r="AP1525">
            <v>0</v>
          </cell>
          <cell r="AQ1525">
            <v>0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0</v>
          </cell>
          <cell r="AY1525">
            <v>0</v>
          </cell>
          <cell r="AZ1525">
            <v>0</v>
          </cell>
          <cell r="BA1525">
            <v>0</v>
          </cell>
          <cell r="BB1525">
            <v>0</v>
          </cell>
          <cell r="BC1525">
            <v>0</v>
          </cell>
          <cell r="BD1525">
            <v>0</v>
          </cell>
          <cell r="BE1525">
            <v>0</v>
          </cell>
          <cell r="BF1525">
            <v>0</v>
          </cell>
          <cell r="BG1525">
            <v>0</v>
          </cell>
          <cell r="BH1525">
            <v>0</v>
          </cell>
          <cell r="BI1525">
            <v>0</v>
          </cell>
          <cell r="BJ1525">
            <v>0</v>
          </cell>
          <cell r="BK1525">
            <v>0</v>
          </cell>
          <cell r="BL1525">
            <v>0</v>
          </cell>
        </row>
        <row r="1526">
          <cell r="B1526" t="str">
            <v>1.1.06.08.00040</v>
          </cell>
          <cell r="C1526" t="str">
            <v xml:space="preserve">NV EMERALD BULKER                                 </v>
          </cell>
          <cell r="D1526">
            <v>5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AO1526">
            <v>0</v>
          </cell>
          <cell r="AP1526">
            <v>0</v>
          </cell>
          <cell r="AQ1526">
            <v>0</v>
          </cell>
          <cell r="AR1526">
            <v>0</v>
          </cell>
          <cell r="AS1526">
            <v>0</v>
          </cell>
          <cell r="AT1526">
            <v>0</v>
          </cell>
          <cell r="AU1526">
            <v>0</v>
          </cell>
          <cell r="AV1526">
            <v>0</v>
          </cell>
          <cell r="AW1526">
            <v>0</v>
          </cell>
          <cell r="AX1526">
            <v>0</v>
          </cell>
          <cell r="AY1526">
            <v>0</v>
          </cell>
          <cell r="AZ1526">
            <v>0</v>
          </cell>
          <cell r="BA1526">
            <v>0</v>
          </cell>
          <cell r="BB1526">
            <v>0</v>
          </cell>
          <cell r="BC1526">
            <v>0</v>
          </cell>
          <cell r="BD1526">
            <v>0</v>
          </cell>
          <cell r="BE1526">
            <v>0</v>
          </cell>
          <cell r="BF1526">
            <v>0</v>
          </cell>
          <cell r="BG1526">
            <v>0</v>
          </cell>
          <cell r="BH1526">
            <v>0</v>
          </cell>
          <cell r="BI1526">
            <v>0</v>
          </cell>
          <cell r="BJ1526">
            <v>0</v>
          </cell>
          <cell r="BK1526">
            <v>0</v>
          </cell>
          <cell r="BL1526">
            <v>0</v>
          </cell>
        </row>
        <row r="1527">
          <cell r="B1527" t="str">
            <v>1.1.06.08.00041</v>
          </cell>
          <cell r="C1527" t="str">
            <v xml:space="preserve">NV EPTALOFOS                                      </v>
          </cell>
          <cell r="D1527">
            <v>5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AO1527">
            <v>0</v>
          </cell>
          <cell r="AP1527">
            <v>0</v>
          </cell>
          <cell r="AQ1527">
            <v>0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0</v>
          </cell>
          <cell r="AY1527">
            <v>0</v>
          </cell>
          <cell r="AZ1527">
            <v>0</v>
          </cell>
          <cell r="BA1527">
            <v>0</v>
          </cell>
          <cell r="BB1527">
            <v>0</v>
          </cell>
          <cell r="BC1527">
            <v>0</v>
          </cell>
          <cell r="BD1527">
            <v>0</v>
          </cell>
          <cell r="BE1527">
            <v>0</v>
          </cell>
          <cell r="BF1527">
            <v>0</v>
          </cell>
          <cell r="BG1527">
            <v>0</v>
          </cell>
          <cell r="BH1527">
            <v>0</v>
          </cell>
          <cell r="BI1527">
            <v>0</v>
          </cell>
          <cell r="BJ1527">
            <v>0</v>
          </cell>
          <cell r="BK1527">
            <v>0</v>
          </cell>
          <cell r="BL1527">
            <v>0</v>
          </cell>
        </row>
        <row r="1528">
          <cell r="B1528" t="str">
            <v>1.1.06.08.00042</v>
          </cell>
          <cell r="C1528" t="str">
            <v xml:space="preserve">NV EVANGELOS CH                                   </v>
          </cell>
          <cell r="D1528">
            <v>5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AO1528">
            <v>0</v>
          </cell>
          <cell r="AP1528">
            <v>0</v>
          </cell>
          <cell r="AQ1528">
            <v>0</v>
          </cell>
          <cell r="AR1528">
            <v>0</v>
          </cell>
          <cell r="AS1528">
            <v>0</v>
          </cell>
          <cell r="AT1528">
            <v>0</v>
          </cell>
          <cell r="AU1528">
            <v>0</v>
          </cell>
          <cell r="AV1528">
            <v>0</v>
          </cell>
          <cell r="AW1528">
            <v>0</v>
          </cell>
          <cell r="AX1528">
            <v>0</v>
          </cell>
          <cell r="AY1528">
            <v>0</v>
          </cell>
          <cell r="AZ1528">
            <v>0</v>
          </cell>
          <cell r="BA1528">
            <v>0</v>
          </cell>
          <cell r="BB1528">
            <v>0</v>
          </cell>
          <cell r="BC1528">
            <v>0</v>
          </cell>
          <cell r="BD1528">
            <v>0</v>
          </cell>
          <cell r="BE1528">
            <v>0</v>
          </cell>
          <cell r="BF1528">
            <v>0</v>
          </cell>
          <cell r="BG1528">
            <v>0</v>
          </cell>
          <cell r="BH1528">
            <v>0</v>
          </cell>
          <cell r="BI1528">
            <v>0</v>
          </cell>
          <cell r="BJ1528">
            <v>0</v>
          </cell>
          <cell r="BK1528">
            <v>0</v>
          </cell>
          <cell r="BL1528">
            <v>0</v>
          </cell>
        </row>
        <row r="1529">
          <cell r="B1529" t="str">
            <v>1.1.06.08.00043</v>
          </cell>
          <cell r="C1529" t="str">
            <v xml:space="preserve">NV EVANGELOS L                                    </v>
          </cell>
          <cell r="D1529">
            <v>5</v>
          </cell>
          <cell r="E1529">
            <v>0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AO1529">
            <v>0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0</v>
          </cell>
          <cell r="AY1529">
            <v>0</v>
          </cell>
          <cell r="AZ1529">
            <v>0</v>
          </cell>
          <cell r="BA1529">
            <v>0</v>
          </cell>
          <cell r="BB1529">
            <v>0</v>
          </cell>
          <cell r="BC1529">
            <v>0</v>
          </cell>
          <cell r="BD1529">
            <v>0</v>
          </cell>
          <cell r="BE1529">
            <v>0</v>
          </cell>
          <cell r="BF1529">
            <v>0</v>
          </cell>
          <cell r="BG1529">
            <v>0</v>
          </cell>
          <cell r="BH1529">
            <v>0</v>
          </cell>
          <cell r="BI1529">
            <v>0</v>
          </cell>
          <cell r="BJ1529">
            <v>0</v>
          </cell>
          <cell r="BK1529">
            <v>0</v>
          </cell>
          <cell r="BL1529">
            <v>0</v>
          </cell>
        </row>
        <row r="1530">
          <cell r="B1530" t="str">
            <v>1.1.06.08.00044</v>
          </cell>
          <cell r="C1530" t="str">
            <v xml:space="preserve">NV EVDOXIA                                        </v>
          </cell>
          <cell r="D1530">
            <v>5</v>
          </cell>
          <cell r="E1530">
            <v>0</v>
          </cell>
          <cell r="F1530">
            <v>0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AO1530">
            <v>0</v>
          </cell>
          <cell r="AP1530">
            <v>0</v>
          </cell>
          <cell r="AQ1530">
            <v>0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0</v>
          </cell>
          <cell r="AY1530">
            <v>0</v>
          </cell>
          <cell r="AZ1530">
            <v>0</v>
          </cell>
          <cell r="BA1530">
            <v>0</v>
          </cell>
          <cell r="BB1530">
            <v>0</v>
          </cell>
          <cell r="BC1530">
            <v>0</v>
          </cell>
          <cell r="BD1530">
            <v>0</v>
          </cell>
          <cell r="BE1530">
            <v>0</v>
          </cell>
          <cell r="BF1530">
            <v>0</v>
          </cell>
          <cell r="BG1530">
            <v>0</v>
          </cell>
          <cell r="BH1530">
            <v>0</v>
          </cell>
          <cell r="BI1530">
            <v>0</v>
          </cell>
          <cell r="BJ1530">
            <v>0</v>
          </cell>
          <cell r="BK1530">
            <v>0</v>
          </cell>
          <cell r="BL1530">
            <v>0</v>
          </cell>
        </row>
        <row r="1531">
          <cell r="B1531" t="str">
            <v>1.1.06.08.00045</v>
          </cell>
          <cell r="C1531" t="str">
            <v xml:space="preserve">NV FENIX                                          </v>
          </cell>
          <cell r="D1531">
            <v>5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  <cell r="AY1531">
            <v>0</v>
          </cell>
          <cell r="AZ1531">
            <v>0</v>
          </cell>
          <cell r="BA1531">
            <v>0</v>
          </cell>
          <cell r="BB1531">
            <v>0</v>
          </cell>
          <cell r="BC1531">
            <v>0</v>
          </cell>
          <cell r="BD1531">
            <v>0</v>
          </cell>
          <cell r="BE1531">
            <v>0</v>
          </cell>
          <cell r="BF1531">
            <v>0</v>
          </cell>
          <cell r="BG1531">
            <v>0</v>
          </cell>
          <cell r="BH1531">
            <v>0</v>
          </cell>
          <cell r="BI1531">
            <v>0</v>
          </cell>
          <cell r="BJ1531">
            <v>0</v>
          </cell>
          <cell r="BK1531">
            <v>0</v>
          </cell>
          <cell r="BL1531">
            <v>0</v>
          </cell>
        </row>
        <row r="1532">
          <cell r="B1532" t="str">
            <v>1.1.06.08.00046</v>
          </cell>
          <cell r="C1532" t="str">
            <v xml:space="preserve">NV FIRST LADY                                     </v>
          </cell>
          <cell r="D1532">
            <v>5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  <cell r="AY1532">
            <v>0</v>
          </cell>
          <cell r="AZ1532">
            <v>0</v>
          </cell>
          <cell r="BA1532">
            <v>0</v>
          </cell>
          <cell r="BB1532">
            <v>0</v>
          </cell>
          <cell r="BC1532">
            <v>0</v>
          </cell>
          <cell r="BD1532">
            <v>0</v>
          </cell>
          <cell r="BE1532">
            <v>0</v>
          </cell>
          <cell r="BF1532">
            <v>0</v>
          </cell>
          <cell r="BG1532">
            <v>0</v>
          </cell>
          <cell r="BH1532">
            <v>0</v>
          </cell>
          <cell r="BI1532">
            <v>0</v>
          </cell>
          <cell r="BJ1532">
            <v>0</v>
          </cell>
          <cell r="BK1532">
            <v>0</v>
          </cell>
          <cell r="BL1532">
            <v>0</v>
          </cell>
        </row>
        <row r="1533">
          <cell r="B1533" t="str">
            <v>1.1.06.08.00047</v>
          </cell>
          <cell r="C1533" t="str">
            <v xml:space="preserve">NV FOREST SOVEREIGN                               </v>
          </cell>
          <cell r="D1533">
            <v>5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AO1533">
            <v>0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T1533">
            <v>0</v>
          </cell>
          <cell r="AU1533">
            <v>0</v>
          </cell>
          <cell r="AV1533">
            <v>0</v>
          </cell>
          <cell r="AW1533">
            <v>0</v>
          </cell>
          <cell r="AX1533">
            <v>0</v>
          </cell>
          <cell r="AY1533">
            <v>0</v>
          </cell>
          <cell r="AZ1533">
            <v>0</v>
          </cell>
          <cell r="BA1533">
            <v>0</v>
          </cell>
          <cell r="BB1533">
            <v>0</v>
          </cell>
          <cell r="BC1533">
            <v>0</v>
          </cell>
          <cell r="BD1533">
            <v>0</v>
          </cell>
          <cell r="BE1533">
            <v>0</v>
          </cell>
          <cell r="BF1533">
            <v>0</v>
          </cell>
          <cell r="BG1533">
            <v>0</v>
          </cell>
          <cell r="BH1533">
            <v>0</v>
          </cell>
          <cell r="BI1533">
            <v>0</v>
          </cell>
          <cell r="BJ1533">
            <v>0</v>
          </cell>
          <cell r="BK1533">
            <v>0</v>
          </cell>
          <cell r="BL1533">
            <v>0</v>
          </cell>
        </row>
        <row r="1534">
          <cell r="B1534" t="str">
            <v>1.1.06.08.00048</v>
          </cell>
          <cell r="C1534" t="str">
            <v xml:space="preserve">NV FORTUNA AFRICA                                 </v>
          </cell>
          <cell r="D1534">
            <v>5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AO1534">
            <v>0</v>
          </cell>
          <cell r="AP1534">
            <v>0</v>
          </cell>
          <cell r="AQ1534">
            <v>0</v>
          </cell>
          <cell r="AR1534">
            <v>0</v>
          </cell>
          <cell r="AS1534">
            <v>0</v>
          </cell>
          <cell r="AT1534">
            <v>0</v>
          </cell>
          <cell r="AU1534">
            <v>0</v>
          </cell>
          <cell r="AV1534">
            <v>0</v>
          </cell>
          <cell r="AW1534">
            <v>0</v>
          </cell>
          <cell r="AX1534">
            <v>0</v>
          </cell>
          <cell r="AY1534">
            <v>0</v>
          </cell>
          <cell r="AZ1534">
            <v>0</v>
          </cell>
          <cell r="BA1534">
            <v>0</v>
          </cell>
          <cell r="BB1534">
            <v>0</v>
          </cell>
          <cell r="BC1534">
            <v>0</v>
          </cell>
          <cell r="BD1534">
            <v>0</v>
          </cell>
          <cell r="BE1534">
            <v>0</v>
          </cell>
          <cell r="BF1534">
            <v>0</v>
          </cell>
          <cell r="BG1534">
            <v>0</v>
          </cell>
          <cell r="BH1534">
            <v>0</v>
          </cell>
          <cell r="BI1534">
            <v>0</v>
          </cell>
          <cell r="BJ1534">
            <v>0</v>
          </cell>
          <cell r="BK1534">
            <v>0</v>
          </cell>
          <cell r="BL1534">
            <v>0</v>
          </cell>
        </row>
        <row r="1535">
          <cell r="B1535" t="str">
            <v>1.1.06.08.00049</v>
          </cell>
          <cell r="C1535" t="str">
            <v xml:space="preserve">NV GALAXY                                         </v>
          </cell>
          <cell r="D1535">
            <v>5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AO1535">
            <v>0</v>
          </cell>
          <cell r="AP1535">
            <v>0</v>
          </cell>
          <cell r="AQ1535">
            <v>0</v>
          </cell>
          <cell r="AR1535">
            <v>0</v>
          </cell>
          <cell r="AS1535">
            <v>0</v>
          </cell>
          <cell r="AT1535">
            <v>0</v>
          </cell>
          <cell r="AU1535">
            <v>0</v>
          </cell>
          <cell r="AV1535">
            <v>0</v>
          </cell>
          <cell r="AW1535">
            <v>0</v>
          </cell>
          <cell r="AX1535">
            <v>0</v>
          </cell>
          <cell r="AY1535">
            <v>0</v>
          </cell>
          <cell r="AZ1535">
            <v>0</v>
          </cell>
          <cell r="BA1535">
            <v>0</v>
          </cell>
          <cell r="BB1535">
            <v>0</v>
          </cell>
          <cell r="BC1535">
            <v>0</v>
          </cell>
          <cell r="BD1535">
            <v>0</v>
          </cell>
          <cell r="BE1535">
            <v>0</v>
          </cell>
          <cell r="BF1535">
            <v>0</v>
          </cell>
          <cell r="BG1535">
            <v>0</v>
          </cell>
          <cell r="BH1535">
            <v>0</v>
          </cell>
          <cell r="BI1535">
            <v>0</v>
          </cell>
          <cell r="BJ1535">
            <v>0</v>
          </cell>
          <cell r="BK1535">
            <v>0</v>
          </cell>
          <cell r="BL1535">
            <v>0</v>
          </cell>
        </row>
        <row r="1536">
          <cell r="B1536" t="str">
            <v>1.1.06.08.00050</v>
          </cell>
          <cell r="C1536" t="str">
            <v xml:space="preserve">NV GENERAL BERLING                                </v>
          </cell>
          <cell r="D1536">
            <v>5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AO1536">
            <v>0</v>
          </cell>
          <cell r="AP1536">
            <v>0</v>
          </cell>
          <cell r="AQ1536">
            <v>0</v>
          </cell>
          <cell r="AR1536">
            <v>0</v>
          </cell>
          <cell r="AS1536">
            <v>0</v>
          </cell>
          <cell r="AT1536">
            <v>0</v>
          </cell>
          <cell r="AU1536">
            <v>0</v>
          </cell>
          <cell r="AV1536">
            <v>0</v>
          </cell>
          <cell r="AW1536">
            <v>0</v>
          </cell>
          <cell r="AX1536">
            <v>0</v>
          </cell>
          <cell r="AY1536">
            <v>0</v>
          </cell>
          <cell r="AZ1536">
            <v>0</v>
          </cell>
          <cell r="BA1536">
            <v>0</v>
          </cell>
          <cell r="BB1536">
            <v>0</v>
          </cell>
          <cell r="BC1536">
            <v>0</v>
          </cell>
          <cell r="BD1536">
            <v>0</v>
          </cell>
          <cell r="BE1536">
            <v>0</v>
          </cell>
          <cell r="BF1536">
            <v>0</v>
          </cell>
          <cell r="BG1536">
            <v>0</v>
          </cell>
          <cell r="BH1536">
            <v>0</v>
          </cell>
          <cell r="BI1536">
            <v>0</v>
          </cell>
          <cell r="BJ1536">
            <v>0</v>
          </cell>
          <cell r="BK1536">
            <v>0</v>
          </cell>
          <cell r="BL1536">
            <v>0</v>
          </cell>
        </row>
        <row r="1537">
          <cell r="B1537" t="str">
            <v>1.1.06.08.00051</v>
          </cell>
          <cell r="C1537" t="str">
            <v xml:space="preserve">NV GENERAL GROT ROWECKI                           </v>
          </cell>
          <cell r="D1537">
            <v>5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AO1537">
            <v>0</v>
          </cell>
          <cell r="AP1537">
            <v>0</v>
          </cell>
          <cell r="AQ1537">
            <v>0</v>
          </cell>
          <cell r="AR1537">
            <v>0</v>
          </cell>
          <cell r="AS1537">
            <v>0</v>
          </cell>
          <cell r="AT1537">
            <v>0</v>
          </cell>
          <cell r="AU1537">
            <v>0</v>
          </cell>
          <cell r="AV1537">
            <v>0</v>
          </cell>
          <cell r="AW1537">
            <v>0</v>
          </cell>
          <cell r="AX1537">
            <v>0</v>
          </cell>
          <cell r="AY1537">
            <v>0</v>
          </cell>
          <cell r="AZ1537">
            <v>0</v>
          </cell>
          <cell r="BA1537">
            <v>0</v>
          </cell>
          <cell r="BB1537">
            <v>0</v>
          </cell>
          <cell r="BC1537">
            <v>0</v>
          </cell>
          <cell r="BD1537">
            <v>0</v>
          </cell>
          <cell r="BE1537">
            <v>0</v>
          </cell>
          <cell r="BF1537">
            <v>0</v>
          </cell>
          <cell r="BG1537">
            <v>0</v>
          </cell>
          <cell r="BH1537">
            <v>0</v>
          </cell>
          <cell r="BI1537">
            <v>0</v>
          </cell>
          <cell r="BJ1537">
            <v>0</v>
          </cell>
          <cell r="BK1537">
            <v>0</v>
          </cell>
          <cell r="BL1537">
            <v>0</v>
          </cell>
        </row>
        <row r="1538">
          <cell r="B1538" t="str">
            <v>1.1.06.08.00052</v>
          </cell>
          <cell r="C1538" t="str">
            <v xml:space="preserve">NV GENERAL MADALINSKI                             </v>
          </cell>
          <cell r="D1538">
            <v>5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AO1538">
            <v>0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T1538">
            <v>0</v>
          </cell>
          <cell r="AU1538">
            <v>0</v>
          </cell>
          <cell r="AV1538">
            <v>0</v>
          </cell>
          <cell r="AW1538">
            <v>0</v>
          </cell>
          <cell r="AX1538">
            <v>0</v>
          </cell>
          <cell r="AY1538">
            <v>0</v>
          </cell>
          <cell r="AZ1538">
            <v>0</v>
          </cell>
          <cell r="BA1538">
            <v>0</v>
          </cell>
          <cell r="BB1538">
            <v>0</v>
          </cell>
          <cell r="BC1538">
            <v>0</v>
          </cell>
          <cell r="BD1538">
            <v>0</v>
          </cell>
          <cell r="BE1538">
            <v>0</v>
          </cell>
          <cell r="BF1538">
            <v>0</v>
          </cell>
          <cell r="BG1538">
            <v>0</v>
          </cell>
          <cell r="BH1538">
            <v>0</v>
          </cell>
          <cell r="BI1538">
            <v>0</v>
          </cell>
          <cell r="BJ1538">
            <v>0</v>
          </cell>
          <cell r="BK1538">
            <v>0</v>
          </cell>
          <cell r="BL1538">
            <v>0</v>
          </cell>
        </row>
        <row r="1539">
          <cell r="B1539" t="str">
            <v>1.1.06.08.00053</v>
          </cell>
          <cell r="C1539" t="str">
            <v xml:space="preserve">NV GLAFKOS                                        </v>
          </cell>
          <cell r="D1539">
            <v>5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AO1539">
            <v>0</v>
          </cell>
          <cell r="AP1539">
            <v>0</v>
          </cell>
          <cell r="AQ1539">
            <v>0</v>
          </cell>
          <cell r="AR1539">
            <v>0</v>
          </cell>
          <cell r="AS1539">
            <v>0</v>
          </cell>
          <cell r="AT1539">
            <v>0</v>
          </cell>
          <cell r="AU1539">
            <v>0</v>
          </cell>
          <cell r="AV1539">
            <v>0</v>
          </cell>
          <cell r="AW1539">
            <v>0</v>
          </cell>
          <cell r="AX1539">
            <v>0</v>
          </cell>
          <cell r="AY1539">
            <v>0</v>
          </cell>
          <cell r="AZ1539">
            <v>0</v>
          </cell>
          <cell r="BA1539">
            <v>0</v>
          </cell>
          <cell r="BB1539">
            <v>0</v>
          </cell>
          <cell r="BC1539">
            <v>0</v>
          </cell>
          <cell r="BD1539">
            <v>0</v>
          </cell>
          <cell r="BE1539">
            <v>0</v>
          </cell>
          <cell r="BF1539">
            <v>0</v>
          </cell>
          <cell r="BG1539">
            <v>0</v>
          </cell>
          <cell r="BH1539">
            <v>0</v>
          </cell>
          <cell r="BI1539">
            <v>0</v>
          </cell>
          <cell r="BJ1539">
            <v>0</v>
          </cell>
          <cell r="BK1539">
            <v>0</v>
          </cell>
          <cell r="BL1539">
            <v>0</v>
          </cell>
        </row>
        <row r="1540">
          <cell r="B1540" t="str">
            <v>1.1.06.08.00054</v>
          </cell>
          <cell r="C1540" t="str">
            <v xml:space="preserve">NV GLENCORA                                       </v>
          </cell>
          <cell r="D1540">
            <v>5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AO1540">
            <v>0</v>
          </cell>
          <cell r="AP1540">
            <v>0</v>
          </cell>
          <cell r="AQ1540">
            <v>0</v>
          </cell>
          <cell r="AR1540">
            <v>0</v>
          </cell>
          <cell r="AS1540">
            <v>0</v>
          </cell>
          <cell r="AT1540">
            <v>0</v>
          </cell>
          <cell r="AU1540">
            <v>0</v>
          </cell>
          <cell r="AV1540">
            <v>0</v>
          </cell>
          <cell r="AW1540">
            <v>0</v>
          </cell>
          <cell r="AX1540">
            <v>0</v>
          </cell>
          <cell r="AY1540">
            <v>0</v>
          </cell>
          <cell r="AZ1540">
            <v>0</v>
          </cell>
          <cell r="BA1540">
            <v>0</v>
          </cell>
          <cell r="BB1540">
            <v>0</v>
          </cell>
          <cell r="BC1540">
            <v>0</v>
          </cell>
          <cell r="BD1540">
            <v>0</v>
          </cell>
          <cell r="BE1540">
            <v>0</v>
          </cell>
          <cell r="BF1540">
            <v>0</v>
          </cell>
          <cell r="BG1540">
            <v>0</v>
          </cell>
          <cell r="BH1540">
            <v>0</v>
          </cell>
          <cell r="BI1540">
            <v>0</v>
          </cell>
          <cell r="BJ1540">
            <v>0</v>
          </cell>
          <cell r="BK1540">
            <v>0</v>
          </cell>
          <cell r="BL1540">
            <v>0</v>
          </cell>
        </row>
        <row r="1541">
          <cell r="B1541" t="str">
            <v>1.1.06.08.00055</v>
          </cell>
          <cell r="C1541" t="str">
            <v xml:space="preserve">NV GOLDEN HARVEST                                 </v>
          </cell>
          <cell r="D1541">
            <v>5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AO1541">
            <v>0</v>
          </cell>
          <cell r="AP1541">
            <v>0</v>
          </cell>
          <cell r="AQ1541">
            <v>0</v>
          </cell>
          <cell r="AR1541">
            <v>0</v>
          </cell>
          <cell r="AS1541">
            <v>0</v>
          </cell>
          <cell r="AT1541">
            <v>0</v>
          </cell>
          <cell r="AU1541">
            <v>0</v>
          </cell>
          <cell r="AV1541">
            <v>0</v>
          </cell>
          <cell r="AW1541">
            <v>0</v>
          </cell>
          <cell r="AX1541">
            <v>0</v>
          </cell>
          <cell r="AY1541">
            <v>0</v>
          </cell>
          <cell r="AZ1541">
            <v>0</v>
          </cell>
          <cell r="BA1541">
            <v>0</v>
          </cell>
          <cell r="BB1541">
            <v>0</v>
          </cell>
          <cell r="BC1541">
            <v>0</v>
          </cell>
          <cell r="BD1541">
            <v>0</v>
          </cell>
          <cell r="BE1541">
            <v>0</v>
          </cell>
          <cell r="BF1541">
            <v>0</v>
          </cell>
          <cell r="BG1541">
            <v>0</v>
          </cell>
          <cell r="BH1541">
            <v>0</v>
          </cell>
          <cell r="BI1541">
            <v>0</v>
          </cell>
          <cell r="BJ1541">
            <v>0</v>
          </cell>
          <cell r="BK1541">
            <v>0</v>
          </cell>
          <cell r="BL1541">
            <v>0</v>
          </cell>
        </row>
        <row r="1542">
          <cell r="B1542" t="str">
            <v>1.1.06.08.00056</v>
          </cell>
          <cell r="C1542" t="str">
            <v xml:space="preserve">NV GOLDEN PROSPERITY                              </v>
          </cell>
          <cell r="D1542">
            <v>5</v>
          </cell>
          <cell r="E1542">
            <v>0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AO1542">
            <v>0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T1542">
            <v>0</v>
          </cell>
          <cell r="AU1542">
            <v>0</v>
          </cell>
          <cell r="AV1542">
            <v>0</v>
          </cell>
          <cell r="AW1542">
            <v>0</v>
          </cell>
          <cell r="AX1542">
            <v>0</v>
          </cell>
          <cell r="AY1542">
            <v>0</v>
          </cell>
          <cell r="AZ1542">
            <v>0</v>
          </cell>
          <cell r="BA1542">
            <v>0</v>
          </cell>
          <cell r="BB1542">
            <v>0</v>
          </cell>
          <cell r="BC1542">
            <v>0</v>
          </cell>
          <cell r="BD1542">
            <v>0</v>
          </cell>
          <cell r="BE1542">
            <v>0</v>
          </cell>
          <cell r="BF1542">
            <v>0</v>
          </cell>
          <cell r="BG1542">
            <v>0</v>
          </cell>
          <cell r="BH1542">
            <v>0</v>
          </cell>
          <cell r="BI1542">
            <v>0</v>
          </cell>
          <cell r="BJ1542">
            <v>0</v>
          </cell>
          <cell r="BK1542">
            <v>0</v>
          </cell>
          <cell r="BL1542">
            <v>0</v>
          </cell>
        </row>
        <row r="1543">
          <cell r="B1543" t="str">
            <v>1.1.06.08.00057</v>
          </cell>
          <cell r="C1543" t="str">
            <v xml:space="preserve">NV GRIGORUSSA                                     </v>
          </cell>
          <cell r="D1543">
            <v>5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AO1543">
            <v>0</v>
          </cell>
          <cell r="AP1543">
            <v>0</v>
          </cell>
          <cell r="AQ1543">
            <v>0</v>
          </cell>
          <cell r="AR1543">
            <v>0</v>
          </cell>
          <cell r="AS1543">
            <v>0</v>
          </cell>
          <cell r="AT1543">
            <v>0</v>
          </cell>
          <cell r="AU1543">
            <v>0</v>
          </cell>
          <cell r="AV1543">
            <v>0</v>
          </cell>
          <cell r="AW1543">
            <v>0</v>
          </cell>
          <cell r="AX1543">
            <v>0</v>
          </cell>
          <cell r="AY1543">
            <v>0</v>
          </cell>
          <cell r="AZ1543">
            <v>0</v>
          </cell>
          <cell r="BA1543">
            <v>0</v>
          </cell>
          <cell r="BB1543">
            <v>0</v>
          </cell>
          <cell r="BC1543">
            <v>0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  <cell r="BK1543">
            <v>0</v>
          </cell>
          <cell r="BL1543">
            <v>0</v>
          </cell>
        </row>
        <row r="1544">
          <cell r="B1544" t="str">
            <v>1.1.06.08.00058</v>
          </cell>
          <cell r="C1544" t="str">
            <v xml:space="preserve">NV HAN HAI                                        </v>
          </cell>
          <cell r="D1544">
            <v>5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AO1544">
            <v>0</v>
          </cell>
          <cell r="AP1544">
            <v>0</v>
          </cell>
          <cell r="AQ1544">
            <v>0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0</v>
          </cell>
          <cell r="AY1544">
            <v>0</v>
          </cell>
          <cell r="AZ1544">
            <v>0</v>
          </cell>
          <cell r="BA1544">
            <v>0</v>
          </cell>
          <cell r="BB1544">
            <v>0</v>
          </cell>
          <cell r="BC1544">
            <v>0</v>
          </cell>
          <cell r="BD1544">
            <v>0</v>
          </cell>
          <cell r="BE1544">
            <v>0</v>
          </cell>
          <cell r="BF1544">
            <v>0</v>
          </cell>
          <cell r="BG1544">
            <v>0</v>
          </cell>
          <cell r="BH1544">
            <v>0</v>
          </cell>
          <cell r="BI1544">
            <v>0</v>
          </cell>
          <cell r="BJ1544">
            <v>0</v>
          </cell>
          <cell r="BK1544">
            <v>0</v>
          </cell>
          <cell r="BL1544">
            <v>0</v>
          </cell>
        </row>
        <row r="1545">
          <cell r="B1545" t="str">
            <v>1.1.06.08.00059</v>
          </cell>
          <cell r="C1545" t="str">
            <v xml:space="preserve">NV HAPPYMAN                                       </v>
          </cell>
          <cell r="D1545">
            <v>5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AO1545">
            <v>0</v>
          </cell>
          <cell r="AP1545">
            <v>0</v>
          </cell>
          <cell r="AQ1545">
            <v>0</v>
          </cell>
          <cell r="AR1545">
            <v>0</v>
          </cell>
          <cell r="AS1545">
            <v>0</v>
          </cell>
          <cell r="AT1545">
            <v>0</v>
          </cell>
          <cell r="AU1545">
            <v>0</v>
          </cell>
          <cell r="AV1545">
            <v>0</v>
          </cell>
          <cell r="AW1545">
            <v>0</v>
          </cell>
          <cell r="AX1545">
            <v>0</v>
          </cell>
          <cell r="AY1545">
            <v>0</v>
          </cell>
          <cell r="AZ1545">
            <v>0</v>
          </cell>
          <cell r="BA1545">
            <v>0</v>
          </cell>
          <cell r="BB1545">
            <v>0</v>
          </cell>
          <cell r="BC1545">
            <v>0</v>
          </cell>
          <cell r="BD1545">
            <v>0</v>
          </cell>
          <cell r="BE1545">
            <v>0</v>
          </cell>
          <cell r="BF1545">
            <v>0</v>
          </cell>
          <cell r="BG1545">
            <v>0</v>
          </cell>
          <cell r="BH1545">
            <v>0</v>
          </cell>
          <cell r="BI1545">
            <v>0</v>
          </cell>
          <cell r="BJ1545">
            <v>0</v>
          </cell>
          <cell r="BK1545">
            <v>0</v>
          </cell>
          <cell r="BL1545">
            <v>0</v>
          </cell>
        </row>
        <row r="1546">
          <cell r="B1546" t="str">
            <v>1.1.06.08.00060</v>
          </cell>
          <cell r="C1546" t="str">
            <v xml:space="preserve">NV HECTOR                                         </v>
          </cell>
          <cell r="D1546">
            <v>5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7832.25</v>
          </cell>
          <cell r="R1546">
            <v>7832.25</v>
          </cell>
          <cell r="S1546">
            <v>7832.25</v>
          </cell>
          <cell r="T1546">
            <v>7832.25</v>
          </cell>
          <cell r="U1546">
            <v>7832.25</v>
          </cell>
          <cell r="V1546">
            <v>7832.25</v>
          </cell>
          <cell r="W1546">
            <v>7832.25</v>
          </cell>
          <cell r="X1546">
            <v>7832.25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0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0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0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0</v>
          </cell>
          <cell r="AY1546">
            <v>0</v>
          </cell>
          <cell r="AZ1546">
            <v>0</v>
          </cell>
          <cell r="BA1546">
            <v>0</v>
          </cell>
          <cell r="BB1546">
            <v>0</v>
          </cell>
          <cell r="BC1546">
            <v>0</v>
          </cell>
          <cell r="BD1546">
            <v>0</v>
          </cell>
          <cell r="BE1546">
            <v>0</v>
          </cell>
          <cell r="BF1546">
            <v>0</v>
          </cell>
          <cell r="BG1546">
            <v>0</v>
          </cell>
          <cell r="BH1546">
            <v>0</v>
          </cell>
          <cell r="BI1546">
            <v>0</v>
          </cell>
          <cell r="BJ1546">
            <v>0</v>
          </cell>
          <cell r="BK1546">
            <v>0</v>
          </cell>
          <cell r="BL1546">
            <v>0</v>
          </cell>
        </row>
        <row r="1547">
          <cell r="B1547" t="str">
            <v>1.1.06.08.00061</v>
          </cell>
          <cell r="C1547" t="str">
            <v xml:space="preserve">NV HOLLY                                          </v>
          </cell>
          <cell r="D1547">
            <v>5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AO1547">
            <v>0</v>
          </cell>
          <cell r="AP1547">
            <v>0</v>
          </cell>
          <cell r="AQ1547">
            <v>0</v>
          </cell>
          <cell r="AR1547">
            <v>0</v>
          </cell>
          <cell r="AS1547">
            <v>0</v>
          </cell>
          <cell r="AT1547">
            <v>0</v>
          </cell>
          <cell r="AU1547">
            <v>0</v>
          </cell>
          <cell r="AV1547">
            <v>0</v>
          </cell>
          <cell r="AW1547">
            <v>0</v>
          </cell>
          <cell r="AX1547">
            <v>0</v>
          </cell>
          <cell r="AY1547">
            <v>0</v>
          </cell>
          <cell r="AZ1547">
            <v>0</v>
          </cell>
          <cell r="BA1547">
            <v>0</v>
          </cell>
          <cell r="BB1547">
            <v>0</v>
          </cell>
          <cell r="BC1547">
            <v>0</v>
          </cell>
          <cell r="BD1547">
            <v>0</v>
          </cell>
          <cell r="BE1547">
            <v>0</v>
          </cell>
          <cell r="BF1547">
            <v>0</v>
          </cell>
          <cell r="BG1547">
            <v>0</v>
          </cell>
          <cell r="BH1547">
            <v>0</v>
          </cell>
          <cell r="BI1547">
            <v>0</v>
          </cell>
          <cell r="BJ1547">
            <v>0</v>
          </cell>
          <cell r="BK1547">
            <v>0</v>
          </cell>
          <cell r="BL1547">
            <v>0</v>
          </cell>
        </row>
        <row r="1548">
          <cell r="B1548" t="str">
            <v>1.1.06.08.00062</v>
          </cell>
          <cell r="C1548" t="str">
            <v xml:space="preserve">NV IBIS ARROW                                     </v>
          </cell>
          <cell r="D1548">
            <v>5</v>
          </cell>
          <cell r="E1548">
            <v>0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AO1548">
            <v>0</v>
          </cell>
          <cell r="AP1548">
            <v>0</v>
          </cell>
          <cell r="AQ1548">
            <v>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0</v>
          </cell>
          <cell r="AY1548">
            <v>0</v>
          </cell>
          <cell r="AZ1548">
            <v>0</v>
          </cell>
          <cell r="BA1548">
            <v>0</v>
          </cell>
          <cell r="BB1548">
            <v>0</v>
          </cell>
          <cell r="BC1548">
            <v>0</v>
          </cell>
          <cell r="BD1548">
            <v>0</v>
          </cell>
          <cell r="BE1548">
            <v>0</v>
          </cell>
          <cell r="BF1548">
            <v>0</v>
          </cell>
          <cell r="BG1548">
            <v>0</v>
          </cell>
          <cell r="BH1548">
            <v>0</v>
          </cell>
          <cell r="BI1548">
            <v>0</v>
          </cell>
          <cell r="BJ1548">
            <v>0</v>
          </cell>
          <cell r="BK1548">
            <v>0</v>
          </cell>
          <cell r="BL1548">
            <v>0</v>
          </cell>
        </row>
        <row r="1549">
          <cell r="B1549" t="str">
            <v>1.1.06.08.00063</v>
          </cell>
          <cell r="C1549" t="str">
            <v xml:space="preserve">NV ISLAND GEM                                     </v>
          </cell>
          <cell r="D1549">
            <v>5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AO1549">
            <v>0</v>
          </cell>
          <cell r="AP1549">
            <v>0</v>
          </cell>
          <cell r="AQ1549">
            <v>0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0</v>
          </cell>
          <cell r="AY1549">
            <v>0</v>
          </cell>
          <cell r="AZ1549">
            <v>0</v>
          </cell>
          <cell r="BA1549">
            <v>0</v>
          </cell>
          <cell r="BB1549">
            <v>0</v>
          </cell>
          <cell r="BC1549">
            <v>0</v>
          </cell>
          <cell r="BD1549">
            <v>0</v>
          </cell>
          <cell r="BE1549">
            <v>0</v>
          </cell>
          <cell r="BF1549">
            <v>0</v>
          </cell>
          <cell r="BG1549">
            <v>0</v>
          </cell>
          <cell r="BH1549">
            <v>0</v>
          </cell>
          <cell r="BI1549">
            <v>0</v>
          </cell>
          <cell r="BJ1549">
            <v>0</v>
          </cell>
          <cell r="BK1549">
            <v>0</v>
          </cell>
          <cell r="BL1549">
            <v>0</v>
          </cell>
        </row>
        <row r="1550">
          <cell r="B1550" t="str">
            <v>1.1.06.08.00064</v>
          </cell>
          <cell r="C1550" t="str">
            <v xml:space="preserve">NV JUFU                                           </v>
          </cell>
          <cell r="D1550">
            <v>5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  <cell r="AY1550">
            <v>0</v>
          </cell>
          <cell r="AZ1550">
            <v>0</v>
          </cell>
          <cell r="BA1550">
            <v>0</v>
          </cell>
          <cell r="BB1550">
            <v>0</v>
          </cell>
          <cell r="BC1550">
            <v>0</v>
          </cell>
          <cell r="BD1550">
            <v>0</v>
          </cell>
          <cell r="BE1550">
            <v>0</v>
          </cell>
          <cell r="BF1550">
            <v>0</v>
          </cell>
          <cell r="BG1550">
            <v>0</v>
          </cell>
          <cell r="BH1550">
            <v>0</v>
          </cell>
          <cell r="BI1550">
            <v>0</v>
          </cell>
          <cell r="BJ1550">
            <v>0</v>
          </cell>
          <cell r="BK1550">
            <v>0</v>
          </cell>
          <cell r="BL1550">
            <v>0</v>
          </cell>
        </row>
        <row r="1551">
          <cell r="B1551" t="str">
            <v>1.1.06.08.00065</v>
          </cell>
          <cell r="C1551" t="str">
            <v xml:space="preserve">NV JUPITER LIGHT                                  </v>
          </cell>
          <cell r="D1551">
            <v>5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3551.8</v>
          </cell>
          <cell r="AW1551">
            <v>3551.8</v>
          </cell>
          <cell r="AX1551">
            <v>3551.8</v>
          </cell>
          <cell r="AY1551">
            <v>0</v>
          </cell>
          <cell r="AZ1551">
            <v>0</v>
          </cell>
          <cell r="BA1551">
            <v>0</v>
          </cell>
          <cell r="BB1551">
            <v>0</v>
          </cell>
          <cell r="BC1551">
            <v>0</v>
          </cell>
          <cell r="BD1551">
            <v>0</v>
          </cell>
          <cell r="BE1551">
            <v>0</v>
          </cell>
          <cell r="BF1551">
            <v>0</v>
          </cell>
          <cell r="BG1551">
            <v>0</v>
          </cell>
          <cell r="BH1551">
            <v>0</v>
          </cell>
          <cell r="BI1551">
            <v>0</v>
          </cell>
          <cell r="BJ1551">
            <v>0</v>
          </cell>
          <cell r="BK1551">
            <v>0</v>
          </cell>
          <cell r="BL1551">
            <v>0</v>
          </cell>
        </row>
        <row r="1552">
          <cell r="B1552" t="str">
            <v>1.1.06.08.00066</v>
          </cell>
          <cell r="C1552" t="str">
            <v xml:space="preserve">NV KANARIS                                        </v>
          </cell>
          <cell r="D1552">
            <v>5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AO1552">
            <v>0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T1552">
            <v>0</v>
          </cell>
          <cell r="AU1552">
            <v>0</v>
          </cell>
          <cell r="AV1552">
            <v>0</v>
          </cell>
          <cell r="AW1552">
            <v>0</v>
          </cell>
          <cell r="AX1552">
            <v>0</v>
          </cell>
          <cell r="AY1552">
            <v>0</v>
          </cell>
          <cell r="AZ1552">
            <v>0</v>
          </cell>
          <cell r="BA1552">
            <v>0</v>
          </cell>
          <cell r="BB1552">
            <v>0</v>
          </cell>
          <cell r="BC1552">
            <v>0</v>
          </cell>
          <cell r="BD1552">
            <v>0</v>
          </cell>
          <cell r="BE1552">
            <v>0</v>
          </cell>
          <cell r="BF1552">
            <v>0</v>
          </cell>
          <cell r="BG1552">
            <v>0</v>
          </cell>
          <cell r="BH1552">
            <v>0</v>
          </cell>
          <cell r="BI1552">
            <v>0</v>
          </cell>
          <cell r="BJ1552">
            <v>0</v>
          </cell>
          <cell r="BK1552">
            <v>0</v>
          </cell>
          <cell r="BL1552">
            <v>0</v>
          </cell>
        </row>
        <row r="1553">
          <cell r="B1553" t="str">
            <v>1.1.06.08.00067</v>
          </cell>
          <cell r="C1553" t="str">
            <v xml:space="preserve">NV KAPITAN CHUKCHIN                               </v>
          </cell>
          <cell r="D1553">
            <v>5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AO1553">
            <v>0</v>
          </cell>
          <cell r="AP1553">
            <v>0</v>
          </cell>
          <cell r="AQ1553">
            <v>0</v>
          </cell>
          <cell r="AR1553">
            <v>0</v>
          </cell>
          <cell r="AS1553">
            <v>0</v>
          </cell>
          <cell r="AT1553">
            <v>0</v>
          </cell>
          <cell r="AU1553">
            <v>0</v>
          </cell>
          <cell r="AV1553">
            <v>0</v>
          </cell>
          <cell r="AW1553">
            <v>0</v>
          </cell>
          <cell r="AX1553">
            <v>0</v>
          </cell>
          <cell r="AY1553">
            <v>0</v>
          </cell>
          <cell r="AZ1553">
            <v>0</v>
          </cell>
          <cell r="BA1553">
            <v>0</v>
          </cell>
          <cell r="BB1553">
            <v>0</v>
          </cell>
          <cell r="BC1553">
            <v>0</v>
          </cell>
          <cell r="BD1553">
            <v>0</v>
          </cell>
          <cell r="BE1553">
            <v>0</v>
          </cell>
          <cell r="BF1553">
            <v>0</v>
          </cell>
          <cell r="BG1553">
            <v>0</v>
          </cell>
          <cell r="BH1553">
            <v>0</v>
          </cell>
          <cell r="BI1553">
            <v>0</v>
          </cell>
          <cell r="BJ1553">
            <v>0</v>
          </cell>
          <cell r="BK1553">
            <v>0</v>
          </cell>
          <cell r="BL1553">
            <v>0</v>
          </cell>
        </row>
        <row r="1554">
          <cell r="B1554" t="str">
            <v>1.1.06.08.00068</v>
          </cell>
          <cell r="C1554" t="str">
            <v xml:space="preserve">NV KARAGOL                                        </v>
          </cell>
          <cell r="D1554">
            <v>5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  <cell r="AO1554">
            <v>0</v>
          </cell>
          <cell r="AP1554">
            <v>0</v>
          </cell>
          <cell r="AQ1554">
            <v>0</v>
          </cell>
          <cell r="AR1554">
            <v>0</v>
          </cell>
          <cell r="AS1554">
            <v>0</v>
          </cell>
          <cell r="AT1554">
            <v>0</v>
          </cell>
          <cell r="AU1554">
            <v>0</v>
          </cell>
          <cell r="AV1554">
            <v>0</v>
          </cell>
          <cell r="AW1554">
            <v>0</v>
          </cell>
          <cell r="AX1554">
            <v>0</v>
          </cell>
          <cell r="AY1554">
            <v>0</v>
          </cell>
          <cell r="AZ1554">
            <v>0</v>
          </cell>
          <cell r="BA1554">
            <v>0</v>
          </cell>
          <cell r="BB1554">
            <v>0</v>
          </cell>
          <cell r="BC1554">
            <v>0</v>
          </cell>
          <cell r="BD1554">
            <v>0</v>
          </cell>
          <cell r="BE1554">
            <v>0</v>
          </cell>
          <cell r="BF1554">
            <v>0</v>
          </cell>
          <cell r="BG1554">
            <v>0</v>
          </cell>
          <cell r="BH1554">
            <v>0</v>
          </cell>
          <cell r="BI1554">
            <v>0</v>
          </cell>
          <cell r="BJ1554">
            <v>0</v>
          </cell>
          <cell r="BK1554">
            <v>0</v>
          </cell>
          <cell r="BL1554">
            <v>0</v>
          </cell>
        </row>
        <row r="1555">
          <cell r="B1555" t="str">
            <v>1.1.06.08.00069</v>
          </cell>
          <cell r="C1555" t="str">
            <v xml:space="preserve">NV KIELDRICHT                                     </v>
          </cell>
          <cell r="D1555">
            <v>5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  <cell r="AO1555">
            <v>0</v>
          </cell>
          <cell r="AP1555">
            <v>0</v>
          </cell>
          <cell r="AQ1555">
            <v>0</v>
          </cell>
          <cell r="AR1555">
            <v>0</v>
          </cell>
          <cell r="AS1555">
            <v>0</v>
          </cell>
          <cell r="AT1555">
            <v>0</v>
          </cell>
          <cell r="AU1555">
            <v>0</v>
          </cell>
          <cell r="AV1555">
            <v>0</v>
          </cell>
          <cell r="AW1555">
            <v>0</v>
          </cell>
          <cell r="AX1555">
            <v>0</v>
          </cell>
          <cell r="AY1555">
            <v>0</v>
          </cell>
          <cell r="AZ1555">
            <v>0</v>
          </cell>
          <cell r="BA1555">
            <v>0</v>
          </cell>
          <cell r="BB1555">
            <v>0</v>
          </cell>
          <cell r="BC1555">
            <v>0</v>
          </cell>
          <cell r="BD1555">
            <v>0</v>
          </cell>
          <cell r="BE1555">
            <v>0</v>
          </cell>
          <cell r="BF1555">
            <v>0</v>
          </cell>
          <cell r="BG1555">
            <v>0</v>
          </cell>
          <cell r="BH1555">
            <v>0</v>
          </cell>
          <cell r="BI1555">
            <v>0</v>
          </cell>
          <cell r="BJ1555">
            <v>0</v>
          </cell>
          <cell r="BK1555">
            <v>0</v>
          </cell>
          <cell r="BL1555">
            <v>0</v>
          </cell>
        </row>
        <row r="1556">
          <cell r="B1556" t="str">
            <v>1.1.06.08.00070</v>
          </cell>
          <cell r="C1556" t="str">
            <v xml:space="preserve">NV KOKTEBEL                                       </v>
          </cell>
          <cell r="D1556">
            <v>5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  <cell r="AO1556">
            <v>0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T1556">
            <v>0</v>
          </cell>
          <cell r="AU1556">
            <v>0</v>
          </cell>
          <cell r="AV1556">
            <v>0</v>
          </cell>
          <cell r="AW1556">
            <v>0</v>
          </cell>
          <cell r="AX1556">
            <v>0</v>
          </cell>
          <cell r="AY1556">
            <v>0</v>
          </cell>
          <cell r="AZ1556">
            <v>0</v>
          </cell>
          <cell r="BA1556">
            <v>0</v>
          </cell>
          <cell r="BB1556">
            <v>0</v>
          </cell>
          <cell r="BC1556">
            <v>0</v>
          </cell>
          <cell r="BD1556">
            <v>0</v>
          </cell>
          <cell r="BE1556">
            <v>0</v>
          </cell>
          <cell r="BF1556">
            <v>0</v>
          </cell>
          <cell r="BG1556">
            <v>0</v>
          </cell>
          <cell r="BH1556">
            <v>0</v>
          </cell>
          <cell r="BI1556">
            <v>0</v>
          </cell>
          <cell r="BJ1556">
            <v>0</v>
          </cell>
          <cell r="BK1556">
            <v>0</v>
          </cell>
          <cell r="BL1556">
            <v>0</v>
          </cell>
        </row>
        <row r="1557">
          <cell r="B1557" t="str">
            <v>1.1.06.08.00071</v>
          </cell>
          <cell r="C1557" t="str">
            <v xml:space="preserve">NV KOZNITSA                                       </v>
          </cell>
          <cell r="D1557">
            <v>5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AO1557">
            <v>0</v>
          </cell>
          <cell r="AP1557">
            <v>0</v>
          </cell>
          <cell r="AQ1557">
            <v>0</v>
          </cell>
          <cell r="AR1557">
            <v>0</v>
          </cell>
          <cell r="AS1557">
            <v>0</v>
          </cell>
          <cell r="AT1557">
            <v>0</v>
          </cell>
          <cell r="AU1557">
            <v>0</v>
          </cell>
          <cell r="AV1557">
            <v>0</v>
          </cell>
          <cell r="AW1557">
            <v>0</v>
          </cell>
          <cell r="AX1557">
            <v>0</v>
          </cell>
          <cell r="AY1557">
            <v>0</v>
          </cell>
          <cell r="AZ1557">
            <v>0</v>
          </cell>
          <cell r="BA1557">
            <v>0</v>
          </cell>
          <cell r="BB1557">
            <v>0</v>
          </cell>
          <cell r="BC1557">
            <v>0</v>
          </cell>
          <cell r="BD1557">
            <v>0</v>
          </cell>
          <cell r="BE1557">
            <v>0</v>
          </cell>
          <cell r="BF1557">
            <v>0</v>
          </cell>
          <cell r="BG1557">
            <v>0</v>
          </cell>
          <cell r="BH1557">
            <v>0</v>
          </cell>
          <cell r="BI1557">
            <v>0</v>
          </cell>
          <cell r="BJ1557">
            <v>0</v>
          </cell>
          <cell r="BK1557">
            <v>0</v>
          </cell>
          <cell r="BL1557">
            <v>0</v>
          </cell>
        </row>
        <row r="1558">
          <cell r="B1558" t="str">
            <v>1.1.06.08.00072</v>
          </cell>
          <cell r="C1558" t="str">
            <v xml:space="preserve">NV LADY FORTUNE                                   </v>
          </cell>
          <cell r="D1558">
            <v>5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AO1558">
            <v>0</v>
          </cell>
          <cell r="AP1558">
            <v>0</v>
          </cell>
          <cell r="AQ1558">
            <v>0</v>
          </cell>
          <cell r="AR1558">
            <v>0</v>
          </cell>
          <cell r="AS1558">
            <v>0</v>
          </cell>
          <cell r="AT1558">
            <v>0</v>
          </cell>
          <cell r="AU1558">
            <v>0</v>
          </cell>
          <cell r="AV1558">
            <v>0</v>
          </cell>
          <cell r="AW1558">
            <v>0</v>
          </cell>
          <cell r="AX1558">
            <v>0</v>
          </cell>
          <cell r="AY1558">
            <v>0</v>
          </cell>
          <cell r="AZ1558">
            <v>0</v>
          </cell>
          <cell r="BA1558">
            <v>0</v>
          </cell>
          <cell r="BB1558">
            <v>0</v>
          </cell>
          <cell r="BC1558">
            <v>0</v>
          </cell>
          <cell r="BD1558">
            <v>0</v>
          </cell>
          <cell r="BE1558">
            <v>0</v>
          </cell>
          <cell r="BF1558">
            <v>0</v>
          </cell>
          <cell r="BG1558">
            <v>0</v>
          </cell>
          <cell r="BH1558">
            <v>0</v>
          </cell>
          <cell r="BI1558">
            <v>0</v>
          </cell>
          <cell r="BJ1558">
            <v>0</v>
          </cell>
          <cell r="BK1558">
            <v>0</v>
          </cell>
          <cell r="BL1558">
            <v>0</v>
          </cell>
        </row>
        <row r="1559">
          <cell r="B1559" t="str">
            <v>1.1.06.08.00073</v>
          </cell>
          <cell r="C1559" t="str">
            <v xml:space="preserve">NV LAGOON                                         </v>
          </cell>
          <cell r="D1559">
            <v>5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  <cell r="AO1559">
            <v>0</v>
          </cell>
          <cell r="AP1559">
            <v>0</v>
          </cell>
          <cell r="AQ1559">
            <v>0</v>
          </cell>
          <cell r="AR1559">
            <v>0</v>
          </cell>
          <cell r="AS1559">
            <v>0</v>
          </cell>
          <cell r="AT1559">
            <v>0</v>
          </cell>
          <cell r="AU1559">
            <v>0</v>
          </cell>
          <cell r="AV1559">
            <v>0</v>
          </cell>
          <cell r="AW1559">
            <v>0</v>
          </cell>
          <cell r="AX1559">
            <v>0</v>
          </cell>
          <cell r="AY1559">
            <v>0</v>
          </cell>
          <cell r="AZ1559">
            <v>0</v>
          </cell>
          <cell r="BA1559">
            <v>0</v>
          </cell>
          <cell r="BB1559">
            <v>0</v>
          </cell>
          <cell r="BC1559">
            <v>0</v>
          </cell>
          <cell r="BD1559">
            <v>0</v>
          </cell>
          <cell r="BE1559">
            <v>0</v>
          </cell>
          <cell r="BF1559">
            <v>0</v>
          </cell>
          <cell r="BG1559">
            <v>0</v>
          </cell>
          <cell r="BH1559">
            <v>0</v>
          </cell>
          <cell r="BI1559">
            <v>0</v>
          </cell>
          <cell r="BJ1559">
            <v>0</v>
          </cell>
          <cell r="BK1559">
            <v>0</v>
          </cell>
          <cell r="BL1559">
            <v>0</v>
          </cell>
        </row>
        <row r="1560">
          <cell r="B1560" t="str">
            <v>1.1.06.08.00074</v>
          </cell>
          <cell r="C1560" t="str">
            <v xml:space="preserve">NV LAKE ONEIDA                                    </v>
          </cell>
          <cell r="D1560">
            <v>5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AO1560">
            <v>0</v>
          </cell>
          <cell r="AP1560">
            <v>0</v>
          </cell>
          <cell r="AQ1560">
            <v>0</v>
          </cell>
          <cell r="AR1560">
            <v>0</v>
          </cell>
          <cell r="AS1560">
            <v>0</v>
          </cell>
          <cell r="AT1560">
            <v>0</v>
          </cell>
          <cell r="AU1560">
            <v>0</v>
          </cell>
          <cell r="AV1560">
            <v>0</v>
          </cell>
          <cell r="AW1560">
            <v>0</v>
          </cell>
          <cell r="AX1560">
            <v>0</v>
          </cell>
          <cell r="AY1560">
            <v>0</v>
          </cell>
          <cell r="AZ1560">
            <v>0</v>
          </cell>
          <cell r="BA1560">
            <v>0</v>
          </cell>
          <cell r="BB1560">
            <v>0</v>
          </cell>
          <cell r="BC1560">
            <v>0</v>
          </cell>
          <cell r="BD1560">
            <v>0</v>
          </cell>
          <cell r="BE1560">
            <v>0</v>
          </cell>
          <cell r="BF1560">
            <v>0</v>
          </cell>
          <cell r="BG1560">
            <v>0</v>
          </cell>
          <cell r="BH1560">
            <v>0</v>
          </cell>
          <cell r="BI1560">
            <v>0</v>
          </cell>
          <cell r="BJ1560">
            <v>0</v>
          </cell>
          <cell r="BK1560">
            <v>0</v>
          </cell>
          <cell r="BL1560">
            <v>0</v>
          </cell>
        </row>
        <row r="1561">
          <cell r="B1561" t="str">
            <v>1.1.06.08.00075</v>
          </cell>
          <cell r="C1561" t="str">
            <v xml:space="preserve">NV LAVAUX                                         </v>
          </cell>
          <cell r="D1561">
            <v>5</v>
          </cell>
          <cell r="E1561">
            <v>0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AO1561">
            <v>0</v>
          </cell>
          <cell r="AP1561">
            <v>0</v>
          </cell>
          <cell r="AQ1561">
            <v>0</v>
          </cell>
          <cell r="AR1561">
            <v>0</v>
          </cell>
          <cell r="AS1561">
            <v>0</v>
          </cell>
          <cell r="AT1561">
            <v>0</v>
          </cell>
          <cell r="AU1561">
            <v>0</v>
          </cell>
          <cell r="AV1561">
            <v>0</v>
          </cell>
          <cell r="AW1561">
            <v>0</v>
          </cell>
          <cell r="AX1561">
            <v>0</v>
          </cell>
          <cell r="AY1561">
            <v>0</v>
          </cell>
          <cell r="AZ1561">
            <v>0</v>
          </cell>
          <cell r="BA1561">
            <v>0</v>
          </cell>
          <cell r="BB1561">
            <v>0</v>
          </cell>
          <cell r="BC1561">
            <v>0</v>
          </cell>
          <cell r="BD1561">
            <v>0</v>
          </cell>
          <cell r="BE1561">
            <v>0</v>
          </cell>
          <cell r="BF1561">
            <v>0</v>
          </cell>
          <cell r="BG1561">
            <v>0</v>
          </cell>
          <cell r="BH1561">
            <v>0</v>
          </cell>
          <cell r="BI1561">
            <v>0</v>
          </cell>
          <cell r="BJ1561">
            <v>0</v>
          </cell>
          <cell r="BK1561">
            <v>0</v>
          </cell>
          <cell r="BL1561">
            <v>0</v>
          </cell>
        </row>
        <row r="1562">
          <cell r="B1562" t="str">
            <v>1.1.06.08.00076</v>
          </cell>
          <cell r="C1562" t="str">
            <v xml:space="preserve">NV LEO                                            </v>
          </cell>
          <cell r="D1562">
            <v>5</v>
          </cell>
          <cell r="E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AO1562">
            <v>0</v>
          </cell>
          <cell r="AP1562">
            <v>0</v>
          </cell>
          <cell r="AQ1562">
            <v>0</v>
          </cell>
          <cell r="AR1562">
            <v>0</v>
          </cell>
          <cell r="AS1562">
            <v>0</v>
          </cell>
          <cell r="AT1562">
            <v>0</v>
          </cell>
          <cell r="AU1562">
            <v>0</v>
          </cell>
          <cell r="AV1562">
            <v>0</v>
          </cell>
          <cell r="AW1562">
            <v>0</v>
          </cell>
          <cell r="AX1562">
            <v>0</v>
          </cell>
          <cell r="AY1562">
            <v>0</v>
          </cell>
          <cell r="AZ1562">
            <v>0</v>
          </cell>
          <cell r="BA1562">
            <v>0</v>
          </cell>
          <cell r="BB1562">
            <v>0</v>
          </cell>
          <cell r="BC1562">
            <v>0</v>
          </cell>
          <cell r="BD1562">
            <v>0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  <cell r="BK1562">
            <v>0</v>
          </cell>
          <cell r="BL1562">
            <v>0</v>
          </cell>
        </row>
        <row r="1563">
          <cell r="B1563" t="str">
            <v>1.1.06.08.00077</v>
          </cell>
          <cell r="C1563" t="str">
            <v xml:space="preserve">NV LEODAS                                         </v>
          </cell>
          <cell r="D1563">
            <v>5</v>
          </cell>
          <cell r="E1563">
            <v>0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AO1563">
            <v>0</v>
          </cell>
          <cell r="AP1563">
            <v>0</v>
          </cell>
          <cell r="AQ1563">
            <v>0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0</v>
          </cell>
          <cell r="AY1563">
            <v>0</v>
          </cell>
          <cell r="AZ1563">
            <v>0</v>
          </cell>
          <cell r="BA1563">
            <v>0</v>
          </cell>
          <cell r="BB1563">
            <v>0</v>
          </cell>
          <cell r="BC1563">
            <v>0</v>
          </cell>
          <cell r="BD1563">
            <v>0</v>
          </cell>
          <cell r="BE1563">
            <v>0</v>
          </cell>
          <cell r="BF1563">
            <v>0</v>
          </cell>
          <cell r="BG1563">
            <v>0</v>
          </cell>
          <cell r="BH1563">
            <v>0</v>
          </cell>
          <cell r="BI1563">
            <v>0</v>
          </cell>
          <cell r="BJ1563">
            <v>0</v>
          </cell>
          <cell r="BK1563">
            <v>0</v>
          </cell>
          <cell r="BL1563">
            <v>0</v>
          </cell>
        </row>
        <row r="1564">
          <cell r="B1564" t="str">
            <v>1.1.06.08.00078</v>
          </cell>
          <cell r="C1564" t="str">
            <v xml:space="preserve">NV LIDIAS                                         </v>
          </cell>
          <cell r="D1564">
            <v>5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AO1564">
            <v>0</v>
          </cell>
          <cell r="AP1564">
            <v>0</v>
          </cell>
          <cell r="AQ1564">
            <v>0</v>
          </cell>
          <cell r="AR1564">
            <v>0</v>
          </cell>
          <cell r="AS1564">
            <v>0</v>
          </cell>
          <cell r="AT1564">
            <v>0</v>
          </cell>
          <cell r="AU1564">
            <v>0</v>
          </cell>
          <cell r="AV1564">
            <v>0</v>
          </cell>
          <cell r="AW1564">
            <v>0</v>
          </cell>
          <cell r="AX1564">
            <v>0</v>
          </cell>
          <cell r="AY1564">
            <v>0</v>
          </cell>
          <cell r="AZ1564">
            <v>0</v>
          </cell>
          <cell r="BA1564">
            <v>0</v>
          </cell>
          <cell r="BB1564">
            <v>0</v>
          </cell>
          <cell r="BC1564">
            <v>0</v>
          </cell>
          <cell r="BD1564">
            <v>0</v>
          </cell>
          <cell r="BE1564">
            <v>0</v>
          </cell>
          <cell r="BF1564">
            <v>0</v>
          </cell>
          <cell r="BG1564">
            <v>0</v>
          </cell>
          <cell r="BH1564">
            <v>0</v>
          </cell>
          <cell r="BI1564">
            <v>0</v>
          </cell>
          <cell r="BJ1564">
            <v>0</v>
          </cell>
          <cell r="BK1564">
            <v>0</v>
          </cell>
          <cell r="BL1564">
            <v>0</v>
          </cell>
        </row>
        <row r="1565">
          <cell r="B1565" t="str">
            <v>1.1.06.08.00079</v>
          </cell>
          <cell r="C1565" t="str">
            <v xml:space="preserve">NV LILIANA DIMITROVA                              </v>
          </cell>
          <cell r="D1565">
            <v>5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0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0</v>
          </cell>
          <cell r="AK1565">
            <v>0</v>
          </cell>
          <cell r="AL1565">
            <v>0</v>
          </cell>
          <cell r="AM1565">
            <v>0</v>
          </cell>
          <cell r="AN1565">
            <v>501844.29</v>
          </cell>
          <cell r="AO1565">
            <v>6310.92</v>
          </cell>
          <cell r="AP1565">
            <v>6310.92</v>
          </cell>
          <cell r="AQ1565">
            <v>6310.92</v>
          </cell>
          <cell r="AR1565">
            <v>6310.92</v>
          </cell>
          <cell r="AS1565">
            <v>6310.92</v>
          </cell>
          <cell r="AT1565">
            <v>6310.92</v>
          </cell>
          <cell r="AU1565">
            <v>0</v>
          </cell>
          <cell r="AV1565">
            <v>0</v>
          </cell>
          <cell r="AW1565">
            <v>0</v>
          </cell>
          <cell r="AX1565">
            <v>2738.61</v>
          </cell>
          <cell r="AY1565">
            <v>0</v>
          </cell>
          <cell r="AZ1565">
            <v>0</v>
          </cell>
          <cell r="BA1565">
            <v>0</v>
          </cell>
          <cell r="BB1565">
            <v>0</v>
          </cell>
          <cell r="BC1565">
            <v>0</v>
          </cell>
          <cell r="BD1565">
            <v>0</v>
          </cell>
          <cell r="BE1565">
            <v>0</v>
          </cell>
          <cell r="BF1565">
            <v>0</v>
          </cell>
          <cell r="BG1565">
            <v>0</v>
          </cell>
          <cell r="BH1565">
            <v>0</v>
          </cell>
          <cell r="BI1565">
            <v>0</v>
          </cell>
          <cell r="BJ1565">
            <v>0</v>
          </cell>
          <cell r="BK1565">
            <v>0</v>
          </cell>
          <cell r="BL1565">
            <v>0</v>
          </cell>
        </row>
        <row r="1566">
          <cell r="B1566" t="str">
            <v>1.1.06.08.00080</v>
          </cell>
          <cell r="C1566" t="str">
            <v xml:space="preserve">NV LILY                                           </v>
          </cell>
          <cell r="D1566">
            <v>5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  <cell r="W1566">
            <v>219622.13</v>
          </cell>
          <cell r="X1566">
            <v>-69006.53</v>
          </cell>
          <cell r="Y1566">
            <v>-56947.63</v>
          </cell>
          <cell r="Z1566">
            <v>-56947.63</v>
          </cell>
          <cell r="AA1566">
            <v>-56947.63</v>
          </cell>
          <cell r="AB1566">
            <v>0</v>
          </cell>
          <cell r="AC1566">
            <v>0</v>
          </cell>
          <cell r="AD1566">
            <v>0</v>
          </cell>
          <cell r="AE1566">
            <v>0</v>
          </cell>
          <cell r="AF1566">
            <v>0</v>
          </cell>
          <cell r="AG1566">
            <v>0</v>
          </cell>
          <cell r="AH1566">
            <v>0</v>
          </cell>
          <cell r="AI1566">
            <v>0</v>
          </cell>
          <cell r="AJ1566">
            <v>0</v>
          </cell>
          <cell r="AK1566">
            <v>331545.11</v>
          </cell>
          <cell r="AL1566">
            <v>7995.58</v>
          </cell>
          <cell r="AM1566">
            <v>-1886.58</v>
          </cell>
          <cell r="AN1566">
            <v>-1948.56</v>
          </cell>
          <cell r="AO1566">
            <v>0</v>
          </cell>
          <cell r="AP1566">
            <v>0</v>
          </cell>
          <cell r="AQ1566">
            <v>0</v>
          </cell>
          <cell r="AR1566">
            <v>0</v>
          </cell>
          <cell r="AS1566">
            <v>0</v>
          </cell>
          <cell r="AT1566">
            <v>0</v>
          </cell>
          <cell r="AU1566">
            <v>0</v>
          </cell>
          <cell r="AV1566">
            <v>0</v>
          </cell>
          <cell r="AW1566">
            <v>0</v>
          </cell>
          <cell r="AX1566">
            <v>139287.35999999999</v>
          </cell>
          <cell r="AY1566">
            <v>0</v>
          </cell>
          <cell r="AZ1566">
            <v>0</v>
          </cell>
          <cell r="BA1566">
            <v>0</v>
          </cell>
          <cell r="BB1566">
            <v>0</v>
          </cell>
          <cell r="BC1566">
            <v>0</v>
          </cell>
          <cell r="BD1566">
            <v>0</v>
          </cell>
          <cell r="BE1566">
            <v>0</v>
          </cell>
          <cell r="BF1566">
            <v>0</v>
          </cell>
          <cell r="BG1566">
            <v>0</v>
          </cell>
          <cell r="BH1566">
            <v>0</v>
          </cell>
          <cell r="BI1566">
            <v>0</v>
          </cell>
          <cell r="BJ1566">
            <v>0</v>
          </cell>
          <cell r="BK1566">
            <v>0</v>
          </cell>
          <cell r="BL1566">
            <v>0</v>
          </cell>
        </row>
        <row r="1567">
          <cell r="B1567" t="str">
            <v>1.1.06.08.00081</v>
          </cell>
          <cell r="C1567" t="str">
            <v xml:space="preserve">NV MACIEJ RATAJ                                   </v>
          </cell>
          <cell r="D1567">
            <v>5</v>
          </cell>
          <cell r="E1567">
            <v>0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AO1567">
            <v>0</v>
          </cell>
          <cell r="AP1567">
            <v>0</v>
          </cell>
          <cell r="AQ1567">
            <v>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0</v>
          </cell>
          <cell r="AY1567">
            <v>0</v>
          </cell>
          <cell r="AZ1567">
            <v>0</v>
          </cell>
          <cell r="BA1567">
            <v>0</v>
          </cell>
          <cell r="BB1567">
            <v>0</v>
          </cell>
          <cell r="BC1567">
            <v>0</v>
          </cell>
          <cell r="BD1567">
            <v>0</v>
          </cell>
          <cell r="BE1567">
            <v>0</v>
          </cell>
          <cell r="BF1567">
            <v>0</v>
          </cell>
          <cell r="BG1567">
            <v>0</v>
          </cell>
          <cell r="BH1567">
            <v>0</v>
          </cell>
          <cell r="BI1567">
            <v>0</v>
          </cell>
          <cell r="BJ1567">
            <v>0</v>
          </cell>
          <cell r="BK1567">
            <v>0</v>
          </cell>
          <cell r="BL1567">
            <v>0</v>
          </cell>
        </row>
        <row r="1568">
          <cell r="B1568" t="str">
            <v>1.1.06.08.00082</v>
          </cell>
          <cell r="C1568" t="str">
            <v xml:space="preserve">NV MARIA I.A.                                     </v>
          </cell>
          <cell r="D1568">
            <v>5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AO1568">
            <v>0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0</v>
          </cell>
          <cell r="AY1568">
            <v>0</v>
          </cell>
          <cell r="AZ1568">
            <v>0</v>
          </cell>
          <cell r="BA1568">
            <v>0</v>
          </cell>
          <cell r="BB1568">
            <v>0</v>
          </cell>
          <cell r="BC1568">
            <v>0</v>
          </cell>
          <cell r="BD1568">
            <v>0</v>
          </cell>
          <cell r="BE1568">
            <v>0</v>
          </cell>
          <cell r="BF1568">
            <v>0</v>
          </cell>
          <cell r="BG1568">
            <v>0</v>
          </cell>
          <cell r="BH1568">
            <v>0</v>
          </cell>
          <cell r="BI1568">
            <v>0</v>
          </cell>
          <cell r="BJ1568">
            <v>0</v>
          </cell>
          <cell r="BK1568">
            <v>0</v>
          </cell>
          <cell r="BL1568">
            <v>0</v>
          </cell>
        </row>
        <row r="1569">
          <cell r="B1569" t="str">
            <v>1.1.06.08.00083</v>
          </cell>
          <cell r="C1569" t="str">
            <v xml:space="preserve">NV MARILIS T                                      </v>
          </cell>
          <cell r="D1569">
            <v>5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  <cell r="AY1569">
            <v>0</v>
          </cell>
          <cell r="AZ1569">
            <v>0</v>
          </cell>
          <cell r="BA1569">
            <v>0</v>
          </cell>
          <cell r="BB1569">
            <v>0</v>
          </cell>
          <cell r="BC1569">
            <v>0</v>
          </cell>
          <cell r="BD1569">
            <v>0</v>
          </cell>
          <cell r="BE1569">
            <v>0</v>
          </cell>
          <cell r="BF1569">
            <v>0</v>
          </cell>
          <cell r="BG1569">
            <v>0</v>
          </cell>
          <cell r="BH1569">
            <v>0</v>
          </cell>
          <cell r="BI1569">
            <v>0</v>
          </cell>
          <cell r="BJ1569">
            <v>0</v>
          </cell>
          <cell r="BK1569">
            <v>0</v>
          </cell>
          <cell r="BL1569">
            <v>0</v>
          </cell>
        </row>
        <row r="1570">
          <cell r="B1570" t="str">
            <v>1.1.06.08.00084</v>
          </cell>
          <cell r="C1570" t="str">
            <v xml:space="preserve">NV MARINAKI                                       </v>
          </cell>
          <cell r="D1570">
            <v>5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  <cell r="AY1570">
            <v>0</v>
          </cell>
          <cell r="AZ1570">
            <v>0</v>
          </cell>
          <cell r="BA1570">
            <v>0</v>
          </cell>
          <cell r="BB1570">
            <v>0</v>
          </cell>
          <cell r="BC1570">
            <v>0</v>
          </cell>
          <cell r="BD1570">
            <v>0</v>
          </cell>
          <cell r="BE1570">
            <v>0</v>
          </cell>
          <cell r="BF1570">
            <v>0</v>
          </cell>
          <cell r="BG1570">
            <v>0</v>
          </cell>
          <cell r="BH1570">
            <v>0</v>
          </cell>
          <cell r="BI1570">
            <v>0</v>
          </cell>
          <cell r="BJ1570">
            <v>0</v>
          </cell>
          <cell r="BK1570">
            <v>0</v>
          </cell>
          <cell r="BL1570">
            <v>0</v>
          </cell>
        </row>
        <row r="1571">
          <cell r="B1571" t="str">
            <v>1.1.06.08.00085</v>
          </cell>
          <cell r="C1571" t="str">
            <v xml:space="preserve">NV MAROUDIO                                       </v>
          </cell>
          <cell r="D1571">
            <v>5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  <cell r="X1571">
            <v>0</v>
          </cell>
          <cell r="Y1571">
            <v>0</v>
          </cell>
          <cell r="Z1571">
            <v>0</v>
          </cell>
          <cell r="AA1571">
            <v>0</v>
          </cell>
          <cell r="AB1571">
            <v>0</v>
          </cell>
          <cell r="AC1571">
            <v>0</v>
          </cell>
          <cell r="AD1571">
            <v>19601.32</v>
          </cell>
          <cell r="AE1571">
            <v>1205.18</v>
          </cell>
          <cell r="AF1571">
            <v>1205.18</v>
          </cell>
          <cell r="AG1571">
            <v>0</v>
          </cell>
          <cell r="AH1571">
            <v>3156.06</v>
          </cell>
          <cell r="AI1571">
            <v>3156.06</v>
          </cell>
          <cell r="AJ1571">
            <v>3156.06</v>
          </cell>
          <cell r="AK1571">
            <v>3156.06</v>
          </cell>
          <cell r="AL1571">
            <v>3156.06</v>
          </cell>
          <cell r="AM1571">
            <v>3156.06</v>
          </cell>
          <cell r="AN1571">
            <v>-515.70000000000005</v>
          </cell>
          <cell r="AO1571">
            <v>0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T1571">
            <v>0</v>
          </cell>
          <cell r="AU1571">
            <v>0</v>
          </cell>
          <cell r="AV1571">
            <v>0</v>
          </cell>
          <cell r="AW1571">
            <v>0</v>
          </cell>
          <cell r="AX1571">
            <v>0</v>
          </cell>
          <cell r="AY1571">
            <v>0</v>
          </cell>
          <cell r="AZ1571">
            <v>0</v>
          </cell>
          <cell r="BA1571">
            <v>0</v>
          </cell>
          <cell r="BB1571">
            <v>0</v>
          </cell>
          <cell r="BC1571">
            <v>0</v>
          </cell>
          <cell r="BD1571">
            <v>0</v>
          </cell>
          <cell r="BE1571">
            <v>0</v>
          </cell>
          <cell r="BF1571">
            <v>0</v>
          </cell>
          <cell r="BG1571">
            <v>0</v>
          </cell>
          <cell r="BH1571">
            <v>0</v>
          </cell>
          <cell r="BI1571">
            <v>0</v>
          </cell>
          <cell r="BJ1571">
            <v>0</v>
          </cell>
          <cell r="BK1571">
            <v>0</v>
          </cell>
          <cell r="BL1571">
            <v>0</v>
          </cell>
        </row>
        <row r="1572">
          <cell r="B1572" t="str">
            <v>1.1.06.08.00086</v>
          </cell>
          <cell r="C1572" t="str">
            <v xml:space="preserve">NV MAS PROSPERITY                                 </v>
          </cell>
          <cell r="D1572">
            <v>5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AO1572">
            <v>0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T1572">
            <v>0</v>
          </cell>
          <cell r="AU1572">
            <v>0</v>
          </cell>
          <cell r="AV1572">
            <v>0</v>
          </cell>
          <cell r="AW1572">
            <v>0</v>
          </cell>
          <cell r="AX1572">
            <v>0</v>
          </cell>
          <cell r="AY1572">
            <v>0</v>
          </cell>
          <cell r="AZ1572">
            <v>0</v>
          </cell>
          <cell r="BA1572">
            <v>0</v>
          </cell>
          <cell r="BB1572">
            <v>0</v>
          </cell>
          <cell r="BC1572">
            <v>0</v>
          </cell>
          <cell r="BD1572">
            <v>0</v>
          </cell>
          <cell r="BE1572">
            <v>0</v>
          </cell>
          <cell r="BF1572">
            <v>0</v>
          </cell>
          <cell r="BG1572">
            <v>0</v>
          </cell>
          <cell r="BH1572">
            <v>0</v>
          </cell>
          <cell r="BI1572">
            <v>0</v>
          </cell>
          <cell r="BJ1572">
            <v>0</v>
          </cell>
          <cell r="BK1572">
            <v>0</v>
          </cell>
          <cell r="BL1572">
            <v>0</v>
          </cell>
        </row>
        <row r="1573">
          <cell r="B1573" t="str">
            <v>1.1.06.08.00087</v>
          </cell>
          <cell r="C1573" t="str">
            <v xml:space="preserve">NV MASTER PETROS                                  </v>
          </cell>
          <cell r="D1573">
            <v>5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AO1573">
            <v>0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T1573">
            <v>0</v>
          </cell>
          <cell r="AU1573">
            <v>0</v>
          </cell>
          <cell r="AV1573">
            <v>0</v>
          </cell>
          <cell r="AW1573">
            <v>0</v>
          </cell>
          <cell r="AX1573">
            <v>0</v>
          </cell>
          <cell r="AY1573">
            <v>0</v>
          </cell>
          <cell r="AZ1573">
            <v>0</v>
          </cell>
          <cell r="BA1573">
            <v>0</v>
          </cell>
          <cell r="BB1573">
            <v>0</v>
          </cell>
          <cell r="BC1573">
            <v>0</v>
          </cell>
          <cell r="BD1573">
            <v>0</v>
          </cell>
          <cell r="BE1573">
            <v>0</v>
          </cell>
          <cell r="BF1573">
            <v>0</v>
          </cell>
          <cell r="BG1573">
            <v>0</v>
          </cell>
          <cell r="BH1573">
            <v>0</v>
          </cell>
          <cell r="BI1573">
            <v>0</v>
          </cell>
          <cell r="BJ1573">
            <v>0</v>
          </cell>
          <cell r="BK1573">
            <v>0</v>
          </cell>
          <cell r="BL1573">
            <v>0</v>
          </cell>
        </row>
        <row r="1574">
          <cell r="B1574" t="str">
            <v>1.1.06.08.00088</v>
          </cell>
          <cell r="C1574" t="str">
            <v xml:space="preserve">NV MERAKLIS                                       </v>
          </cell>
          <cell r="D1574">
            <v>5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T1574">
            <v>0</v>
          </cell>
          <cell r="U1574">
            <v>0</v>
          </cell>
          <cell r="V1574">
            <v>0</v>
          </cell>
          <cell r="W1574">
            <v>0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B1574">
            <v>0</v>
          </cell>
          <cell r="AC1574">
            <v>0</v>
          </cell>
          <cell r="AD1574">
            <v>0</v>
          </cell>
          <cell r="AE1574">
            <v>0</v>
          </cell>
          <cell r="AF1574">
            <v>0</v>
          </cell>
          <cell r="AG1574">
            <v>0</v>
          </cell>
          <cell r="AH1574">
            <v>0</v>
          </cell>
          <cell r="AI1574">
            <v>0</v>
          </cell>
          <cell r="AJ1574">
            <v>0</v>
          </cell>
          <cell r="AK1574">
            <v>0</v>
          </cell>
          <cell r="AL1574">
            <v>-93.42</v>
          </cell>
          <cell r="AM1574">
            <v>-93.42</v>
          </cell>
          <cell r="AN1574">
            <v>0</v>
          </cell>
          <cell r="AO1574">
            <v>0</v>
          </cell>
          <cell r="AP1574">
            <v>0</v>
          </cell>
          <cell r="AQ1574">
            <v>0</v>
          </cell>
          <cell r="AR1574">
            <v>0</v>
          </cell>
          <cell r="AS1574">
            <v>0</v>
          </cell>
          <cell r="AT1574">
            <v>0</v>
          </cell>
          <cell r="AU1574">
            <v>0</v>
          </cell>
          <cell r="AV1574">
            <v>0</v>
          </cell>
          <cell r="AW1574">
            <v>0</v>
          </cell>
          <cell r="AX1574">
            <v>0</v>
          </cell>
          <cell r="AY1574">
            <v>0</v>
          </cell>
          <cell r="AZ1574">
            <v>0</v>
          </cell>
          <cell r="BA1574">
            <v>0</v>
          </cell>
          <cell r="BB1574">
            <v>0</v>
          </cell>
          <cell r="BC1574">
            <v>0</v>
          </cell>
          <cell r="BD1574">
            <v>0</v>
          </cell>
          <cell r="BE1574">
            <v>0</v>
          </cell>
          <cell r="BF1574">
            <v>0</v>
          </cell>
          <cell r="BG1574">
            <v>0</v>
          </cell>
          <cell r="BH1574">
            <v>0</v>
          </cell>
          <cell r="BI1574">
            <v>0</v>
          </cell>
          <cell r="BJ1574">
            <v>0</v>
          </cell>
          <cell r="BK1574">
            <v>0</v>
          </cell>
          <cell r="BL1574">
            <v>0</v>
          </cell>
        </row>
        <row r="1575">
          <cell r="B1575" t="str">
            <v>1.1.06.08.00089</v>
          </cell>
          <cell r="C1575" t="str">
            <v xml:space="preserve">NV MICHAEL                                        </v>
          </cell>
          <cell r="D1575">
            <v>5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AO1575">
            <v>0</v>
          </cell>
          <cell r="AP1575">
            <v>0</v>
          </cell>
          <cell r="AQ1575">
            <v>8025.55</v>
          </cell>
          <cell r="AR1575">
            <v>8025.55</v>
          </cell>
          <cell r="AS1575">
            <v>98.61</v>
          </cell>
          <cell r="AT1575">
            <v>98.61</v>
          </cell>
          <cell r="AU1575">
            <v>98.61</v>
          </cell>
          <cell r="AV1575">
            <v>0</v>
          </cell>
          <cell r="AW1575">
            <v>0</v>
          </cell>
          <cell r="AX1575">
            <v>0</v>
          </cell>
          <cell r="AY1575">
            <v>0</v>
          </cell>
          <cell r="AZ1575">
            <v>0</v>
          </cell>
          <cell r="BA1575">
            <v>0</v>
          </cell>
          <cell r="BB1575">
            <v>0</v>
          </cell>
          <cell r="BC1575">
            <v>0</v>
          </cell>
          <cell r="BD1575">
            <v>0</v>
          </cell>
          <cell r="BE1575">
            <v>0</v>
          </cell>
          <cell r="BF1575">
            <v>0</v>
          </cell>
          <cell r="BG1575">
            <v>0</v>
          </cell>
          <cell r="BH1575">
            <v>0</v>
          </cell>
          <cell r="BI1575">
            <v>0</v>
          </cell>
          <cell r="BJ1575">
            <v>0</v>
          </cell>
          <cell r="BK1575">
            <v>0</v>
          </cell>
          <cell r="BL1575">
            <v>0</v>
          </cell>
        </row>
        <row r="1576">
          <cell r="B1576" t="str">
            <v>1.1.06.08.00090</v>
          </cell>
          <cell r="C1576" t="str">
            <v xml:space="preserve">NV MINOS                                          </v>
          </cell>
          <cell r="D1576">
            <v>5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AO1576">
            <v>0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T1576">
            <v>0</v>
          </cell>
          <cell r="AU1576">
            <v>0</v>
          </cell>
          <cell r="AV1576">
            <v>0</v>
          </cell>
          <cell r="AW1576">
            <v>0</v>
          </cell>
          <cell r="AX1576">
            <v>0</v>
          </cell>
          <cell r="AY1576">
            <v>0</v>
          </cell>
          <cell r="AZ1576">
            <v>0</v>
          </cell>
          <cell r="BA1576">
            <v>0</v>
          </cell>
          <cell r="BB1576">
            <v>0</v>
          </cell>
          <cell r="BC1576">
            <v>0</v>
          </cell>
          <cell r="BD1576">
            <v>0</v>
          </cell>
          <cell r="BE1576">
            <v>0</v>
          </cell>
          <cell r="BF1576">
            <v>0</v>
          </cell>
          <cell r="BG1576">
            <v>0</v>
          </cell>
          <cell r="BH1576">
            <v>0</v>
          </cell>
          <cell r="BI1576">
            <v>0</v>
          </cell>
          <cell r="BJ1576">
            <v>0</v>
          </cell>
          <cell r="BK1576">
            <v>0</v>
          </cell>
          <cell r="BL1576">
            <v>0</v>
          </cell>
        </row>
        <row r="1577">
          <cell r="B1577" t="str">
            <v>1.1.06.08.00091</v>
          </cell>
          <cell r="C1577" t="str">
            <v xml:space="preserve">NV MOOR LAKER                                     </v>
          </cell>
          <cell r="D1577">
            <v>5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AO1577">
            <v>0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T1577">
            <v>0</v>
          </cell>
          <cell r="AU1577">
            <v>0</v>
          </cell>
          <cell r="AV1577">
            <v>0</v>
          </cell>
          <cell r="AW1577">
            <v>0</v>
          </cell>
          <cell r="AX1577">
            <v>0</v>
          </cell>
          <cell r="AY1577">
            <v>0</v>
          </cell>
          <cell r="AZ1577">
            <v>0</v>
          </cell>
          <cell r="BA1577">
            <v>0</v>
          </cell>
          <cell r="BB1577">
            <v>0</v>
          </cell>
          <cell r="BC1577">
            <v>0</v>
          </cell>
          <cell r="BD1577">
            <v>0</v>
          </cell>
          <cell r="BE1577">
            <v>0</v>
          </cell>
          <cell r="BF1577">
            <v>0</v>
          </cell>
          <cell r="BG1577">
            <v>0</v>
          </cell>
          <cell r="BH1577">
            <v>0</v>
          </cell>
          <cell r="BI1577">
            <v>0</v>
          </cell>
          <cell r="BJ1577">
            <v>0</v>
          </cell>
          <cell r="BK1577">
            <v>0</v>
          </cell>
          <cell r="BL1577">
            <v>0</v>
          </cell>
        </row>
        <row r="1578">
          <cell r="B1578" t="str">
            <v>1.1.06.08.00092</v>
          </cell>
          <cell r="C1578" t="str">
            <v xml:space="preserve">NV NAVA AVRA                                      </v>
          </cell>
          <cell r="D1578">
            <v>5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AO1578">
            <v>0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T1578">
            <v>0</v>
          </cell>
          <cell r="AU1578">
            <v>0</v>
          </cell>
          <cell r="AV1578">
            <v>0</v>
          </cell>
          <cell r="AW1578">
            <v>0</v>
          </cell>
          <cell r="AX1578">
            <v>0</v>
          </cell>
          <cell r="AY1578">
            <v>0</v>
          </cell>
          <cell r="AZ1578">
            <v>0</v>
          </cell>
          <cell r="BA1578">
            <v>0</v>
          </cell>
          <cell r="BB1578">
            <v>0</v>
          </cell>
          <cell r="BC1578">
            <v>0</v>
          </cell>
          <cell r="BD1578">
            <v>0</v>
          </cell>
          <cell r="BE1578">
            <v>0</v>
          </cell>
          <cell r="BF1578">
            <v>0</v>
          </cell>
          <cell r="BG1578">
            <v>0</v>
          </cell>
          <cell r="BH1578">
            <v>0</v>
          </cell>
          <cell r="BI1578">
            <v>0</v>
          </cell>
          <cell r="BJ1578">
            <v>0</v>
          </cell>
          <cell r="BK1578">
            <v>0</v>
          </cell>
          <cell r="BL1578">
            <v>0</v>
          </cell>
        </row>
        <row r="1579">
          <cell r="B1579" t="str">
            <v>1.1.06.08.00093</v>
          </cell>
          <cell r="C1579" t="str">
            <v xml:space="preserve">NV NERANO                                         </v>
          </cell>
          <cell r="D1579">
            <v>5</v>
          </cell>
          <cell r="E1579">
            <v>0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AO1579">
            <v>0</v>
          </cell>
          <cell r="AP1579">
            <v>0</v>
          </cell>
          <cell r="AQ1579">
            <v>0</v>
          </cell>
          <cell r="AR1579">
            <v>0</v>
          </cell>
          <cell r="AS1579">
            <v>0</v>
          </cell>
          <cell r="AT1579">
            <v>0</v>
          </cell>
          <cell r="AU1579">
            <v>0</v>
          </cell>
          <cell r="AV1579">
            <v>0</v>
          </cell>
          <cell r="AW1579">
            <v>0</v>
          </cell>
          <cell r="AX1579">
            <v>0</v>
          </cell>
          <cell r="AY1579">
            <v>0</v>
          </cell>
          <cell r="AZ1579">
            <v>0</v>
          </cell>
          <cell r="BA1579">
            <v>0</v>
          </cell>
          <cell r="BB1579">
            <v>0</v>
          </cell>
          <cell r="BC1579">
            <v>0</v>
          </cell>
          <cell r="BD1579">
            <v>0</v>
          </cell>
          <cell r="BE1579">
            <v>0</v>
          </cell>
          <cell r="BF1579">
            <v>0</v>
          </cell>
          <cell r="BG1579">
            <v>0</v>
          </cell>
          <cell r="BH1579">
            <v>0</v>
          </cell>
          <cell r="BI1579">
            <v>0</v>
          </cell>
          <cell r="BJ1579">
            <v>0</v>
          </cell>
          <cell r="BK1579">
            <v>0</v>
          </cell>
          <cell r="BL1579">
            <v>0</v>
          </cell>
        </row>
        <row r="1580">
          <cell r="B1580" t="str">
            <v>1.1.06.08.00094</v>
          </cell>
          <cell r="C1580" t="str">
            <v xml:space="preserve">NV NERES P                                        </v>
          </cell>
          <cell r="D1580">
            <v>5</v>
          </cell>
          <cell r="E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AO1580">
            <v>0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T1580">
            <v>0</v>
          </cell>
          <cell r="AU1580">
            <v>0</v>
          </cell>
          <cell r="AV1580">
            <v>0</v>
          </cell>
          <cell r="AW1580">
            <v>0</v>
          </cell>
          <cell r="AX1580">
            <v>0</v>
          </cell>
          <cell r="AY1580">
            <v>0</v>
          </cell>
          <cell r="AZ1580">
            <v>0</v>
          </cell>
          <cell r="BA1580">
            <v>0</v>
          </cell>
          <cell r="BB1580">
            <v>0</v>
          </cell>
          <cell r="BC1580">
            <v>0</v>
          </cell>
          <cell r="BD1580">
            <v>0</v>
          </cell>
          <cell r="BE1580">
            <v>0</v>
          </cell>
          <cell r="BF1580">
            <v>0</v>
          </cell>
          <cell r="BG1580">
            <v>0</v>
          </cell>
          <cell r="BH1580">
            <v>0</v>
          </cell>
          <cell r="BI1580">
            <v>0</v>
          </cell>
          <cell r="BJ1580">
            <v>0</v>
          </cell>
          <cell r="BK1580">
            <v>0</v>
          </cell>
          <cell r="BL1580">
            <v>0</v>
          </cell>
        </row>
        <row r="1581">
          <cell r="B1581" t="str">
            <v>1.1.06.08.00095</v>
          </cell>
          <cell r="C1581" t="str">
            <v xml:space="preserve">NV NESTOR C                                       </v>
          </cell>
          <cell r="D1581">
            <v>5</v>
          </cell>
          <cell r="E1581">
            <v>0</v>
          </cell>
          <cell r="F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AO1581">
            <v>0</v>
          </cell>
          <cell r="AP1581">
            <v>0</v>
          </cell>
          <cell r="AQ1581">
            <v>0</v>
          </cell>
          <cell r="AR1581">
            <v>0</v>
          </cell>
          <cell r="AS1581">
            <v>0</v>
          </cell>
          <cell r="AT1581">
            <v>0</v>
          </cell>
          <cell r="AU1581">
            <v>0</v>
          </cell>
          <cell r="AV1581">
            <v>0</v>
          </cell>
          <cell r="AW1581">
            <v>0</v>
          </cell>
          <cell r="AX1581">
            <v>0</v>
          </cell>
          <cell r="AY1581">
            <v>0</v>
          </cell>
          <cell r="AZ1581">
            <v>0</v>
          </cell>
          <cell r="BA1581">
            <v>0</v>
          </cell>
          <cell r="BB1581">
            <v>0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  <cell r="BK1581">
            <v>0</v>
          </cell>
          <cell r="BL1581">
            <v>0</v>
          </cell>
        </row>
        <row r="1582">
          <cell r="B1582" t="str">
            <v>1.1.06.08.00096</v>
          </cell>
          <cell r="C1582" t="str">
            <v xml:space="preserve">NV OURIOUS                                        </v>
          </cell>
          <cell r="D1582">
            <v>5</v>
          </cell>
          <cell r="E1582">
            <v>0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AO1582">
            <v>0</v>
          </cell>
          <cell r="AP1582">
            <v>0</v>
          </cell>
          <cell r="AQ1582">
            <v>0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0</v>
          </cell>
          <cell r="AY1582">
            <v>0</v>
          </cell>
          <cell r="AZ1582">
            <v>0</v>
          </cell>
          <cell r="BA1582">
            <v>0</v>
          </cell>
          <cell r="BB1582">
            <v>0</v>
          </cell>
          <cell r="BC1582">
            <v>0</v>
          </cell>
          <cell r="BD1582">
            <v>0</v>
          </cell>
          <cell r="BE1582">
            <v>0</v>
          </cell>
          <cell r="BF1582">
            <v>0</v>
          </cell>
          <cell r="BG1582">
            <v>0</v>
          </cell>
          <cell r="BH1582">
            <v>0</v>
          </cell>
          <cell r="BI1582">
            <v>0</v>
          </cell>
          <cell r="BJ1582">
            <v>0</v>
          </cell>
          <cell r="BK1582">
            <v>0</v>
          </cell>
          <cell r="BL1582">
            <v>0</v>
          </cell>
        </row>
        <row r="1583">
          <cell r="B1583" t="str">
            <v>1.1.06.08.00097</v>
          </cell>
          <cell r="C1583" t="str">
            <v xml:space="preserve">NV PAGAGIOTIS                                     </v>
          </cell>
          <cell r="D1583">
            <v>5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AO1583">
            <v>0</v>
          </cell>
          <cell r="AP1583">
            <v>0</v>
          </cell>
          <cell r="AQ1583">
            <v>0</v>
          </cell>
          <cell r="AR1583">
            <v>0</v>
          </cell>
          <cell r="AS1583">
            <v>0</v>
          </cell>
          <cell r="AT1583">
            <v>0</v>
          </cell>
          <cell r="AU1583">
            <v>0</v>
          </cell>
          <cell r="AV1583">
            <v>0</v>
          </cell>
          <cell r="AW1583">
            <v>0</v>
          </cell>
          <cell r="AX1583">
            <v>0</v>
          </cell>
          <cell r="AY1583">
            <v>0</v>
          </cell>
          <cell r="AZ1583">
            <v>0</v>
          </cell>
          <cell r="BA1583">
            <v>0</v>
          </cell>
          <cell r="BB1583">
            <v>0</v>
          </cell>
          <cell r="BC1583">
            <v>0</v>
          </cell>
          <cell r="BD1583">
            <v>0</v>
          </cell>
          <cell r="BE1583">
            <v>0</v>
          </cell>
          <cell r="BF1583">
            <v>0</v>
          </cell>
          <cell r="BG1583">
            <v>0</v>
          </cell>
          <cell r="BH1583">
            <v>0</v>
          </cell>
          <cell r="BI1583">
            <v>0</v>
          </cell>
          <cell r="BJ1583">
            <v>0</v>
          </cell>
          <cell r="BK1583">
            <v>0</v>
          </cell>
          <cell r="BL1583">
            <v>0</v>
          </cell>
        </row>
        <row r="1584">
          <cell r="B1584" t="str">
            <v>1.1.06.08.00098</v>
          </cell>
          <cell r="C1584" t="str">
            <v xml:space="preserve">NV PANAGIA SPILIANI                               </v>
          </cell>
          <cell r="D1584">
            <v>5</v>
          </cell>
          <cell r="E1584">
            <v>0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AO1584">
            <v>0</v>
          </cell>
          <cell r="AP1584">
            <v>0</v>
          </cell>
          <cell r="AQ1584">
            <v>0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0</v>
          </cell>
          <cell r="AY1584">
            <v>0</v>
          </cell>
          <cell r="AZ1584">
            <v>0</v>
          </cell>
          <cell r="BA1584">
            <v>0</v>
          </cell>
          <cell r="BB1584">
            <v>0</v>
          </cell>
          <cell r="BC1584">
            <v>0</v>
          </cell>
          <cell r="BD1584">
            <v>0</v>
          </cell>
          <cell r="BE1584">
            <v>0</v>
          </cell>
          <cell r="BF1584">
            <v>0</v>
          </cell>
          <cell r="BG1584">
            <v>0</v>
          </cell>
          <cell r="BH1584">
            <v>0</v>
          </cell>
          <cell r="BI1584">
            <v>0</v>
          </cell>
          <cell r="BJ1584">
            <v>0</v>
          </cell>
          <cell r="BK1584">
            <v>0</v>
          </cell>
          <cell r="BL1584">
            <v>0</v>
          </cell>
        </row>
        <row r="1585">
          <cell r="B1585" t="str">
            <v>1.1.06.08.00099</v>
          </cell>
          <cell r="C1585" t="str">
            <v xml:space="preserve">NV PANTAZIS L                                     </v>
          </cell>
          <cell r="D1585">
            <v>5</v>
          </cell>
          <cell r="E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AO1585">
            <v>0</v>
          </cell>
          <cell r="AP1585">
            <v>0</v>
          </cell>
          <cell r="AQ1585">
            <v>0</v>
          </cell>
          <cell r="AR1585">
            <v>0</v>
          </cell>
          <cell r="AS1585">
            <v>0</v>
          </cell>
          <cell r="AT1585">
            <v>0</v>
          </cell>
          <cell r="AU1585">
            <v>0</v>
          </cell>
          <cell r="AV1585">
            <v>0</v>
          </cell>
          <cell r="AW1585">
            <v>0</v>
          </cell>
          <cell r="AX1585">
            <v>0</v>
          </cell>
          <cell r="AY1585">
            <v>0</v>
          </cell>
          <cell r="AZ1585">
            <v>0</v>
          </cell>
          <cell r="BA1585">
            <v>0</v>
          </cell>
          <cell r="BB1585">
            <v>0</v>
          </cell>
          <cell r="BC1585">
            <v>0</v>
          </cell>
          <cell r="BD1585">
            <v>0</v>
          </cell>
          <cell r="BE1585">
            <v>0</v>
          </cell>
          <cell r="BF1585">
            <v>0</v>
          </cell>
          <cell r="BG1585">
            <v>0</v>
          </cell>
          <cell r="BH1585">
            <v>0</v>
          </cell>
          <cell r="BI1585">
            <v>0</v>
          </cell>
          <cell r="BJ1585">
            <v>0</v>
          </cell>
          <cell r="BK1585">
            <v>0</v>
          </cell>
          <cell r="BL1585">
            <v>0</v>
          </cell>
        </row>
        <row r="1586">
          <cell r="B1586" t="str">
            <v>1.1.06.08.00100</v>
          </cell>
          <cell r="C1586" t="str">
            <v xml:space="preserve">NV PAUL KERES                                     </v>
          </cell>
          <cell r="D1586">
            <v>5</v>
          </cell>
          <cell r="E1586">
            <v>0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AO1586">
            <v>0</v>
          </cell>
          <cell r="AP1586">
            <v>0</v>
          </cell>
          <cell r="AQ1586">
            <v>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0</v>
          </cell>
          <cell r="AY1586">
            <v>0</v>
          </cell>
          <cell r="AZ1586">
            <v>0</v>
          </cell>
          <cell r="BA1586">
            <v>0</v>
          </cell>
          <cell r="BB1586">
            <v>0</v>
          </cell>
          <cell r="BC1586">
            <v>0</v>
          </cell>
          <cell r="BD1586">
            <v>0</v>
          </cell>
          <cell r="BE1586">
            <v>0</v>
          </cell>
          <cell r="BF1586">
            <v>0</v>
          </cell>
          <cell r="BG1586">
            <v>0</v>
          </cell>
          <cell r="BH1586">
            <v>0</v>
          </cell>
          <cell r="BI1586">
            <v>0</v>
          </cell>
          <cell r="BJ1586">
            <v>0</v>
          </cell>
          <cell r="BK1586">
            <v>0</v>
          </cell>
          <cell r="BL1586">
            <v>0</v>
          </cell>
        </row>
        <row r="1587">
          <cell r="B1587" t="str">
            <v>1.1.06.08.00101</v>
          </cell>
          <cell r="C1587" t="str">
            <v xml:space="preserve">NV PENELOPE A                                     </v>
          </cell>
          <cell r="D1587">
            <v>5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AO1587">
            <v>0</v>
          </cell>
          <cell r="AP1587">
            <v>0</v>
          </cell>
          <cell r="AQ1587">
            <v>0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0</v>
          </cell>
          <cell r="AY1587">
            <v>0</v>
          </cell>
          <cell r="AZ1587">
            <v>0</v>
          </cell>
          <cell r="BA1587">
            <v>0</v>
          </cell>
          <cell r="BB1587">
            <v>0</v>
          </cell>
          <cell r="BC1587">
            <v>0</v>
          </cell>
          <cell r="BD1587">
            <v>0</v>
          </cell>
          <cell r="BE1587">
            <v>0</v>
          </cell>
          <cell r="BF1587">
            <v>0</v>
          </cell>
          <cell r="BG1587">
            <v>0</v>
          </cell>
          <cell r="BH1587">
            <v>0</v>
          </cell>
          <cell r="BI1587">
            <v>0</v>
          </cell>
          <cell r="BJ1587">
            <v>0</v>
          </cell>
          <cell r="BK1587">
            <v>0</v>
          </cell>
          <cell r="BL1587">
            <v>0</v>
          </cell>
        </row>
        <row r="1588">
          <cell r="B1588" t="str">
            <v>1.1.06.08.00102</v>
          </cell>
          <cell r="C1588" t="str">
            <v xml:space="preserve">NV PETIMATA                                       </v>
          </cell>
          <cell r="D1588">
            <v>5</v>
          </cell>
          <cell r="E1588">
            <v>0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144903.84</v>
          </cell>
          <cell r="AT1588">
            <v>14345.81</v>
          </cell>
          <cell r="AU1588">
            <v>14345.81</v>
          </cell>
          <cell r="AV1588">
            <v>14345.81</v>
          </cell>
          <cell r="AW1588">
            <v>14345.81</v>
          </cell>
          <cell r="AX1588">
            <v>14345.81</v>
          </cell>
          <cell r="AY1588">
            <v>0</v>
          </cell>
          <cell r="AZ1588">
            <v>0</v>
          </cell>
          <cell r="BA1588">
            <v>0</v>
          </cell>
          <cell r="BB1588">
            <v>0</v>
          </cell>
          <cell r="BC1588">
            <v>0</v>
          </cell>
          <cell r="BD1588">
            <v>0</v>
          </cell>
          <cell r="BE1588">
            <v>0</v>
          </cell>
          <cell r="BF1588">
            <v>0</v>
          </cell>
          <cell r="BG1588">
            <v>0</v>
          </cell>
          <cell r="BH1588">
            <v>0</v>
          </cell>
          <cell r="BI1588">
            <v>0</v>
          </cell>
          <cell r="BJ1588">
            <v>0</v>
          </cell>
          <cell r="BK1588">
            <v>0</v>
          </cell>
          <cell r="BL1588">
            <v>0</v>
          </cell>
        </row>
        <row r="1589">
          <cell r="B1589" t="str">
            <v>1.1.06.08.00103</v>
          </cell>
          <cell r="C1589" t="str">
            <v xml:space="preserve">NV PIONNER                                        </v>
          </cell>
          <cell r="D1589">
            <v>5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3230.12</v>
          </cell>
          <cell r="R1589">
            <v>3230.12</v>
          </cell>
          <cell r="S1589">
            <v>3230.12</v>
          </cell>
          <cell r="T1589">
            <v>3230.12</v>
          </cell>
          <cell r="U1589">
            <v>3230.12</v>
          </cell>
          <cell r="V1589">
            <v>3230.12</v>
          </cell>
          <cell r="W1589">
            <v>3230.12</v>
          </cell>
          <cell r="X1589">
            <v>3230.12</v>
          </cell>
          <cell r="Y1589">
            <v>3230.12</v>
          </cell>
          <cell r="Z1589">
            <v>3230.12</v>
          </cell>
          <cell r="AA1589">
            <v>3230.12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  <cell r="AY1589">
            <v>0</v>
          </cell>
          <cell r="AZ1589">
            <v>0</v>
          </cell>
          <cell r="BA1589">
            <v>0</v>
          </cell>
          <cell r="BB1589">
            <v>0</v>
          </cell>
          <cell r="BC1589">
            <v>0</v>
          </cell>
          <cell r="BD1589">
            <v>0</v>
          </cell>
          <cell r="BE1589">
            <v>0</v>
          </cell>
          <cell r="BF1589">
            <v>0</v>
          </cell>
          <cell r="BG1589">
            <v>0</v>
          </cell>
          <cell r="BH1589">
            <v>0</v>
          </cell>
          <cell r="BI1589">
            <v>0</v>
          </cell>
          <cell r="BJ1589">
            <v>0</v>
          </cell>
          <cell r="BK1589">
            <v>0</v>
          </cell>
          <cell r="BL1589">
            <v>0</v>
          </cell>
        </row>
        <row r="1590">
          <cell r="B1590" t="str">
            <v>1.1.06.08.00104</v>
          </cell>
          <cell r="C1590" t="str">
            <v xml:space="preserve">NV POOJA                                          </v>
          </cell>
          <cell r="D1590">
            <v>5</v>
          </cell>
          <cell r="E1590">
            <v>0</v>
          </cell>
          <cell r="F1590">
            <v>0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AO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T1590">
            <v>0</v>
          </cell>
          <cell r="AU1590">
            <v>0</v>
          </cell>
          <cell r="AV1590">
            <v>0</v>
          </cell>
          <cell r="AW1590">
            <v>0</v>
          </cell>
          <cell r="AX1590">
            <v>0</v>
          </cell>
          <cell r="AY1590">
            <v>0</v>
          </cell>
          <cell r="AZ1590">
            <v>0</v>
          </cell>
          <cell r="BA1590">
            <v>0</v>
          </cell>
          <cell r="BB1590">
            <v>0</v>
          </cell>
          <cell r="BC1590">
            <v>0</v>
          </cell>
          <cell r="BD1590">
            <v>0</v>
          </cell>
          <cell r="BE1590">
            <v>0</v>
          </cell>
          <cell r="BF1590">
            <v>0</v>
          </cell>
          <cell r="BG1590">
            <v>0</v>
          </cell>
          <cell r="BH1590">
            <v>0</v>
          </cell>
          <cell r="BI1590">
            <v>0</v>
          </cell>
          <cell r="BJ1590">
            <v>0</v>
          </cell>
          <cell r="BK1590">
            <v>0</v>
          </cell>
          <cell r="BL1590">
            <v>0</v>
          </cell>
        </row>
        <row r="1591">
          <cell r="B1591" t="str">
            <v>1.1.06.08.00105</v>
          </cell>
          <cell r="C1591" t="str">
            <v xml:space="preserve">NV POWSTANIEC WIEKOLPOSKI                         </v>
          </cell>
          <cell r="D1591">
            <v>5</v>
          </cell>
          <cell r="E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AO1591">
            <v>0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T1591">
            <v>0</v>
          </cell>
          <cell r="AU1591">
            <v>0</v>
          </cell>
          <cell r="AV1591">
            <v>0</v>
          </cell>
          <cell r="AW1591">
            <v>0</v>
          </cell>
          <cell r="AX1591">
            <v>0</v>
          </cell>
          <cell r="AY1591">
            <v>0</v>
          </cell>
          <cell r="AZ1591">
            <v>0</v>
          </cell>
          <cell r="BA1591">
            <v>0</v>
          </cell>
          <cell r="BB1591">
            <v>0</v>
          </cell>
          <cell r="BC1591">
            <v>0</v>
          </cell>
          <cell r="BD1591">
            <v>0</v>
          </cell>
          <cell r="BE1591">
            <v>0</v>
          </cell>
          <cell r="BF1591">
            <v>0</v>
          </cell>
          <cell r="BG1591">
            <v>0</v>
          </cell>
          <cell r="BH1591">
            <v>0</v>
          </cell>
          <cell r="BI1591">
            <v>0</v>
          </cell>
          <cell r="BJ1591">
            <v>0</v>
          </cell>
          <cell r="BK1591">
            <v>0</v>
          </cell>
          <cell r="BL1591">
            <v>0</v>
          </cell>
        </row>
        <row r="1592">
          <cell r="B1592" t="str">
            <v>1.1.06.08.00106</v>
          </cell>
          <cell r="C1592" t="str">
            <v xml:space="preserve">NV PROGRESS                                       </v>
          </cell>
          <cell r="D1592">
            <v>5</v>
          </cell>
          <cell r="E1592">
            <v>0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AO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T1592">
            <v>0</v>
          </cell>
          <cell r="AU1592">
            <v>0</v>
          </cell>
          <cell r="AV1592">
            <v>0</v>
          </cell>
          <cell r="AW1592">
            <v>0</v>
          </cell>
          <cell r="AX1592">
            <v>0</v>
          </cell>
          <cell r="AY1592">
            <v>0</v>
          </cell>
          <cell r="AZ1592">
            <v>0</v>
          </cell>
          <cell r="BA1592">
            <v>0</v>
          </cell>
          <cell r="BB1592">
            <v>0</v>
          </cell>
          <cell r="BC1592">
            <v>0</v>
          </cell>
          <cell r="BD1592">
            <v>0</v>
          </cell>
          <cell r="BE1592">
            <v>0</v>
          </cell>
          <cell r="BF1592">
            <v>0</v>
          </cell>
          <cell r="BG1592">
            <v>0</v>
          </cell>
          <cell r="BH1592">
            <v>0</v>
          </cell>
          <cell r="BI1592">
            <v>0</v>
          </cell>
          <cell r="BJ1592">
            <v>0</v>
          </cell>
          <cell r="BK1592">
            <v>0</v>
          </cell>
          <cell r="BL1592">
            <v>0</v>
          </cell>
        </row>
        <row r="1593">
          <cell r="B1593" t="str">
            <v>1.1.06.08.00107</v>
          </cell>
          <cell r="C1593" t="str">
            <v xml:space="preserve">NV PROIKONISSOS                                   </v>
          </cell>
          <cell r="D1593">
            <v>5</v>
          </cell>
          <cell r="E1593">
            <v>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AO1593">
            <v>0</v>
          </cell>
          <cell r="AP1593">
            <v>0</v>
          </cell>
          <cell r="AQ1593">
            <v>0</v>
          </cell>
          <cell r="AR1593">
            <v>0</v>
          </cell>
          <cell r="AS1593">
            <v>0</v>
          </cell>
          <cell r="AT1593">
            <v>0</v>
          </cell>
          <cell r="AU1593">
            <v>0</v>
          </cell>
          <cell r="AV1593">
            <v>0</v>
          </cell>
          <cell r="AW1593">
            <v>0</v>
          </cell>
          <cell r="AX1593">
            <v>0</v>
          </cell>
          <cell r="AY1593">
            <v>0</v>
          </cell>
          <cell r="AZ1593">
            <v>0</v>
          </cell>
          <cell r="BA1593">
            <v>0</v>
          </cell>
          <cell r="BB1593">
            <v>0</v>
          </cell>
          <cell r="BC1593">
            <v>0</v>
          </cell>
          <cell r="BD1593">
            <v>0</v>
          </cell>
          <cell r="BE1593">
            <v>0</v>
          </cell>
          <cell r="BF1593">
            <v>0</v>
          </cell>
          <cell r="BG1593">
            <v>0</v>
          </cell>
          <cell r="BH1593">
            <v>0</v>
          </cell>
          <cell r="BI1593">
            <v>0</v>
          </cell>
          <cell r="BJ1593">
            <v>0</v>
          </cell>
          <cell r="BK1593">
            <v>0</v>
          </cell>
          <cell r="BL1593">
            <v>0</v>
          </cell>
        </row>
        <row r="1594">
          <cell r="B1594" t="str">
            <v>1.1.06.08.00108</v>
          </cell>
          <cell r="C1594" t="str">
            <v xml:space="preserve">NV PROSPERITY X                                   </v>
          </cell>
          <cell r="D1594">
            <v>5</v>
          </cell>
          <cell r="E1594">
            <v>0</v>
          </cell>
          <cell r="F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AO1594">
            <v>0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T1594">
            <v>0</v>
          </cell>
          <cell r="AU1594">
            <v>0</v>
          </cell>
          <cell r="AV1594">
            <v>0</v>
          </cell>
          <cell r="AW1594">
            <v>0</v>
          </cell>
          <cell r="AX1594">
            <v>0</v>
          </cell>
          <cell r="AY1594">
            <v>0</v>
          </cell>
          <cell r="AZ1594">
            <v>0</v>
          </cell>
          <cell r="BA1594">
            <v>0</v>
          </cell>
          <cell r="BB1594">
            <v>0</v>
          </cell>
          <cell r="BC1594">
            <v>0</v>
          </cell>
          <cell r="BD1594">
            <v>0</v>
          </cell>
          <cell r="BE1594">
            <v>0</v>
          </cell>
          <cell r="BF1594">
            <v>0</v>
          </cell>
          <cell r="BG1594">
            <v>0</v>
          </cell>
          <cell r="BH1594">
            <v>0</v>
          </cell>
          <cell r="BI1594">
            <v>0</v>
          </cell>
          <cell r="BJ1594">
            <v>0</v>
          </cell>
          <cell r="BK1594">
            <v>0</v>
          </cell>
          <cell r="BL1594">
            <v>0</v>
          </cell>
        </row>
        <row r="1595">
          <cell r="B1595" t="str">
            <v>1.1.06.08.00109</v>
          </cell>
          <cell r="C1595" t="str">
            <v xml:space="preserve">NV RODINA                                         </v>
          </cell>
          <cell r="D1595">
            <v>5</v>
          </cell>
          <cell r="E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92135.82</v>
          </cell>
          <cell r="R1595">
            <v>8919.3700000000008</v>
          </cell>
          <cell r="S1595">
            <v>7996.17</v>
          </cell>
          <cell r="T1595">
            <v>7996.17</v>
          </cell>
          <cell r="U1595">
            <v>7996.17</v>
          </cell>
          <cell r="V1595">
            <v>7996.17</v>
          </cell>
          <cell r="W1595">
            <v>7996.17</v>
          </cell>
          <cell r="X1595">
            <v>7996.17</v>
          </cell>
          <cell r="Y1595">
            <v>-930.65</v>
          </cell>
          <cell r="Z1595">
            <v>-930.65</v>
          </cell>
          <cell r="AA1595">
            <v>-930.65</v>
          </cell>
          <cell r="AB1595">
            <v>0</v>
          </cell>
          <cell r="AC1595">
            <v>0</v>
          </cell>
          <cell r="AD1595">
            <v>0</v>
          </cell>
          <cell r="AE1595">
            <v>0</v>
          </cell>
          <cell r="AF1595">
            <v>0</v>
          </cell>
          <cell r="AG1595">
            <v>0</v>
          </cell>
          <cell r="AH1595">
            <v>0</v>
          </cell>
          <cell r="AI1595">
            <v>0</v>
          </cell>
          <cell r="AJ1595">
            <v>0</v>
          </cell>
          <cell r="AK1595">
            <v>0</v>
          </cell>
          <cell r="AL1595">
            <v>26887.99</v>
          </cell>
          <cell r="AM1595">
            <v>26887.99</v>
          </cell>
          <cell r="AN1595">
            <v>26887.99</v>
          </cell>
          <cell r="AO1595">
            <v>26887.99</v>
          </cell>
          <cell r="AP1595">
            <v>26887.99</v>
          </cell>
          <cell r="AQ1595">
            <v>26887.99</v>
          </cell>
          <cell r="AR1595">
            <v>26887.99</v>
          </cell>
          <cell r="AS1595">
            <v>26887.99</v>
          </cell>
          <cell r="AT1595">
            <v>26887.99</v>
          </cell>
          <cell r="AU1595">
            <v>0</v>
          </cell>
          <cell r="AV1595">
            <v>0</v>
          </cell>
          <cell r="AW1595">
            <v>0</v>
          </cell>
          <cell r="AX1595">
            <v>0</v>
          </cell>
          <cell r="AY1595">
            <v>0</v>
          </cell>
          <cell r="AZ1595">
            <v>0</v>
          </cell>
          <cell r="BA1595">
            <v>0</v>
          </cell>
          <cell r="BB1595">
            <v>0</v>
          </cell>
          <cell r="BC1595">
            <v>0</v>
          </cell>
          <cell r="BD1595">
            <v>0</v>
          </cell>
          <cell r="BE1595">
            <v>0</v>
          </cell>
          <cell r="BF1595">
            <v>0</v>
          </cell>
          <cell r="BG1595">
            <v>0</v>
          </cell>
          <cell r="BH1595">
            <v>0</v>
          </cell>
          <cell r="BI1595">
            <v>0</v>
          </cell>
          <cell r="BJ1595">
            <v>0</v>
          </cell>
          <cell r="BK1595">
            <v>0</v>
          </cell>
          <cell r="BL1595">
            <v>0</v>
          </cell>
        </row>
        <row r="1596">
          <cell r="B1596" t="str">
            <v>1.1.06.08.00110</v>
          </cell>
          <cell r="C1596" t="str">
            <v xml:space="preserve">NV RODLO                                          </v>
          </cell>
          <cell r="D1596">
            <v>5</v>
          </cell>
          <cell r="E1596">
            <v>0</v>
          </cell>
          <cell r="F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AO1596">
            <v>0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T1596">
            <v>0</v>
          </cell>
          <cell r="AU1596">
            <v>0</v>
          </cell>
          <cell r="AV1596">
            <v>0</v>
          </cell>
          <cell r="AW1596">
            <v>0</v>
          </cell>
          <cell r="AX1596">
            <v>0</v>
          </cell>
          <cell r="AY1596">
            <v>0</v>
          </cell>
          <cell r="AZ1596">
            <v>0</v>
          </cell>
          <cell r="BA1596">
            <v>0</v>
          </cell>
          <cell r="BB1596">
            <v>0</v>
          </cell>
          <cell r="BC1596">
            <v>0</v>
          </cell>
          <cell r="BD1596">
            <v>0</v>
          </cell>
          <cell r="BE1596">
            <v>0</v>
          </cell>
          <cell r="BF1596">
            <v>0</v>
          </cell>
          <cell r="BG1596">
            <v>0</v>
          </cell>
          <cell r="BH1596">
            <v>0</v>
          </cell>
          <cell r="BI1596">
            <v>0</v>
          </cell>
          <cell r="BJ1596">
            <v>0</v>
          </cell>
          <cell r="BK1596">
            <v>0</v>
          </cell>
          <cell r="BL1596">
            <v>0</v>
          </cell>
        </row>
        <row r="1597">
          <cell r="B1597" t="str">
            <v>1.1.06.08.00111</v>
          </cell>
          <cell r="C1597" t="str">
            <v xml:space="preserve">NV RODOPI                                         </v>
          </cell>
          <cell r="D1597">
            <v>5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AO1597">
            <v>0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T1597">
            <v>0</v>
          </cell>
          <cell r="AU1597">
            <v>0</v>
          </cell>
          <cell r="AV1597">
            <v>0</v>
          </cell>
          <cell r="AW1597">
            <v>0</v>
          </cell>
          <cell r="AX1597">
            <v>0</v>
          </cell>
          <cell r="AY1597">
            <v>0</v>
          </cell>
          <cell r="AZ1597">
            <v>0</v>
          </cell>
          <cell r="BA1597">
            <v>0</v>
          </cell>
          <cell r="BB1597">
            <v>0</v>
          </cell>
          <cell r="BC1597">
            <v>0</v>
          </cell>
          <cell r="BD1597">
            <v>0</v>
          </cell>
          <cell r="BE1597">
            <v>0</v>
          </cell>
          <cell r="BF1597">
            <v>0</v>
          </cell>
          <cell r="BG1597">
            <v>0</v>
          </cell>
          <cell r="BH1597">
            <v>0</v>
          </cell>
          <cell r="BI1597">
            <v>0</v>
          </cell>
          <cell r="BJ1597">
            <v>0</v>
          </cell>
          <cell r="BK1597">
            <v>0</v>
          </cell>
          <cell r="BL1597">
            <v>0</v>
          </cell>
        </row>
        <row r="1598">
          <cell r="B1598" t="str">
            <v>1.1.06.08.00112</v>
          </cell>
          <cell r="C1598" t="str">
            <v xml:space="preserve">NV ROJEN                                          </v>
          </cell>
          <cell r="D1598">
            <v>5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>
            <v>0</v>
          </cell>
          <cell r="AC1598">
            <v>0</v>
          </cell>
          <cell r="AD1598">
            <v>0</v>
          </cell>
          <cell r="AE1598">
            <v>0</v>
          </cell>
          <cell r="AF1598">
            <v>280096.46000000002</v>
          </cell>
          <cell r="AG1598">
            <v>586.4</v>
          </cell>
          <cell r="AH1598">
            <v>586.4</v>
          </cell>
          <cell r="AI1598">
            <v>0</v>
          </cell>
          <cell r="AJ1598">
            <v>0</v>
          </cell>
          <cell r="AK1598">
            <v>0</v>
          </cell>
          <cell r="AL1598">
            <v>0</v>
          </cell>
          <cell r="AM1598">
            <v>0</v>
          </cell>
          <cell r="AN1598">
            <v>0</v>
          </cell>
          <cell r="AO1598">
            <v>0</v>
          </cell>
          <cell r="AP1598">
            <v>0</v>
          </cell>
          <cell r="AQ1598">
            <v>0</v>
          </cell>
          <cell r="AR1598">
            <v>0</v>
          </cell>
          <cell r="AS1598">
            <v>0</v>
          </cell>
          <cell r="AT1598">
            <v>0</v>
          </cell>
          <cell r="AU1598">
            <v>0</v>
          </cell>
          <cell r="AV1598">
            <v>0</v>
          </cell>
          <cell r="AW1598">
            <v>0</v>
          </cell>
          <cell r="AX1598">
            <v>0</v>
          </cell>
          <cell r="AY1598">
            <v>0</v>
          </cell>
          <cell r="AZ1598">
            <v>0</v>
          </cell>
          <cell r="BA1598">
            <v>0</v>
          </cell>
          <cell r="BB1598">
            <v>0</v>
          </cell>
          <cell r="BC1598">
            <v>0</v>
          </cell>
          <cell r="BD1598">
            <v>0</v>
          </cell>
          <cell r="BE1598">
            <v>0</v>
          </cell>
          <cell r="BF1598">
            <v>0</v>
          </cell>
          <cell r="BG1598">
            <v>0</v>
          </cell>
          <cell r="BH1598">
            <v>0</v>
          </cell>
          <cell r="BI1598">
            <v>0</v>
          </cell>
          <cell r="BJ1598">
            <v>0</v>
          </cell>
          <cell r="BK1598">
            <v>0</v>
          </cell>
          <cell r="BL1598">
            <v>0</v>
          </cell>
        </row>
        <row r="1599">
          <cell r="B1599" t="str">
            <v>1.1.06.08.00113</v>
          </cell>
          <cell r="C1599" t="str">
            <v xml:space="preserve">NV RUBENS                                         </v>
          </cell>
          <cell r="D1599">
            <v>5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Y1599">
            <v>0</v>
          </cell>
          <cell r="Z1599">
            <v>0</v>
          </cell>
          <cell r="AA1599">
            <v>0</v>
          </cell>
          <cell r="AB1599">
            <v>0</v>
          </cell>
          <cell r="AC1599">
            <v>0</v>
          </cell>
          <cell r="AD1599">
            <v>0</v>
          </cell>
          <cell r="AE1599">
            <v>0</v>
          </cell>
          <cell r="AF1599">
            <v>0</v>
          </cell>
          <cell r="AG1599">
            <v>0</v>
          </cell>
          <cell r="AH1599">
            <v>0</v>
          </cell>
          <cell r="AI1599">
            <v>0</v>
          </cell>
          <cell r="AJ1599">
            <v>0</v>
          </cell>
          <cell r="AK1599">
            <v>0</v>
          </cell>
          <cell r="AL1599">
            <v>0</v>
          </cell>
          <cell r="AM1599">
            <v>71199.210000000006</v>
          </cell>
          <cell r="AN1599">
            <v>2266.41</v>
          </cell>
          <cell r="AO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T1599">
            <v>0</v>
          </cell>
          <cell r="AU1599">
            <v>0</v>
          </cell>
          <cell r="AV1599">
            <v>0</v>
          </cell>
          <cell r="AW1599">
            <v>0</v>
          </cell>
          <cell r="AX1599">
            <v>0</v>
          </cell>
          <cell r="AY1599">
            <v>0</v>
          </cell>
          <cell r="AZ1599">
            <v>0</v>
          </cell>
          <cell r="BA1599">
            <v>0</v>
          </cell>
          <cell r="BB1599">
            <v>0</v>
          </cell>
          <cell r="BC1599">
            <v>0</v>
          </cell>
          <cell r="BD1599">
            <v>0</v>
          </cell>
          <cell r="BE1599">
            <v>0</v>
          </cell>
          <cell r="BF1599">
            <v>0</v>
          </cell>
          <cell r="BG1599">
            <v>0</v>
          </cell>
          <cell r="BH1599">
            <v>0</v>
          </cell>
          <cell r="BI1599">
            <v>0</v>
          </cell>
          <cell r="BJ1599">
            <v>0</v>
          </cell>
          <cell r="BK1599">
            <v>0</v>
          </cell>
          <cell r="BL1599">
            <v>0</v>
          </cell>
        </row>
        <row r="1600">
          <cell r="B1600" t="str">
            <v>1.1.06.08.00114</v>
          </cell>
          <cell r="C1600" t="str">
            <v xml:space="preserve">NV RUDDY                                          </v>
          </cell>
          <cell r="D1600">
            <v>5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3713.73</v>
          </cell>
          <cell r="R1600">
            <v>3713.73</v>
          </cell>
          <cell r="S1600">
            <v>3713.73</v>
          </cell>
          <cell r="T1600">
            <v>3713.73</v>
          </cell>
          <cell r="U1600">
            <v>3713.73</v>
          </cell>
          <cell r="V1600">
            <v>3713.73</v>
          </cell>
          <cell r="W1600">
            <v>3713.73</v>
          </cell>
          <cell r="X1600">
            <v>3713.73</v>
          </cell>
          <cell r="Y1600">
            <v>0</v>
          </cell>
          <cell r="Z1600">
            <v>0</v>
          </cell>
          <cell r="AA1600">
            <v>0</v>
          </cell>
          <cell r="AB1600">
            <v>0</v>
          </cell>
          <cell r="AC1600">
            <v>0</v>
          </cell>
          <cell r="AD1600">
            <v>0</v>
          </cell>
          <cell r="AE1600">
            <v>0</v>
          </cell>
          <cell r="AF1600">
            <v>0</v>
          </cell>
          <cell r="AG1600">
            <v>0</v>
          </cell>
          <cell r="AH1600">
            <v>0</v>
          </cell>
          <cell r="AI1600">
            <v>0</v>
          </cell>
          <cell r="AJ1600">
            <v>0</v>
          </cell>
          <cell r="AK1600">
            <v>0</v>
          </cell>
          <cell r="AL1600">
            <v>0</v>
          </cell>
          <cell r="AM1600">
            <v>0</v>
          </cell>
          <cell r="AN1600">
            <v>0</v>
          </cell>
          <cell r="AO1600">
            <v>0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T1600">
            <v>0</v>
          </cell>
          <cell r="AU1600">
            <v>0</v>
          </cell>
          <cell r="AV1600">
            <v>0</v>
          </cell>
          <cell r="AW1600">
            <v>0</v>
          </cell>
          <cell r="AX1600">
            <v>0</v>
          </cell>
          <cell r="AY1600">
            <v>0</v>
          </cell>
          <cell r="AZ1600">
            <v>0</v>
          </cell>
          <cell r="BA1600">
            <v>0</v>
          </cell>
          <cell r="BB1600">
            <v>0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  <cell r="BK1600">
            <v>0</v>
          </cell>
          <cell r="BL1600">
            <v>0</v>
          </cell>
        </row>
        <row r="1601">
          <cell r="B1601" t="str">
            <v>1.1.06.08.00115</v>
          </cell>
          <cell r="C1601" t="str">
            <v xml:space="preserve">NV SAILOR I                                       </v>
          </cell>
          <cell r="D1601">
            <v>5</v>
          </cell>
          <cell r="E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AO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0</v>
          </cell>
          <cell r="AY1601">
            <v>0</v>
          </cell>
          <cell r="AZ1601">
            <v>0</v>
          </cell>
          <cell r="BA1601">
            <v>0</v>
          </cell>
          <cell r="BB1601">
            <v>0</v>
          </cell>
          <cell r="BC1601">
            <v>0</v>
          </cell>
          <cell r="BD1601">
            <v>0</v>
          </cell>
          <cell r="BE1601">
            <v>0</v>
          </cell>
          <cell r="BF1601">
            <v>0</v>
          </cell>
          <cell r="BG1601">
            <v>0</v>
          </cell>
          <cell r="BH1601">
            <v>0</v>
          </cell>
          <cell r="BI1601">
            <v>0</v>
          </cell>
          <cell r="BJ1601">
            <v>0</v>
          </cell>
          <cell r="BK1601">
            <v>0</v>
          </cell>
          <cell r="BL1601">
            <v>0</v>
          </cell>
        </row>
        <row r="1602">
          <cell r="B1602" t="str">
            <v>1.1.06.08.00116</v>
          </cell>
          <cell r="C1602" t="str">
            <v xml:space="preserve">NV SALVA                                          </v>
          </cell>
          <cell r="D1602">
            <v>5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AO1602">
            <v>0</v>
          </cell>
          <cell r="AP1602">
            <v>0</v>
          </cell>
          <cell r="AQ1602">
            <v>0</v>
          </cell>
          <cell r="AR1602">
            <v>0</v>
          </cell>
          <cell r="AS1602">
            <v>0</v>
          </cell>
          <cell r="AT1602">
            <v>0</v>
          </cell>
          <cell r="AU1602">
            <v>0</v>
          </cell>
          <cell r="AV1602">
            <v>0</v>
          </cell>
          <cell r="AW1602">
            <v>0</v>
          </cell>
          <cell r="AX1602">
            <v>0</v>
          </cell>
          <cell r="AY1602">
            <v>0</v>
          </cell>
          <cell r="AZ1602">
            <v>0</v>
          </cell>
          <cell r="BA1602">
            <v>0</v>
          </cell>
          <cell r="BB1602">
            <v>0</v>
          </cell>
          <cell r="BC1602">
            <v>0</v>
          </cell>
          <cell r="BD1602">
            <v>0</v>
          </cell>
          <cell r="BE1602">
            <v>0</v>
          </cell>
          <cell r="BF1602">
            <v>0</v>
          </cell>
          <cell r="BG1602">
            <v>0</v>
          </cell>
          <cell r="BH1602">
            <v>0</v>
          </cell>
          <cell r="BI1602">
            <v>0</v>
          </cell>
          <cell r="BJ1602">
            <v>0</v>
          </cell>
          <cell r="BK1602">
            <v>0</v>
          </cell>
          <cell r="BL1602">
            <v>0</v>
          </cell>
        </row>
        <row r="1603">
          <cell r="B1603" t="str">
            <v>1.1.06.08.00117</v>
          </cell>
          <cell r="C1603" t="str">
            <v xml:space="preserve">NV SAMOS SKY                                      </v>
          </cell>
          <cell r="D1603">
            <v>5</v>
          </cell>
          <cell r="E1603">
            <v>0</v>
          </cell>
          <cell r="F1603">
            <v>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3714.95</v>
          </cell>
          <cell r="R1603">
            <v>2.7</v>
          </cell>
          <cell r="S1603">
            <v>2.7</v>
          </cell>
          <cell r="T1603">
            <v>2.7</v>
          </cell>
          <cell r="U1603">
            <v>2.7</v>
          </cell>
          <cell r="V1603">
            <v>444430.09</v>
          </cell>
          <cell r="W1603">
            <v>-7805.59</v>
          </cell>
          <cell r="X1603">
            <v>-7805.59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0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-53.16</v>
          </cell>
          <cell r="AK1603">
            <v>-53.16</v>
          </cell>
          <cell r="AL1603">
            <v>224240.41</v>
          </cell>
          <cell r="AM1603">
            <v>-2095.23</v>
          </cell>
          <cell r="AN1603">
            <v>0</v>
          </cell>
          <cell r="AO1603">
            <v>-956.99</v>
          </cell>
          <cell r="AP1603">
            <v>-956.99</v>
          </cell>
          <cell r="AQ1603">
            <v>-956.99</v>
          </cell>
          <cell r="AR1603">
            <v>-956.99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0</v>
          </cell>
          <cell r="AY1603">
            <v>1796.01</v>
          </cell>
          <cell r="AZ1603">
            <v>0</v>
          </cell>
          <cell r="BA1603">
            <v>433023.3</v>
          </cell>
          <cell r="BB1603">
            <v>18747.73</v>
          </cell>
          <cell r="BC1603">
            <v>18747.73</v>
          </cell>
          <cell r="BD1603">
            <v>0</v>
          </cell>
          <cell r="BE1603">
            <v>0</v>
          </cell>
          <cell r="BF1603">
            <v>0</v>
          </cell>
          <cell r="BG1603">
            <v>0</v>
          </cell>
          <cell r="BH1603">
            <v>0</v>
          </cell>
          <cell r="BI1603">
            <v>0</v>
          </cell>
          <cell r="BJ1603">
            <v>0</v>
          </cell>
          <cell r="BK1603">
            <v>0</v>
          </cell>
          <cell r="BL1603">
            <v>0</v>
          </cell>
        </row>
        <row r="1604">
          <cell r="B1604" t="str">
            <v>1.1.06.08.00118</v>
          </cell>
          <cell r="C1604" t="str">
            <v xml:space="preserve">NV SAMOS WAVE                                     </v>
          </cell>
          <cell r="D1604">
            <v>5</v>
          </cell>
          <cell r="E1604">
            <v>0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601.87</v>
          </cell>
          <cell r="X1604">
            <v>601.87</v>
          </cell>
          <cell r="Y1604">
            <v>517179.93</v>
          </cell>
          <cell r="Z1604">
            <v>601.87</v>
          </cell>
          <cell r="AA1604">
            <v>601.87</v>
          </cell>
          <cell r="AB1604">
            <v>0</v>
          </cell>
          <cell r="AC1604">
            <v>0</v>
          </cell>
          <cell r="AD1604">
            <v>0</v>
          </cell>
          <cell r="AE1604">
            <v>0</v>
          </cell>
          <cell r="AF1604">
            <v>0</v>
          </cell>
          <cell r="AG1604">
            <v>258.49</v>
          </cell>
          <cell r="AH1604">
            <v>258.49</v>
          </cell>
          <cell r="AI1604">
            <v>258.49</v>
          </cell>
          <cell r="AJ1604">
            <v>258.49</v>
          </cell>
          <cell r="AK1604">
            <v>258.49</v>
          </cell>
          <cell r="AL1604">
            <v>258.49</v>
          </cell>
          <cell r="AM1604">
            <v>258.49</v>
          </cell>
          <cell r="AN1604">
            <v>0</v>
          </cell>
          <cell r="AO1604">
            <v>0</v>
          </cell>
          <cell r="AP1604">
            <v>0</v>
          </cell>
          <cell r="AQ1604">
            <v>0</v>
          </cell>
          <cell r="AR1604">
            <v>0</v>
          </cell>
          <cell r="AS1604">
            <v>0</v>
          </cell>
          <cell r="AT1604">
            <v>0</v>
          </cell>
          <cell r="AU1604">
            <v>0</v>
          </cell>
          <cell r="AV1604">
            <v>0</v>
          </cell>
          <cell r="AW1604">
            <v>0</v>
          </cell>
          <cell r="AX1604">
            <v>0</v>
          </cell>
          <cell r="AY1604">
            <v>0</v>
          </cell>
          <cell r="AZ1604">
            <v>0</v>
          </cell>
          <cell r="BA1604">
            <v>0</v>
          </cell>
          <cell r="BB1604">
            <v>0</v>
          </cell>
          <cell r="BC1604">
            <v>0</v>
          </cell>
          <cell r="BD1604">
            <v>0</v>
          </cell>
          <cell r="BE1604">
            <v>0</v>
          </cell>
          <cell r="BF1604">
            <v>0</v>
          </cell>
          <cell r="BG1604">
            <v>0</v>
          </cell>
          <cell r="BH1604">
            <v>0</v>
          </cell>
          <cell r="BI1604">
            <v>0</v>
          </cell>
          <cell r="BJ1604">
            <v>0</v>
          </cell>
          <cell r="BK1604">
            <v>0</v>
          </cell>
          <cell r="BL1604">
            <v>0</v>
          </cell>
        </row>
        <row r="1605">
          <cell r="B1605" t="str">
            <v>1.1.06.08.00119</v>
          </cell>
          <cell r="C1605" t="str">
            <v xml:space="preserve">NV SEA BRIGHT                                     </v>
          </cell>
          <cell r="D1605">
            <v>5</v>
          </cell>
          <cell r="E1605">
            <v>0</v>
          </cell>
          <cell r="F1605">
            <v>0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AO1605">
            <v>0</v>
          </cell>
          <cell r="AP1605">
            <v>0</v>
          </cell>
          <cell r="AQ1605">
            <v>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0</v>
          </cell>
          <cell r="AY1605">
            <v>0</v>
          </cell>
          <cell r="AZ1605">
            <v>0</v>
          </cell>
          <cell r="BA1605">
            <v>0</v>
          </cell>
          <cell r="BB1605">
            <v>0</v>
          </cell>
          <cell r="BC1605">
            <v>0</v>
          </cell>
          <cell r="BD1605">
            <v>0</v>
          </cell>
          <cell r="BE1605">
            <v>0</v>
          </cell>
          <cell r="BF1605">
            <v>0</v>
          </cell>
          <cell r="BG1605">
            <v>0</v>
          </cell>
          <cell r="BH1605">
            <v>0</v>
          </cell>
          <cell r="BI1605">
            <v>0</v>
          </cell>
          <cell r="BJ1605">
            <v>0</v>
          </cell>
          <cell r="BK1605">
            <v>0</v>
          </cell>
          <cell r="BL1605">
            <v>0</v>
          </cell>
        </row>
        <row r="1606">
          <cell r="B1606" t="str">
            <v>1.1.06.08.00120</v>
          </cell>
          <cell r="C1606" t="str">
            <v xml:space="preserve">NV SEA DREAM                                      </v>
          </cell>
          <cell r="D1606">
            <v>5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AO1606">
            <v>0</v>
          </cell>
          <cell r="AP1606">
            <v>0</v>
          </cell>
          <cell r="AQ1606">
            <v>0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0</v>
          </cell>
          <cell r="AY1606">
            <v>0</v>
          </cell>
          <cell r="AZ1606">
            <v>0</v>
          </cell>
          <cell r="BA1606">
            <v>0</v>
          </cell>
          <cell r="BB1606">
            <v>0</v>
          </cell>
          <cell r="BC1606">
            <v>0</v>
          </cell>
          <cell r="BD1606">
            <v>0</v>
          </cell>
          <cell r="BE1606">
            <v>0</v>
          </cell>
          <cell r="BF1606">
            <v>0</v>
          </cell>
          <cell r="BG1606">
            <v>0</v>
          </cell>
          <cell r="BH1606">
            <v>0</v>
          </cell>
          <cell r="BI1606">
            <v>0</v>
          </cell>
          <cell r="BJ1606">
            <v>0</v>
          </cell>
          <cell r="BK1606">
            <v>0</v>
          </cell>
          <cell r="BL1606">
            <v>0</v>
          </cell>
        </row>
        <row r="1607">
          <cell r="B1607" t="str">
            <v>1.1.06.08.00121</v>
          </cell>
          <cell r="C1607" t="str">
            <v xml:space="preserve">NV SEAFARER I                                     </v>
          </cell>
          <cell r="D1607">
            <v>5</v>
          </cell>
          <cell r="E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  <cell r="AY1607">
            <v>0</v>
          </cell>
          <cell r="AZ1607">
            <v>0</v>
          </cell>
          <cell r="BA1607">
            <v>0</v>
          </cell>
          <cell r="BB1607">
            <v>0</v>
          </cell>
          <cell r="BC1607">
            <v>0</v>
          </cell>
          <cell r="BD1607">
            <v>0</v>
          </cell>
          <cell r="BE1607">
            <v>0</v>
          </cell>
          <cell r="BF1607">
            <v>0</v>
          </cell>
          <cell r="BG1607">
            <v>0</v>
          </cell>
          <cell r="BH1607">
            <v>0</v>
          </cell>
          <cell r="BI1607">
            <v>0</v>
          </cell>
          <cell r="BJ1607">
            <v>0</v>
          </cell>
          <cell r="BK1607">
            <v>0</v>
          </cell>
          <cell r="BL1607">
            <v>0</v>
          </cell>
        </row>
        <row r="1608">
          <cell r="B1608" t="str">
            <v>1.1.06.08.00122</v>
          </cell>
          <cell r="C1608" t="str">
            <v xml:space="preserve">NV SEAGULL HARMONY                                </v>
          </cell>
          <cell r="D1608">
            <v>5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  <cell r="AY1608">
            <v>0</v>
          </cell>
          <cell r="AZ1608">
            <v>0</v>
          </cell>
          <cell r="BA1608">
            <v>0</v>
          </cell>
          <cell r="BB1608">
            <v>0</v>
          </cell>
          <cell r="BC1608">
            <v>0</v>
          </cell>
          <cell r="BD1608">
            <v>0</v>
          </cell>
          <cell r="BE1608">
            <v>0</v>
          </cell>
          <cell r="BF1608">
            <v>0</v>
          </cell>
          <cell r="BG1608">
            <v>0</v>
          </cell>
          <cell r="BH1608">
            <v>0</v>
          </cell>
          <cell r="BI1608">
            <v>0</v>
          </cell>
          <cell r="BJ1608">
            <v>0</v>
          </cell>
          <cell r="BK1608">
            <v>0</v>
          </cell>
          <cell r="BL1608">
            <v>0</v>
          </cell>
        </row>
        <row r="1609">
          <cell r="B1609" t="str">
            <v>1.1.06.08.00123</v>
          </cell>
          <cell r="C1609" t="str">
            <v xml:space="preserve">NV SEALUCK V                                      </v>
          </cell>
          <cell r="D1609">
            <v>5</v>
          </cell>
          <cell r="E1609">
            <v>0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AO1609">
            <v>0</v>
          </cell>
          <cell r="AP1609">
            <v>0</v>
          </cell>
          <cell r="AQ1609">
            <v>0</v>
          </cell>
          <cell r="AR1609">
            <v>0</v>
          </cell>
          <cell r="AS1609">
            <v>0</v>
          </cell>
          <cell r="AT1609">
            <v>0</v>
          </cell>
          <cell r="AU1609">
            <v>0</v>
          </cell>
          <cell r="AV1609">
            <v>0</v>
          </cell>
          <cell r="AW1609">
            <v>0</v>
          </cell>
          <cell r="AX1609">
            <v>0</v>
          </cell>
          <cell r="AY1609">
            <v>0</v>
          </cell>
          <cell r="AZ1609">
            <v>0</v>
          </cell>
          <cell r="BA1609">
            <v>0</v>
          </cell>
          <cell r="BB1609">
            <v>0</v>
          </cell>
          <cell r="BC1609">
            <v>0</v>
          </cell>
          <cell r="BD1609">
            <v>0</v>
          </cell>
          <cell r="BE1609">
            <v>0</v>
          </cell>
          <cell r="BF1609">
            <v>0</v>
          </cell>
          <cell r="BG1609">
            <v>0</v>
          </cell>
          <cell r="BH1609">
            <v>0</v>
          </cell>
          <cell r="BI1609">
            <v>0</v>
          </cell>
          <cell r="BJ1609">
            <v>0</v>
          </cell>
          <cell r="BK1609">
            <v>0</v>
          </cell>
          <cell r="BL1609">
            <v>0</v>
          </cell>
        </row>
        <row r="1610">
          <cell r="B1610" t="str">
            <v>1.1.06.08.00124</v>
          </cell>
          <cell r="C1610" t="str">
            <v xml:space="preserve">NV SEDERAL YUKON                                  </v>
          </cell>
          <cell r="D1610">
            <v>5</v>
          </cell>
          <cell r="E1610">
            <v>0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AO1610">
            <v>0</v>
          </cell>
          <cell r="AP1610">
            <v>0</v>
          </cell>
          <cell r="AQ1610">
            <v>0</v>
          </cell>
          <cell r="AR1610">
            <v>0</v>
          </cell>
          <cell r="AS1610">
            <v>0</v>
          </cell>
          <cell r="AT1610">
            <v>0</v>
          </cell>
          <cell r="AU1610">
            <v>0</v>
          </cell>
          <cell r="AV1610">
            <v>0</v>
          </cell>
          <cell r="AW1610">
            <v>0</v>
          </cell>
          <cell r="AX1610">
            <v>0</v>
          </cell>
          <cell r="AY1610">
            <v>0</v>
          </cell>
          <cell r="AZ1610">
            <v>0</v>
          </cell>
          <cell r="BA1610">
            <v>0</v>
          </cell>
          <cell r="BB1610">
            <v>0</v>
          </cell>
          <cell r="BC1610">
            <v>0</v>
          </cell>
          <cell r="BD1610">
            <v>0</v>
          </cell>
          <cell r="BE1610">
            <v>0</v>
          </cell>
          <cell r="BF1610">
            <v>0</v>
          </cell>
          <cell r="BG1610">
            <v>0</v>
          </cell>
          <cell r="BH1610">
            <v>0</v>
          </cell>
          <cell r="BI1610">
            <v>0</v>
          </cell>
          <cell r="BJ1610">
            <v>0</v>
          </cell>
          <cell r="BK1610">
            <v>0</v>
          </cell>
          <cell r="BL1610">
            <v>0</v>
          </cell>
        </row>
        <row r="1611">
          <cell r="B1611" t="str">
            <v>1.1.06.08.00125</v>
          </cell>
          <cell r="C1611" t="str">
            <v xml:space="preserve">NV SHUMY                                          </v>
          </cell>
          <cell r="D1611">
            <v>5</v>
          </cell>
          <cell r="E1611">
            <v>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AO1611">
            <v>0</v>
          </cell>
          <cell r="AP1611">
            <v>0</v>
          </cell>
          <cell r="AQ1611">
            <v>0</v>
          </cell>
          <cell r="AR1611">
            <v>0</v>
          </cell>
          <cell r="AS1611">
            <v>0</v>
          </cell>
          <cell r="AT1611">
            <v>0</v>
          </cell>
          <cell r="AU1611">
            <v>0</v>
          </cell>
          <cell r="AV1611">
            <v>0</v>
          </cell>
          <cell r="AW1611">
            <v>0</v>
          </cell>
          <cell r="AX1611">
            <v>0</v>
          </cell>
          <cell r="AY1611">
            <v>0</v>
          </cell>
          <cell r="AZ1611">
            <v>0</v>
          </cell>
          <cell r="BA1611">
            <v>0</v>
          </cell>
          <cell r="BB1611">
            <v>0</v>
          </cell>
          <cell r="BC1611">
            <v>0</v>
          </cell>
          <cell r="BD1611">
            <v>0</v>
          </cell>
          <cell r="BE1611">
            <v>0</v>
          </cell>
          <cell r="BF1611">
            <v>0</v>
          </cell>
          <cell r="BG1611">
            <v>0</v>
          </cell>
          <cell r="BH1611">
            <v>0</v>
          </cell>
          <cell r="BI1611">
            <v>0</v>
          </cell>
          <cell r="BJ1611">
            <v>0</v>
          </cell>
          <cell r="BK1611">
            <v>0</v>
          </cell>
          <cell r="BL1611">
            <v>0</v>
          </cell>
        </row>
        <row r="1612">
          <cell r="B1612" t="str">
            <v>1.1.06.08.00126</v>
          </cell>
          <cell r="C1612" t="str">
            <v xml:space="preserve">NV SIETE OCEANOS                                  </v>
          </cell>
          <cell r="D1612">
            <v>5</v>
          </cell>
          <cell r="E1612">
            <v>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AO1612">
            <v>0</v>
          </cell>
          <cell r="AP1612">
            <v>0</v>
          </cell>
          <cell r="AQ1612">
            <v>0</v>
          </cell>
          <cell r="AR1612">
            <v>0</v>
          </cell>
          <cell r="AS1612">
            <v>0</v>
          </cell>
          <cell r="AT1612">
            <v>0</v>
          </cell>
          <cell r="AU1612">
            <v>0</v>
          </cell>
          <cell r="AV1612">
            <v>0</v>
          </cell>
          <cell r="AW1612">
            <v>0</v>
          </cell>
          <cell r="AX1612">
            <v>0</v>
          </cell>
          <cell r="AY1612">
            <v>0</v>
          </cell>
          <cell r="AZ1612">
            <v>0</v>
          </cell>
          <cell r="BA1612">
            <v>0</v>
          </cell>
          <cell r="BB1612">
            <v>0</v>
          </cell>
          <cell r="BC1612">
            <v>0</v>
          </cell>
          <cell r="BD1612">
            <v>0</v>
          </cell>
          <cell r="BE1612">
            <v>0</v>
          </cell>
          <cell r="BF1612">
            <v>0</v>
          </cell>
          <cell r="BG1612">
            <v>0</v>
          </cell>
          <cell r="BH1612">
            <v>0</v>
          </cell>
          <cell r="BI1612">
            <v>0</v>
          </cell>
          <cell r="BJ1612">
            <v>0</v>
          </cell>
          <cell r="BK1612">
            <v>0</v>
          </cell>
          <cell r="BL1612">
            <v>0</v>
          </cell>
        </row>
        <row r="1613">
          <cell r="B1613" t="str">
            <v>1.1.06.08.00127</v>
          </cell>
          <cell r="C1613" t="str">
            <v xml:space="preserve">NV SIRORATE NAREE                                 </v>
          </cell>
          <cell r="D1613">
            <v>5</v>
          </cell>
          <cell r="E1613">
            <v>0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AO1613">
            <v>0</v>
          </cell>
          <cell r="AP1613">
            <v>0</v>
          </cell>
          <cell r="AQ1613">
            <v>0</v>
          </cell>
          <cell r="AR1613">
            <v>0</v>
          </cell>
          <cell r="AS1613">
            <v>0</v>
          </cell>
          <cell r="AT1613">
            <v>0</v>
          </cell>
          <cell r="AU1613">
            <v>0</v>
          </cell>
          <cell r="AV1613">
            <v>0</v>
          </cell>
          <cell r="AW1613">
            <v>0</v>
          </cell>
          <cell r="AX1613">
            <v>0</v>
          </cell>
          <cell r="AY1613">
            <v>0</v>
          </cell>
          <cell r="AZ1613">
            <v>0</v>
          </cell>
          <cell r="BA1613">
            <v>0</v>
          </cell>
          <cell r="BB1613">
            <v>0</v>
          </cell>
          <cell r="BC1613">
            <v>0</v>
          </cell>
          <cell r="BD1613">
            <v>0</v>
          </cell>
          <cell r="BE1613">
            <v>0</v>
          </cell>
          <cell r="BF1613">
            <v>0</v>
          </cell>
          <cell r="BG1613">
            <v>0</v>
          </cell>
          <cell r="BH1613">
            <v>0</v>
          </cell>
          <cell r="BI1613">
            <v>0</v>
          </cell>
          <cell r="BJ1613">
            <v>0</v>
          </cell>
          <cell r="BK1613">
            <v>0</v>
          </cell>
          <cell r="BL1613">
            <v>0</v>
          </cell>
        </row>
        <row r="1614">
          <cell r="B1614" t="str">
            <v>1.1.06.08.00128</v>
          </cell>
          <cell r="C1614" t="str">
            <v xml:space="preserve">NV SKIATHOS                                       </v>
          </cell>
          <cell r="D1614">
            <v>5</v>
          </cell>
          <cell r="E1614">
            <v>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984.47</v>
          </cell>
          <cell r="R1614">
            <v>984.47</v>
          </cell>
          <cell r="S1614">
            <v>984.47</v>
          </cell>
          <cell r="T1614">
            <v>984.47</v>
          </cell>
          <cell r="U1614">
            <v>984.47</v>
          </cell>
          <cell r="V1614">
            <v>984.47</v>
          </cell>
          <cell r="W1614">
            <v>984.47</v>
          </cell>
          <cell r="X1614">
            <v>984.47</v>
          </cell>
          <cell r="Y1614">
            <v>984.47</v>
          </cell>
          <cell r="Z1614">
            <v>984.47</v>
          </cell>
          <cell r="AA1614">
            <v>984.47</v>
          </cell>
          <cell r="AB1614">
            <v>0</v>
          </cell>
          <cell r="AC1614">
            <v>0</v>
          </cell>
          <cell r="AD1614">
            <v>0</v>
          </cell>
          <cell r="AE1614">
            <v>0</v>
          </cell>
          <cell r="AF1614">
            <v>0</v>
          </cell>
          <cell r="AG1614">
            <v>0</v>
          </cell>
          <cell r="AH1614">
            <v>0</v>
          </cell>
          <cell r="AI1614">
            <v>0</v>
          </cell>
          <cell r="AJ1614">
            <v>0</v>
          </cell>
          <cell r="AK1614">
            <v>0</v>
          </cell>
          <cell r="AL1614">
            <v>0</v>
          </cell>
          <cell r="AM1614">
            <v>0</v>
          </cell>
          <cell r="AN1614">
            <v>0</v>
          </cell>
          <cell r="AO1614">
            <v>0</v>
          </cell>
          <cell r="AP1614">
            <v>0</v>
          </cell>
          <cell r="AQ1614">
            <v>0</v>
          </cell>
          <cell r="AR1614">
            <v>0</v>
          </cell>
          <cell r="AS1614">
            <v>0</v>
          </cell>
          <cell r="AT1614">
            <v>0</v>
          </cell>
          <cell r="AU1614">
            <v>0</v>
          </cell>
          <cell r="AV1614">
            <v>0</v>
          </cell>
          <cell r="AW1614">
            <v>0</v>
          </cell>
          <cell r="AX1614">
            <v>0</v>
          </cell>
          <cell r="AY1614">
            <v>0</v>
          </cell>
          <cell r="AZ1614">
            <v>0</v>
          </cell>
          <cell r="BA1614">
            <v>0</v>
          </cell>
          <cell r="BB1614">
            <v>0</v>
          </cell>
          <cell r="BC1614">
            <v>0</v>
          </cell>
          <cell r="BD1614">
            <v>0</v>
          </cell>
          <cell r="BE1614">
            <v>0</v>
          </cell>
          <cell r="BF1614">
            <v>0</v>
          </cell>
          <cell r="BG1614">
            <v>0</v>
          </cell>
          <cell r="BH1614">
            <v>0</v>
          </cell>
          <cell r="BI1614">
            <v>0</v>
          </cell>
          <cell r="BJ1614">
            <v>0</v>
          </cell>
          <cell r="BK1614">
            <v>0</v>
          </cell>
          <cell r="BL1614">
            <v>0</v>
          </cell>
        </row>
        <row r="1615">
          <cell r="B1615" t="str">
            <v>1.1.06.08.00129</v>
          </cell>
          <cell r="C1615" t="str">
            <v xml:space="preserve">NV SLAVIANKA                                      </v>
          </cell>
          <cell r="D1615">
            <v>5</v>
          </cell>
          <cell r="E1615">
            <v>0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>
            <v>0</v>
          </cell>
          <cell r="Z1615">
            <v>190792.37</v>
          </cell>
          <cell r="AA1615">
            <v>6158.87</v>
          </cell>
          <cell r="AB1615">
            <v>0</v>
          </cell>
          <cell r="AC1615">
            <v>0</v>
          </cell>
          <cell r="AD1615">
            <v>0</v>
          </cell>
          <cell r="AE1615">
            <v>0</v>
          </cell>
          <cell r="AF1615">
            <v>0</v>
          </cell>
          <cell r="AG1615">
            <v>0</v>
          </cell>
          <cell r="AH1615">
            <v>0</v>
          </cell>
          <cell r="AI1615">
            <v>0</v>
          </cell>
          <cell r="AJ1615">
            <v>0</v>
          </cell>
          <cell r="AK1615">
            <v>0</v>
          </cell>
          <cell r="AL1615">
            <v>0</v>
          </cell>
          <cell r="AM1615">
            <v>0</v>
          </cell>
          <cell r="AN1615">
            <v>0</v>
          </cell>
          <cell r="AO1615">
            <v>0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T1615">
            <v>0</v>
          </cell>
          <cell r="AU1615">
            <v>0</v>
          </cell>
          <cell r="AV1615">
            <v>0</v>
          </cell>
          <cell r="AW1615">
            <v>0</v>
          </cell>
          <cell r="AX1615">
            <v>0</v>
          </cell>
          <cell r="AY1615">
            <v>0</v>
          </cell>
          <cell r="AZ1615">
            <v>0</v>
          </cell>
          <cell r="BA1615">
            <v>0</v>
          </cell>
          <cell r="BB1615">
            <v>0</v>
          </cell>
          <cell r="BC1615">
            <v>0</v>
          </cell>
          <cell r="BD1615">
            <v>0</v>
          </cell>
          <cell r="BE1615">
            <v>0</v>
          </cell>
          <cell r="BF1615">
            <v>0</v>
          </cell>
          <cell r="BG1615">
            <v>0</v>
          </cell>
          <cell r="BH1615">
            <v>0</v>
          </cell>
          <cell r="BI1615">
            <v>0</v>
          </cell>
          <cell r="BJ1615">
            <v>0</v>
          </cell>
          <cell r="BK1615">
            <v>0</v>
          </cell>
          <cell r="BL1615">
            <v>0</v>
          </cell>
        </row>
        <row r="1616">
          <cell r="B1616" t="str">
            <v>1.1.06.08.00130</v>
          </cell>
          <cell r="C1616" t="str">
            <v xml:space="preserve">NV SPAR EIGHT                                     </v>
          </cell>
          <cell r="D1616">
            <v>5</v>
          </cell>
          <cell r="E1616">
            <v>0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AO1616">
            <v>0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T1616">
            <v>0</v>
          </cell>
          <cell r="AU1616">
            <v>0</v>
          </cell>
          <cell r="AV1616">
            <v>0</v>
          </cell>
          <cell r="AW1616">
            <v>0</v>
          </cell>
          <cell r="AX1616">
            <v>0</v>
          </cell>
          <cell r="AY1616">
            <v>0</v>
          </cell>
          <cell r="AZ1616">
            <v>0</v>
          </cell>
          <cell r="BA1616">
            <v>0</v>
          </cell>
          <cell r="BB1616">
            <v>0</v>
          </cell>
          <cell r="BC1616">
            <v>0</v>
          </cell>
          <cell r="BD1616">
            <v>0</v>
          </cell>
          <cell r="BE1616">
            <v>0</v>
          </cell>
          <cell r="BF1616">
            <v>0</v>
          </cell>
          <cell r="BG1616">
            <v>0</v>
          </cell>
          <cell r="BH1616">
            <v>0</v>
          </cell>
          <cell r="BI1616">
            <v>0</v>
          </cell>
          <cell r="BJ1616">
            <v>0</v>
          </cell>
          <cell r="BK1616">
            <v>0</v>
          </cell>
          <cell r="BL1616">
            <v>0</v>
          </cell>
        </row>
        <row r="1617">
          <cell r="B1617" t="str">
            <v>1.1.06.08.00131</v>
          </cell>
          <cell r="C1617" t="str">
            <v xml:space="preserve">NV SPYROS                                         </v>
          </cell>
          <cell r="D1617">
            <v>5</v>
          </cell>
          <cell r="E1617">
            <v>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AO1617">
            <v>0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T1617">
            <v>0</v>
          </cell>
          <cell r="AU1617">
            <v>0</v>
          </cell>
          <cell r="AV1617">
            <v>0</v>
          </cell>
          <cell r="AW1617">
            <v>0</v>
          </cell>
          <cell r="AX1617">
            <v>0</v>
          </cell>
          <cell r="AY1617">
            <v>0</v>
          </cell>
          <cell r="AZ1617">
            <v>0</v>
          </cell>
          <cell r="BA1617">
            <v>0</v>
          </cell>
          <cell r="BB1617">
            <v>0</v>
          </cell>
          <cell r="BC1617">
            <v>0</v>
          </cell>
          <cell r="BD1617">
            <v>0</v>
          </cell>
          <cell r="BE1617">
            <v>0</v>
          </cell>
          <cell r="BF1617">
            <v>0</v>
          </cell>
          <cell r="BG1617">
            <v>0</v>
          </cell>
          <cell r="BH1617">
            <v>0</v>
          </cell>
          <cell r="BI1617">
            <v>0</v>
          </cell>
          <cell r="BJ1617">
            <v>0</v>
          </cell>
          <cell r="BK1617">
            <v>0</v>
          </cell>
          <cell r="BL1617">
            <v>0</v>
          </cell>
        </row>
        <row r="1618">
          <cell r="B1618" t="str">
            <v>1.1.06.08.00132</v>
          </cell>
          <cell r="C1618" t="str">
            <v xml:space="preserve">NV STAR MARY                                      </v>
          </cell>
          <cell r="D1618">
            <v>5</v>
          </cell>
          <cell r="E1618">
            <v>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AO1618">
            <v>0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T1618">
            <v>0</v>
          </cell>
          <cell r="AU1618">
            <v>0</v>
          </cell>
          <cell r="AV1618">
            <v>0</v>
          </cell>
          <cell r="AW1618">
            <v>0</v>
          </cell>
          <cell r="AX1618">
            <v>0</v>
          </cell>
          <cell r="AY1618">
            <v>0</v>
          </cell>
          <cell r="AZ1618">
            <v>0</v>
          </cell>
          <cell r="BA1618">
            <v>0</v>
          </cell>
          <cell r="BB1618">
            <v>0</v>
          </cell>
          <cell r="BC1618">
            <v>0</v>
          </cell>
          <cell r="BD1618">
            <v>0</v>
          </cell>
          <cell r="BE1618">
            <v>0</v>
          </cell>
          <cell r="BF1618">
            <v>0</v>
          </cell>
          <cell r="BG1618">
            <v>0</v>
          </cell>
          <cell r="BH1618">
            <v>0</v>
          </cell>
          <cell r="BI1618">
            <v>0</v>
          </cell>
          <cell r="BJ1618">
            <v>0</v>
          </cell>
          <cell r="BK1618">
            <v>0</v>
          </cell>
          <cell r="BL1618">
            <v>0</v>
          </cell>
        </row>
        <row r="1619">
          <cell r="B1619" t="str">
            <v>1.1.06.08.00133</v>
          </cell>
          <cell r="C1619" t="str">
            <v xml:space="preserve">NV STAR POLARIS                                   </v>
          </cell>
          <cell r="D1619">
            <v>5</v>
          </cell>
          <cell r="E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AO1619">
            <v>0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T1619">
            <v>0</v>
          </cell>
          <cell r="AU1619">
            <v>0</v>
          </cell>
          <cell r="AV1619">
            <v>0</v>
          </cell>
          <cell r="AW1619">
            <v>0</v>
          </cell>
          <cell r="AX1619">
            <v>0</v>
          </cell>
          <cell r="AY1619">
            <v>0</v>
          </cell>
          <cell r="AZ1619">
            <v>0</v>
          </cell>
          <cell r="BA1619">
            <v>0</v>
          </cell>
          <cell r="BB1619">
            <v>0</v>
          </cell>
          <cell r="BC1619">
            <v>0</v>
          </cell>
          <cell r="BD1619">
            <v>0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  <cell r="BK1619">
            <v>0</v>
          </cell>
          <cell r="BL1619">
            <v>0</v>
          </cell>
        </row>
        <row r="1620">
          <cell r="B1620" t="str">
            <v>1.1.06.08.00134</v>
          </cell>
          <cell r="C1620" t="str">
            <v xml:space="preserve">NV STAR SIRANGER                                  </v>
          </cell>
          <cell r="D1620">
            <v>5</v>
          </cell>
          <cell r="E1620">
            <v>0</v>
          </cell>
          <cell r="F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AO1620">
            <v>0</v>
          </cell>
          <cell r="AP1620">
            <v>0</v>
          </cell>
          <cell r="AQ1620">
            <v>0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0</v>
          </cell>
          <cell r="AY1620">
            <v>0</v>
          </cell>
          <cell r="AZ1620">
            <v>0</v>
          </cell>
          <cell r="BA1620">
            <v>0</v>
          </cell>
          <cell r="BB1620">
            <v>0</v>
          </cell>
          <cell r="BC1620">
            <v>0</v>
          </cell>
          <cell r="BD1620">
            <v>0</v>
          </cell>
          <cell r="BE1620">
            <v>0</v>
          </cell>
          <cell r="BF1620">
            <v>0</v>
          </cell>
          <cell r="BG1620">
            <v>0</v>
          </cell>
          <cell r="BH1620">
            <v>0</v>
          </cell>
          <cell r="BI1620">
            <v>0</v>
          </cell>
          <cell r="BJ1620">
            <v>0</v>
          </cell>
          <cell r="BK1620">
            <v>0</v>
          </cell>
          <cell r="BL1620">
            <v>0</v>
          </cell>
        </row>
        <row r="1621">
          <cell r="B1621" t="str">
            <v>1.1.06.08.00135</v>
          </cell>
          <cell r="C1621" t="str">
            <v xml:space="preserve">NV STUDZINAKI                                     </v>
          </cell>
          <cell r="D1621">
            <v>5</v>
          </cell>
          <cell r="E1621">
            <v>0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AO1621">
            <v>0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T1621">
            <v>0</v>
          </cell>
          <cell r="AU1621">
            <v>0</v>
          </cell>
          <cell r="AV1621">
            <v>0</v>
          </cell>
          <cell r="AW1621">
            <v>0</v>
          </cell>
          <cell r="AX1621">
            <v>0</v>
          </cell>
          <cell r="AY1621">
            <v>0</v>
          </cell>
          <cell r="AZ1621">
            <v>0</v>
          </cell>
          <cell r="BA1621">
            <v>0</v>
          </cell>
          <cell r="BB1621">
            <v>0</v>
          </cell>
          <cell r="BC1621">
            <v>0</v>
          </cell>
          <cell r="BD1621">
            <v>0</v>
          </cell>
          <cell r="BE1621">
            <v>0</v>
          </cell>
          <cell r="BF1621">
            <v>0</v>
          </cell>
          <cell r="BG1621">
            <v>0</v>
          </cell>
          <cell r="BH1621">
            <v>0</v>
          </cell>
          <cell r="BI1621">
            <v>0</v>
          </cell>
          <cell r="BJ1621">
            <v>0</v>
          </cell>
          <cell r="BK1621">
            <v>0</v>
          </cell>
          <cell r="BL1621">
            <v>0</v>
          </cell>
        </row>
        <row r="1622">
          <cell r="B1622" t="str">
            <v>1.1.06.08.00136</v>
          </cell>
          <cell r="C1622" t="str">
            <v xml:space="preserve">NV SVYATOY GEORGIY                                </v>
          </cell>
          <cell r="D1622">
            <v>5</v>
          </cell>
          <cell r="E1622">
            <v>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AO1622">
            <v>0</v>
          </cell>
          <cell r="AP1622">
            <v>0</v>
          </cell>
          <cell r="AQ1622">
            <v>0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0</v>
          </cell>
          <cell r="AY1622">
            <v>0</v>
          </cell>
          <cell r="AZ1622">
            <v>0</v>
          </cell>
          <cell r="BA1622">
            <v>0</v>
          </cell>
          <cell r="BB1622">
            <v>0</v>
          </cell>
          <cell r="BC1622">
            <v>0</v>
          </cell>
          <cell r="BD1622">
            <v>0</v>
          </cell>
          <cell r="BE1622">
            <v>0</v>
          </cell>
          <cell r="BF1622">
            <v>0</v>
          </cell>
          <cell r="BG1622">
            <v>0</v>
          </cell>
          <cell r="BH1622">
            <v>0</v>
          </cell>
          <cell r="BI1622">
            <v>0</v>
          </cell>
          <cell r="BJ1622">
            <v>0</v>
          </cell>
          <cell r="BK1622">
            <v>0</v>
          </cell>
          <cell r="BL1622">
            <v>0</v>
          </cell>
        </row>
        <row r="1623">
          <cell r="B1623" t="str">
            <v>1.1.06.08.00137</v>
          </cell>
          <cell r="C1623" t="str">
            <v xml:space="preserve">NV TAESCHORN                                      </v>
          </cell>
          <cell r="D1623">
            <v>5</v>
          </cell>
          <cell r="E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AO1623">
            <v>0</v>
          </cell>
          <cell r="AP1623">
            <v>0</v>
          </cell>
          <cell r="AQ1623">
            <v>0</v>
          </cell>
          <cell r="AR1623">
            <v>0</v>
          </cell>
          <cell r="AS1623">
            <v>0</v>
          </cell>
          <cell r="AT1623">
            <v>0</v>
          </cell>
          <cell r="AU1623">
            <v>0</v>
          </cell>
          <cell r="AV1623">
            <v>0</v>
          </cell>
          <cell r="AW1623">
            <v>0</v>
          </cell>
          <cell r="AX1623">
            <v>0</v>
          </cell>
          <cell r="AY1623">
            <v>0</v>
          </cell>
          <cell r="AZ1623">
            <v>0</v>
          </cell>
          <cell r="BA1623">
            <v>0</v>
          </cell>
          <cell r="BB1623">
            <v>0</v>
          </cell>
          <cell r="BC1623">
            <v>0</v>
          </cell>
          <cell r="BD1623">
            <v>0</v>
          </cell>
          <cell r="BE1623">
            <v>0</v>
          </cell>
          <cell r="BF1623">
            <v>0</v>
          </cell>
          <cell r="BG1623">
            <v>0</v>
          </cell>
          <cell r="BH1623">
            <v>0</v>
          </cell>
          <cell r="BI1623">
            <v>0</v>
          </cell>
          <cell r="BJ1623">
            <v>0</v>
          </cell>
          <cell r="BK1623">
            <v>0</v>
          </cell>
          <cell r="BL1623">
            <v>0</v>
          </cell>
        </row>
        <row r="1624">
          <cell r="B1624" t="str">
            <v>1.1.06.08.00138</v>
          </cell>
          <cell r="C1624" t="str">
            <v xml:space="preserve">NV TAI HE HAI                                     </v>
          </cell>
          <cell r="D1624">
            <v>5</v>
          </cell>
          <cell r="E1624">
            <v>0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68638.92</v>
          </cell>
          <cell r="R1624">
            <v>68638.92</v>
          </cell>
          <cell r="S1624">
            <v>68638.92</v>
          </cell>
          <cell r="T1624">
            <v>68638.92</v>
          </cell>
          <cell r="U1624">
            <v>68638.92</v>
          </cell>
          <cell r="V1624">
            <v>68638.92</v>
          </cell>
          <cell r="W1624">
            <v>68638.92</v>
          </cell>
          <cell r="X1624">
            <v>68638.92</v>
          </cell>
          <cell r="Y1624">
            <v>68638.92</v>
          </cell>
          <cell r="Z1624">
            <v>68638.92</v>
          </cell>
          <cell r="AA1624">
            <v>68638.92</v>
          </cell>
          <cell r="AB1624">
            <v>0</v>
          </cell>
          <cell r="AC1624">
            <v>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0</v>
          </cell>
          <cell r="AY1624">
            <v>0</v>
          </cell>
          <cell r="AZ1624">
            <v>0</v>
          </cell>
          <cell r="BA1624">
            <v>0</v>
          </cell>
          <cell r="BB1624">
            <v>0</v>
          </cell>
          <cell r="BC1624">
            <v>0</v>
          </cell>
          <cell r="BD1624">
            <v>0</v>
          </cell>
          <cell r="BE1624">
            <v>0</v>
          </cell>
          <cell r="BF1624">
            <v>0</v>
          </cell>
          <cell r="BG1624">
            <v>0</v>
          </cell>
          <cell r="BH1624">
            <v>0</v>
          </cell>
          <cell r="BI1624">
            <v>0</v>
          </cell>
          <cell r="BJ1624">
            <v>0</v>
          </cell>
          <cell r="BK1624">
            <v>0</v>
          </cell>
          <cell r="BL1624">
            <v>0</v>
          </cell>
        </row>
        <row r="1625">
          <cell r="B1625" t="str">
            <v>1.1.06.08.00139</v>
          </cell>
          <cell r="C1625" t="str">
            <v xml:space="preserve">NV TATIO                                          </v>
          </cell>
          <cell r="D1625">
            <v>5</v>
          </cell>
          <cell r="E1625">
            <v>0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AO1625">
            <v>0</v>
          </cell>
          <cell r="AP1625">
            <v>0</v>
          </cell>
          <cell r="AQ1625">
            <v>0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0</v>
          </cell>
          <cell r="AY1625">
            <v>0</v>
          </cell>
          <cell r="AZ1625">
            <v>0</v>
          </cell>
          <cell r="BA1625">
            <v>0</v>
          </cell>
          <cell r="BB1625">
            <v>0</v>
          </cell>
          <cell r="BC1625">
            <v>713.14</v>
          </cell>
          <cell r="BD1625">
            <v>0</v>
          </cell>
          <cell r="BE1625">
            <v>0</v>
          </cell>
          <cell r="BF1625">
            <v>0</v>
          </cell>
          <cell r="BG1625">
            <v>0</v>
          </cell>
          <cell r="BH1625">
            <v>0</v>
          </cell>
          <cell r="BI1625">
            <v>0</v>
          </cell>
          <cell r="BJ1625">
            <v>0</v>
          </cell>
          <cell r="BK1625">
            <v>0</v>
          </cell>
          <cell r="BL1625">
            <v>0</v>
          </cell>
        </row>
        <row r="1626">
          <cell r="B1626" t="str">
            <v>1.1.06.08.00140</v>
          </cell>
          <cell r="C1626" t="str">
            <v xml:space="preserve">NV THEANO K                                       </v>
          </cell>
          <cell r="D1626">
            <v>5</v>
          </cell>
          <cell r="E1626">
            <v>0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  <cell r="AY1626">
            <v>0</v>
          </cell>
          <cell r="AZ1626">
            <v>0</v>
          </cell>
          <cell r="BA1626">
            <v>0</v>
          </cell>
          <cell r="BB1626">
            <v>0</v>
          </cell>
          <cell r="BC1626">
            <v>0</v>
          </cell>
          <cell r="BD1626">
            <v>0</v>
          </cell>
          <cell r="BE1626">
            <v>0</v>
          </cell>
          <cell r="BF1626">
            <v>0</v>
          </cell>
          <cell r="BG1626">
            <v>0</v>
          </cell>
          <cell r="BH1626">
            <v>0</v>
          </cell>
          <cell r="BI1626">
            <v>0</v>
          </cell>
          <cell r="BJ1626">
            <v>0</v>
          </cell>
          <cell r="BK1626">
            <v>0</v>
          </cell>
          <cell r="BL1626">
            <v>0</v>
          </cell>
        </row>
        <row r="1627">
          <cell r="B1627" t="str">
            <v>1.1.06.08.00141</v>
          </cell>
          <cell r="C1627" t="str">
            <v xml:space="preserve">NV THEMIS                                         </v>
          </cell>
          <cell r="D1627">
            <v>5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117754.46</v>
          </cell>
          <cell r="Z1627">
            <v>11048.95</v>
          </cell>
          <cell r="AA1627">
            <v>11048.95</v>
          </cell>
          <cell r="AB1627">
            <v>0</v>
          </cell>
          <cell r="AC1627">
            <v>103280.09</v>
          </cell>
          <cell r="AD1627">
            <v>20.11</v>
          </cell>
          <cell r="AE1627">
            <v>20.11</v>
          </cell>
          <cell r="AF1627">
            <v>20.11</v>
          </cell>
          <cell r="AG1627">
            <v>20.11</v>
          </cell>
          <cell r="AH1627">
            <v>20.11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  <cell r="AY1627">
            <v>0</v>
          </cell>
          <cell r="AZ1627">
            <v>0</v>
          </cell>
          <cell r="BA1627">
            <v>0</v>
          </cell>
          <cell r="BB1627">
            <v>0</v>
          </cell>
          <cell r="BC1627">
            <v>0</v>
          </cell>
          <cell r="BD1627">
            <v>0</v>
          </cell>
          <cell r="BE1627">
            <v>0</v>
          </cell>
          <cell r="BF1627">
            <v>0</v>
          </cell>
          <cell r="BG1627">
            <v>0</v>
          </cell>
          <cell r="BH1627">
            <v>0</v>
          </cell>
          <cell r="BI1627">
            <v>0</v>
          </cell>
          <cell r="BJ1627">
            <v>0</v>
          </cell>
          <cell r="BK1627">
            <v>0</v>
          </cell>
          <cell r="BL1627">
            <v>0</v>
          </cell>
        </row>
        <row r="1628">
          <cell r="B1628" t="str">
            <v>1.1.06.08.00142</v>
          </cell>
          <cell r="C1628" t="str">
            <v xml:space="preserve">NV THEOTOKOS                                      </v>
          </cell>
          <cell r="D1628">
            <v>5</v>
          </cell>
          <cell r="E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0</v>
          </cell>
          <cell r="W1628">
            <v>3936.91</v>
          </cell>
          <cell r="X1628">
            <v>3936.91</v>
          </cell>
          <cell r="Y1628">
            <v>3936.91</v>
          </cell>
          <cell r="Z1628">
            <v>3936.91</v>
          </cell>
          <cell r="AA1628">
            <v>3936.91</v>
          </cell>
          <cell r="AB1628">
            <v>0</v>
          </cell>
          <cell r="AC1628">
            <v>0</v>
          </cell>
          <cell r="AD1628">
            <v>0</v>
          </cell>
          <cell r="AE1628">
            <v>0</v>
          </cell>
          <cell r="AF1628">
            <v>0</v>
          </cell>
          <cell r="AG1628">
            <v>0</v>
          </cell>
          <cell r="AH1628">
            <v>0</v>
          </cell>
          <cell r="AI1628">
            <v>0</v>
          </cell>
          <cell r="AJ1628">
            <v>0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0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T1628">
            <v>0</v>
          </cell>
          <cell r="AU1628">
            <v>0</v>
          </cell>
          <cell r="AV1628">
            <v>0</v>
          </cell>
          <cell r="AW1628">
            <v>0</v>
          </cell>
          <cell r="AX1628">
            <v>0</v>
          </cell>
          <cell r="AY1628">
            <v>0</v>
          </cell>
          <cell r="AZ1628">
            <v>0</v>
          </cell>
          <cell r="BA1628">
            <v>0</v>
          </cell>
          <cell r="BB1628">
            <v>0</v>
          </cell>
          <cell r="BC1628">
            <v>0</v>
          </cell>
          <cell r="BD1628">
            <v>0</v>
          </cell>
          <cell r="BE1628">
            <v>0</v>
          </cell>
          <cell r="BF1628">
            <v>0</v>
          </cell>
          <cell r="BG1628">
            <v>0</v>
          </cell>
          <cell r="BH1628">
            <v>0</v>
          </cell>
          <cell r="BI1628">
            <v>0</v>
          </cell>
          <cell r="BJ1628">
            <v>0</v>
          </cell>
          <cell r="BK1628">
            <v>0</v>
          </cell>
          <cell r="BL1628">
            <v>0</v>
          </cell>
        </row>
        <row r="1629">
          <cell r="B1629" t="str">
            <v>1.1.06.08.00143</v>
          </cell>
          <cell r="C1629" t="str">
            <v xml:space="preserve">NV TORO                                           </v>
          </cell>
          <cell r="D1629">
            <v>5</v>
          </cell>
          <cell r="E1629">
            <v>0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AO1629">
            <v>0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T1629">
            <v>0</v>
          </cell>
          <cell r="AU1629">
            <v>248005.09</v>
          </cell>
          <cell r="AV1629">
            <v>-36.42</v>
          </cell>
          <cell r="AW1629">
            <v>86.88</v>
          </cell>
          <cell r="AX1629">
            <v>34193.279999999999</v>
          </cell>
          <cell r="AY1629">
            <v>3435.8</v>
          </cell>
          <cell r="AZ1629">
            <v>3435.8</v>
          </cell>
          <cell r="BA1629">
            <v>2260.88</v>
          </cell>
          <cell r="BB1629">
            <v>2260.88</v>
          </cell>
          <cell r="BC1629">
            <v>0</v>
          </cell>
          <cell r="BD1629">
            <v>0</v>
          </cell>
          <cell r="BE1629">
            <v>0</v>
          </cell>
          <cell r="BF1629">
            <v>0</v>
          </cell>
          <cell r="BG1629">
            <v>0</v>
          </cell>
          <cell r="BH1629">
            <v>0</v>
          </cell>
          <cell r="BI1629">
            <v>0</v>
          </cell>
          <cell r="BJ1629">
            <v>0</v>
          </cell>
          <cell r="BK1629">
            <v>0</v>
          </cell>
          <cell r="BL1629">
            <v>0</v>
          </cell>
        </row>
        <row r="1630">
          <cell r="B1630" t="str">
            <v>1.1.06.08.00144</v>
          </cell>
          <cell r="C1630" t="str">
            <v xml:space="preserve">NV ULCAS                                          </v>
          </cell>
          <cell r="D1630">
            <v>5</v>
          </cell>
          <cell r="E1630">
            <v>0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AO1630">
            <v>0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T1630">
            <v>0</v>
          </cell>
          <cell r="AU1630">
            <v>79902.179999999993</v>
          </cell>
          <cell r="AV1630">
            <v>3105.9</v>
          </cell>
          <cell r="AW1630">
            <v>0</v>
          </cell>
          <cell r="AX1630">
            <v>0</v>
          </cell>
          <cell r="AY1630">
            <v>0</v>
          </cell>
          <cell r="AZ1630">
            <v>0</v>
          </cell>
          <cell r="BA1630">
            <v>0</v>
          </cell>
          <cell r="BB1630">
            <v>0</v>
          </cell>
          <cell r="BC1630">
            <v>0</v>
          </cell>
          <cell r="BD1630">
            <v>0</v>
          </cell>
          <cell r="BE1630">
            <v>0</v>
          </cell>
          <cell r="BF1630">
            <v>0</v>
          </cell>
          <cell r="BG1630">
            <v>0</v>
          </cell>
          <cell r="BH1630">
            <v>0</v>
          </cell>
          <cell r="BI1630">
            <v>0</v>
          </cell>
          <cell r="BJ1630">
            <v>0</v>
          </cell>
          <cell r="BK1630">
            <v>0</v>
          </cell>
          <cell r="BL1630">
            <v>0</v>
          </cell>
        </row>
        <row r="1631">
          <cell r="B1631" t="str">
            <v>1.1.06.08.00145</v>
          </cell>
          <cell r="C1631" t="str">
            <v xml:space="preserve">NV UNINERSYTET JAGIELLONSKI                       </v>
          </cell>
          <cell r="D1631">
            <v>5</v>
          </cell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AO1631">
            <v>0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T1631">
            <v>0</v>
          </cell>
          <cell r="AU1631">
            <v>0</v>
          </cell>
          <cell r="AV1631">
            <v>0</v>
          </cell>
          <cell r="AW1631">
            <v>0</v>
          </cell>
          <cell r="AX1631">
            <v>0</v>
          </cell>
          <cell r="AY1631">
            <v>0</v>
          </cell>
          <cell r="AZ1631">
            <v>0</v>
          </cell>
          <cell r="BA1631">
            <v>0</v>
          </cell>
          <cell r="BB1631">
            <v>0</v>
          </cell>
          <cell r="BC1631">
            <v>0</v>
          </cell>
          <cell r="BD1631">
            <v>0</v>
          </cell>
          <cell r="BE1631">
            <v>0</v>
          </cell>
          <cell r="BF1631">
            <v>0</v>
          </cell>
          <cell r="BG1631">
            <v>0</v>
          </cell>
          <cell r="BH1631">
            <v>0</v>
          </cell>
          <cell r="BI1631">
            <v>0</v>
          </cell>
          <cell r="BJ1631">
            <v>0</v>
          </cell>
          <cell r="BK1631">
            <v>0</v>
          </cell>
          <cell r="BL1631">
            <v>0</v>
          </cell>
        </row>
        <row r="1632">
          <cell r="B1632" t="str">
            <v>1.1.06.08.00146</v>
          </cell>
          <cell r="C1632" t="str">
            <v xml:space="preserve">NV UNIWERSYTET SLASKI                             </v>
          </cell>
          <cell r="D1632">
            <v>5</v>
          </cell>
          <cell r="E1632">
            <v>0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1136.98</v>
          </cell>
          <cell r="R1632">
            <v>1136.98</v>
          </cell>
          <cell r="S1632">
            <v>1136.98</v>
          </cell>
          <cell r="T1632">
            <v>1136.98</v>
          </cell>
          <cell r="U1632">
            <v>1136.98</v>
          </cell>
          <cell r="V1632">
            <v>1136.98</v>
          </cell>
          <cell r="W1632">
            <v>1136.98</v>
          </cell>
          <cell r="X1632">
            <v>1136.98</v>
          </cell>
          <cell r="Y1632">
            <v>0</v>
          </cell>
          <cell r="Z1632">
            <v>0</v>
          </cell>
          <cell r="AA1632">
            <v>0</v>
          </cell>
          <cell r="AB1632">
            <v>0</v>
          </cell>
          <cell r="AC1632">
            <v>0</v>
          </cell>
          <cell r="AD1632">
            <v>0</v>
          </cell>
          <cell r="AE1632">
            <v>0</v>
          </cell>
          <cell r="AF1632">
            <v>0</v>
          </cell>
          <cell r="AG1632">
            <v>0</v>
          </cell>
          <cell r="AH1632">
            <v>0</v>
          </cell>
          <cell r="AI1632">
            <v>0</v>
          </cell>
          <cell r="AJ1632">
            <v>0</v>
          </cell>
          <cell r="AK1632">
            <v>67.489999999999995</v>
          </cell>
          <cell r="AL1632">
            <v>67.489999999999995</v>
          </cell>
          <cell r="AM1632">
            <v>67.489999999999995</v>
          </cell>
          <cell r="AN1632">
            <v>0</v>
          </cell>
          <cell r="AO1632">
            <v>0</v>
          </cell>
          <cell r="AP1632">
            <v>0</v>
          </cell>
          <cell r="AQ1632">
            <v>0</v>
          </cell>
          <cell r="AR1632">
            <v>0</v>
          </cell>
          <cell r="AS1632">
            <v>0</v>
          </cell>
          <cell r="AT1632">
            <v>0</v>
          </cell>
          <cell r="AU1632">
            <v>0</v>
          </cell>
          <cell r="AV1632">
            <v>0</v>
          </cell>
          <cell r="AW1632">
            <v>0</v>
          </cell>
          <cell r="AX1632">
            <v>0</v>
          </cell>
          <cell r="AY1632">
            <v>0</v>
          </cell>
          <cell r="AZ1632">
            <v>0</v>
          </cell>
          <cell r="BA1632">
            <v>0</v>
          </cell>
          <cell r="BB1632">
            <v>0</v>
          </cell>
          <cell r="BC1632">
            <v>0</v>
          </cell>
          <cell r="BD1632">
            <v>0</v>
          </cell>
          <cell r="BE1632">
            <v>0</v>
          </cell>
          <cell r="BF1632">
            <v>0</v>
          </cell>
          <cell r="BG1632">
            <v>0</v>
          </cell>
          <cell r="BH1632">
            <v>0</v>
          </cell>
          <cell r="BI1632">
            <v>0</v>
          </cell>
          <cell r="BJ1632">
            <v>0</v>
          </cell>
          <cell r="BK1632">
            <v>0</v>
          </cell>
          <cell r="BL1632">
            <v>0</v>
          </cell>
        </row>
        <row r="1633">
          <cell r="B1633" t="str">
            <v>1.1.06.08.00147</v>
          </cell>
          <cell r="C1633" t="str">
            <v xml:space="preserve">NV UTVIKEN                                        </v>
          </cell>
          <cell r="D1633">
            <v>5</v>
          </cell>
          <cell r="E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AO1633">
            <v>0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T1633">
            <v>0</v>
          </cell>
          <cell r="AU1633">
            <v>0</v>
          </cell>
          <cell r="AV1633">
            <v>0</v>
          </cell>
          <cell r="AW1633">
            <v>0</v>
          </cell>
          <cell r="AX1633">
            <v>0</v>
          </cell>
          <cell r="AY1633">
            <v>0</v>
          </cell>
          <cell r="AZ1633">
            <v>0</v>
          </cell>
          <cell r="BA1633">
            <v>0</v>
          </cell>
          <cell r="BB1633">
            <v>0</v>
          </cell>
          <cell r="BC1633">
            <v>0</v>
          </cell>
          <cell r="BD1633">
            <v>0</v>
          </cell>
          <cell r="BE1633">
            <v>0</v>
          </cell>
          <cell r="BF1633">
            <v>0</v>
          </cell>
          <cell r="BG1633">
            <v>0</v>
          </cell>
          <cell r="BH1633">
            <v>0</v>
          </cell>
          <cell r="BI1633">
            <v>0</v>
          </cell>
          <cell r="BJ1633">
            <v>0</v>
          </cell>
          <cell r="BK1633">
            <v>0</v>
          </cell>
          <cell r="BL1633">
            <v>0</v>
          </cell>
        </row>
        <row r="1634">
          <cell r="B1634" t="str">
            <v>1.1.06.08.00148</v>
          </cell>
          <cell r="C1634" t="str">
            <v xml:space="preserve">NV VICTORY                                        </v>
          </cell>
          <cell r="D1634">
            <v>5</v>
          </cell>
          <cell r="E1634">
            <v>0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AO1634">
            <v>0</v>
          </cell>
          <cell r="AP1634">
            <v>0</v>
          </cell>
          <cell r="AQ1634">
            <v>0</v>
          </cell>
          <cell r="AR1634">
            <v>0</v>
          </cell>
          <cell r="AS1634">
            <v>0</v>
          </cell>
          <cell r="AT1634">
            <v>0</v>
          </cell>
          <cell r="AU1634">
            <v>0</v>
          </cell>
          <cell r="AV1634">
            <v>0</v>
          </cell>
          <cell r="AW1634">
            <v>0</v>
          </cell>
          <cell r="AX1634">
            <v>0</v>
          </cell>
          <cell r="AY1634">
            <v>0</v>
          </cell>
          <cell r="AZ1634">
            <v>0</v>
          </cell>
          <cell r="BA1634">
            <v>0</v>
          </cell>
          <cell r="BB1634">
            <v>0</v>
          </cell>
          <cell r="BC1634">
            <v>0</v>
          </cell>
          <cell r="BD1634">
            <v>0</v>
          </cell>
          <cell r="BE1634">
            <v>0</v>
          </cell>
          <cell r="BF1634">
            <v>0</v>
          </cell>
          <cell r="BG1634">
            <v>0</v>
          </cell>
          <cell r="BH1634">
            <v>0</v>
          </cell>
          <cell r="BI1634">
            <v>0</v>
          </cell>
          <cell r="BJ1634">
            <v>0</v>
          </cell>
          <cell r="BK1634">
            <v>0</v>
          </cell>
          <cell r="BL1634">
            <v>0</v>
          </cell>
        </row>
        <row r="1635">
          <cell r="B1635" t="str">
            <v>1.1.06.08.00149</v>
          </cell>
          <cell r="C1635" t="str">
            <v xml:space="preserve">NV WORLD UMPIRE                                   </v>
          </cell>
          <cell r="D1635">
            <v>5</v>
          </cell>
          <cell r="E1635">
            <v>0</v>
          </cell>
          <cell r="F1635">
            <v>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AO1635">
            <v>0</v>
          </cell>
          <cell r="AP1635">
            <v>0</v>
          </cell>
          <cell r="AQ1635">
            <v>0</v>
          </cell>
          <cell r="AR1635">
            <v>0</v>
          </cell>
          <cell r="AS1635">
            <v>0</v>
          </cell>
          <cell r="AT1635">
            <v>0</v>
          </cell>
          <cell r="AU1635">
            <v>0</v>
          </cell>
          <cell r="AV1635">
            <v>0</v>
          </cell>
          <cell r="AW1635">
            <v>0</v>
          </cell>
          <cell r="AX1635">
            <v>0</v>
          </cell>
          <cell r="AY1635">
            <v>0</v>
          </cell>
          <cell r="AZ1635">
            <v>0</v>
          </cell>
          <cell r="BA1635">
            <v>0</v>
          </cell>
          <cell r="BB1635">
            <v>0</v>
          </cell>
          <cell r="BC1635">
            <v>0</v>
          </cell>
          <cell r="BD1635">
            <v>0</v>
          </cell>
          <cell r="BE1635">
            <v>0</v>
          </cell>
          <cell r="BF1635">
            <v>0</v>
          </cell>
          <cell r="BG1635">
            <v>0</v>
          </cell>
          <cell r="BH1635">
            <v>0</v>
          </cell>
          <cell r="BI1635">
            <v>0</v>
          </cell>
          <cell r="BJ1635">
            <v>0</v>
          </cell>
          <cell r="BK1635">
            <v>0</v>
          </cell>
          <cell r="BL1635">
            <v>0</v>
          </cell>
        </row>
        <row r="1636">
          <cell r="B1636" t="str">
            <v>1.1.06.08.00150</v>
          </cell>
          <cell r="C1636" t="str">
            <v xml:space="preserve">NV YICK LUK                                       </v>
          </cell>
          <cell r="D1636">
            <v>5</v>
          </cell>
          <cell r="E1636">
            <v>0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AO1636">
            <v>0</v>
          </cell>
          <cell r="AP1636">
            <v>0</v>
          </cell>
          <cell r="AQ1636">
            <v>0</v>
          </cell>
          <cell r="AR1636">
            <v>0</v>
          </cell>
          <cell r="AS1636">
            <v>0</v>
          </cell>
          <cell r="AT1636">
            <v>0</v>
          </cell>
          <cell r="AU1636">
            <v>0</v>
          </cell>
          <cell r="AV1636">
            <v>0</v>
          </cell>
          <cell r="AW1636">
            <v>0</v>
          </cell>
          <cell r="AX1636">
            <v>0</v>
          </cell>
          <cell r="AY1636">
            <v>0</v>
          </cell>
          <cell r="AZ1636">
            <v>0</v>
          </cell>
          <cell r="BA1636">
            <v>0</v>
          </cell>
          <cell r="BB1636">
            <v>0</v>
          </cell>
          <cell r="BC1636">
            <v>0</v>
          </cell>
          <cell r="BD1636">
            <v>0</v>
          </cell>
          <cell r="BE1636">
            <v>0</v>
          </cell>
          <cell r="BF1636">
            <v>0</v>
          </cell>
          <cell r="BG1636">
            <v>0</v>
          </cell>
          <cell r="BH1636">
            <v>0</v>
          </cell>
          <cell r="BI1636">
            <v>0</v>
          </cell>
          <cell r="BJ1636">
            <v>0</v>
          </cell>
          <cell r="BK1636">
            <v>0</v>
          </cell>
          <cell r="BL1636">
            <v>0</v>
          </cell>
        </row>
        <row r="1637">
          <cell r="B1637" t="str">
            <v>1.1.06.08.00151</v>
          </cell>
          <cell r="C1637" t="str">
            <v xml:space="preserve">NV YVONNE                                         </v>
          </cell>
          <cell r="D1637">
            <v>5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AO1637">
            <v>0</v>
          </cell>
          <cell r="AP1637">
            <v>0</v>
          </cell>
          <cell r="AQ1637">
            <v>0</v>
          </cell>
          <cell r="AR1637">
            <v>0</v>
          </cell>
          <cell r="AS1637">
            <v>0</v>
          </cell>
          <cell r="AT1637">
            <v>0</v>
          </cell>
          <cell r="AU1637">
            <v>0</v>
          </cell>
          <cell r="AV1637">
            <v>0</v>
          </cell>
          <cell r="AW1637">
            <v>0</v>
          </cell>
          <cell r="AX1637">
            <v>0</v>
          </cell>
          <cell r="AY1637">
            <v>0</v>
          </cell>
          <cell r="AZ1637">
            <v>0</v>
          </cell>
          <cell r="BA1637">
            <v>0</v>
          </cell>
          <cell r="BB1637">
            <v>0</v>
          </cell>
          <cell r="BC1637">
            <v>0</v>
          </cell>
          <cell r="BD1637">
            <v>0</v>
          </cell>
          <cell r="BE1637">
            <v>0</v>
          </cell>
          <cell r="BF1637">
            <v>0</v>
          </cell>
          <cell r="BG1637">
            <v>0</v>
          </cell>
          <cell r="BH1637">
            <v>0</v>
          </cell>
          <cell r="BI1637">
            <v>0</v>
          </cell>
          <cell r="BJ1637">
            <v>0</v>
          </cell>
          <cell r="BK1637">
            <v>0</v>
          </cell>
          <cell r="BL1637">
            <v>0</v>
          </cell>
        </row>
        <row r="1638">
          <cell r="B1638" t="str">
            <v>1.1.06.08.00152</v>
          </cell>
          <cell r="C1638" t="str">
            <v xml:space="preserve">NV ZENOVIA                                        </v>
          </cell>
          <cell r="D1638">
            <v>5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52.36</v>
          </cell>
          <cell r="R1638">
            <v>13645.16</v>
          </cell>
          <cell r="S1638">
            <v>-847.06</v>
          </cell>
          <cell r="T1638">
            <v>-847.06</v>
          </cell>
          <cell r="U1638">
            <v>204710.52</v>
          </cell>
          <cell r="V1638">
            <v>-3185.76</v>
          </cell>
          <cell r="W1638">
            <v>-3185.76</v>
          </cell>
          <cell r="X1638">
            <v>-3185.76</v>
          </cell>
          <cell r="Y1638">
            <v>-1959.64</v>
          </cell>
          <cell r="Z1638">
            <v>-1959.64</v>
          </cell>
          <cell r="AA1638">
            <v>-1959.64</v>
          </cell>
          <cell r="AB1638">
            <v>0</v>
          </cell>
          <cell r="AC1638">
            <v>0</v>
          </cell>
          <cell r="AD1638">
            <v>0</v>
          </cell>
          <cell r="AE1638">
            <v>0</v>
          </cell>
          <cell r="AF1638">
            <v>0</v>
          </cell>
          <cell r="AG1638">
            <v>0</v>
          </cell>
          <cell r="AH1638">
            <v>0</v>
          </cell>
          <cell r="AI1638">
            <v>0</v>
          </cell>
          <cell r="AJ1638">
            <v>0</v>
          </cell>
          <cell r="AK1638">
            <v>0</v>
          </cell>
          <cell r="AL1638">
            <v>0</v>
          </cell>
          <cell r="AM1638">
            <v>0</v>
          </cell>
          <cell r="AN1638">
            <v>0</v>
          </cell>
          <cell r="AO1638">
            <v>0</v>
          </cell>
          <cell r="AP1638">
            <v>0</v>
          </cell>
          <cell r="AQ1638">
            <v>0</v>
          </cell>
          <cell r="AR1638">
            <v>0</v>
          </cell>
          <cell r="AS1638">
            <v>0</v>
          </cell>
          <cell r="AT1638">
            <v>0</v>
          </cell>
          <cell r="AU1638">
            <v>0</v>
          </cell>
          <cell r="AV1638">
            <v>0</v>
          </cell>
          <cell r="AW1638">
            <v>0</v>
          </cell>
          <cell r="AX1638">
            <v>0</v>
          </cell>
          <cell r="AY1638">
            <v>0</v>
          </cell>
          <cell r="AZ1638">
            <v>0</v>
          </cell>
          <cell r="BA1638">
            <v>0</v>
          </cell>
          <cell r="BB1638">
            <v>0</v>
          </cell>
          <cell r="BC1638">
            <v>0</v>
          </cell>
          <cell r="BD1638">
            <v>0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  <cell r="BK1638">
            <v>0</v>
          </cell>
          <cell r="BL1638">
            <v>0</v>
          </cell>
        </row>
        <row r="1639">
          <cell r="B1639" t="str">
            <v>1.1.06.08.00153</v>
          </cell>
          <cell r="C1639" t="str">
            <v xml:space="preserve">NV MYRTO                                          </v>
          </cell>
          <cell r="D1639">
            <v>5</v>
          </cell>
          <cell r="E1639">
            <v>0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53.53</v>
          </cell>
          <cell r="R1639">
            <v>53.53</v>
          </cell>
          <cell r="S1639">
            <v>53.53</v>
          </cell>
          <cell r="T1639">
            <v>53.53</v>
          </cell>
          <cell r="U1639">
            <v>53.53</v>
          </cell>
          <cell r="V1639">
            <v>53.53</v>
          </cell>
          <cell r="W1639">
            <v>53.53</v>
          </cell>
          <cell r="X1639">
            <v>53.53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0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0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0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0</v>
          </cell>
          <cell r="AY1639">
            <v>0</v>
          </cell>
          <cell r="AZ1639">
            <v>0</v>
          </cell>
          <cell r="BA1639">
            <v>0</v>
          </cell>
          <cell r="BB1639">
            <v>0</v>
          </cell>
          <cell r="BC1639">
            <v>0</v>
          </cell>
          <cell r="BD1639">
            <v>0</v>
          </cell>
          <cell r="BE1639">
            <v>0</v>
          </cell>
          <cell r="BF1639">
            <v>0</v>
          </cell>
          <cell r="BG1639">
            <v>0</v>
          </cell>
          <cell r="BH1639">
            <v>0</v>
          </cell>
          <cell r="BI1639">
            <v>0</v>
          </cell>
          <cell r="BJ1639">
            <v>0</v>
          </cell>
          <cell r="BK1639">
            <v>0</v>
          </cell>
          <cell r="BL1639">
            <v>0</v>
          </cell>
        </row>
        <row r="1640">
          <cell r="B1640" t="str">
            <v>1.1.06.08.00154</v>
          </cell>
          <cell r="C1640" t="str">
            <v xml:space="preserve">NV WASHINGTON RAINBOW II                          </v>
          </cell>
          <cell r="D1640">
            <v>5</v>
          </cell>
          <cell r="E1640">
            <v>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1591.42</v>
          </cell>
          <cell r="R1640">
            <v>1591.42</v>
          </cell>
          <cell r="S1640">
            <v>1591.42</v>
          </cell>
          <cell r="T1640">
            <v>1591.42</v>
          </cell>
          <cell r="U1640">
            <v>1591.42</v>
          </cell>
          <cell r="V1640">
            <v>1591.42</v>
          </cell>
          <cell r="W1640">
            <v>1591.42</v>
          </cell>
          <cell r="X1640">
            <v>1591.42</v>
          </cell>
          <cell r="Y1640">
            <v>-291.07</v>
          </cell>
          <cell r="Z1640">
            <v>-291.07</v>
          </cell>
          <cell r="AA1640">
            <v>-291.07</v>
          </cell>
          <cell r="AB1640">
            <v>0</v>
          </cell>
          <cell r="AC1640">
            <v>0</v>
          </cell>
          <cell r="AD1640">
            <v>0</v>
          </cell>
          <cell r="AE1640">
            <v>0</v>
          </cell>
          <cell r="AF1640">
            <v>0</v>
          </cell>
          <cell r="AG1640">
            <v>0</v>
          </cell>
          <cell r="AH1640">
            <v>0</v>
          </cell>
          <cell r="AI1640">
            <v>0</v>
          </cell>
          <cell r="AJ1640">
            <v>0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0</v>
          </cell>
          <cell r="AP1640">
            <v>0</v>
          </cell>
          <cell r="AQ1640">
            <v>0</v>
          </cell>
          <cell r="AR1640">
            <v>0</v>
          </cell>
          <cell r="AS1640">
            <v>0</v>
          </cell>
          <cell r="AT1640">
            <v>0</v>
          </cell>
          <cell r="AU1640">
            <v>0</v>
          </cell>
          <cell r="AV1640">
            <v>0</v>
          </cell>
          <cell r="AW1640">
            <v>0</v>
          </cell>
          <cell r="AX1640">
            <v>0</v>
          </cell>
          <cell r="AY1640">
            <v>0</v>
          </cell>
          <cell r="AZ1640">
            <v>0</v>
          </cell>
          <cell r="BA1640">
            <v>0</v>
          </cell>
          <cell r="BB1640">
            <v>0</v>
          </cell>
          <cell r="BC1640">
            <v>0</v>
          </cell>
          <cell r="BD1640">
            <v>0</v>
          </cell>
          <cell r="BE1640">
            <v>0</v>
          </cell>
          <cell r="BF1640">
            <v>0</v>
          </cell>
          <cell r="BG1640">
            <v>0</v>
          </cell>
          <cell r="BH1640">
            <v>0</v>
          </cell>
          <cell r="BI1640">
            <v>0</v>
          </cell>
          <cell r="BJ1640">
            <v>0</v>
          </cell>
          <cell r="BK1640">
            <v>0</v>
          </cell>
          <cell r="BL1640">
            <v>0</v>
          </cell>
        </row>
        <row r="1641">
          <cell r="B1641" t="str">
            <v>1.1.06.08.00155</v>
          </cell>
          <cell r="C1641" t="str">
            <v xml:space="preserve">NV AN HUA JIANG                                   </v>
          </cell>
          <cell r="D1641">
            <v>5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  <cell r="Q1641">
            <v>-90.04</v>
          </cell>
          <cell r="R1641">
            <v>-90.04</v>
          </cell>
          <cell r="S1641">
            <v>-90.04</v>
          </cell>
          <cell r="T1641">
            <v>-90.04</v>
          </cell>
          <cell r="U1641">
            <v>-90.04</v>
          </cell>
          <cell r="V1641">
            <v>-90.04</v>
          </cell>
          <cell r="W1641">
            <v>-90.04</v>
          </cell>
          <cell r="X1641">
            <v>-90.04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0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0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0</v>
          </cell>
          <cell r="AY1641">
            <v>0</v>
          </cell>
          <cell r="AZ1641">
            <v>0</v>
          </cell>
          <cell r="BA1641">
            <v>0</v>
          </cell>
          <cell r="BB1641">
            <v>0</v>
          </cell>
          <cell r="BC1641">
            <v>0</v>
          </cell>
          <cell r="BD1641">
            <v>0</v>
          </cell>
          <cell r="BE1641">
            <v>0</v>
          </cell>
          <cell r="BF1641">
            <v>0</v>
          </cell>
          <cell r="BG1641">
            <v>0</v>
          </cell>
          <cell r="BH1641">
            <v>0</v>
          </cell>
          <cell r="BI1641">
            <v>0</v>
          </cell>
          <cell r="BJ1641">
            <v>0</v>
          </cell>
          <cell r="BK1641">
            <v>0</v>
          </cell>
          <cell r="BL1641">
            <v>0</v>
          </cell>
        </row>
        <row r="1642">
          <cell r="B1642" t="str">
            <v>1.1.06.08.00156</v>
          </cell>
          <cell r="C1642" t="str">
            <v xml:space="preserve">NV FAIR LADY                                      </v>
          </cell>
          <cell r="D1642">
            <v>5</v>
          </cell>
          <cell r="E1642">
            <v>0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5945.31</v>
          </cell>
          <cell r="R1642">
            <v>5945.31</v>
          </cell>
          <cell r="S1642">
            <v>5945.31</v>
          </cell>
          <cell r="T1642">
            <v>5945.31</v>
          </cell>
          <cell r="U1642">
            <v>5945.31</v>
          </cell>
          <cell r="V1642">
            <v>5945.31</v>
          </cell>
          <cell r="W1642">
            <v>5945.31</v>
          </cell>
          <cell r="X1642">
            <v>5945.31</v>
          </cell>
          <cell r="Y1642">
            <v>0</v>
          </cell>
          <cell r="Z1642">
            <v>0</v>
          </cell>
          <cell r="AA1642">
            <v>0</v>
          </cell>
          <cell r="AB1642">
            <v>0</v>
          </cell>
          <cell r="AC1642">
            <v>0</v>
          </cell>
          <cell r="AD1642">
            <v>0</v>
          </cell>
          <cell r="AE1642">
            <v>0</v>
          </cell>
          <cell r="AF1642">
            <v>0</v>
          </cell>
          <cell r="AG1642">
            <v>0</v>
          </cell>
          <cell r="AH1642">
            <v>0</v>
          </cell>
          <cell r="AI1642">
            <v>0</v>
          </cell>
          <cell r="AJ1642">
            <v>0</v>
          </cell>
          <cell r="AK1642">
            <v>0</v>
          </cell>
          <cell r="AL1642">
            <v>0</v>
          </cell>
          <cell r="AM1642">
            <v>0</v>
          </cell>
          <cell r="AN1642">
            <v>0</v>
          </cell>
          <cell r="AO1642">
            <v>0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T1642">
            <v>0</v>
          </cell>
          <cell r="AU1642">
            <v>0</v>
          </cell>
          <cell r="AV1642">
            <v>0</v>
          </cell>
          <cell r="AW1642">
            <v>0</v>
          </cell>
          <cell r="AX1642">
            <v>0</v>
          </cell>
          <cell r="AY1642">
            <v>0</v>
          </cell>
          <cell r="AZ1642">
            <v>0</v>
          </cell>
          <cell r="BA1642">
            <v>0</v>
          </cell>
          <cell r="BB1642">
            <v>0</v>
          </cell>
          <cell r="BC1642">
            <v>0</v>
          </cell>
          <cell r="BD1642">
            <v>0</v>
          </cell>
          <cell r="BE1642">
            <v>0</v>
          </cell>
          <cell r="BF1642">
            <v>0</v>
          </cell>
          <cell r="BG1642">
            <v>0</v>
          </cell>
          <cell r="BH1642">
            <v>0</v>
          </cell>
          <cell r="BI1642">
            <v>0</v>
          </cell>
          <cell r="BJ1642">
            <v>0</v>
          </cell>
          <cell r="BK1642">
            <v>0</v>
          </cell>
          <cell r="BL1642">
            <v>0</v>
          </cell>
        </row>
        <row r="1643">
          <cell r="B1643" t="str">
            <v>1.1.06.08.00157</v>
          </cell>
          <cell r="C1643" t="str">
            <v xml:space="preserve">NV DIAMOND A                                      </v>
          </cell>
          <cell r="D1643">
            <v>5</v>
          </cell>
          <cell r="E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58836.59</v>
          </cell>
          <cell r="R1643">
            <v>7560.1</v>
          </cell>
          <cell r="S1643">
            <v>7560.1</v>
          </cell>
          <cell r="T1643">
            <v>7560.1</v>
          </cell>
          <cell r="U1643">
            <v>7560.1</v>
          </cell>
          <cell r="V1643">
            <v>7560.1</v>
          </cell>
          <cell r="W1643">
            <v>7560.1</v>
          </cell>
          <cell r="X1643">
            <v>7560.1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0</v>
          </cell>
          <cell r="AY1643">
            <v>0</v>
          </cell>
          <cell r="AZ1643">
            <v>0</v>
          </cell>
          <cell r="BA1643">
            <v>0</v>
          </cell>
          <cell r="BB1643">
            <v>0</v>
          </cell>
          <cell r="BC1643">
            <v>0</v>
          </cell>
          <cell r="BD1643">
            <v>0</v>
          </cell>
          <cell r="BE1643">
            <v>0</v>
          </cell>
          <cell r="BF1643">
            <v>0</v>
          </cell>
          <cell r="BG1643">
            <v>0</v>
          </cell>
          <cell r="BH1643">
            <v>0</v>
          </cell>
          <cell r="BI1643">
            <v>0</v>
          </cell>
          <cell r="BJ1643">
            <v>0</v>
          </cell>
          <cell r="BK1643">
            <v>0</v>
          </cell>
          <cell r="BL1643">
            <v>0</v>
          </cell>
        </row>
        <row r="1644">
          <cell r="B1644" t="str">
            <v>1.1.06.08.00158</v>
          </cell>
          <cell r="C1644" t="str">
            <v xml:space="preserve">NV ZEE ONE                                        </v>
          </cell>
          <cell r="D1644">
            <v>5</v>
          </cell>
          <cell r="E1644">
            <v>0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22149.82</v>
          </cell>
          <cell r="R1644">
            <v>8744.74</v>
          </cell>
          <cell r="S1644">
            <v>4270.71</v>
          </cell>
          <cell r="T1644">
            <v>4270.71</v>
          </cell>
          <cell r="U1644">
            <v>4270.71</v>
          </cell>
          <cell r="V1644">
            <v>4270.71</v>
          </cell>
          <cell r="W1644">
            <v>4270.71</v>
          </cell>
          <cell r="X1644">
            <v>4270.71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0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0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0</v>
          </cell>
          <cell r="AY1644">
            <v>0</v>
          </cell>
          <cell r="AZ1644">
            <v>0</v>
          </cell>
          <cell r="BA1644">
            <v>0</v>
          </cell>
          <cell r="BB1644">
            <v>0</v>
          </cell>
          <cell r="BC1644">
            <v>0</v>
          </cell>
          <cell r="BD1644">
            <v>0</v>
          </cell>
          <cell r="BE1644">
            <v>0</v>
          </cell>
          <cell r="BF1644">
            <v>0</v>
          </cell>
          <cell r="BG1644">
            <v>0</v>
          </cell>
          <cell r="BH1644">
            <v>0</v>
          </cell>
          <cell r="BI1644">
            <v>0</v>
          </cell>
          <cell r="BJ1644">
            <v>0</v>
          </cell>
          <cell r="BK1644">
            <v>0</v>
          </cell>
          <cell r="BL1644">
            <v>0</v>
          </cell>
        </row>
        <row r="1645">
          <cell r="B1645" t="str">
            <v>1.1.06.08.00159</v>
          </cell>
          <cell r="C1645" t="str">
            <v xml:space="preserve">NV MORAKOT NAREE                                  </v>
          </cell>
          <cell r="D1645">
            <v>5</v>
          </cell>
          <cell r="E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-2667.54</v>
          </cell>
          <cell r="R1645">
            <v>-2667.54</v>
          </cell>
          <cell r="S1645">
            <v>-2667.54</v>
          </cell>
          <cell r="T1645">
            <v>-2667.54</v>
          </cell>
          <cell r="U1645">
            <v>-2667.54</v>
          </cell>
          <cell r="V1645">
            <v>-2667.54</v>
          </cell>
          <cell r="W1645">
            <v>-2667.54</v>
          </cell>
          <cell r="X1645">
            <v>-2667.54</v>
          </cell>
          <cell r="Y1645">
            <v>-2667.54</v>
          </cell>
          <cell r="Z1645">
            <v>-2667.54</v>
          </cell>
          <cell r="AA1645">
            <v>-2667.54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  <cell r="AY1645">
            <v>0</v>
          </cell>
          <cell r="AZ1645">
            <v>0</v>
          </cell>
          <cell r="BA1645">
            <v>0</v>
          </cell>
          <cell r="BB1645">
            <v>0</v>
          </cell>
          <cell r="BC1645">
            <v>0</v>
          </cell>
          <cell r="BD1645">
            <v>0</v>
          </cell>
          <cell r="BE1645">
            <v>0</v>
          </cell>
          <cell r="BF1645">
            <v>0</v>
          </cell>
          <cell r="BG1645">
            <v>0</v>
          </cell>
          <cell r="BH1645">
            <v>0</v>
          </cell>
          <cell r="BI1645">
            <v>0</v>
          </cell>
          <cell r="BJ1645">
            <v>0</v>
          </cell>
          <cell r="BK1645">
            <v>0</v>
          </cell>
          <cell r="BL1645">
            <v>0</v>
          </cell>
        </row>
        <row r="1646">
          <cell r="B1646" t="str">
            <v>1.1.06.08.00160</v>
          </cell>
          <cell r="C1646" t="str">
            <v xml:space="preserve">NV POWSTANIEC STYCZNIOWY                          </v>
          </cell>
          <cell r="D1646">
            <v>5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-375.87</v>
          </cell>
          <cell r="R1646">
            <v>-375.87</v>
          </cell>
          <cell r="S1646">
            <v>-375.87</v>
          </cell>
          <cell r="T1646">
            <v>-375.87</v>
          </cell>
          <cell r="U1646">
            <v>-375.87</v>
          </cell>
          <cell r="V1646">
            <v>-375.87</v>
          </cell>
          <cell r="W1646">
            <v>-375.87</v>
          </cell>
          <cell r="X1646">
            <v>-375.87</v>
          </cell>
          <cell r="Y1646">
            <v>-375.87</v>
          </cell>
          <cell r="Z1646">
            <v>-375.87</v>
          </cell>
          <cell r="AA1646">
            <v>-375.87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  <cell r="AY1646">
            <v>396115.82</v>
          </cell>
          <cell r="AZ1646">
            <v>13336.79</v>
          </cell>
          <cell r="BA1646">
            <v>11540.6</v>
          </cell>
          <cell r="BB1646">
            <v>11540.6</v>
          </cell>
          <cell r="BC1646">
            <v>3807.71</v>
          </cell>
          <cell r="BD1646">
            <v>0</v>
          </cell>
          <cell r="BE1646">
            <v>0</v>
          </cell>
          <cell r="BF1646">
            <v>0</v>
          </cell>
          <cell r="BG1646">
            <v>0</v>
          </cell>
          <cell r="BH1646">
            <v>0</v>
          </cell>
          <cell r="BI1646">
            <v>0</v>
          </cell>
          <cell r="BJ1646">
            <v>0</v>
          </cell>
          <cell r="BK1646">
            <v>0</v>
          </cell>
          <cell r="BL1646">
            <v>0</v>
          </cell>
        </row>
        <row r="1647">
          <cell r="B1647" t="str">
            <v>1.1.06.08.00161</v>
          </cell>
          <cell r="C1647" t="str">
            <v xml:space="preserve">NV BLADE RUNNER                                   </v>
          </cell>
          <cell r="D1647">
            <v>5</v>
          </cell>
          <cell r="E1647">
            <v>0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  <cell r="Q1647">
            <v>47180.62</v>
          </cell>
          <cell r="R1647">
            <v>-1.08</v>
          </cell>
          <cell r="S1647">
            <v>-1.08</v>
          </cell>
          <cell r="T1647">
            <v>-1.08</v>
          </cell>
          <cell r="U1647">
            <v>-1.08</v>
          </cell>
          <cell r="V1647">
            <v>-1.08</v>
          </cell>
          <cell r="W1647">
            <v>-1.08</v>
          </cell>
          <cell r="X1647">
            <v>-1.08</v>
          </cell>
          <cell r="Y1647">
            <v>0</v>
          </cell>
          <cell r="Z1647">
            <v>0</v>
          </cell>
          <cell r="AA1647">
            <v>0</v>
          </cell>
          <cell r="AB1647">
            <v>0</v>
          </cell>
          <cell r="AC1647">
            <v>0</v>
          </cell>
          <cell r="AD1647">
            <v>0</v>
          </cell>
          <cell r="AE1647">
            <v>0</v>
          </cell>
          <cell r="AF1647">
            <v>0</v>
          </cell>
          <cell r="AG1647">
            <v>0</v>
          </cell>
          <cell r="AH1647">
            <v>0</v>
          </cell>
          <cell r="AI1647">
            <v>0</v>
          </cell>
          <cell r="AJ1647">
            <v>0</v>
          </cell>
          <cell r="AK1647">
            <v>0</v>
          </cell>
          <cell r="AL1647">
            <v>0</v>
          </cell>
          <cell r="AM1647">
            <v>0</v>
          </cell>
          <cell r="AN1647">
            <v>0</v>
          </cell>
          <cell r="AO1647">
            <v>0</v>
          </cell>
          <cell r="AP1647">
            <v>0</v>
          </cell>
          <cell r="AQ1647">
            <v>0</v>
          </cell>
          <cell r="AR1647">
            <v>0</v>
          </cell>
          <cell r="AS1647">
            <v>0</v>
          </cell>
          <cell r="AT1647">
            <v>0</v>
          </cell>
          <cell r="AU1647">
            <v>0</v>
          </cell>
          <cell r="AV1647">
            <v>0</v>
          </cell>
          <cell r="AW1647">
            <v>0</v>
          </cell>
          <cell r="AX1647">
            <v>0</v>
          </cell>
          <cell r="AY1647">
            <v>0</v>
          </cell>
          <cell r="AZ1647">
            <v>0</v>
          </cell>
          <cell r="BA1647">
            <v>0</v>
          </cell>
          <cell r="BB1647">
            <v>0</v>
          </cell>
          <cell r="BC1647">
            <v>0</v>
          </cell>
          <cell r="BD1647">
            <v>0</v>
          </cell>
          <cell r="BE1647">
            <v>0</v>
          </cell>
          <cell r="BF1647">
            <v>0</v>
          </cell>
          <cell r="BG1647">
            <v>0</v>
          </cell>
          <cell r="BH1647">
            <v>0</v>
          </cell>
          <cell r="BI1647">
            <v>0</v>
          </cell>
          <cell r="BJ1647">
            <v>0</v>
          </cell>
          <cell r="BK1647">
            <v>0</v>
          </cell>
          <cell r="BL1647">
            <v>0</v>
          </cell>
        </row>
        <row r="1648">
          <cell r="B1648" t="str">
            <v>1.1.06.08.00162</v>
          </cell>
          <cell r="C1648" t="str">
            <v xml:space="preserve">NV SEA MERIT                                      </v>
          </cell>
          <cell r="D1648">
            <v>5</v>
          </cell>
          <cell r="E1648">
            <v>0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6662.1</v>
          </cell>
          <cell r="R1648">
            <v>6662.1</v>
          </cell>
          <cell r="S1648">
            <v>6662.1</v>
          </cell>
          <cell r="T1648">
            <v>6662.1</v>
          </cell>
          <cell r="U1648">
            <v>6662.1</v>
          </cell>
          <cell r="V1648">
            <v>6662.1</v>
          </cell>
          <cell r="W1648">
            <v>6662.1</v>
          </cell>
          <cell r="X1648">
            <v>6662.1</v>
          </cell>
          <cell r="Y1648">
            <v>0</v>
          </cell>
          <cell r="Z1648">
            <v>0</v>
          </cell>
          <cell r="AA1648">
            <v>0</v>
          </cell>
          <cell r="AB1648">
            <v>0</v>
          </cell>
          <cell r="AC1648">
            <v>0</v>
          </cell>
          <cell r="AD1648">
            <v>0</v>
          </cell>
          <cell r="AE1648">
            <v>0</v>
          </cell>
          <cell r="AF1648">
            <v>0</v>
          </cell>
          <cell r="AG1648">
            <v>0</v>
          </cell>
          <cell r="AH1648">
            <v>0</v>
          </cell>
          <cell r="AI1648">
            <v>0</v>
          </cell>
          <cell r="AJ1648">
            <v>0</v>
          </cell>
          <cell r="AK1648">
            <v>0</v>
          </cell>
          <cell r="AL1648">
            <v>0</v>
          </cell>
          <cell r="AM1648">
            <v>0</v>
          </cell>
          <cell r="AN1648">
            <v>0</v>
          </cell>
          <cell r="AO1648">
            <v>0</v>
          </cell>
          <cell r="AP1648">
            <v>0</v>
          </cell>
          <cell r="AQ1648">
            <v>0</v>
          </cell>
          <cell r="AR1648">
            <v>0</v>
          </cell>
          <cell r="AS1648">
            <v>0</v>
          </cell>
          <cell r="AT1648">
            <v>0</v>
          </cell>
          <cell r="AU1648">
            <v>0</v>
          </cell>
          <cell r="AV1648">
            <v>0</v>
          </cell>
          <cell r="AW1648">
            <v>0</v>
          </cell>
          <cell r="AX1648">
            <v>0</v>
          </cell>
          <cell r="AY1648">
            <v>0</v>
          </cell>
          <cell r="AZ1648">
            <v>0</v>
          </cell>
          <cell r="BA1648">
            <v>0</v>
          </cell>
          <cell r="BB1648">
            <v>0</v>
          </cell>
          <cell r="BC1648">
            <v>0</v>
          </cell>
          <cell r="BD1648">
            <v>0</v>
          </cell>
          <cell r="BE1648">
            <v>0</v>
          </cell>
          <cell r="BF1648">
            <v>0</v>
          </cell>
          <cell r="BG1648">
            <v>0</v>
          </cell>
          <cell r="BH1648">
            <v>0</v>
          </cell>
          <cell r="BI1648">
            <v>0</v>
          </cell>
          <cell r="BJ1648">
            <v>0</v>
          </cell>
          <cell r="BK1648">
            <v>0</v>
          </cell>
          <cell r="BL1648">
            <v>0</v>
          </cell>
        </row>
        <row r="1649">
          <cell r="B1649" t="str">
            <v>1.1.06.08.00163</v>
          </cell>
          <cell r="C1649" t="str">
            <v xml:space="preserve">NV MANDY                                          </v>
          </cell>
          <cell r="D1649">
            <v>5</v>
          </cell>
          <cell r="E1649">
            <v>0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11607.56</v>
          </cell>
          <cell r="R1649">
            <v>11607.56</v>
          </cell>
          <cell r="S1649">
            <v>11607.56</v>
          </cell>
          <cell r="T1649">
            <v>11607.56</v>
          </cell>
          <cell r="U1649">
            <v>11607.56</v>
          </cell>
          <cell r="V1649">
            <v>11607.56</v>
          </cell>
          <cell r="W1649">
            <v>11607.56</v>
          </cell>
          <cell r="X1649">
            <v>11607.56</v>
          </cell>
          <cell r="Y1649">
            <v>0</v>
          </cell>
          <cell r="Z1649">
            <v>0</v>
          </cell>
          <cell r="AA1649">
            <v>0</v>
          </cell>
          <cell r="AB1649">
            <v>0</v>
          </cell>
          <cell r="AC1649">
            <v>0</v>
          </cell>
          <cell r="AD1649">
            <v>0</v>
          </cell>
          <cell r="AE1649">
            <v>0</v>
          </cell>
          <cell r="AF1649">
            <v>0</v>
          </cell>
          <cell r="AG1649">
            <v>0</v>
          </cell>
          <cell r="AH1649">
            <v>0</v>
          </cell>
          <cell r="AI1649">
            <v>0</v>
          </cell>
          <cell r="AJ1649">
            <v>0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O1649">
            <v>0</v>
          </cell>
          <cell r="AP1649">
            <v>0</v>
          </cell>
          <cell r="AQ1649">
            <v>0</v>
          </cell>
          <cell r="AR1649">
            <v>0</v>
          </cell>
          <cell r="AS1649">
            <v>0</v>
          </cell>
          <cell r="AT1649">
            <v>0</v>
          </cell>
          <cell r="AU1649">
            <v>0</v>
          </cell>
          <cell r="AV1649">
            <v>0</v>
          </cell>
          <cell r="AW1649">
            <v>0</v>
          </cell>
          <cell r="AX1649">
            <v>0</v>
          </cell>
          <cell r="AY1649">
            <v>0</v>
          </cell>
          <cell r="AZ1649">
            <v>0</v>
          </cell>
          <cell r="BA1649">
            <v>0</v>
          </cell>
          <cell r="BB1649">
            <v>0</v>
          </cell>
          <cell r="BC1649">
            <v>0</v>
          </cell>
          <cell r="BD1649">
            <v>0</v>
          </cell>
          <cell r="BE1649">
            <v>0</v>
          </cell>
          <cell r="BF1649">
            <v>0</v>
          </cell>
          <cell r="BG1649">
            <v>0</v>
          </cell>
          <cell r="BH1649">
            <v>0</v>
          </cell>
          <cell r="BI1649">
            <v>0</v>
          </cell>
          <cell r="BJ1649">
            <v>0</v>
          </cell>
          <cell r="BK1649">
            <v>0</v>
          </cell>
          <cell r="BL1649">
            <v>0</v>
          </cell>
        </row>
        <row r="1650">
          <cell r="B1650" t="str">
            <v>1.1.06.08.00164</v>
          </cell>
          <cell r="C1650" t="str">
            <v xml:space="preserve">NV RAYNA                                          </v>
          </cell>
          <cell r="D1650">
            <v>5</v>
          </cell>
          <cell r="E1650">
            <v>0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55260.6</v>
          </cell>
          <cell r="R1650">
            <v>22746.98</v>
          </cell>
          <cell r="S1650">
            <v>-0.48</v>
          </cell>
          <cell r="T1650">
            <v>-0.48</v>
          </cell>
          <cell r="U1650">
            <v>-0.48</v>
          </cell>
          <cell r="V1650">
            <v>-0.48</v>
          </cell>
          <cell r="W1650">
            <v>-0.48</v>
          </cell>
          <cell r="X1650">
            <v>-0.48</v>
          </cell>
          <cell r="Y1650">
            <v>-0.48</v>
          </cell>
          <cell r="Z1650">
            <v>-0.48</v>
          </cell>
          <cell r="AA1650">
            <v>-0.48</v>
          </cell>
          <cell r="AB1650">
            <v>0</v>
          </cell>
          <cell r="AC1650">
            <v>0</v>
          </cell>
          <cell r="AD1650">
            <v>0</v>
          </cell>
          <cell r="AE1650">
            <v>0</v>
          </cell>
          <cell r="AF1650">
            <v>0</v>
          </cell>
          <cell r="AG1650">
            <v>0</v>
          </cell>
          <cell r="AH1650">
            <v>0</v>
          </cell>
          <cell r="AI1650">
            <v>0</v>
          </cell>
          <cell r="AJ1650">
            <v>0</v>
          </cell>
          <cell r="AK1650">
            <v>0</v>
          </cell>
          <cell r="AL1650">
            <v>0</v>
          </cell>
          <cell r="AM1650">
            <v>0</v>
          </cell>
          <cell r="AN1650">
            <v>0</v>
          </cell>
          <cell r="AO1650">
            <v>0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T1650">
            <v>0</v>
          </cell>
          <cell r="AU1650">
            <v>0</v>
          </cell>
          <cell r="AV1650">
            <v>0</v>
          </cell>
          <cell r="AW1650">
            <v>0</v>
          </cell>
          <cell r="AX1650">
            <v>0</v>
          </cell>
          <cell r="AY1650">
            <v>0</v>
          </cell>
          <cell r="AZ1650">
            <v>0</v>
          </cell>
          <cell r="BA1650">
            <v>0</v>
          </cell>
          <cell r="BB1650">
            <v>0</v>
          </cell>
          <cell r="BC1650">
            <v>0</v>
          </cell>
          <cell r="BD1650">
            <v>0</v>
          </cell>
          <cell r="BE1650">
            <v>0</v>
          </cell>
          <cell r="BF1650">
            <v>0</v>
          </cell>
          <cell r="BG1650">
            <v>0</v>
          </cell>
          <cell r="BH1650">
            <v>0</v>
          </cell>
          <cell r="BI1650">
            <v>0</v>
          </cell>
          <cell r="BJ1650">
            <v>0</v>
          </cell>
          <cell r="BK1650">
            <v>0</v>
          </cell>
          <cell r="BL1650">
            <v>0</v>
          </cell>
        </row>
        <row r="1651">
          <cell r="B1651" t="str">
            <v>1.1.06.08.00165</v>
          </cell>
          <cell r="C1651" t="str">
            <v xml:space="preserve">NV SEA FORTUNE                                    </v>
          </cell>
          <cell r="D1651">
            <v>5</v>
          </cell>
          <cell r="E1651">
            <v>0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AO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0</v>
          </cell>
          <cell r="AT1651">
            <v>0</v>
          </cell>
          <cell r="AU1651">
            <v>0</v>
          </cell>
          <cell r="AV1651">
            <v>0</v>
          </cell>
          <cell r="AW1651">
            <v>0</v>
          </cell>
          <cell r="AX1651">
            <v>0</v>
          </cell>
          <cell r="AY1651">
            <v>0</v>
          </cell>
          <cell r="AZ1651">
            <v>0</v>
          </cell>
          <cell r="BA1651">
            <v>0</v>
          </cell>
          <cell r="BB1651">
            <v>0</v>
          </cell>
          <cell r="BC1651">
            <v>0</v>
          </cell>
          <cell r="BD1651">
            <v>0</v>
          </cell>
          <cell r="BE1651">
            <v>0</v>
          </cell>
          <cell r="BF1651">
            <v>0</v>
          </cell>
          <cell r="BG1651">
            <v>0</v>
          </cell>
          <cell r="BH1651">
            <v>0</v>
          </cell>
          <cell r="BI1651">
            <v>0</v>
          </cell>
          <cell r="BJ1651">
            <v>0</v>
          </cell>
          <cell r="BK1651">
            <v>0</v>
          </cell>
          <cell r="BL1651">
            <v>0</v>
          </cell>
        </row>
        <row r="1652">
          <cell r="B1652" t="str">
            <v>1.1.06.08.00166</v>
          </cell>
          <cell r="C1652" t="str">
            <v xml:space="preserve">NV PORTORROZ                                      </v>
          </cell>
          <cell r="D1652">
            <v>5</v>
          </cell>
          <cell r="E1652">
            <v>0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3027.49</v>
          </cell>
          <cell r="R1652">
            <v>1478.97</v>
          </cell>
          <cell r="S1652">
            <v>1478.97</v>
          </cell>
          <cell r="T1652">
            <v>1478.97</v>
          </cell>
          <cell r="U1652">
            <v>1478.97</v>
          </cell>
          <cell r="V1652">
            <v>1478.97</v>
          </cell>
          <cell r="W1652">
            <v>1478.97</v>
          </cell>
          <cell r="X1652">
            <v>1478.97</v>
          </cell>
          <cell r="Y1652">
            <v>0</v>
          </cell>
          <cell r="Z1652">
            <v>0</v>
          </cell>
          <cell r="AA1652">
            <v>0</v>
          </cell>
          <cell r="AB1652">
            <v>0</v>
          </cell>
          <cell r="AC1652">
            <v>0</v>
          </cell>
          <cell r="AD1652">
            <v>0</v>
          </cell>
          <cell r="AE1652">
            <v>0</v>
          </cell>
          <cell r="AF1652">
            <v>0</v>
          </cell>
          <cell r="AG1652">
            <v>0</v>
          </cell>
          <cell r="AH1652">
            <v>0</v>
          </cell>
          <cell r="AI1652">
            <v>0</v>
          </cell>
          <cell r="AJ1652">
            <v>0</v>
          </cell>
          <cell r="AK1652">
            <v>0</v>
          </cell>
          <cell r="AL1652">
            <v>0</v>
          </cell>
          <cell r="AM1652">
            <v>0</v>
          </cell>
          <cell r="AN1652">
            <v>0</v>
          </cell>
          <cell r="AO1652">
            <v>0</v>
          </cell>
          <cell r="AP1652">
            <v>0</v>
          </cell>
          <cell r="AQ1652">
            <v>0</v>
          </cell>
          <cell r="AR1652">
            <v>0</v>
          </cell>
          <cell r="AS1652">
            <v>0</v>
          </cell>
          <cell r="AT1652">
            <v>0</v>
          </cell>
          <cell r="AU1652">
            <v>0</v>
          </cell>
          <cell r="AV1652">
            <v>0</v>
          </cell>
          <cell r="AW1652">
            <v>0</v>
          </cell>
          <cell r="AX1652">
            <v>0</v>
          </cell>
          <cell r="AY1652">
            <v>0</v>
          </cell>
          <cell r="AZ1652">
            <v>0</v>
          </cell>
          <cell r="BA1652">
            <v>0</v>
          </cell>
          <cell r="BB1652">
            <v>0</v>
          </cell>
          <cell r="BC1652">
            <v>0</v>
          </cell>
          <cell r="BD1652">
            <v>0</v>
          </cell>
          <cell r="BE1652">
            <v>0</v>
          </cell>
          <cell r="BF1652">
            <v>0</v>
          </cell>
          <cell r="BG1652">
            <v>0</v>
          </cell>
          <cell r="BH1652">
            <v>0</v>
          </cell>
          <cell r="BI1652">
            <v>0</v>
          </cell>
          <cell r="BJ1652">
            <v>0</v>
          </cell>
          <cell r="BK1652">
            <v>0</v>
          </cell>
          <cell r="BL1652">
            <v>0</v>
          </cell>
        </row>
        <row r="1653">
          <cell r="B1653" t="str">
            <v>1.1.06.08.00167</v>
          </cell>
          <cell r="C1653" t="str">
            <v xml:space="preserve">NV NISHA                                          </v>
          </cell>
          <cell r="D1653">
            <v>5</v>
          </cell>
          <cell r="E1653">
            <v>0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34403.800000000003</v>
          </cell>
          <cell r="S1653">
            <v>538.73</v>
          </cell>
          <cell r="T1653">
            <v>538.73</v>
          </cell>
          <cell r="U1653">
            <v>538.73</v>
          </cell>
          <cell r="V1653">
            <v>538.73</v>
          </cell>
          <cell r="W1653">
            <v>538.73</v>
          </cell>
          <cell r="X1653">
            <v>538.73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0</v>
          </cell>
          <cell r="AE1653">
            <v>0</v>
          </cell>
          <cell r="AF1653">
            <v>0</v>
          </cell>
          <cell r="AG1653">
            <v>0</v>
          </cell>
          <cell r="AH1653">
            <v>0</v>
          </cell>
          <cell r="AI1653">
            <v>0</v>
          </cell>
          <cell r="AJ1653">
            <v>0</v>
          </cell>
          <cell r="AK1653">
            <v>0</v>
          </cell>
          <cell r="AL1653">
            <v>0</v>
          </cell>
          <cell r="AM1653">
            <v>0</v>
          </cell>
          <cell r="AN1653">
            <v>0</v>
          </cell>
          <cell r="AO1653">
            <v>0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T1653">
            <v>0</v>
          </cell>
          <cell r="AU1653">
            <v>0</v>
          </cell>
          <cell r="AV1653">
            <v>0</v>
          </cell>
          <cell r="AW1653">
            <v>0</v>
          </cell>
          <cell r="AX1653">
            <v>0</v>
          </cell>
          <cell r="AY1653">
            <v>0</v>
          </cell>
          <cell r="AZ1653">
            <v>0</v>
          </cell>
          <cell r="BA1653">
            <v>0</v>
          </cell>
          <cell r="BB1653">
            <v>0</v>
          </cell>
          <cell r="BC1653">
            <v>0</v>
          </cell>
          <cell r="BD1653">
            <v>0</v>
          </cell>
          <cell r="BE1653">
            <v>0</v>
          </cell>
          <cell r="BF1653">
            <v>0</v>
          </cell>
          <cell r="BG1653">
            <v>0</v>
          </cell>
          <cell r="BH1653">
            <v>0</v>
          </cell>
          <cell r="BI1653">
            <v>0</v>
          </cell>
          <cell r="BJ1653">
            <v>0</v>
          </cell>
          <cell r="BK1653">
            <v>0</v>
          </cell>
          <cell r="BL1653">
            <v>0</v>
          </cell>
        </row>
        <row r="1654">
          <cell r="B1654" t="str">
            <v>1.1.06.08.00168</v>
          </cell>
          <cell r="C1654" t="str">
            <v xml:space="preserve">NV COMANCHE BELLE                                 </v>
          </cell>
          <cell r="D1654">
            <v>5</v>
          </cell>
          <cell r="E1654">
            <v>0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10102</v>
          </cell>
          <cell r="S1654">
            <v>-81.819999999999993</v>
          </cell>
          <cell r="T1654">
            <v>-81.819999999999993</v>
          </cell>
          <cell r="U1654">
            <v>-81.819999999999993</v>
          </cell>
          <cell r="V1654">
            <v>-81.819999999999993</v>
          </cell>
          <cell r="W1654">
            <v>-81.819999999999993</v>
          </cell>
          <cell r="X1654">
            <v>-81.819999999999993</v>
          </cell>
          <cell r="Y1654">
            <v>0</v>
          </cell>
          <cell r="Z1654">
            <v>0</v>
          </cell>
          <cell r="AA1654">
            <v>0</v>
          </cell>
          <cell r="AB1654">
            <v>0</v>
          </cell>
          <cell r="AC1654">
            <v>0</v>
          </cell>
          <cell r="AD1654">
            <v>0</v>
          </cell>
          <cell r="AE1654">
            <v>0</v>
          </cell>
          <cell r="AF1654">
            <v>0</v>
          </cell>
          <cell r="AG1654">
            <v>0</v>
          </cell>
          <cell r="AH1654">
            <v>0</v>
          </cell>
          <cell r="AI1654">
            <v>0</v>
          </cell>
          <cell r="AJ1654">
            <v>0</v>
          </cell>
          <cell r="AK1654">
            <v>0</v>
          </cell>
          <cell r="AL1654">
            <v>0</v>
          </cell>
          <cell r="AM1654">
            <v>0</v>
          </cell>
          <cell r="AN1654">
            <v>0</v>
          </cell>
          <cell r="AO1654">
            <v>0</v>
          </cell>
          <cell r="AP1654">
            <v>0</v>
          </cell>
          <cell r="AQ1654">
            <v>0</v>
          </cell>
          <cell r="AR1654">
            <v>0</v>
          </cell>
          <cell r="AS1654">
            <v>0</v>
          </cell>
          <cell r="AT1654">
            <v>0</v>
          </cell>
          <cell r="AU1654">
            <v>41457.730000000003</v>
          </cell>
          <cell r="AV1654">
            <v>658.3</v>
          </cell>
          <cell r="AW1654">
            <v>658.3</v>
          </cell>
          <cell r="AX1654">
            <v>658.3</v>
          </cell>
          <cell r="AY1654">
            <v>0</v>
          </cell>
          <cell r="AZ1654">
            <v>0</v>
          </cell>
          <cell r="BA1654">
            <v>0</v>
          </cell>
          <cell r="BB1654">
            <v>0</v>
          </cell>
          <cell r="BC1654">
            <v>0</v>
          </cell>
          <cell r="BD1654">
            <v>0</v>
          </cell>
          <cell r="BE1654">
            <v>0</v>
          </cell>
          <cell r="BF1654">
            <v>0</v>
          </cell>
          <cell r="BG1654">
            <v>0</v>
          </cell>
          <cell r="BH1654">
            <v>0</v>
          </cell>
          <cell r="BI1654">
            <v>0</v>
          </cell>
          <cell r="BJ1654">
            <v>0</v>
          </cell>
          <cell r="BK1654">
            <v>0</v>
          </cell>
          <cell r="BL1654">
            <v>0</v>
          </cell>
        </row>
        <row r="1655">
          <cell r="B1655" t="str">
            <v>1.1.06.08.00169</v>
          </cell>
          <cell r="C1655" t="str">
            <v xml:space="preserve">NV ALICAHUE                                       </v>
          </cell>
          <cell r="D1655">
            <v>5</v>
          </cell>
          <cell r="E1655">
            <v>0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615.83000000000004</v>
          </cell>
          <cell r="T1655">
            <v>615.83000000000004</v>
          </cell>
          <cell r="U1655">
            <v>615.83000000000004</v>
          </cell>
          <cell r="V1655">
            <v>615.83000000000004</v>
          </cell>
          <cell r="W1655">
            <v>615.83000000000004</v>
          </cell>
          <cell r="X1655">
            <v>615.83000000000004</v>
          </cell>
          <cell r="Y1655">
            <v>615.83000000000004</v>
          </cell>
          <cell r="Z1655">
            <v>615.83000000000004</v>
          </cell>
          <cell r="AA1655">
            <v>615.83000000000004</v>
          </cell>
          <cell r="AB1655">
            <v>0</v>
          </cell>
          <cell r="AC1655">
            <v>0</v>
          </cell>
          <cell r="AD1655">
            <v>0</v>
          </cell>
          <cell r="AE1655">
            <v>0</v>
          </cell>
          <cell r="AF1655">
            <v>0</v>
          </cell>
          <cell r="AG1655">
            <v>0</v>
          </cell>
          <cell r="AH1655">
            <v>0</v>
          </cell>
          <cell r="AI1655">
            <v>0</v>
          </cell>
          <cell r="AJ1655">
            <v>0</v>
          </cell>
          <cell r="AK1655">
            <v>0</v>
          </cell>
          <cell r="AL1655">
            <v>0</v>
          </cell>
          <cell r="AM1655">
            <v>0</v>
          </cell>
          <cell r="AN1655">
            <v>0</v>
          </cell>
          <cell r="AO1655">
            <v>0</v>
          </cell>
          <cell r="AP1655">
            <v>0</v>
          </cell>
          <cell r="AQ1655">
            <v>0</v>
          </cell>
          <cell r="AR1655">
            <v>0</v>
          </cell>
          <cell r="AS1655">
            <v>0</v>
          </cell>
          <cell r="AT1655">
            <v>0</v>
          </cell>
          <cell r="AU1655">
            <v>0</v>
          </cell>
          <cell r="AV1655">
            <v>0</v>
          </cell>
          <cell r="AW1655">
            <v>0</v>
          </cell>
          <cell r="AX1655">
            <v>0</v>
          </cell>
          <cell r="AY1655">
            <v>0</v>
          </cell>
          <cell r="AZ1655">
            <v>0</v>
          </cell>
          <cell r="BA1655">
            <v>0</v>
          </cell>
          <cell r="BB1655">
            <v>0</v>
          </cell>
          <cell r="BC1655">
            <v>0</v>
          </cell>
          <cell r="BD1655">
            <v>0</v>
          </cell>
          <cell r="BE1655">
            <v>0</v>
          </cell>
          <cell r="BF1655">
            <v>0</v>
          </cell>
          <cell r="BG1655">
            <v>0</v>
          </cell>
          <cell r="BH1655">
            <v>0</v>
          </cell>
          <cell r="BI1655">
            <v>0</v>
          </cell>
          <cell r="BJ1655">
            <v>0</v>
          </cell>
          <cell r="BK1655">
            <v>0</v>
          </cell>
          <cell r="BL1655">
            <v>0</v>
          </cell>
        </row>
        <row r="1656">
          <cell r="B1656" t="str">
            <v>1.1.06.08.00170</v>
          </cell>
          <cell r="C1656" t="str">
            <v xml:space="preserve">NV ORHAN DEVAL                                    </v>
          </cell>
          <cell r="D1656">
            <v>5</v>
          </cell>
          <cell r="E1656">
            <v>0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2370.87</v>
          </cell>
          <cell r="T1656">
            <v>2370.87</v>
          </cell>
          <cell r="U1656">
            <v>2370.87</v>
          </cell>
          <cell r="V1656">
            <v>2370.87</v>
          </cell>
          <cell r="W1656">
            <v>2370.87</v>
          </cell>
          <cell r="X1656">
            <v>2370.87</v>
          </cell>
          <cell r="Y1656">
            <v>0</v>
          </cell>
          <cell r="Z1656">
            <v>0</v>
          </cell>
          <cell r="AA1656">
            <v>0</v>
          </cell>
          <cell r="AB1656">
            <v>0</v>
          </cell>
          <cell r="AC1656">
            <v>0</v>
          </cell>
          <cell r="AD1656">
            <v>0</v>
          </cell>
          <cell r="AE1656">
            <v>0</v>
          </cell>
          <cell r="AF1656">
            <v>0</v>
          </cell>
          <cell r="AG1656">
            <v>0</v>
          </cell>
          <cell r="AH1656">
            <v>0</v>
          </cell>
          <cell r="AI1656">
            <v>0</v>
          </cell>
          <cell r="AJ1656">
            <v>0</v>
          </cell>
          <cell r="AK1656">
            <v>0</v>
          </cell>
          <cell r="AL1656">
            <v>0</v>
          </cell>
          <cell r="AM1656">
            <v>0</v>
          </cell>
          <cell r="AN1656">
            <v>0</v>
          </cell>
          <cell r="AO1656">
            <v>0</v>
          </cell>
          <cell r="AP1656">
            <v>0</v>
          </cell>
          <cell r="AQ1656">
            <v>0</v>
          </cell>
          <cell r="AR1656">
            <v>0</v>
          </cell>
          <cell r="AS1656">
            <v>0</v>
          </cell>
          <cell r="AT1656">
            <v>0</v>
          </cell>
          <cell r="AU1656">
            <v>0</v>
          </cell>
          <cell r="AV1656">
            <v>0</v>
          </cell>
          <cell r="AW1656">
            <v>0</v>
          </cell>
          <cell r="AX1656">
            <v>0</v>
          </cell>
          <cell r="AY1656">
            <v>0</v>
          </cell>
          <cell r="AZ1656">
            <v>0</v>
          </cell>
          <cell r="BA1656">
            <v>0</v>
          </cell>
          <cell r="BB1656">
            <v>0</v>
          </cell>
          <cell r="BC1656">
            <v>0</v>
          </cell>
          <cell r="BD1656">
            <v>0</v>
          </cell>
          <cell r="BE1656">
            <v>0</v>
          </cell>
          <cell r="BF1656">
            <v>0</v>
          </cell>
          <cell r="BG1656">
            <v>0</v>
          </cell>
          <cell r="BH1656">
            <v>0</v>
          </cell>
          <cell r="BI1656">
            <v>0</v>
          </cell>
          <cell r="BJ1656">
            <v>0</v>
          </cell>
          <cell r="BK1656">
            <v>0</v>
          </cell>
          <cell r="BL1656">
            <v>0</v>
          </cell>
        </row>
        <row r="1657">
          <cell r="B1657" t="str">
            <v>1.1.06.08.00171</v>
          </cell>
          <cell r="C1657" t="str">
            <v xml:space="preserve">NV ZHAO YAGN HAY                                  </v>
          </cell>
          <cell r="D1657">
            <v>5</v>
          </cell>
          <cell r="E1657">
            <v>0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37045.379999999997</v>
          </cell>
          <cell r="T1657">
            <v>-47.92</v>
          </cell>
          <cell r="U1657">
            <v>-1206.73</v>
          </cell>
          <cell r="V1657">
            <v>-1206.73</v>
          </cell>
          <cell r="W1657">
            <v>-1206.73</v>
          </cell>
          <cell r="X1657">
            <v>-1206.73</v>
          </cell>
          <cell r="Y1657">
            <v>0</v>
          </cell>
          <cell r="Z1657">
            <v>0</v>
          </cell>
          <cell r="AA1657">
            <v>0</v>
          </cell>
          <cell r="AB1657">
            <v>0</v>
          </cell>
          <cell r="AC1657">
            <v>0</v>
          </cell>
          <cell r="AD1657">
            <v>0</v>
          </cell>
          <cell r="AE1657">
            <v>0</v>
          </cell>
          <cell r="AF1657">
            <v>0</v>
          </cell>
          <cell r="AG1657">
            <v>0</v>
          </cell>
          <cell r="AH1657">
            <v>0</v>
          </cell>
          <cell r="AI1657">
            <v>0</v>
          </cell>
          <cell r="AJ1657">
            <v>-1559.05</v>
          </cell>
          <cell r="AK1657">
            <v>-1559.05</v>
          </cell>
          <cell r="AL1657">
            <v>-1559.05</v>
          </cell>
          <cell r="AM1657">
            <v>-1559.05</v>
          </cell>
          <cell r="AN1657">
            <v>-1559.05</v>
          </cell>
          <cell r="AO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T1657">
            <v>0</v>
          </cell>
          <cell r="AU1657">
            <v>0</v>
          </cell>
          <cell r="AV1657">
            <v>0</v>
          </cell>
          <cell r="AW1657">
            <v>0</v>
          </cell>
          <cell r="AX1657">
            <v>0</v>
          </cell>
          <cell r="AY1657">
            <v>0</v>
          </cell>
          <cell r="AZ1657">
            <v>0</v>
          </cell>
          <cell r="BA1657">
            <v>0</v>
          </cell>
          <cell r="BB1657">
            <v>0</v>
          </cell>
          <cell r="BC1657">
            <v>0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0</v>
          </cell>
          <cell r="BJ1657">
            <v>0</v>
          </cell>
          <cell r="BK1657">
            <v>0</v>
          </cell>
          <cell r="BL1657">
            <v>0</v>
          </cell>
        </row>
        <row r="1658">
          <cell r="B1658" t="str">
            <v>1.1.06.08.00172</v>
          </cell>
          <cell r="C1658" t="str">
            <v xml:space="preserve">NV HELLENA OLDENDORFF                             </v>
          </cell>
          <cell r="D1658">
            <v>5</v>
          </cell>
          <cell r="E1658">
            <v>0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5677.6</v>
          </cell>
          <cell r="R1658">
            <v>5677.6</v>
          </cell>
          <cell r="S1658">
            <v>5677.6</v>
          </cell>
          <cell r="T1658">
            <v>5677.6</v>
          </cell>
          <cell r="U1658">
            <v>5677.6</v>
          </cell>
          <cell r="V1658">
            <v>5677.6</v>
          </cell>
          <cell r="W1658">
            <v>5677.6</v>
          </cell>
          <cell r="X1658">
            <v>5677.6</v>
          </cell>
          <cell r="Y1658">
            <v>5677.6</v>
          </cell>
          <cell r="Z1658">
            <v>5677.6</v>
          </cell>
          <cell r="AA1658">
            <v>5677.6</v>
          </cell>
          <cell r="AB1658">
            <v>0</v>
          </cell>
          <cell r="AC1658">
            <v>0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0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0</v>
          </cell>
          <cell r="AY1658">
            <v>0</v>
          </cell>
          <cell r="AZ1658">
            <v>0</v>
          </cell>
          <cell r="BA1658">
            <v>0</v>
          </cell>
          <cell r="BB1658">
            <v>0</v>
          </cell>
          <cell r="BC1658">
            <v>0</v>
          </cell>
          <cell r="BD1658">
            <v>0</v>
          </cell>
          <cell r="BE1658">
            <v>0</v>
          </cell>
          <cell r="BF1658">
            <v>0</v>
          </cell>
          <cell r="BG1658">
            <v>0</v>
          </cell>
          <cell r="BH1658">
            <v>0</v>
          </cell>
          <cell r="BI1658">
            <v>0</v>
          </cell>
          <cell r="BJ1658">
            <v>0</v>
          </cell>
          <cell r="BK1658">
            <v>0</v>
          </cell>
          <cell r="BL1658">
            <v>0</v>
          </cell>
        </row>
        <row r="1659">
          <cell r="B1659" t="str">
            <v>1.1.06.08.00173</v>
          </cell>
          <cell r="C1659" t="str">
            <v xml:space="preserve">NV SWAN                                           </v>
          </cell>
          <cell r="D1659">
            <v>5</v>
          </cell>
          <cell r="E1659">
            <v>0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17319.7</v>
          </cell>
          <cell r="R1659">
            <v>17319.7</v>
          </cell>
          <cell r="S1659">
            <v>17319.7</v>
          </cell>
          <cell r="T1659">
            <v>9742.52</v>
          </cell>
          <cell r="U1659">
            <v>9742.52</v>
          </cell>
          <cell r="V1659">
            <v>9742.52</v>
          </cell>
          <cell r="W1659">
            <v>9742.52</v>
          </cell>
          <cell r="X1659">
            <v>9742.52</v>
          </cell>
          <cell r="Y1659">
            <v>0</v>
          </cell>
          <cell r="Z1659">
            <v>0</v>
          </cell>
          <cell r="AA1659">
            <v>0</v>
          </cell>
          <cell r="AB1659">
            <v>0</v>
          </cell>
          <cell r="AC1659">
            <v>0</v>
          </cell>
          <cell r="AD1659">
            <v>0</v>
          </cell>
          <cell r="AE1659">
            <v>0</v>
          </cell>
          <cell r="AF1659">
            <v>0</v>
          </cell>
          <cell r="AG1659">
            <v>0</v>
          </cell>
          <cell r="AH1659">
            <v>0</v>
          </cell>
          <cell r="AI1659">
            <v>0</v>
          </cell>
          <cell r="AJ1659">
            <v>0</v>
          </cell>
          <cell r="AK1659">
            <v>0</v>
          </cell>
          <cell r="AL1659">
            <v>293929.76</v>
          </cell>
          <cell r="AM1659">
            <v>102481.9</v>
          </cell>
          <cell r="AN1659">
            <v>4361.5</v>
          </cell>
          <cell r="AO1659">
            <v>4624.7299999999996</v>
          </cell>
          <cell r="AP1659">
            <v>4624.7299999999996</v>
          </cell>
          <cell r="AQ1659">
            <v>4624.7299999999996</v>
          </cell>
          <cell r="AR1659">
            <v>4624.7299999999996</v>
          </cell>
          <cell r="AS1659">
            <v>4624.7299999999996</v>
          </cell>
          <cell r="AT1659">
            <v>4624.7299999999996</v>
          </cell>
          <cell r="AU1659">
            <v>4624.7299999999996</v>
          </cell>
          <cell r="AV1659">
            <v>0</v>
          </cell>
          <cell r="AW1659">
            <v>0</v>
          </cell>
          <cell r="AX1659">
            <v>0</v>
          </cell>
          <cell r="AY1659">
            <v>0</v>
          </cell>
          <cell r="AZ1659">
            <v>0</v>
          </cell>
          <cell r="BA1659">
            <v>0</v>
          </cell>
          <cell r="BB1659">
            <v>0</v>
          </cell>
          <cell r="BC1659">
            <v>0</v>
          </cell>
          <cell r="BD1659">
            <v>0</v>
          </cell>
          <cell r="BE1659">
            <v>0</v>
          </cell>
          <cell r="BF1659">
            <v>0</v>
          </cell>
          <cell r="BG1659">
            <v>0</v>
          </cell>
          <cell r="BH1659">
            <v>0</v>
          </cell>
          <cell r="BI1659">
            <v>0</v>
          </cell>
          <cell r="BJ1659">
            <v>0</v>
          </cell>
          <cell r="BK1659">
            <v>0</v>
          </cell>
          <cell r="BL1659">
            <v>0</v>
          </cell>
        </row>
        <row r="1660">
          <cell r="B1660" t="str">
            <v>1.1.06.08.00174</v>
          </cell>
          <cell r="C1660" t="str">
            <v xml:space="preserve">NV CLIPPER MELODY                                 </v>
          </cell>
          <cell r="D1660">
            <v>5</v>
          </cell>
          <cell r="E1660">
            <v>0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9776.43</v>
          </cell>
          <cell r="R1660">
            <v>9776.43</v>
          </cell>
          <cell r="S1660">
            <v>9776.43</v>
          </cell>
          <cell r="T1660">
            <v>9776.43</v>
          </cell>
          <cell r="U1660">
            <v>9776.43</v>
          </cell>
          <cell r="V1660">
            <v>9776.43</v>
          </cell>
          <cell r="W1660">
            <v>9776.43</v>
          </cell>
          <cell r="X1660">
            <v>9776.43</v>
          </cell>
          <cell r="Y1660">
            <v>9776.43</v>
          </cell>
          <cell r="Z1660">
            <v>9776.43</v>
          </cell>
          <cell r="AA1660">
            <v>9776.43</v>
          </cell>
          <cell r="AB1660">
            <v>0</v>
          </cell>
          <cell r="AC1660">
            <v>0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0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0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0</v>
          </cell>
          <cell r="AY1660">
            <v>0</v>
          </cell>
          <cell r="AZ1660">
            <v>0</v>
          </cell>
          <cell r="BA1660">
            <v>0</v>
          </cell>
          <cell r="BB1660">
            <v>0</v>
          </cell>
          <cell r="BC1660">
            <v>0</v>
          </cell>
          <cell r="BD1660">
            <v>0</v>
          </cell>
          <cell r="BE1660">
            <v>0</v>
          </cell>
          <cell r="BF1660">
            <v>0</v>
          </cell>
          <cell r="BG1660">
            <v>0</v>
          </cell>
          <cell r="BH1660">
            <v>0</v>
          </cell>
          <cell r="BI1660">
            <v>0</v>
          </cell>
          <cell r="BJ1660">
            <v>0</v>
          </cell>
          <cell r="BK1660">
            <v>0</v>
          </cell>
          <cell r="BL1660">
            <v>0</v>
          </cell>
        </row>
        <row r="1661">
          <cell r="B1661" t="str">
            <v>1.1.06.08.00175</v>
          </cell>
          <cell r="C1661" t="str">
            <v xml:space="preserve">NV MAGANDA                                        </v>
          </cell>
          <cell r="D1661">
            <v>5</v>
          </cell>
          <cell r="E1661">
            <v>0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  <cell r="Q1661">
            <v>964.84</v>
          </cell>
          <cell r="R1661">
            <v>964.84</v>
          </cell>
          <cell r="S1661">
            <v>964.84</v>
          </cell>
          <cell r="T1661">
            <v>964.84</v>
          </cell>
          <cell r="U1661">
            <v>964.84</v>
          </cell>
          <cell r="V1661">
            <v>964.84</v>
          </cell>
          <cell r="W1661">
            <v>964.84</v>
          </cell>
          <cell r="X1661">
            <v>964.84</v>
          </cell>
          <cell r="Y1661">
            <v>964.84</v>
          </cell>
          <cell r="Z1661">
            <v>964.84</v>
          </cell>
          <cell r="AA1661">
            <v>964.84</v>
          </cell>
          <cell r="AB1661">
            <v>0</v>
          </cell>
          <cell r="AC1661">
            <v>0</v>
          </cell>
          <cell r="AD1661">
            <v>0</v>
          </cell>
          <cell r="AE1661">
            <v>0</v>
          </cell>
          <cell r="AF1661">
            <v>0</v>
          </cell>
          <cell r="AG1661">
            <v>0</v>
          </cell>
          <cell r="AH1661">
            <v>0</v>
          </cell>
          <cell r="AI1661">
            <v>0</v>
          </cell>
          <cell r="AJ1661">
            <v>0</v>
          </cell>
          <cell r="AK1661">
            <v>0</v>
          </cell>
          <cell r="AL1661">
            <v>0</v>
          </cell>
          <cell r="AM1661">
            <v>0</v>
          </cell>
          <cell r="AN1661">
            <v>0</v>
          </cell>
          <cell r="AO1661">
            <v>0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T1661">
            <v>0</v>
          </cell>
          <cell r="AU1661">
            <v>0</v>
          </cell>
          <cell r="AV1661">
            <v>0</v>
          </cell>
          <cell r="AW1661">
            <v>0</v>
          </cell>
          <cell r="AX1661">
            <v>0</v>
          </cell>
          <cell r="AY1661">
            <v>0</v>
          </cell>
          <cell r="AZ1661">
            <v>0</v>
          </cell>
          <cell r="BA1661">
            <v>0</v>
          </cell>
          <cell r="BB1661">
            <v>0</v>
          </cell>
          <cell r="BC1661">
            <v>0</v>
          </cell>
          <cell r="BD1661">
            <v>0</v>
          </cell>
          <cell r="BE1661">
            <v>0</v>
          </cell>
          <cell r="BF1661">
            <v>0</v>
          </cell>
          <cell r="BG1661">
            <v>0</v>
          </cell>
          <cell r="BH1661">
            <v>0</v>
          </cell>
          <cell r="BI1661">
            <v>0</v>
          </cell>
          <cell r="BJ1661">
            <v>0</v>
          </cell>
          <cell r="BK1661">
            <v>0</v>
          </cell>
          <cell r="BL1661">
            <v>0</v>
          </cell>
        </row>
        <row r="1662">
          <cell r="B1662" t="str">
            <v>1.1.06.08.00176</v>
          </cell>
          <cell r="C1662" t="str">
            <v xml:space="preserve">NV LOXANDRA                                       </v>
          </cell>
          <cell r="D1662">
            <v>5</v>
          </cell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Q1662">
            <v>17354.330000000002</v>
          </cell>
          <cell r="R1662">
            <v>17354.330000000002</v>
          </cell>
          <cell r="S1662">
            <v>17354.330000000002</v>
          </cell>
          <cell r="T1662">
            <v>17354.330000000002</v>
          </cell>
          <cell r="U1662">
            <v>17354.330000000002</v>
          </cell>
          <cell r="V1662">
            <v>17354.330000000002</v>
          </cell>
          <cell r="W1662">
            <v>17354.330000000002</v>
          </cell>
          <cell r="X1662">
            <v>17354.330000000002</v>
          </cell>
          <cell r="Y1662">
            <v>17354.330000000002</v>
          </cell>
          <cell r="Z1662">
            <v>17354.330000000002</v>
          </cell>
          <cell r="AA1662">
            <v>17354.330000000002</v>
          </cell>
          <cell r="AB1662">
            <v>0</v>
          </cell>
          <cell r="AC1662">
            <v>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0</v>
          </cell>
          <cell r="AY1662">
            <v>0</v>
          </cell>
          <cell r="AZ1662">
            <v>0</v>
          </cell>
          <cell r="BA1662">
            <v>0</v>
          </cell>
          <cell r="BB1662">
            <v>0</v>
          </cell>
          <cell r="BC1662">
            <v>0</v>
          </cell>
          <cell r="BD1662">
            <v>0</v>
          </cell>
          <cell r="BE1662">
            <v>0</v>
          </cell>
          <cell r="BF1662">
            <v>0</v>
          </cell>
          <cell r="BG1662">
            <v>0</v>
          </cell>
          <cell r="BH1662">
            <v>0</v>
          </cell>
          <cell r="BI1662">
            <v>0</v>
          </cell>
          <cell r="BJ1662">
            <v>0</v>
          </cell>
          <cell r="BK1662">
            <v>0</v>
          </cell>
          <cell r="BL1662">
            <v>0</v>
          </cell>
        </row>
        <row r="1663">
          <cell r="B1663" t="str">
            <v>1.1.06.08.00177</v>
          </cell>
          <cell r="C1663" t="str">
            <v xml:space="preserve">NV AVDEEVKA                                       </v>
          </cell>
          <cell r="D1663">
            <v>5</v>
          </cell>
          <cell r="E1663">
            <v>0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AO1663">
            <v>0</v>
          </cell>
          <cell r="AP1663">
            <v>0</v>
          </cell>
          <cell r="AQ1663">
            <v>0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0</v>
          </cell>
          <cell r="AY1663">
            <v>0</v>
          </cell>
          <cell r="AZ1663">
            <v>0</v>
          </cell>
          <cell r="BA1663">
            <v>0</v>
          </cell>
          <cell r="BB1663">
            <v>0</v>
          </cell>
          <cell r="BC1663">
            <v>0</v>
          </cell>
          <cell r="BD1663">
            <v>0</v>
          </cell>
          <cell r="BE1663">
            <v>0</v>
          </cell>
          <cell r="BF1663">
            <v>0</v>
          </cell>
          <cell r="BG1663">
            <v>0</v>
          </cell>
          <cell r="BH1663">
            <v>0</v>
          </cell>
          <cell r="BI1663">
            <v>0</v>
          </cell>
          <cell r="BJ1663">
            <v>0</v>
          </cell>
          <cell r="BK1663">
            <v>0</v>
          </cell>
          <cell r="BL1663">
            <v>0</v>
          </cell>
        </row>
        <row r="1664">
          <cell r="B1664" t="str">
            <v>1.1.06.08.00178</v>
          </cell>
          <cell r="C1664" t="str">
            <v xml:space="preserve">NV SEAHARMONY II                                  </v>
          </cell>
          <cell r="D1664">
            <v>5</v>
          </cell>
          <cell r="E1664">
            <v>0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  <cell r="AY1664">
            <v>0</v>
          </cell>
          <cell r="AZ1664">
            <v>0</v>
          </cell>
          <cell r="BA1664">
            <v>0</v>
          </cell>
          <cell r="BB1664">
            <v>0</v>
          </cell>
          <cell r="BC1664">
            <v>0</v>
          </cell>
          <cell r="BD1664">
            <v>0</v>
          </cell>
          <cell r="BE1664">
            <v>0</v>
          </cell>
          <cell r="BF1664">
            <v>0</v>
          </cell>
          <cell r="BG1664">
            <v>0</v>
          </cell>
          <cell r="BH1664">
            <v>0</v>
          </cell>
          <cell r="BI1664">
            <v>0</v>
          </cell>
          <cell r="BJ1664">
            <v>0</v>
          </cell>
          <cell r="BK1664">
            <v>0</v>
          </cell>
          <cell r="BL1664">
            <v>0</v>
          </cell>
        </row>
        <row r="1665">
          <cell r="B1665" t="str">
            <v>1.1.06.08.00179</v>
          </cell>
          <cell r="C1665" t="str">
            <v xml:space="preserve">NV ANGEL LIGHT                                    </v>
          </cell>
          <cell r="D1665">
            <v>5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546.64</v>
          </cell>
          <cell r="R1665">
            <v>546.64</v>
          </cell>
          <cell r="S1665">
            <v>546.64</v>
          </cell>
          <cell r="T1665">
            <v>546.64</v>
          </cell>
          <cell r="U1665">
            <v>546.64</v>
          </cell>
          <cell r="V1665">
            <v>546.64</v>
          </cell>
          <cell r="W1665">
            <v>546.64</v>
          </cell>
          <cell r="X1665">
            <v>546.64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  <cell r="AY1665">
            <v>-2979.23</v>
          </cell>
          <cell r="AZ1665">
            <v>2342.09</v>
          </cell>
          <cell r="BA1665">
            <v>2342.09</v>
          </cell>
          <cell r="BB1665">
            <v>0</v>
          </cell>
          <cell r="BC1665">
            <v>0</v>
          </cell>
          <cell r="BD1665">
            <v>0</v>
          </cell>
          <cell r="BE1665">
            <v>0</v>
          </cell>
          <cell r="BF1665">
            <v>0</v>
          </cell>
          <cell r="BG1665">
            <v>0</v>
          </cell>
          <cell r="BH1665">
            <v>0</v>
          </cell>
          <cell r="BI1665">
            <v>0</v>
          </cell>
          <cell r="BJ1665">
            <v>0</v>
          </cell>
          <cell r="BK1665">
            <v>0</v>
          </cell>
          <cell r="BL1665">
            <v>0</v>
          </cell>
        </row>
        <row r="1666">
          <cell r="B1666" t="str">
            <v>1.1.06.08.00180</v>
          </cell>
          <cell r="C1666" t="str">
            <v xml:space="preserve">NV TROVADOR                                       </v>
          </cell>
          <cell r="D1666">
            <v>5</v>
          </cell>
          <cell r="E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AO1666">
            <v>0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T1666">
            <v>0</v>
          </cell>
          <cell r="AU1666">
            <v>0</v>
          </cell>
          <cell r="AV1666">
            <v>0</v>
          </cell>
          <cell r="AW1666">
            <v>0</v>
          </cell>
          <cell r="AX1666">
            <v>0</v>
          </cell>
          <cell r="AY1666">
            <v>0</v>
          </cell>
          <cell r="AZ1666">
            <v>0</v>
          </cell>
          <cell r="BA1666">
            <v>0</v>
          </cell>
          <cell r="BB1666">
            <v>0</v>
          </cell>
          <cell r="BC1666">
            <v>0</v>
          </cell>
          <cell r="BD1666">
            <v>0</v>
          </cell>
          <cell r="BE1666">
            <v>0</v>
          </cell>
          <cell r="BF1666">
            <v>0</v>
          </cell>
          <cell r="BG1666">
            <v>0</v>
          </cell>
          <cell r="BH1666">
            <v>0</v>
          </cell>
          <cell r="BI1666">
            <v>0</v>
          </cell>
          <cell r="BJ1666">
            <v>0</v>
          </cell>
          <cell r="BK1666">
            <v>0</v>
          </cell>
          <cell r="BL1666">
            <v>0</v>
          </cell>
        </row>
        <row r="1667">
          <cell r="B1667" t="str">
            <v>1.1.06.08.00181</v>
          </cell>
          <cell r="C1667" t="str">
            <v xml:space="preserve">NV PERSEUS                                        </v>
          </cell>
          <cell r="D1667">
            <v>5</v>
          </cell>
          <cell r="E1667">
            <v>0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6776.67</v>
          </cell>
          <cell r="R1667">
            <v>6776.67</v>
          </cell>
          <cell r="S1667">
            <v>6776.67</v>
          </cell>
          <cell r="T1667">
            <v>6776.67</v>
          </cell>
          <cell r="U1667">
            <v>6776.67</v>
          </cell>
          <cell r="V1667">
            <v>6776.67</v>
          </cell>
          <cell r="W1667">
            <v>6776.67</v>
          </cell>
          <cell r="X1667">
            <v>6776.67</v>
          </cell>
          <cell r="Y1667">
            <v>0</v>
          </cell>
          <cell r="Z1667">
            <v>0</v>
          </cell>
          <cell r="AA1667">
            <v>0</v>
          </cell>
          <cell r="AB1667">
            <v>0</v>
          </cell>
          <cell r="AC1667">
            <v>0</v>
          </cell>
          <cell r="AD1667">
            <v>0</v>
          </cell>
          <cell r="AE1667">
            <v>0</v>
          </cell>
          <cell r="AF1667">
            <v>0</v>
          </cell>
          <cell r="AG1667">
            <v>0</v>
          </cell>
          <cell r="AH1667">
            <v>0</v>
          </cell>
          <cell r="AI1667">
            <v>0</v>
          </cell>
          <cell r="AJ1667">
            <v>0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O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0</v>
          </cell>
          <cell r="AT1667">
            <v>0</v>
          </cell>
          <cell r="AU1667">
            <v>0</v>
          </cell>
          <cell r="AV1667">
            <v>0</v>
          </cell>
          <cell r="AW1667">
            <v>0</v>
          </cell>
          <cell r="AX1667">
            <v>0</v>
          </cell>
          <cell r="AY1667">
            <v>0</v>
          </cell>
          <cell r="AZ1667">
            <v>0</v>
          </cell>
          <cell r="BA1667">
            <v>0</v>
          </cell>
          <cell r="BB1667">
            <v>0</v>
          </cell>
          <cell r="BC1667">
            <v>0</v>
          </cell>
          <cell r="BD1667">
            <v>0</v>
          </cell>
          <cell r="BE1667">
            <v>0</v>
          </cell>
          <cell r="BF1667">
            <v>0</v>
          </cell>
          <cell r="BG1667">
            <v>0</v>
          </cell>
          <cell r="BH1667">
            <v>0</v>
          </cell>
          <cell r="BI1667">
            <v>0</v>
          </cell>
          <cell r="BJ1667">
            <v>0</v>
          </cell>
          <cell r="BK1667">
            <v>0</v>
          </cell>
          <cell r="BL1667">
            <v>0</v>
          </cell>
        </row>
        <row r="1668">
          <cell r="B1668" t="str">
            <v>1.1.06.08.00182</v>
          </cell>
          <cell r="C1668" t="str">
            <v xml:space="preserve">NV NADELHORN                                      </v>
          </cell>
          <cell r="D1668">
            <v>5</v>
          </cell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5906.86</v>
          </cell>
          <cell r="R1668">
            <v>5906.86</v>
          </cell>
          <cell r="S1668">
            <v>5906.86</v>
          </cell>
          <cell r="T1668">
            <v>5906.86</v>
          </cell>
          <cell r="U1668">
            <v>5906.86</v>
          </cell>
          <cell r="V1668">
            <v>5906.86</v>
          </cell>
          <cell r="W1668">
            <v>5906.86</v>
          </cell>
          <cell r="X1668">
            <v>5906.86</v>
          </cell>
          <cell r="Y1668">
            <v>0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>
            <v>0</v>
          </cell>
          <cell r="AE1668">
            <v>0</v>
          </cell>
          <cell r="AF1668">
            <v>0</v>
          </cell>
          <cell r="AG1668">
            <v>0</v>
          </cell>
          <cell r="AH1668">
            <v>0</v>
          </cell>
          <cell r="AI1668">
            <v>0</v>
          </cell>
          <cell r="AJ1668">
            <v>0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O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T1668">
            <v>0</v>
          </cell>
          <cell r="AU1668">
            <v>0</v>
          </cell>
          <cell r="AV1668">
            <v>0</v>
          </cell>
          <cell r="AW1668">
            <v>0</v>
          </cell>
          <cell r="AX1668">
            <v>0</v>
          </cell>
          <cell r="AY1668">
            <v>0</v>
          </cell>
          <cell r="AZ1668">
            <v>0</v>
          </cell>
          <cell r="BA1668">
            <v>0</v>
          </cell>
          <cell r="BB1668">
            <v>0</v>
          </cell>
          <cell r="BC1668">
            <v>0</v>
          </cell>
          <cell r="BD1668">
            <v>0</v>
          </cell>
          <cell r="BE1668">
            <v>0</v>
          </cell>
          <cell r="BF1668">
            <v>0</v>
          </cell>
          <cell r="BG1668">
            <v>0</v>
          </cell>
          <cell r="BH1668">
            <v>0</v>
          </cell>
          <cell r="BI1668">
            <v>0</v>
          </cell>
          <cell r="BJ1668">
            <v>0</v>
          </cell>
          <cell r="BK1668">
            <v>0</v>
          </cell>
          <cell r="BL1668">
            <v>0</v>
          </cell>
        </row>
        <row r="1669">
          <cell r="B1669" t="str">
            <v>1.1.06.08.00183</v>
          </cell>
          <cell r="C1669" t="str">
            <v xml:space="preserve">NV KHUDOZHNIK MOOR                                </v>
          </cell>
          <cell r="D1669">
            <v>5</v>
          </cell>
          <cell r="E1669">
            <v>0</v>
          </cell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AO1669">
            <v>0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T1669">
            <v>0</v>
          </cell>
          <cell r="AU1669">
            <v>0</v>
          </cell>
          <cell r="AV1669">
            <v>0</v>
          </cell>
          <cell r="AW1669">
            <v>0</v>
          </cell>
          <cell r="AX1669">
            <v>0</v>
          </cell>
          <cell r="AY1669">
            <v>0</v>
          </cell>
          <cell r="AZ1669">
            <v>0</v>
          </cell>
          <cell r="BA1669">
            <v>0</v>
          </cell>
          <cell r="BB1669">
            <v>0</v>
          </cell>
          <cell r="BC1669">
            <v>0</v>
          </cell>
          <cell r="BD1669">
            <v>0</v>
          </cell>
          <cell r="BE1669">
            <v>0</v>
          </cell>
          <cell r="BF1669">
            <v>0</v>
          </cell>
          <cell r="BG1669">
            <v>0</v>
          </cell>
          <cell r="BH1669">
            <v>0</v>
          </cell>
          <cell r="BI1669">
            <v>0</v>
          </cell>
          <cell r="BJ1669">
            <v>0</v>
          </cell>
          <cell r="BK1669">
            <v>0</v>
          </cell>
          <cell r="BL1669">
            <v>0</v>
          </cell>
        </row>
        <row r="1670">
          <cell r="B1670" t="str">
            <v>1.1.06.08.00184</v>
          </cell>
          <cell r="C1670" t="str">
            <v xml:space="preserve">NV ALANYA                                         </v>
          </cell>
          <cell r="D1670">
            <v>5</v>
          </cell>
          <cell r="E1670">
            <v>0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AO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T1670">
            <v>0</v>
          </cell>
          <cell r="AU1670">
            <v>0</v>
          </cell>
          <cell r="AV1670">
            <v>0</v>
          </cell>
          <cell r="AW1670">
            <v>0</v>
          </cell>
          <cell r="AX1670">
            <v>0</v>
          </cell>
          <cell r="AY1670">
            <v>0</v>
          </cell>
          <cell r="AZ1670">
            <v>0</v>
          </cell>
          <cell r="BA1670">
            <v>0</v>
          </cell>
          <cell r="BB1670">
            <v>0</v>
          </cell>
          <cell r="BC1670">
            <v>0</v>
          </cell>
          <cell r="BD1670">
            <v>0</v>
          </cell>
          <cell r="BE1670">
            <v>0</v>
          </cell>
          <cell r="BF1670">
            <v>0</v>
          </cell>
          <cell r="BG1670">
            <v>0</v>
          </cell>
          <cell r="BH1670">
            <v>0</v>
          </cell>
          <cell r="BI1670">
            <v>0</v>
          </cell>
          <cell r="BJ1670">
            <v>0</v>
          </cell>
          <cell r="BK1670">
            <v>0</v>
          </cell>
          <cell r="BL1670">
            <v>0</v>
          </cell>
        </row>
        <row r="1671">
          <cell r="B1671" t="str">
            <v>1.1.06.08.00185</v>
          </cell>
          <cell r="C1671" t="str">
            <v xml:space="preserve">NV AGIA KYRIAKI                                   </v>
          </cell>
          <cell r="D1671">
            <v>5</v>
          </cell>
          <cell r="E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1054.4000000000001</v>
          </cell>
          <cell r="R1671">
            <v>1054.4000000000001</v>
          </cell>
          <cell r="S1671">
            <v>1054.4000000000001</v>
          </cell>
          <cell r="T1671">
            <v>1054.4000000000001</v>
          </cell>
          <cell r="U1671">
            <v>1054.4000000000001</v>
          </cell>
          <cell r="V1671">
            <v>1054.4000000000001</v>
          </cell>
          <cell r="W1671">
            <v>1054.4000000000001</v>
          </cell>
          <cell r="X1671">
            <v>1054.4000000000001</v>
          </cell>
          <cell r="Y1671">
            <v>0</v>
          </cell>
          <cell r="Z1671">
            <v>0</v>
          </cell>
          <cell r="AA1671">
            <v>0</v>
          </cell>
          <cell r="AB1671">
            <v>0</v>
          </cell>
          <cell r="AC1671">
            <v>0</v>
          </cell>
          <cell r="AD1671">
            <v>0</v>
          </cell>
          <cell r="AE1671">
            <v>0</v>
          </cell>
          <cell r="AF1671">
            <v>0</v>
          </cell>
          <cell r="AG1671">
            <v>0</v>
          </cell>
          <cell r="AH1671">
            <v>0</v>
          </cell>
          <cell r="AI1671">
            <v>0</v>
          </cell>
          <cell r="AJ1671">
            <v>0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0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T1671">
            <v>0</v>
          </cell>
          <cell r="AU1671">
            <v>0</v>
          </cell>
          <cell r="AV1671">
            <v>0</v>
          </cell>
          <cell r="AW1671">
            <v>0</v>
          </cell>
          <cell r="AX1671">
            <v>0</v>
          </cell>
          <cell r="AY1671">
            <v>0</v>
          </cell>
          <cell r="AZ1671">
            <v>0</v>
          </cell>
          <cell r="BA1671">
            <v>0</v>
          </cell>
          <cell r="BB1671">
            <v>0</v>
          </cell>
          <cell r="BC1671">
            <v>0</v>
          </cell>
          <cell r="BD1671">
            <v>0</v>
          </cell>
          <cell r="BE1671">
            <v>0</v>
          </cell>
          <cell r="BF1671">
            <v>0</v>
          </cell>
          <cell r="BG1671">
            <v>0</v>
          </cell>
          <cell r="BH1671">
            <v>0</v>
          </cell>
          <cell r="BI1671">
            <v>0</v>
          </cell>
          <cell r="BJ1671">
            <v>0</v>
          </cell>
          <cell r="BK1671">
            <v>0</v>
          </cell>
          <cell r="BL1671">
            <v>0</v>
          </cell>
        </row>
        <row r="1672">
          <cell r="B1672" t="str">
            <v>1.1.06.08.00186</v>
          </cell>
          <cell r="C1672" t="str">
            <v xml:space="preserve">NV BULK DIAMONT                                   </v>
          </cell>
          <cell r="D1672">
            <v>5</v>
          </cell>
          <cell r="E1672">
            <v>0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AO1672">
            <v>0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T1672">
            <v>0</v>
          </cell>
          <cell r="AU1672">
            <v>0</v>
          </cell>
          <cell r="AV1672">
            <v>0</v>
          </cell>
          <cell r="AW1672">
            <v>0</v>
          </cell>
          <cell r="AX1672">
            <v>0</v>
          </cell>
          <cell r="AY1672">
            <v>0</v>
          </cell>
          <cell r="AZ1672">
            <v>0</v>
          </cell>
          <cell r="BA1672">
            <v>0</v>
          </cell>
          <cell r="BB1672">
            <v>0</v>
          </cell>
          <cell r="BC1672">
            <v>0</v>
          </cell>
          <cell r="BD1672">
            <v>0</v>
          </cell>
          <cell r="BE1672">
            <v>0</v>
          </cell>
          <cell r="BF1672">
            <v>0</v>
          </cell>
          <cell r="BG1672">
            <v>0</v>
          </cell>
          <cell r="BH1672">
            <v>0</v>
          </cell>
          <cell r="BI1672">
            <v>0</v>
          </cell>
          <cell r="BJ1672">
            <v>0</v>
          </cell>
          <cell r="BK1672">
            <v>0</v>
          </cell>
          <cell r="BL1672">
            <v>0</v>
          </cell>
        </row>
        <row r="1673">
          <cell r="B1673" t="str">
            <v>1.1.06.08.00187</v>
          </cell>
          <cell r="C1673" t="str">
            <v xml:space="preserve">NV TRONADOR                                       </v>
          </cell>
          <cell r="D1673">
            <v>5</v>
          </cell>
          <cell r="E1673">
            <v>0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B1673">
            <v>0</v>
          </cell>
          <cell r="AC1673">
            <v>0</v>
          </cell>
          <cell r="AD1673">
            <v>0</v>
          </cell>
          <cell r="AE1673">
            <v>0</v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  <cell r="AJ1673">
            <v>0</v>
          </cell>
          <cell r="AK1673">
            <v>131309.07</v>
          </cell>
          <cell r="AL1673">
            <v>647.35</v>
          </cell>
          <cell r="AM1673">
            <v>647.35</v>
          </cell>
          <cell r="AN1673">
            <v>0</v>
          </cell>
          <cell r="AO1673">
            <v>0</v>
          </cell>
          <cell r="AP1673">
            <v>0</v>
          </cell>
          <cell r="AQ1673">
            <v>0</v>
          </cell>
          <cell r="AR1673">
            <v>0</v>
          </cell>
          <cell r="AS1673">
            <v>0</v>
          </cell>
          <cell r="AT1673">
            <v>0</v>
          </cell>
          <cell r="AU1673">
            <v>0</v>
          </cell>
          <cell r="AV1673">
            <v>0</v>
          </cell>
          <cell r="AW1673">
            <v>0</v>
          </cell>
          <cell r="AX1673">
            <v>-198.76</v>
          </cell>
          <cell r="AY1673">
            <v>0</v>
          </cell>
          <cell r="AZ1673">
            <v>0</v>
          </cell>
          <cell r="BA1673">
            <v>0</v>
          </cell>
          <cell r="BB1673">
            <v>0</v>
          </cell>
          <cell r="BC1673">
            <v>427.16</v>
          </cell>
          <cell r="BD1673">
            <v>0</v>
          </cell>
          <cell r="BE1673">
            <v>0</v>
          </cell>
          <cell r="BF1673">
            <v>0</v>
          </cell>
          <cell r="BG1673">
            <v>0</v>
          </cell>
          <cell r="BH1673">
            <v>0</v>
          </cell>
          <cell r="BI1673">
            <v>0</v>
          </cell>
          <cell r="BJ1673">
            <v>0</v>
          </cell>
          <cell r="BK1673">
            <v>0</v>
          </cell>
          <cell r="BL1673">
            <v>0</v>
          </cell>
        </row>
        <row r="1674">
          <cell r="B1674" t="str">
            <v>1.1.06.08.00188</v>
          </cell>
          <cell r="C1674" t="str">
            <v xml:space="preserve">NV SANTIAGO                                       </v>
          </cell>
          <cell r="D1674">
            <v>5</v>
          </cell>
          <cell r="E1674">
            <v>0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T1674">
            <v>1586.99</v>
          </cell>
          <cell r="U1674">
            <v>703.4</v>
          </cell>
          <cell r="V1674">
            <v>703.4</v>
          </cell>
          <cell r="W1674">
            <v>703.4</v>
          </cell>
          <cell r="X1674">
            <v>703.4</v>
          </cell>
          <cell r="Y1674">
            <v>703.4</v>
          </cell>
          <cell r="Z1674">
            <v>703.4</v>
          </cell>
          <cell r="AA1674">
            <v>703.4</v>
          </cell>
          <cell r="AB1674">
            <v>0</v>
          </cell>
          <cell r="AC1674">
            <v>0</v>
          </cell>
          <cell r="AD1674">
            <v>0</v>
          </cell>
          <cell r="AE1674">
            <v>0</v>
          </cell>
          <cell r="AF1674">
            <v>0</v>
          </cell>
          <cell r="AG1674">
            <v>0</v>
          </cell>
          <cell r="AH1674">
            <v>0</v>
          </cell>
          <cell r="AI1674">
            <v>0</v>
          </cell>
          <cell r="AJ1674">
            <v>0</v>
          </cell>
          <cell r="AK1674">
            <v>0</v>
          </cell>
          <cell r="AL1674">
            <v>0</v>
          </cell>
          <cell r="AM1674">
            <v>0</v>
          </cell>
          <cell r="AN1674">
            <v>0</v>
          </cell>
          <cell r="AO1674">
            <v>0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T1674">
            <v>0</v>
          </cell>
          <cell r="AU1674">
            <v>0</v>
          </cell>
          <cell r="AV1674">
            <v>0</v>
          </cell>
          <cell r="AW1674">
            <v>0</v>
          </cell>
          <cell r="AX1674">
            <v>0</v>
          </cell>
          <cell r="AY1674">
            <v>0</v>
          </cell>
          <cell r="AZ1674">
            <v>0</v>
          </cell>
          <cell r="BA1674">
            <v>0</v>
          </cell>
          <cell r="BB1674">
            <v>0</v>
          </cell>
          <cell r="BC1674">
            <v>0</v>
          </cell>
          <cell r="BD1674">
            <v>0</v>
          </cell>
          <cell r="BE1674">
            <v>0</v>
          </cell>
          <cell r="BF1674">
            <v>0</v>
          </cell>
          <cell r="BG1674">
            <v>0</v>
          </cell>
          <cell r="BH1674">
            <v>0</v>
          </cell>
          <cell r="BI1674">
            <v>0</v>
          </cell>
          <cell r="BJ1674">
            <v>0</v>
          </cell>
          <cell r="BK1674">
            <v>0</v>
          </cell>
          <cell r="BL1674">
            <v>0</v>
          </cell>
        </row>
        <row r="1675">
          <cell r="B1675" t="str">
            <v>1.1.06.08.00189</v>
          </cell>
          <cell r="C1675" t="str">
            <v xml:space="preserve">NV NAUTIC CONFIDECI                               </v>
          </cell>
          <cell r="D1675">
            <v>5</v>
          </cell>
          <cell r="E1675">
            <v>0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4568.0600000000004</v>
          </cell>
          <cell r="U1675">
            <v>-147.96</v>
          </cell>
          <cell r="V1675">
            <v>-147.96</v>
          </cell>
          <cell r="W1675">
            <v>-147.96</v>
          </cell>
          <cell r="X1675">
            <v>-147.96</v>
          </cell>
          <cell r="Y1675">
            <v>-147.96</v>
          </cell>
          <cell r="Z1675">
            <v>-147.96</v>
          </cell>
          <cell r="AA1675">
            <v>-147.96</v>
          </cell>
          <cell r="AB1675">
            <v>0</v>
          </cell>
          <cell r="AC1675">
            <v>0</v>
          </cell>
          <cell r="AD1675">
            <v>0</v>
          </cell>
          <cell r="AE1675">
            <v>0</v>
          </cell>
          <cell r="AF1675">
            <v>0</v>
          </cell>
          <cell r="AG1675">
            <v>0</v>
          </cell>
          <cell r="AH1675">
            <v>0</v>
          </cell>
          <cell r="AI1675">
            <v>0</v>
          </cell>
          <cell r="AJ1675">
            <v>0</v>
          </cell>
          <cell r="AK1675">
            <v>0</v>
          </cell>
          <cell r="AL1675">
            <v>0</v>
          </cell>
          <cell r="AM1675">
            <v>0</v>
          </cell>
          <cell r="AN1675">
            <v>0</v>
          </cell>
          <cell r="AO1675">
            <v>0</v>
          </cell>
          <cell r="AP1675">
            <v>0</v>
          </cell>
          <cell r="AQ1675">
            <v>0</v>
          </cell>
          <cell r="AR1675">
            <v>0</v>
          </cell>
          <cell r="AS1675">
            <v>0</v>
          </cell>
          <cell r="AT1675">
            <v>0</v>
          </cell>
          <cell r="AU1675">
            <v>0</v>
          </cell>
          <cell r="AV1675">
            <v>0</v>
          </cell>
          <cell r="AW1675">
            <v>0</v>
          </cell>
          <cell r="AX1675">
            <v>0</v>
          </cell>
          <cell r="AY1675">
            <v>0</v>
          </cell>
          <cell r="AZ1675">
            <v>0</v>
          </cell>
          <cell r="BA1675">
            <v>0</v>
          </cell>
          <cell r="BB1675">
            <v>0</v>
          </cell>
          <cell r="BC1675">
            <v>0</v>
          </cell>
          <cell r="BD1675">
            <v>0</v>
          </cell>
          <cell r="BE1675">
            <v>0</v>
          </cell>
          <cell r="BF1675">
            <v>0</v>
          </cell>
          <cell r="BG1675">
            <v>0</v>
          </cell>
          <cell r="BH1675">
            <v>0</v>
          </cell>
          <cell r="BI1675">
            <v>0</v>
          </cell>
          <cell r="BJ1675">
            <v>0</v>
          </cell>
          <cell r="BK1675">
            <v>0</v>
          </cell>
          <cell r="BL1675">
            <v>0</v>
          </cell>
        </row>
        <row r="1676">
          <cell r="B1676" t="str">
            <v>1.1.06.08.00190</v>
          </cell>
          <cell r="C1676" t="str">
            <v xml:space="preserve">NV YANNIS                                         </v>
          </cell>
          <cell r="D1676">
            <v>5</v>
          </cell>
          <cell r="E1676">
            <v>0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AO1676">
            <v>0</v>
          </cell>
          <cell r="AP1676">
            <v>0</v>
          </cell>
          <cell r="AQ1676">
            <v>0</v>
          </cell>
          <cell r="AR1676">
            <v>0</v>
          </cell>
          <cell r="AS1676">
            <v>0</v>
          </cell>
          <cell r="AT1676">
            <v>0</v>
          </cell>
          <cell r="AU1676">
            <v>0</v>
          </cell>
          <cell r="AV1676">
            <v>0</v>
          </cell>
          <cell r="AW1676">
            <v>0</v>
          </cell>
          <cell r="AX1676">
            <v>0</v>
          </cell>
          <cell r="AY1676">
            <v>0</v>
          </cell>
          <cell r="AZ1676">
            <v>0</v>
          </cell>
          <cell r="BA1676">
            <v>0</v>
          </cell>
          <cell r="BB1676">
            <v>26786.41</v>
          </cell>
          <cell r="BC1676">
            <v>3596.46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  <cell r="BK1676">
            <v>0</v>
          </cell>
          <cell r="BL1676">
            <v>0</v>
          </cell>
        </row>
        <row r="1677">
          <cell r="B1677" t="str">
            <v>1.1.06.08.00191</v>
          </cell>
          <cell r="C1677" t="str">
            <v xml:space="preserve">NV SEA MUSE                                       </v>
          </cell>
          <cell r="D1677">
            <v>5</v>
          </cell>
          <cell r="E1677">
            <v>0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18996.169999999998</v>
          </cell>
          <cell r="U1677">
            <v>-41.43</v>
          </cell>
          <cell r="V1677">
            <v>-41.43</v>
          </cell>
          <cell r="W1677">
            <v>-41.43</v>
          </cell>
          <cell r="X1677">
            <v>-41.43</v>
          </cell>
          <cell r="Y1677">
            <v>-45.78</v>
          </cell>
          <cell r="Z1677">
            <v>-45.78</v>
          </cell>
          <cell r="AA1677">
            <v>-45.78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0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0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0</v>
          </cell>
          <cell r="AY1677">
            <v>0</v>
          </cell>
          <cell r="AZ1677">
            <v>0</v>
          </cell>
          <cell r="BA1677">
            <v>0</v>
          </cell>
          <cell r="BB1677">
            <v>0</v>
          </cell>
          <cell r="BC1677">
            <v>0</v>
          </cell>
          <cell r="BD1677">
            <v>0</v>
          </cell>
          <cell r="BE1677">
            <v>0</v>
          </cell>
          <cell r="BF1677">
            <v>0</v>
          </cell>
          <cell r="BG1677">
            <v>0</v>
          </cell>
          <cell r="BH1677">
            <v>0</v>
          </cell>
          <cell r="BI1677">
            <v>0</v>
          </cell>
          <cell r="BJ1677">
            <v>0</v>
          </cell>
          <cell r="BK1677">
            <v>0</v>
          </cell>
          <cell r="BL1677">
            <v>0</v>
          </cell>
        </row>
        <row r="1678">
          <cell r="B1678" t="str">
            <v>1.1.06.08.00192</v>
          </cell>
          <cell r="C1678" t="str">
            <v xml:space="preserve">NV MARY H                                         </v>
          </cell>
          <cell r="D1678">
            <v>5</v>
          </cell>
          <cell r="E1678">
            <v>0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AO1678">
            <v>0</v>
          </cell>
          <cell r="AP1678">
            <v>0</v>
          </cell>
          <cell r="AQ1678">
            <v>0</v>
          </cell>
          <cell r="AR1678">
            <v>0</v>
          </cell>
          <cell r="AS1678">
            <v>0</v>
          </cell>
          <cell r="AT1678">
            <v>0</v>
          </cell>
          <cell r="AU1678">
            <v>0</v>
          </cell>
          <cell r="AV1678">
            <v>0</v>
          </cell>
          <cell r="AW1678">
            <v>0</v>
          </cell>
          <cell r="AX1678">
            <v>0</v>
          </cell>
          <cell r="AY1678">
            <v>0</v>
          </cell>
          <cell r="AZ1678">
            <v>0</v>
          </cell>
          <cell r="BA1678">
            <v>0</v>
          </cell>
          <cell r="BB1678">
            <v>0</v>
          </cell>
          <cell r="BC1678">
            <v>0</v>
          </cell>
          <cell r="BD1678">
            <v>0</v>
          </cell>
          <cell r="BE1678">
            <v>0</v>
          </cell>
          <cell r="BF1678">
            <v>0</v>
          </cell>
          <cell r="BG1678">
            <v>0</v>
          </cell>
          <cell r="BH1678">
            <v>0</v>
          </cell>
          <cell r="BI1678">
            <v>0</v>
          </cell>
          <cell r="BJ1678">
            <v>0</v>
          </cell>
          <cell r="BK1678">
            <v>0</v>
          </cell>
          <cell r="BL1678">
            <v>0</v>
          </cell>
        </row>
        <row r="1679">
          <cell r="B1679" t="str">
            <v>1.1.06.08.00193</v>
          </cell>
          <cell r="C1679" t="str">
            <v xml:space="preserve">NV SANDRA C                                       </v>
          </cell>
          <cell r="D1679">
            <v>5</v>
          </cell>
          <cell r="E1679">
            <v>0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3759.6</v>
          </cell>
          <cell r="V1679">
            <v>3759.6</v>
          </cell>
          <cell r="W1679">
            <v>3759.6</v>
          </cell>
          <cell r="X1679">
            <v>3759.6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0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0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0</v>
          </cell>
          <cell r="AY1679">
            <v>0</v>
          </cell>
          <cell r="AZ1679">
            <v>0</v>
          </cell>
          <cell r="BA1679">
            <v>0</v>
          </cell>
          <cell r="BB1679">
            <v>0</v>
          </cell>
          <cell r="BC1679">
            <v>0</v>
          </cell>
          <cell r="BD1679">
            <v>0</v>
          </cell>
          <cell r="BE1679">
            <v>0</v>
          </cell>
          <cell r="BF1679">
            <v>0</v>
          </cell>
          <cell r="BG1679">
            <v>0</v>
          </cell>
          <cell r="BH1679">
            <v>0</v>
          </cell>
          <cell r="BI1679">
            <v>0</v>
          </cell>
          <cell r="BJ1679">
            <v>0</v>
          </cell>
          <cell r="BK1679">
            <v>0</v>
          </cell>
          <cell r="BL1679">
            <v>0</v>
          </cell>
        </row>
        <row r="1680">
          <cell r="B1680" t="str">
            <v>1.1.06.08.00194</v>
          </cell>
          <cell r="C1680" t="str">
            <v xml:space="preserve">NV ORAS                                           </v>
          </cell>
          <cell r="D1680">
            <v>5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65060.959999999999</v>
          </cell>
          <cell r="V1680">
            <v>31348.16</v>
          </cell>
          <cell r="W1680">
            <v>31348.16</v>
          </cell>
          <cell r="X1680">
            <v>31348.16</v>
          </cell>
          <cell r="Y1680">
            <v>30569.55</v>
          </cell>
          <cell r="Z1680">
            <v>30569.55</v>
          </cell>
          <cell r="AA1680">
            <v>30569.55</v>
          </cell>
          <cell r="AB1680">
            <v>0</v>
          </cell>
          <cell r="AC1680">
            <v>0</v>
          </cell>
          <cell r="AD1680">
            <v>0</v>
          </cell>
          <cell r="AE1680">
            <v>0</v>
          </cell>
          <cell r="AF1680">
            <v>0</v>
          </cell>
          <cell r="AG1680">
            <v>0</v>
          </cell>
          <cell r="AH1680">
            <v>0</v>
          </cell>
          <cell r="AI1680">
            <v>0</v>
          </cell>
          <cell r="AJ1680">
            <v>0</v>
          </cell>
          <cell r="AK1680">
            <v>0</v>
          </cell>
          <cell r="AL1680">
            <v>0</v>
          </cell>
          <cell r="AM1680">
            <v>0</v>
          </cell>
          <cell r="AN1680">
            <v>0</v>
          </cell>
          <cell r="AO1680">
            <v>0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T1680">
            <v>0</v>
          </cell>
          <cell r="AU1680">
            <v>0</v>
          </cell>
          <cell r="AV1680">
            <v>0</v>
          </cell>
          <cell r="AW1680">
            <v>0</v>
          </cell>
          <cell r="AX1680">
            <v>0</v>
          </cell>
          <cell r="AY1680">
            <v>0</v>
          </cell>
          <cell r="AZ1680">
            <v>0</v>
          </cell>
          <cell r="BA1680">
            <v>0</v>
          </cell>
          <cell r="BB1680">
            <v>0</v>
          </cell>
          <cell r="BC1680">
            <v>0</v>
          </cell>
          <cell r="BD1680">
            <v>0</v>
          </cell>
          <cell r="BE1680">
            <v>0</v>
          </cell>
          <cell r="BF1680">
            <v>0</v>
          </cell>
          <cell r="BG1680">
            <v>0</v>
          </cell>
          <cell r="BH1680">
            <v>0</v>
          </cell>
          <cell r="BI1680">
            <v>0</v>
          </cell>
          <cell r="BJ1680">
            <v>0</v>
          </cell>
          <cell r="BK1680">
            <v>0</v>
          </cell>
          <cell r="BL1680">
            <v>0</v>
          </cell>
        </row>
        <row r="1681">
          <cell r="B1681" t="str">
            <v>1.1.06.08.00195</v>
          </cell>
          <cell r="C1681" t="str">
            <v xml:space="preserve">NV AGIOS NEKTARIOS                                </v>
          </cell>
          <cell r="D1681">
            <v>5</v>
          </cell>
          <cell r="E1681">
            <v>0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2895.33</v>
          </cell>
          <cell r="R1681">
            <v>2895.33</v>
          </cell>
          <cell r="S1681">
            <v>2895.33</v>
          </cell>
          <cell r="T1681">
            <v>2895.33</v>
          </cell>
          <cell r="U1681">
            <v>3140.26</v>
          </cell>
          <cell r="V1681">
            <v>3140.26</v>
          </cell>
          <cell r="W1681">
            <v>3140.26</v>
          </cell>
          <cell r="X1681">
            <v>3140.26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0</v>
          </cell>
          <cell r="AY1681">
            <v>0</v>
          </cell>
          <cell r="AZ1681">
            <v>0</v>
          </cell>
          <cell r="BA1681">
            <v>0</v>
          </cell>
          <cell r="BB1681">
            <v>0</v>
          </cell>
          <cell r="BC1681">
            <v>0</v>
          </cell>
          <cell r="BD1681">
            <v>0</v>
          </cell>
          <cell r="BE1681">
            <v>0</v>
          </cell>
          <cell r="BF1681">
            <v>0</v>
          </cell>
          <cell r="BG1681">
            <v>0</v>
          </cell>
          <cell r="BH1681">
            <v>0</v>
          </cell>
          <cell r="BI1681">
            <v>0</v>
          </cell>
          <cell r="BJ1681">
            <v>0</v>
          </cell>
          <cell r="BK1681">
            <v>0</v>
          </cell>
          <cell r="BL1681">
            <v>0</v>
          </cell>
        </row>
        <row r="1682">
          <cell r="B1682" t="str">
            <v>1.1.06.08.00196</v>
          </cell>
          <cell r="C1682" t="str">
            <v xml:space="preserve">SEGURO S/IMPORTACAO                               </v>
          </cell>
          <cell r="D1682">
            <v>5</v>
          </cell>
          <cell r="E1682">
            <v>0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AO1682">
            <v>0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0</v>
          </cell>
          <cell r="AY1682">
            <v>0</v>
          </cell>
          <cell r="AZ1682">
            <v>0</v>
          </cell>
          <cell r="BA1682">
            <v>0</v>
          </cell>
          <cell r="BB1682">
            <v>0</v>
          </cell>
          <cell r="BC1682">
            <v>0</v>
          </cell>
          <cell r="BD1682">
            <v>0</v>
          </cell>
          <cell r="BE1682">
            <v>0</v>
          </cell>
          <cell r="BF1682">
            <v>0</v>
          </cell>
          <cell r="BG1682">
            <v>0</v>
          </cell>
          <cell r="BH1682">
            <v>0</v>
          </cell>
          <cell r="BI1682">
            <v>0</v>
          </cell>
          <cell r="BJ1682">
            <v>0</v>
          </cell>
          <cell r="BK1682">
            <v>0</v>
          </cell>
          <cell r="BL1682">
            <v>0</v>
          </cell>
        </row>
        <row r="1683">
          <cell r="B1683" t="str">
            <v>1.1.06.08.00197</v>
          </cell>
          <cell r="C1683" t="str">
            <v xml:space="preserve">NV POWSTANIEC LISTOPADOWY                         </v>
          </cell>
          <cell r="D1683">
            <v>5</v>
          </cell>
          <cell r="E1683">
            <v>0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1173.42</v>
          </cell>
          <cell r="V1683">
            <v>1173.42</v>
          </cell>
          <cell r="W1683">
            <v>1173.42</v>
          </cell>
          <cell r="X1683">
            <v>1173.42</v>
          </cell>
          <cell r="Y1683">
            <v>1173.42</v>
          </cell>
          <cell r="Z1683">
            <v>1173.42</v>
          </cell>
          <cell r="AA1683">
            <v>1173.42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490838.44</v>
          </cell>
          <cell r="AL1683">
            <v>3237.52</v>
          </cell>
          <cell r="AM1683">
            <v>3237.52</v>
          </cell>
          <cell r="AN1683">
            <v>3237.52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  <cell r="AY1683">
            <v>0</v>
          </cell>
          <cell r="AZ1683">
            <v>0</v>
          </cell>
          <cell r="BA1683">
            <v>0</v>
          </cell>
          <cell r="BB1683">
            <v>0</v>
          </cell>
          <cell r="BC1683">
            <v>0</v>
          </cell>
          <cell r="BD1683">
            <v>0</v>
          </cell>
          <cell r="BE1683">
            <v>0</v>
          </cell>
          <cell r="BF1683">
            <v>0</v>
          </cell>
          <cell r="BG1683">
            <v>0</v>
          </cell>
          <cell r="BH1683">
            <v>0</v>
          </cell>
          <cell r="BI1683">
            <v>0</v>
          </cell>
          <cell r="BJ1683">
            <v>0</v>
          </cell>
          <cell r="BK1683">
            <v>0</v>
          </cell>
          <cell r="BL1683">
            <v>0</v>
          </cell>
        </row>
        <row r="1684">
          <cell r="B1684" t="str">
            <v>1.1.06.08.00198</v>
          </cell>
          <cell r="C1684" t="str">
            <v xml:space="preserve">NV CHALLENGER                                     </v>
          </cell>
          <cell r="D1684">
            <v>5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6447.75</v>
          </cell>
          <cell r="R1684">
            <v>6447.75</v>
          </cell>
          <cell r="S1684">
            <v>6447.75</v>
          </cell>
          <cell r="T1684">
            <v>6447.75</v>
          </cell>
          <cell r="U1684">
            <v>6447.75</v>
          </cell>
          <cell r="V1684">
            <v>6447.75</v>
          </cell>
          <cell r="W1684">
            <v>6447.75</v>
          </cell>
          <cell r="X1684">
            <v>6447.75</v>
          </cell>
          <cell r="Y1684">
            <v>109979.05</v>
          </cell>
          <cell r="Z1684">
            <v>820.61</v>
          </cell>
          <cell r="AA1684">
            <v>820.61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  <cell r="AY1684">
            <v>827700</v>
          </cell>
          <cell r="AZ1684">
            <v>95988.1</v>
          </cell>
          <cell r="BA1684">
            <v>16901.91</v>
          </cell>
          <cell r="BB1684">
            <v>0</v>
          </cell>
          <cell r="BC1684">
            <v>0</v>
          </cell>
          <cell r="BD1684">
            <v>0</v>
          </cell>
          <cell r="BE1684">
            <v>0</v>
          </cell>
          <cell r="BF1684">
            <v>0</v>
          </cell>
          <cell r="BG1684">
            <v>0</v>
          </cell>
          <cell r="BH1684">
            <v>0</v>
          </cell>
          <cell r="BI1684">
            <v>0</v>
          </cell>
          <cell r="BJ1684">
            <v>0</v>
          </cell>
          <cell r="BK1684">
            <v>0</v>
          </cell>
          <cell r="BL1684">
            <v>0</v>
          </cell>
        </row>
        <row r="1685">
          <cell r="B1685" t="str">
            <v>1.1.06.08.00199</v>
          </cell>
          <cell r="C1685" t="str">
            <v xml:space="preserve">NV VEEONE                                         </v>
          </cell>
          <cell r="D1685">
            <v>5</v>
          </cell>
          <cell r="E1685">
            <v>0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Q1685">
            <v>983.91</v>
          </cell>
          <cell r="R1685">
            <v>983.91</v>
          </cell>
          <cell r="S1685">
            <v>983.91</v>
          </cell>
          <cell r="T1685">
            <v>983.91</v>
          </cell>
          <cell r="U1685">
            <v>983.91</v>
          </cell>
          <cell r="V1685">
            <v>983.91</v>
          </cell>
          <cell r="W1685">
            <v>983.91</v>
          </cell>
          <cell r="X1685">
            <v>983.91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>
            <v>0</v>
          </cell>
          <cell r="AE1685">
            <v>0</v>
          </cell>
          <cell r="AF1685">
            <v>0</v>
          </cell>
          <cell r="AG1685">
            <v>0</v>
          </cell>
          <cell r="AH1685">
            <v>0</v>
          </cell>
          <cell r="AI1685">
            <v>0</v>
          </cell>
          <cell r="AJ1685">
            <v>0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0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T1685">
            <v>0</v>
          </cell>
          <cell r="AU1685">
            <v>0</v>
          </cell>
          <cell r="AV1685">
            <v>0</v>
          </cell>
          <cell r="AW1685">
            <v>0</v>
          </cell>
          <cell r="AX1685">
            <v>0</v>
          </cell>
          <cell r="AY1685">
            <v>0</v>
          </cell>
          <cell r="AZ1685">
            <v>0</v>
          </cell>
          <cell r="BA1685">
            <v>0</v>
          </cell>
          <cell r="BB1685">
            <v>0</v>
          </cell>
          <cell r="BC1685">
            <v>0</v>
          </cell>
          <cell r="BD1685">
            <v>0</v>
          </cell>
          <cell r="BE1685">
            <v>0</v>
          </cell>
          <cell r="BF1685">
            <v>0</v>
          </cell>
          <cell r="BG1685">
            <v>0</v>
          </cell>
          <cell r="BH1685">
            <v>0</v>
          </cell>
          <cell r="BI1685">
            <v>0</v>
          </cell>
          <cell r="BJ1685">
            <v>0</v>
          </cell>
          <cell r="BK1685">
            <v>0</v>
          </cell>
          <cell r="BL1685">
            <v>0</v>
          </cell>
        </row>
        <row r="1686">
          <cell r="B1686" t="str">
            <v>1.1.06.08.00200</v>
          </cell>
          <cell r="C1686" t="str">
            <v xml:space="preserve">NV NEW HORLD                                      </v>
          </cell>
          <cell r="D1686">
            <v>5</v>
          </cell>
          <cell r="E1686">
            <v>0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1417.36</v>
          </cell>
          <cell r="R1686">
            <v>1417.36</v>
          </cell>
          <cell r="S1686">
            <v>1417.36</v>
          </cell>
          <cell r="T1686">
            <v>1417.36</v>
          </cell>
          <cell r="U1686">
            <v>1417.36</v>
          </cell>
          <cell r="V1686">
            <v>1417.36</v>
          </cell>
          <cell r="W1686">
            <v>1417.36</v>
          </cell>
          <cell r="X1686">
            <v>1417.36</v>
          </cell>
          <cell r="Y1686">
            <v>1417.36</v>
          </cell>
          <cell r="Z1686">
            <v>1417.36</v>
          </cell>
          <cell r="AA1686">
            <v>1417.36</v>
          </cell>
          <cell r="AB1686">
            <v>0</v>
          </cell>
          <cell r="AC1686">
            <v>0</v>
          </cell>
          <cell r="AD1686">
            <v>0</v>
          </cell>
          <cell r="AE1686">
            <v>0</v>
          </cell>
          <cell r="AF1686">
            <v>0</v>
          </cell>
          <cell r="AG1686">
            <v>0</v>
          </cell>
          <cell r="AH1686">
            <v>0</v>
          </cell>
          <cell r="AI1686">
            <v>0</v>
          </cell>
          <cell r="AJ1686">
            <v>0</v>
          </cell>
          <cell r="AK1686">
            <v>0</v>
          </cell>
          <cell r="AL1686">
            <v>0</v>
          </cell>
          <cell r="AM1686">
            <v>0</v>
          </cell>
          <cell r="AN1686">
            <v>0</v>
          </cell>
          <cell r="AO1686">
            <v>0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T1686">
            <v>0</v>
          </cell>
          <cell r="AU1686">
            <v>0</v>
          </cell>
          <cell r="AV1686">
            <v>0</v>
          </cell>
          <cell r="AW1686">
            <v>0</v>
          </cell>
          <cell r="AX1686">
            <v>0</v>
          </cell>
          <cell r="AY1686">
            <v>0</v>
          </cell>
          <cell r="AZ1686">
            <v>0</v>
          </cell>
          <cell r="BA1686">
            <v>0</v>
          </cell>
          <cell r="BB1686">
            <v>0</v>
          </cell>
          <cell r="BC1686">
            <v>0</v>
          </cell>
          <cell r="BD1686">
            <v>0</v>
          </cell>
          <cell r="BE1686">
            <v>0</v>
          </cell>
          <cell r="BF1686">
            <v>0</v>
          </cell>
          <cell r="BG1686">
            <v>0</v>
          </cell>
          <cell r="BH1686">
            <v>0</v>
          </cell>
          <cell r="BI1686">
            <v>0</v>
          </cell>
          <cell r="BJ1686">
            <v>0</v>
          </cell>
          <cell r="BK1686">
            <v>0</v>
          </cell>
          <cell r="BL1686">
            <v>0</v>
          </cell>
        </row>
        <row r="1687">
          <cell r="B1687" t="str">
            <v>1.1.06.08.00201</v>
          </cell>
          <cell r="C1687" t="str">
            <v xml:space="preserve">NV OTRAD                                          </v>
          </cell>
          <cell r="D1687">
            <v>5</v>
          </cell>
          <cell r="E1687">
            <v>0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852.23</v>
          </cell>
          <cell r="R1687">
            <v>852.23</v>
          </cell>
          <cell r="S1687">
            <v>852.23</v>
          </cell>
          <cell r="T1687">
            <v>852.23</v>
          </cell>
          <cell r="U1687">
            <v>852.23</v>
          </cell>
          <cell r="V1687">
            <v>852.23</v>
          </cell>
          <cell r="W1687">
            <v>852.23</v>
          </cell>
          <cell r="X1687">
            <v>852.23</v>
          </cell>
          <cell r="Y1687">
            <v>852.23</v>
          </cell>
          <cell r="Z1687">
            <v>852.23</v>
          </cell>
          <cell r="AA1687">
            <v>852.23</v>
          </cell>
          <cell r="AB1687">
            <v>0</v>
          </cell>
          <cell r="AC1687">
            <v>0</v>
          </cell>
          <cell r="AD1687">
            <v>0</v>
          </cell>
          <cell r="AE1687">
            <v>0</v>
          </cell>
          <cell r="AF1687">
            <v>0</v>
          </cell>
          <cell r="AG1687">
            <v>0</v>
          </cell>
          <cell r="AH1687">
            <v>0</v>
          </cell>
          <cell r="AI1687">
            <v>0</v>
          </cell>
          <cell r="AJ1687">
            <v>0</v>
          </cell>
          <cell r="AK1687">
            <v>0</v>
          </cell>
          <cell r="AL1687">
            <v>0</v>
          </cell>
          <cell r="AM1687">
            <v>0</v>
          </cell>
          <cell r="AN1687">
            <v>0</v>
          </cell>
          <cell r="AO1687">
            <v>0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T1687">
            <v>0</v>
          </cell>
          <cell r="AU1687">
            <v>0</v>
          </cell>
          <cell r="AV1687">
            <v>0</v>
          </cell>
          <cell r="AW1687">
            <v>0</v>
          </cell>
          <cell r="AX1687">
            <v>0</v>
          </cell>
          <cell r="AY1687">
            <v>0</v>
          </cell>
          <cell r="AZ1687">
            <v>0</v>
          </cell>
          <cell r="BA1687">
            <v>0</v>
          </cell>
          <cell r="BB1687">
            <v>0</v>
          </cell>
          <cell r="BC1687">
            <v>0</v>
          </cell>
          <cell r="BD1687">
            <v>0</v>
          </cell>
          <cell r="BE1687">
            <v>0</v>
          </cell>
          <cell r="BF1687">
            <v>0</v>
          </cell>
          <cell r="BG1687">
            <v>0</v>
          </cell>
          <cell r="BH1687">
            <v>0</v>
          </cell>
          <cell r="BI1687">
            <v>0</v>
          </cell>
          <cell r="BJ1687">
            <v>0</v>
          </cell>
          <cell r="BK1687">
            <v>0</v>
          </cell>
          <cell r="BL1687">
            <v>0</v>
          </cell>
        </row>
        <row r="1688">
          <cell r="B1688" t="str">
            <v>1.1.06.08.00202</v>
          </cell>
          <cell r="C1688" t="str">
            <v xml:space="preserve">NV TIAN SHAN HAI                                  </v>
          </cell>
          <cell r="D1688">
            <v>5</v>
          </cell>
          <cell r="E1688">
            <v>0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AO1688">
            <v>0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T1688">
            <v>0</v>
          </cell>
          <cell r="AU1688">
            <v>0</v>
          </cell>
          <cell r="AV1688">
            <v>0</v>
          </cell>
          <cell r="AW1688">
            <v>0</v>
          </cell>
          <cell r="AX1688">
            <v>0</v>
          </cell>
          <cell r="AY1688">
            <v>0</v>
          </cell>
          <cell r="AZ1688">
            <v>0</v>
          </cell>
          <cell r="BA1688">
            <v>0</v>
          </cell>
          <cell r="BB1688">
            <v>0</v>
          </cell>
          <cell r="BC1688">
            <v>0</v>
          </cell>
          <cell r="BD1688">
            <v>0</v>
          </cell>
          <cell r="BE1688">
            <v>0</v>
          </cell>
          <cell r="BF1688">
            <v>0</v>
          </cell>
          <cell r="BG1688">
            <v>0</v>
          </cell>
          <cell r="BH1688">
            <v>0</v>
          </cell>
          <cell r="BI1688">
            <v>0</v>
          </cell>
          <cell r="BJ1688">
            <v>0</v>
          </cell>
          <cell r="BK1688">
            <v>0</v>
          </cell>
          <cell r="BL1688">
            <v>0</v>
          </cell>
        </row>
        <row r="1689">
          <cell r="B1689" t="str">
            <v>1.1.06.08.00203</v>
          </cell>
          <cell r="C1689" t="str">
            <v xml:space="preserve">NV EUGENIA B                                      </v>
          </cell>
          <cell r="D1689">
            <v>5</v>
          </cell>
          <cell r="E1689">
            <v>0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  <cell r="AO1689">
            <v>0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T1689">
            <v>0</v>
          </cell>
          <cell r="AU1689">
            <v>0</v>
          </cell>
          <cell r="AV1689">
            <v>0</v>
          </cell>
          <cell r="AW1689">
            <v>0</v>
          </cell>
          <cell r="AX1689">
            <v>0</v>
          </cell>
          <cell r="AY1689">
            <v>0</v>
          </cell>
          <cell r="AZ1689">
            <v>0</v>
          </cell>
          <cell r="BA1689">
            <v>0</v>
          </cell>
          <cell r="BB1689">
            <v>0</v>
          </cell>
          <cell r="BC1689">
            <v>0</v>
          </cell>
          <cell r="BD1689">
            <v>0</v>
          </cell>
          <cell r="BE1689">
            <v>0</v>
          </cell>
          <cell r="BF1689">
            <v>0</v>
          </cell>
          <cell r="BG1689">
            <v>0</v>
          </cell>
          <cell r="BH1689">
            <v>0</v>
          </cell>
          <cell r="BI1689">
            <v>0</v>
          </cell>
          <cell r="BJ1689">
            <v>0</v>
          </cell>
          <cell r="BK1689">
            <v>0</v>
          </cell>
          <cell r="BL1689">
            <v>0</v>
          </cell>
        </row>
        <row r="1690">
          <cell r="B1690" t="str">
            <v>1.1.06.08.00204</v>
          </cell>
          <cell r="C1690" t="str">
            <v xml:space="preserve">NV HUTA KATOWICE                                  </v>
          </cell>
          <cell r="D1690">
            <v>5</v>
          </cell>
          <cell r="E1690">
            <v>0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53.1</v>
          </cell>
          <cell r="R1690">
            <v>53.1</v>
          </cell>
          <cell r="S1690">
            <v>53.1</v>
          </cell>
          <cell r="T1690">
            <v>53.1</v>
          </cell>
          <cell r="U1690">
            <v>53.1</v>
          </cell>
          <cell r="V1690">
            <v>53.1</v>
          </cell>
          <cell r="W1690">
            <v>53.1</v>
          </cell>
          <cell r="X1690">
            <v>53.1</v>
          </cell>
          <cell r="Y1690">
            <v>0</v>
          </cell>
          <cell r="Z1690">
            <v>0</v>
          </cell>
          <cell r="AA1690">
            <v>0</v>
          </cell>
          <cell r="AB1690">
            <v>0</v>
          </cell>
          <cell r="AC1690">
            <v>0</v>
          </cell>
          <cell r="AD1690">
            <v>0</v>
          </cell>
          <cell r="AE1690">
            <v>0</v>
          </cell>
          <cell r="AF1690">
            <v>0</v>
          </cell>
          <cell r="AG1690">
            <v>0</v>
          </cell>
          <cell r="AH1690">
            <v>0</v>
          </cell>
          <cell r="AI1690">
            <v>0</v>
          </cell>
          <cell r="AJ1690">
            <v>0</v>
          </cell>
          <cell r="AK1690">
            <v>0</v>
          </cell>
          <cell r="AL1690">
            <v>0</v>
          </cell>
          <cell r="AM1690">
            <v>0</v>
          </cell>
          <cell r="AN1690">
            <v>0</v>
          </cell>
          <cell r="AO1690">
            <v>0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T1690">
            <v>0</v>
          </cell>
          <cell r="AU1690">
            <v>0</v>
          </cell>
          <cell r="AV1690">
            <v>0</v>
          </cell>
          <cell r="AW1690">
            <v>0</v>
          </cell>
          <cell r="AX1690">
            <v>0</v>
          </cell>
          <cell r="AY1690">
            <v>0</v>
          </cell>
          <cell r="AZ1690">
            <v>0</v>
          </cell>
          <cell r="BA1690">
            <v>0</v>
          </cell>
          <cell r="BB1690">
            <v>0</v>
          </cell>
          <cell r="BC1690">
            <v>0</v>
          </cell>
          <cell r="BD1690">
            <v>0</v>
          </cell>
          <cell r="BE1690">
            <v>0</v>
          </cell>
          <cell r="BF1690">
            <v>0</v>
          </cell>
          <cell r="BG1690">
            <v>0</v>
          </cell>
          <cell r="BH1690">
            <v>0</v>
          </cell>
          <cell r="BI1690">
            <v>0</v>
          </cell>
          <cell r="BJ1690">
            <v>0</v>
          </cell>
          <cell r="BK1690">
            <v>0</v>
          </cell>
          <cell r="BL1690">
            <v>0</v>
          </cell>
        </row>
        <row r="1691">
          <cell r="B1691" t="str">
            <v>1.1.06.08.00205</v>
          </cell>
          <cell r="C1691" t="str">
            <v xml:space="preserve">NV FATHER M                                       </v>
          </cell>
          <cell r="D1691">
            <v>5</v>
          </cell>
          <cell r="E1691">
            <v>0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</v>
          </cell>
          <cell r="Q1691">
            <v>692.26</v>
          </cell>
          <cell r="R1691">
            <v>692.26</v>
          </cell>
          <cell r="S1691">
            <v>692.26</v>
          </cell>
          <cell r="T1691">
            <v>692.26</v>
          </cell>
          <cell r="U1691">
            <v>692.26</v>
          </cell>
          <cell r="V1691">
            <v>692.26</v>
          </cell>
          <cell r="W1691">
            <v>692.26</v>
          </cell>
          <cell r="X1691">
            <v>692.26</v>
          </cell>
          <cell r="Y1691">
            <v>0</v>
          </cell>
          <cell r="Z1691">
            <v>0</v>
          </cell>
          <cell r="AA1691">
            <v>0</v>
          </cell>
          <cell r="AB1691">
            <v>0</v>
          </cell>
          <cell r="AC1691">
            <v>0</v>
          </cell>
          <cell r="AD1691">
            <v>0</v>
          </cell>
          <cell r="AE1691">
            <v>0</v>
          </cell>
          <cell r="AF1691">
            <v>0</v>
          </cell>
          <cell r="AG1691">
            <v>0</v>
          </cell>
          <cell r="AH1691">
            <v>0</v>
          </cell>
          <cell r="AI1691">
            <v>0</v>
          </cell>
          <cell r="AJ1691">
            <v>0</v>
          </cell>
          <cell r="AK1691">
            <v>0</v>
          </cell>
          <cell r="AL1691">
            <v>0</v>
          </cell>
          <cell r="AM1691">
            <v>0</v>
          </cell>
          <cell r="AN1691">
            <v>0</v>
          </cell>
          <cell r="AO1691">
            <v>0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T1691">
            <v>0</v>
          </cell>
          <cell r="AU1691">
            <v>0</v>
          </cell>
          <cell r="AV1691">
            <v>0</v>
          </cell>
          <cell r="AW1691">
            <v>0</v>
          </cell>
          <cell r="AX1691">
            <v>0</v>
          </cell>
          <cell r="AY1691">
            <v>0</v>
          </cell>
          <cell r="AZ1691">
            <v>0</v>
          </cell>
          <cell r="BA1691">
            <v>0</v>
          </cell>
          <cell r="BB1691">
            <v>0</v>
          </cell>
          <cell r="BC1691">
            <v>0</v>
          </cell>
          <cell r="BD1691">
            <v>0</v>
          </cell>
          <cell r="BE1691">
            <v>0</v>
          </cell>
          <cell r="BF1691">
            <v>0</v>
          </cell>
          <cell r="BG1691">
            <v>0</v>
          </cell>
          <cell r="BH1691">
            <v>0</v>
          </cell>
          <cell r="BI1691">
            <v>0</v>
          </cell>
          <cell r="BJ1691">
            <v>0</v>
          </cell>
          <cell r="BK1691">
            <v>0</v>
          </cell>
          <cell r="BL1691">
            <v>0</v>
          </cell>
        </row>
        <row r="1692">
          <cell r="B1692" t="str">
            <v>1.1.06.08.00206</v>
          </cell>
          <cell r="C1692" t="str">
            <v xml:space="preserve">NV CATHERINE V                                    </v>
          </cell>
          <cell r="D1692">
            <v>5</v>
          </cell>
          <cell r="E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629.20000000000005</v>
          </cell>
          <cell r="R1692">
            <v>629.20000000000005</v>
          </cell>
          <cell r="S1692">
            <v>629.20000000000005</v>
          </cell>
          <cell r="T1692">
            <v>629.20000000000005</v>
          </cell>
          <cell r="U1692">
            <v>629.20000000000005</v>
          </cell>
          <cell r="V1692">
            <v>629.20000000000005</v>
          </cell>
          <cell r="W1692">
            <v>629.20000000000005</v>
          </cell>
          <cell r="X1692">
            <v>629.20000000000005</v>
          </cell>
          <cell r="Y1692">
            <v>0</v>
          </cell>
          <cell r="Z1692">
            <v>0</v>
          </cell>
          <cell r="AA1692">
            <v>0</v>
          </cell>
          <cell r="AB1692">
            <v>0</v>
          </cell>
          <cell r="AC1692">
            <v>0</v>
          </cell>
          <cell r="AD1692">
            <v>0</v>
          </cell>
          <cell r="AE1692">
            <v>0</v>
          </cell>
          <cell r="AF1692">
            <v>0</v>
          </cell>
          <cell r="AG1692">
            <v>0</v>
          </cell>
          <cell r="AH1692">
            <v>0</v>
          </cell>
          <cell r="AI1692">
            <v>0</v>
          </cell>
          <cell r="AJ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  <cell r="AQ1692">
            <v>0</v>
          </cell>
          <cell r="AR1692">
            <v>0</v>
          </cell>
          <cell r="AS1692">
            <v>0</v>
          </cell>
          <cell r="AT1692">
            <v>0</v>
          </cell>
          <cell r="AU1692">
            <v>0</v>
          </cell>
          <cell r="AV1692">
            <v>0</v>
          </cell>
          <cell r="AW1692">
            <v>0</v>
          </cell>
          <cell r="AX1692">
            <v>0</v>
          </cell>
          <cell r="AY1692">
            <v>0</v>
          </cell>
          <cell r="AZ1692">
            <v>0</v>
          </cell>
          <cell r="BA1692">
            <v>0</v>
          </cell>
          <cell r="BB1692">
            <v>0</v>
          </cell>
          <cell r="BC1692">
            <v>0</v>
          </cell>
          <cell r="BD1692">
            <v>0</v>
          </cell>
          <cell r="BE1692">
            <v>0</v>
          </cell>
          <cell r="BF1692">
            <v>0</v>
          </cell>
          <cell r="BG1692">
            <v>0</v>
          </cell>
          <cell r="BH1692">
            <v>0</v>
          </cell>
          <cell r="BI1692">
            <v>0</v>
          </cell>
          <cell r="BJ1692">
            <v>0</v>
          </cell>
          <cell r="BK1692">
            <v>0</v>
          </cell>
          <cell r="BL1692">
            <v>0</v>
          </cell>
        </row>
        <row r="1693">
          <cell r="B1693" t="str">
            <v>1.1.06.08.00207</v>
          </cell>
          <cell r="C1693" t="str">
            <v xml:space="preserve">NC GEORGIOS K                                     </v>
          </cell>
          <cell r="D1693">
            <v>5</v>
          </cell>
          <cell r="E1693">
            <v>0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-7311.11</v>
          </cell>
          <cell r="V1693">
            <v>-7311.11</v>
          </cell>
          <cell r="W1693">
            <v>-7311.11</v>
          </cell>
          <cell r="X1693">
            <v>88268.89</v>
          </cell>
          <cell r="Y1693">
            <v>32854.18</v>
          </cell>
          <cell r="Z1693">
            <v>-3128.9</v>
          </cell>
          <cell r="AA1693">
            <v>-3128.9</v>
          </cell>
          <cell r="AB1693">
            <v>0</v>
          </cell>
          <cell r="AC1693">
            <v>0</v>
          </cell>
          <cell r="AD1693">
            <v>0</v>
          </cell>
          <cell r="AE1693">
            <v>0</v>
          </cell>
          <cell r="AF1693">
            <v>0</v>
          </cell>
          <cell r="AG1693">
            <v>0</v>
          </cell>
          <cell r="AH1693">
            <v>0</v>
          </cell>
          <cell r="AI1693">
            <v>0</v>
          </cell>
          <cell r="AJ1693">
            <v>0</v>
          </cell>
          <cell r="AK1693">
            <v>0</v>
          </cell>
          <cell r="AL1693">
            <v>0</v>
          </cell>
          <cell r="AM1693">
            <v>0</v>
          </cell>
          <cell r="AN1693">
            <v>0</v>
          </cell>
          <cell r="AO1693">
            <v>0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T1693">
            <v>0</v>
          </cell>
          <cell r="AU1693">
            <v>0</v>
          </cell>
          <cell r="AV1693">
            <v>0</v>
          </cell>
          <cell r="AW1693">
            <v>0</v>
          </cell>
          <cell r="AX1693">
            <v>0</v>
          </cell>
          <cell r="AY1693">
            <v>0</v>
          </cell>
          <cell r="AZ1693">
            <v>0</v>
          </cell>
          <cell r="BA1693">
            <v>0</v>
          </cell>
          <cell r="BB1693">
            <v>0</v>
          </cell>
          <cell r="BC1693">
            <v>0</v>
          </cell>
          <cell r="BD1693">
            <v>0</v>
          </cell>
          <cell r="BE1693">
            <v>0</v>
          </cell>
          <cell r="BF1693">
            <v>0</v>
          </cell>
          <cell r="BG1693">
            <v>0</v>
          </cell>
          <cell r="BH1693">
            <v>0</v>
          </cell>
          <cell r="BI1693">
            <v>0</v>
          </cell>
          <cell r="BJ1693">
            <v>0</v>
          </cell>
          <cell r="BK1693">
            <v>0</v>
          </cell>
          <cell r="BL1693">
            <v>0</v>
          </cell>
        </row>
        <row r="1694">
          <cell r="B1694" t="str">
            <v>1.1.06.08.00208</v>
          </cell>
          <cell r="C1694" t="str">
            <v xml:space="preserve">NV BERDYANSK                                      </v>
          </cell>
          <cell r="D1694">
            <v>5</v>
          </cell>
          <cell r="E1694">
            <v>0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2207.9899999999998</v>
          </cell>
          <cell r="V1694">
            <v>-1196.7</v>
          </cell>
          <cell r="W1694">
            <v>-1196.7</v>
          </cell>
          <cell r="X1694">
            <v>-1196.7</v>
          </cell>
          <cell r="Y1694">
            <v>0</v>
          </cell>
          <cell r="Z1694">
            <v>0</v>
          </cell>
          <cell r="AA1694">
            <v>0</v>
          </cell>
          <cell r="AB1694">
            <v>0</v>
          </cell>
          <cell r="AC1694">
            <v>0</v>
          </cell>
          <cell r="AD1694">
            <v>0</v>
          </cell>
          <cell r="AE1694">
            <v>0</v>
          </cell>
          <cell r="AF1694">
            <v>0</v>
          </cell>
          <cell r="AG1694">
            <v>0</v>
          </cell>
          <cell r="AH1694">
            <v>0</v>
          </cell>
          <cell r="AI1694">
            <v>0</v>
          </cell>
          <cell r="AJ1694">
            <v>0</v>
          </cell>
          <cell r="AK1694">
            <v>0</v>
          </cell>
          <cell r="AL1694">
            <v>0</v>
          </cell>
          <cell r="AM1694">
            <v>0</v>
          </cell>
          <cell r="AN1694">
            <v>0</v>
          </cell>
          <cell r="AO1694">
            <v>0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T1694">
            <v>0</v>
          </cell>
          <cell r="AU1694">
            <v>0</v>
          </cell>
          <cell r="AV1694">
            <v>0</v>
          </cell>
          <cell r="AW1694">
            <v>0</v>
          </cell>
          <cell r="AX1694">
            <v>0</v>
          </cell>
          <cell r="AY1694">
            <v>0</v>
          </cell>
          <cell r="AZ1694">
            <v>0</v>
          </cell>
          <cell r="BA1694">
            <v>0</v>
          </cell>
          <cell r="BB1694">
            <v>0</v>
          </cell>
          <cell r="BC1694">
            <v>0</v>
          </cell>
          <cell r="BD1694">
            <v>0</v>
          </cell>
          <cell r="BE1694">
            <v>0</v>
          </cell>
          <cell r="BF1694">
            <v>0</v>
          </cell>
          <cell r="BG1694">
            <v>0</v>
          </cell>
          <cell r="BH1694">
            <v>0</v>
          </cell>
          <cell r="BI1694">
            <v>0</v>
          </cell>
          <cell r="BJ1694">
            <v>0</v>
          </cell>
          <cell r="BK1694">
            <v>0</v>
          </cell>
          <cell r="BL1694">
            <v>0</v>
          </cell>
        </row>
        <row r="1695">
          <cell r="B1695" t="str">
            <v>1.1.06.08.00209</v>
          </cell>
          <cell r="C1695" t="str">
            <v xml:space="preserve">NV KAPITONAS SERAFINAS                            </v>
          </cell>
          <cell r="D1695">
            <v>5</v>
          </cell>
          <cell r="E1695">
            <v>0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18673.86</v>
          </cell>
          <cell r="V1695">
            <v>-502.13</v>
          </cell>
          <cell r="W1695">
            <v>-502.13</v>
          </cell>
          <cell r="X1695">
            <v>-502.13</v>
          </cell>
          <cell r="Y1695">
            <v>-502.13</v>
          </cell>
          <cell r="Z1695">
            <v>-502.13</v>
          </cell>
          <cell r="AA1695">
            <v>-502.13</v>
          </cell>
          <cell r="AB1695">
            <v>0</v>
          </cell>
          <cell r="AC1695">
            <v>0</v>
          </cell>
          <cell r="AD1695">
            <v>0</v>
          </cell>
          <cell r="AE1695">
            <v>0</v>
          </cell>
          <cell r="AF1695">
            <v>0</v>
          </cell>
          <cell r="AG1695">
            <v>0</v>
          </cell>
          <cell r="AH1695">
            <v>0</v>
          </cell>
          <cell r="AI1695">
            <v>0</v>
          </cell>
          <cell r="AJ1695">
            <v>0</v>
          </cell>
          <cell r="AK1695">
            <v>0</v>
          </cell>
          <cell r="AL1695">
            <v>0</v>
          </cell>
          <cell r="AM1695">
            <v>0</v>
          </cell>
          <cell r="AN1695">
            <v>0</v>
          </cell>
          <cell r="AO1695">
            <v>0</v>
          </cell>
          <cell r="AP1695">
            <v>0</v>
          </cell>
          <cell r="AQ1695">
            <v>0</v>
          </cell>
          <cell r="AR1695">
            <v>0</v>
          </cell>
          <cell r="AS1695">
            <v>0</v>
          </cell>
          <cell r="AT1695">
            <v>0</v>
          </cell>
          <cell r="AU1695">
            <v>0</v>
          </cell>
          <cell r="AV1695">
            <v>0</v>
          </cell>
          <cell r="AW1695">
            <v>0</v>
          </cell>
          <cell r="AX1695">
            <v>0</v>
          </cell>
          <cell r="AY1695">
            <v>0</v>
          </cell>
          <cell r="AZ1695">
            <v>0</v>
          </cell>
          <cell r="BA1695">
            <v>0</v>
          </cell>
          <cell r="BB1695">
            <v>0</v>
          </cell>
          <cell r="BC1695">
            <v>0</v>
          </cell>
          <cell r="BD1695">
            <v>0</v>
          </cell>
          <cell r="BE1695">
            <v>0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  <cell r="BK1695">
            <v>0</v>
          </cell>
          <cell r="BL1695">
            <v>0</v>
          </cell>
        </row>
        <row r="1696">
          <cell r="B1696" t="str">
            <v>1.1.06.08.00210</v>
          </cell>
          <cell r="C1696" t="str">
            <v xml:space="preserve">NV AZALEA                                         </v>
          </cell>
          <cell r="D1696">
            <v>5</v>
          </cell>
          <cell r="E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1081.2</v>
          </cell>
          <cell r="W1696">
            <v>1081.2</v>
          </cell>
          <cell r="X1696">
            <v>1081.2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0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0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0</v>
          </cell>
          <cell r="AY1696">
            <v>0</v>
          </cell>
          <cell r="AZ1696">
            <v>0</v>
          </cell>
          <cell r="BA1696">
            <v>0</v>
          </cell>
          <cell r="BB1696">
            <v>0</v>
          </cell>
          <cell r="BC1696">
            <v>0</v>
          </cell>
          <cell r="BD1696">
            <v>0</v>
          </cell>
          <cell r="BE1696">
            <v>0</v>
          </cell>
          <cell r="BF1696">
            <v>0</v>
          </cell>
          <cell r="BG1696">
            <v>0</v>
          </cell>
          <cell r="BH1696">
            <v>0</v>
          </cell>
          <cell r="BI1696">
            <v>0</v>
          </cell>
          <cell r="BJ1696">
            <v>0</v>
          </cell>
          <cell r="BK1696">
            <v>0</v>
          </cell>
          <cell r="BL1696">
            <v>0</v>
          </cell>
        </row>
        <row r="1697">
          <cell r="B1697" t="str">
            <v>1.1.06.08.00211</v>
          </cell>
          <cell r="C1697" t="str">
            <v xml:space="preserve">NV MEHMET EMIN                                    </v>
          </cell>
          <cell r="D1697">
            <v>5</v>
          </cell>
          <cell r="E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1431.21</v>
          </cell>
          <cell r="W1697">
            <v>1431.21</v>
          </cell>
          <cell r="X1697">
            <v>1431.21</v>
          </cell>
          <cell r="Y1697">
            <v>1431.21</v>
          </cell>
          <cell r="Z1697">
            <v>1431.21</v>
          </cell>
          <cell r="AA1697">
            <v>1431.21</v>
          </cell>
          <cell r="AB1697">
            <v>0</v>
          </cell>
          <cell r="AC1697">
            <v>0</v>
          </cell>
          <cell r="AD1697">
            <v>0</v>
          </cell>
          <cell r="AE1697">
            <v>0</v>
          </cell>
          <cell r="AF1697">
            <v>0</v>
          </cell>
          <cell r="AG1697">
            <v>0</v>
          </cell>
          <cell r="AH1697">
            <v>0</v>
          </cell>
          <cell r="AI1697">
            <v>0</v>
          </cell>
          <cell r="AJ1697">
            <v>0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0</v>
          </cell>
          <cell r="AP1697">
            <v>0</v>
          </cell>
          <cell r="AQ1697">
            <v>0</v>
          </cell>
          <cell r="AR1697">
            <v>0</v>
          </cell>
          <cell r="AS1697">
            <v>0</v>
          </cell>
          <cell r="AT1697">
            <v>0</v>
          </cell>
          <cell r="AU1697">
            <v>0</v>
          </cell>
          <cell r="AV1697">
            <v>0</v>
          </cell>
          <cell r="AW1697">
            <v>0</v>
          </cell>
          <cell r="AX1697">
            <v>0</v>
          </cell>
          <cell r="AY1697">
            <v>0</v>
          </cell>
          <cell r="AZ1697">
            <v>0</v>
          </cell>
          <cell r="BA1697">
            <v>0</v>
          </cell>
          <cell r="BB1697">
            <v>0</v>
          </cell>
          <cell r="BC1697">
            <v>0</v>
          </cell>
          <cell r="BD1697">
            <v>0</v>
          </cell>
          <cell r="BE1697">
            <v>0</v>
          </cell>
          <cell r="BF1697">
            <v>0</v>
          </cell>
          <cell r="BG1697">
            <v>0</v>
          </cell>
          <cell r="BH1697">
            <v>0</v>
          </cell>
          <cell r="BI1697">
            <v>0</v>
          </cell>
          <cell r="BJ1697">
            <v>0</v>
          </cell>
          <cell r="BK1697">
            <v>0</v>
          </cell>
          <cell r="BL1697">
            <v>0</v>
          </cell>
        </row>
        <row r="1698">
          <cell r="B1698" t="str">
            <v>1.1.06.08.00212</v>
          </cell>
          <cell r="C1698" t="str">
            <v xml:space="preserve">NV WALKA MLODYCH                                  </v>
          </cell>
          <cell r="D1698">
            <v>5</v>
          </cell>
          <cell r="E1698">
            <v>0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28552.799999999999</v>
          </cell>
          <cell r="W1698">
            <v>-618.13</v>
          </cell>
          <cell r="X1698">
            <v>-618.13</v>
          </cell>
          <cell r="Y1698">
            <v>-618.13</v>
          </cell>
          <cell r="Z1698">
            <v>-618.13</v>
          </cell>
          <cell r="AA1698">
            <v>-618.13</v>
          </cell>
          <cell r="AB1698">
            <v>0</v>
          </cell>
          <cell r="AC1698">
            <v>0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0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0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0</v>
          </cell>
          <cell r="AY1698">
            <v>0</v>
          </cell>
          <cell r="AZ1698">
            <v>0</v>
          </cell>
          <cell r="BA1698">
            <v>0</v>
          </cell>
          <cell r="BB1698">
            <v>2855.58</v>
          </cell>
          <cell r="BC1698">
            <v>9.27</v>
          </cell>
          <cell r="BD1698">
            <v>0</v>
          </cell>
          <cell r="BE1698">
            <v>0</v>
          </cell>
          <cell r="BF1698">
            <v>0</v>
          </cell>
          <cell r="BG1698">
            <v>0</v>
          </cell>
          <cell r="BH1698">
            <v>0</v>
          </cell>
          <cell r="BI1698">
            <v>0</v>
          </cell>
          <cell r="BJ1698">
            <v>0</v>
          </cell>
          <cell r="BK1698">
            <v>0</v>
          </cell>
          <cell r="BL1698">
            <v>0</v>
          </cell>
        </row>
        <row r="1699">
          <cell r="B1699" t="str">
            <v>1.1.06.08.00213</v>
          </cell>
          <cell r="C1699" t="str">
            <v xml:space="preserve">NV NAVAL GENT                                     </v>
          </cell>
          <cell r="D1699">
            <v>5</v>
          </cell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AO1699">
            <v>0</v>
          </cell>
          <cell r="AP1699">
            <v>0</v>
          </cell>
          <cell r="AQ1699">
            <v>0</v>
          </cell>
          <cell r="AR1699">
            <v>0</v>
          </cell>
          <cell r="AS1699">
            <v>0</v>
          </cell>
          <cell r="AT1699">
            <v>0</v>
          </cell>
          <cell r="AU1699">
            <v>0</v>
          </cell>
          <cell r="AV1699">
            <v>0</v>
          </cell>
          <cell r="AW1699">
            <v>0</v>
          </cell>
          <cell r="AX1699">
            <v>0</v>
          </cell>
          <cell r="AY1699">
            <v>0</v>
          </cell>
          <cell r="AZ1699">
            <v>0</v>
          </cell>
          <cell r="BA1699">
            <v>0</v>
          </cell>
          <cell r="BB1699">
            <v>0</v>
          </cell>
          <cell r="BC1699">
            <v>0</v>
          </cell>
          <cell r="BD1699">
            <v>0</v>
          </cell>
          <cell r="BE1699">
            <v>0</v>
          </cell>
          <cell r="BF1699">
            <v>0</v>
          </cell>
          <cell r="BG1699">
            <v>0</v>
          </cell>
          <cell r="BH1699">
            <v>0</v>
          </cell>
          <cell r="BI1699">
            <v>0</v>
          </cell>
          <cell r="BJ1699">
            <v>0</v>
          </cell>
          <cell r="BK1699">
            <v>0</v>
          </cell>
          <cell r="BL1699">
            <v>0</v>
          </cell>
        </row>
        <row r="1700">
          <cell r="B1700" t="str">
            <v>1.1.06.08.00214</v>
          </cell>
          <cell r="C1700" t="str">
            <v xml:space="preserve">NV LUCKY LADY                                     </v>
          </cell>
          <cell r="D1700">
            <v>5</v>
          </cell>
          <cell r="E1700">
            <v>0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-1640.74</v>
          </cell>
          <cell r="X1700">
            <v>-1640.74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0</v>
          </cell>
          <cell r="AY1700">
            <v>0</v>
          </cell>
          <cell r="AZ1700">
            <v>0</v>
          </cell>
          <cell r="BA1700">
            <v>0</v>
          </cell>
          <cell r="BB1700">
            <v>0</v>
          </cell>
          <cell r="BC1700">
            <v>0</v>
          </cell>
          <cell r="BD1700">
            <v>0</v>
          </cell>
          <cell r="BE1700">
            <v>0</v>
          </cell>
          <cell r="BF1700">
            <v>0</v>
          </cell>
          <cell r="BG1700">
            <v>0</v>
          </cell>
          <cell r="BH1700">
            <v>0</v>
          </cell>
          <cell r="BI1700">
            <v>0</v>
          </cell>
          <cell r="BJ1700">
            <v>0</v>
          </cell>
          <cell r="BK1700">
            <v>0</v>
          </cell>
          <cell r="BL1700">
            <v>0</v>
          </cell>
        </row>
        <row r="1701">
          <cell r="B1701" t="str">
            <v>1.1.06.08.00215</v>
          </cell>
          <cell r="C1701" t="str">
            <v xml:space="preserve">NV AURORA TOPAZ                                   </v>
          </cell>
          <cell r="D1701">
            <v>5</v>
          </cell>
          <cell r="E1701">
            <v>0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-2758.39</v>
          </cell>
          <cell r="X1701">
            <v>-2758.39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0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0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0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0</v>
          </cell>
          <cell r="AY1701">
            <v>0</v>
          </cell>
          <cell r="AZ1701">
            <v>0</v>
          </cell>
          <cell r="BA1701">
            <v>0</v>
          </cell>
          <cell r="BB1701">
            <v>0</v>
          </cell>
          <cell r="BC1701">
            <v>0</v>
          </cell>
          <cell r="BD1701">
            <v>0</v>
          </cell>
          <cell r="BE1701">
            <v>0</v>
          </cell>
          <cell r="BF1701">
            <v>0</v>
          </cell>
          <cell r="BG1701">
            <v>0</v>
          </cell>
          <cell r="BH1701">
            <v>0</v>
          </cell>
          <cell r="BI1701">
            <v>0</v>
          </cell>
          <cell r="BJ1701">
            <v>0</v>
          </cell>
          <cell r="BK1701">
            <v>0</v>
          </cell>
          <cell r="BL1701">
            <v>0</v>
          </cell>
        </row>
        <row r="1702">
          <cell r="B1702" t="str">
            <v>1.1.06.08.00216</v>
          </cell>
          <cell r="C1702" t="str">
            <v xml:space="preserve">NV NAVAL GENT                                     </v>
          </cell>
          <cell r="D1702">
            <v>5</v>
          </cell>
          <cell r="E1702">
            <v>0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2861.92</v>
          </cell>
          <cell r="X1702">
            <v>2861.92</v>
          </cell>
          <cell r="Y1702">
            <v>2861.92</v>
          </cell>
          <cell r="Z1702">
            <v>2861.92</v>
          </cell>
          <cell r="AA1702">
            <v>2861.92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  <cell r="AY1702">
            <v>0</v>
          </cell>
          <cell r="AZ1702">
            <v>0</v>
          </cell>
          <cell r="BA1702">
            <v>0</v>
          </cell>
          <cell r="BB1702">
            <v>0</v>
          </cell>
          <cell r="BC1702">
            <v>0</v>
          </cell>
          <cell r="BD1702">
            <v>0</v>
          </cell>
          <cell r="BE1702">
            <v>0</v>
          </cell>
          <cell r="BF1702">
            <v>0</v>
          </cell>
          <cell r="BG1702">
            <v>0</v>
          </cell>
          <cell r="BH1702">
            <v>0</v>
          </cell>
          <cell r="BI1702">
            <v>0</v>
          </cell>
          <cell r="BJ1702">
            <v>0</v>
          </cell>
          <cell r="BK1702">
            <v>0</v>
          </cell>
          <cell r="BL1702">
            <v>0</v>
          </cell>
        </row>
        <row r="1703">
          <cell r="B1703" t="str">
            <v>1.1.06.08.00217</v>
          </cell>
          <cell r="C1703" t="str">
            <v xml:space="preserve">NV TAMAR                                          </v>
          </cell>
          <cell r="D1703">
            <v>5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51072.37</v>
          </cell>
          <cell r="X1703">
            <v>-2512.13</v>
          </cell>
          <cell r="Y1703">
            <v>-2512.13</v>
          </cell>
          <cell r="Z1703">
            <v>-2512.13</v>
          </cell>
          <cell r="AA1703">
            <v>-2512.13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  <cell r="AY1703">
            <v>0</v>
          </cell>
          <cell r="AZ1703">
            <v>0</v>
          </cell>
          <cell r="BA1703">
            <v>0</v>
          </cell>
          <cell r="BB1703">
            <v>0</v>
          </cell>
          <cell r="BC1703">
            <v>0</v>
          </cell>
          <cell r="BD1703">
            <v>0</v>
          </cell>
          <cell r="BE1703">
            <v>0</v>
          </cell>
          <cell r="BF1703">
            <v>0</v>
          </cell>
          <cell r="BG1703">
            <v>0</v>
          </cell>
          <cell r="BH1703">
            <v>0</v>
          </cell>
          <cell r="BI1703">
            <v>0</v>
          </cell>
          <cell r="BJ1703">
            <v>0</v>
          </cell>
          <cell r="BK1703">
            <v>0</v>
          </cell>
          <cell r="BL1703">
            <v>0</v>
          </cell>
        </row>
        <row r="1704">
          <cell r="B1704" t="str">
            <v>1.1.06.08.00218</v>
          </cell>
          <cell r="C1704" t="str">
            <v xml:space="preserve">NV PETALIS                                        </v>
          </cell>
          <cell r="D1704">
            <v>5</v>
          </cell>
          <cell r="E1704">
            <v>0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  <cell r="W1704">
            <v>28109.77</v>
          </cell>
          <cell r="X1704">
            <v>1685.98</v>
          </cell>
          <cell r="Y1704">
            <v>1685.98</v>
          </cell>
          <cell r="Z1704">
            <v>1685.98</v>
          </cell>
          <cell r="AA1704">
            <v>1685.98</v>
          </cell>
          <cell r="AB1704">
            <v>0</v>
          </cell>
          <cell r="AC1704">
            <v>0</v>
          </cell>
          <cell r="AD1704">
            <v>0</v>
          </cell>
          <cell r="AE1704">
            <v>0</v>
          </cell>
          <cell r="AF1704">
            <v>0</v>
          </cell>
          <cell r="AG1704">
            <v>0</v>
          </cell>
          <cell r="AH1704">
            <v>0</v>
          </cell>
          <cell r="AI1704">
            <v>0</v>
          </cell>
          <cell r="AJ1704">
            <v>0</v>
          </cell>
          <cell r="AK1704">
            <v>0</v>
          </cell>
          <cell r="AL1704">
            <v>0</v>
          </cell>
          <cell r="AM1704">
            <v>0</v>
          </cell>
          <cell r="AN1704">
            <v>0</v>
          </cell>
          <cell r="AO1704">
            <v>0</v>
          </cell>
          <cell r="AP1704">
            <v>0</v>
          </cell>
          <cell r="AQ1704">
            <v>0</v>
          </cell>
          <cell r="AR1704">
            <v>0</v>
          </cell>
          <cell r="AS1704">
            <v>0</v>
          </cell>
          <cell r="AT1704">
            <v>0</v>
          </cell>
          <cell r="AU1704">
            <v>0</v>
          </cell>
          <cell r="AV1704">
            <v>0</v>
          </cell>
          <cell r="AW1704">
            <v>0</v>
          </cell>
          <cell r="AX1704">
            <v>0</v>
          </cell>
          <cell r="AY1704">
            <v>0</v>
          </cell>
          <cell r="AZ1704">
            <v>0</v>
          </cell>
          <cell r="BA1704">
            <v>0</v>
          </cell>
          <cell r="BB1704">
            <v>0</v>
          </cell>
          <cell r="BC1704">
            <v>0</v>
          </cell>
          <cell r="BD1704">
            <v>0</v>
          </cell>
          <cell r="BE1704">
            <v>0</v>
          </cell>
          <cell r="BF1704">
            <v>0</v>
          </cell>
          <cell r="BG1704">
            <v>0</v>
          </cell>
          <cell r="BH1704">
            <v>0</v>
          </cell>
          <cell r="BI1704">
            <v>0</v>
          </cell>
          <cell r="BJ1704">
            <v>0</v>
          </cell>
          <cell r="BK1704">
            <v>0</v>
          </cell>
          <cell r="BL1704">
            <v>0</v>
          </cell>
        </row>
        <row r="1705">
          <cell r="B1705" t="str">
            <v>1.1.06.08.00219</v>
          </cell>
          <cell r="C1705" t="str">
            <v xml:space="preserve">NV ELENI M                                        </v>
          </cell>
          <cell r="D1705">
            <v>5</v>
          </cell>
          <cell r="E1705">
            <v>0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4328.9399999999996</v>
          </cell>
          <cell r="Y1705">
            <v>4328.92</v>
          </cell>
          <cell r="Z1705">
            <v>4328.92</v>
          </cell>
          <cell r="AA1705">
            <v>7267.6</v>
          </cell>
          <cell r="AB1705">
            <v>0</v>
          </cell>
          <cell r="AC1705">
            <v>0</v>
          </cell>
          <cell r="AD1705">
            <v>0</v>
          </cell>
          <cell r="AE1705">
            <v>0</v>
          </cell>
          <cell r="AF1705">
            <v>0</v>
          </cell>
          <cell r="AG1705">
            <v>0</v>
          </cell>
          <cell r="AH1705">
            <v>0</v>
          </cell>
          <cell r="AI1705">
            <v>0</v>
          </cell>
          <cell r="AJ1705">
            <v>0</v>
          </cell>
          <cell r="AK1705">
            <v>0</v>
          </cell>
          <cell r="AL1705">
            <v>0</v>
          </cell>
          <cell r="AM1705">
            <v>0</v>
          </cell>
          <cell r="AN1705">
            <v>0</v>
          </cell>
          <cell r="AO1705">
            <v>0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T1705">
            <v>0</v>
          </cell>
          <cell r="AU1705">
            <v>0</v>
          </cell>
          <cell r="AV1705">
            <v>0</v>
          </cell>
          <cell r="AW1705">
            <v>0</v>
          </cell>
          <cell r="AX1705">
            <v>0</v>
          </cell>
          <cell r="AY1705">
            <v>0</v>
          </cell>
          <cell r="AZ1705">
            <v>0</v>
          </cell>
          <cell r="BA1705">
            <v>0</v>
          </cell>
          <cell r="BB1705">
            <v>0</v>
          </cell>
          <cell r="BC1705">
            <v>0</v>
          </cell>
          <cell r="BD1705">
            <v>0</v>
          </cell>
          <cell r="BE1705">
            <v>0</v>
          </cell>
          <cell r="BF1705">
            <v>0</v>
          </cell>
          <cell r="BG1705">
            <v>0</v>
          </cell>
          <cell r="BH1705">
            <v>0</v>
          </cell>
          <cell r="BI1705">
            <v>0</v>
          </cell>
          <cell r="BJ1705">
            <v>0</v>
          </cell>
          <cell r="BK1705">
            <v>0</v>
          </cell>
          <cell r="BL1705">
            <v>0</v>
          </cell>
        </row>
        <row r="1706">
          <cell r="B1706" t="str">
            <v>1.1.06.08.00220</v>
          </cell>
          <cell r="C1706" t="str">
            <v xml:space="preserve">NV VAN DYCK                                       </v>
          </cell>
          <cell r="D1706">
            <v>5</v>
          </cell>
          <cell r="E1706">
            <v>0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195171.3</v>
          </cell>
          <cell r="X1706">
            <v>1505.97</v>
          </cell>
          <cell r="Y1706">
            <v>0</v>
          </cell>
          <cell r="Z1706">
            <v>0</v>
          </cell>
          <cell r="AA1706">
            <v>0</v>
          </cell>
          <cell r="AB1706">
            <v>0</v>
          </cell>
          <cell r="AC1706">
            <v>0</v>
          </cell>
          <cell r="AD1706">
            <v>0</v>
          </cell>
          <cell r="AE1706">
            <v>0</v>
          </cell>
          <cell r="AF1706">
            <v>0</v>
          </cell>
          <cell r="AG1706">
            <v>0</v>
          </cell>
          <cell r="AH1706">
            <v>0</v>
          </cell>
          <cell r="AI1706">
            <v>0</v>
          </cell>
          <cell r="AJ1706">
            <v>0</v>
          </cell>
          <cell r="AK1706">
            <v>0</v>
          </cell>
          <cell r="AL1706">
            <v>0</v>
          </cell>
          <cell r="AM1706">
            <v>0</v>
          </cell>
          <cell r="AN1706">
            <v>0</v>
          </cell>
          <cell r="AO1706">
            <v>0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T1706">
            <v>0</v>
          </cell>
          <cell r="AU1706">
            <v>0</v>
          </cell>
          <cell r="AV1706">
            <v>0</v>
          </cell>
          <cell r="AW1706">
            <v>0</v>
          </cell>
          <cell r="AX1706">
            <v>0</v>
          </cell>
          <cell r="AY1706">
            <v>0</v>
          </cell>
          <cell r="AZ1706">
            <v>0</v>
          </cell>
          <cell r="BA1706">
            <v>0</v>
          </cell>
          <cell r="BB1706">
            <v>0</v>
          </cell>
          <cell r="BC1706">
            <v>0</v>
          </cell>
          <cell r="BD1706">
            <v>0</v>
          </cell>
          <cell r="BE1706">
            <v>0</v>
          </cell>
          <cell r="BF1706">
            <v>0</v>
          </cell>
          <cell r="BG1706">
            <v>0</v>
          </cell>
          <cell r="BH1706">
            <v>0</v>
          </cell>
          <cell r="BI1706">
            <v>0</v>
          </cell>
          <cell r="BJ1706">
            <v>0</v>
          </cell>
          <cell r="BK1706">
            <v>0</v>
          </cell>
          <cell r="BL1706">
            <v>0</v>
          </cell>
        </row>
        <row r="1707">
          <cell r="B1707" t="str">
            <v>1.1.06.08.00221</v>
          </cell>
          <cell r="C1707" t="str">
            <v xml:space="preserve">NV ARIEL                                          </v>
          </cell>
          <cell r="D1707">
            <v>5</v>
          </cell>
          <cell r="E1707">
            <v>0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153580.29999999999</v>
          </cell>
          <cell r="X1707">
            <v>1232.2</v>
          </cell>
          <cell r="Y1707">
            <v>1232.2</v>
          </cell>
          <cell r="Z1707">
            <v>1232.2</v>
          </cell>
          <cell r="AA1707">
            <v>1232.2</v>
          </cell>
          <cell r="AB1707">
            <v>0</v>
          </cell>
          <cell r="AC1707">
            <v>0</v>
          </cell>
          <cell r="AD1707">
            <v>0</v>
          </cell>
          <cell r="AE1707">
            <v>0</v>
          </cell>
          <cell r="AF1707">
            <v>0</v>
          </cell>
          <cell r="AG1707">
            <v>0</v>
          </cell>
          <cell r="AH1707">
            <v>0</v>
          </cell>
          <cell r="AI1707">
            <v>0</v>
          </cell>
          <cell r="AJ1707">
            <v>0</v>
          </cell>
          <cell r="AK1707">
            <v>0</v>
          </cell>
          <cell r="AL1707">
            <v>0</v>
          </cell>
          <cell r="AM1707">
            <v>0</v>
          </cell>
          <cell r="AN1707">
            <v>0</v>
          </cell>
          <cell r="AO1707">
            <v>0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T1707">
            <v>0</v>
          </cell>
          <cell r="AU1707">
            <v>0</v>
          </cell>
          <cell r="AV1707">
            <v>0</v>
          </cell>
          <cell r="AW1707">
            <v>0</v>
          </cell>
          <cell r="AX1707">
            <v>0</v>
          </cell>
          <cell r="AY1707">
            <v>0</v>
          </cell>
          <cell r="AZ1707">
            <v>0</v>
          </cell>
          <cell r="BA1707">
            <v>0</v>
          </cell>
          <cell r="BB1707">
            <v>0</v>
          </cell>
          <cell r="BC1707">
            <v>0</v>
          </cell>
          <cell r="BD1707">
            <v>0</v>
          </cell>
          <cell r="BE1707">
            <v>0</v>
          </cell>
          <cell r="BF1707">
            <v>0</v>
          </cell>
          <cell r="BG1707">
            <v>0</v>
          </cell>
          <cell r="BH1707">
            <v>0</v>
          </cell>
          <cell r="BI1707">
            <v>0</v>
          </cell>
          <cell r="BJ1707">
            <v>0</v>
          </cell>
          <cell r="BK1707">
            <v>0</v>
          </cell>
          <cell r="BL1707">
            <v>0</v>
          </cell>
        </row>
        <row r="1708">
          <cell r="B1708" t="str">
            <v>1.1.06.08.00222</v>
          </cell>
          <cell r="C1708" t="str">
            <v xml:space="preserve">NV INCE B                                         </v>
          </cell>
          <cell r="D1708">
            <v>5</v>
          </cell>
          <cell r="E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-4753.74</v>
          </cell>
          <cell r="Y1708">
            <v>1257.8900000000001</v>
          </cell>
          <cell r="Z1708">
            <v>1257.8900000000001</v>
          </cell>
          <cell r="AA1708">
            <v>1615.46</v>
          </cell>
          <cell r="AB1708">
            <v>0</v>
          </cell>
          <cell r="AC1708">
            <v>0</v>
          </cell>
          <cell r="AD1708">
            <v>0</v>
          </cell>
          <cell r="AE1708">
            <v>0</v>
          </cell>
          <cell r="AF1708">
            <v>0</v>
          </cell>
          <cell r="AG1708">
            <v>0</v>
          </cell>
          <cell r="AH1708">
            <v>0</v>
          </cell>
          <cell r="AI1708">
            <v>0</v>
          </cell>
          <cell r="AJ1708">
            <v>0</v>
          </cell>
          <cell r="AK1708">
            <v>0</v>
          </cell>
          <cell r="AL1708">
            <v>0</v>
          </cell>
          <cell r="AM1708">
            <v>0</v>
          </cell>
          <cell r="AN1708">
            <v>0</v>
          </cell>
          <cell r="AO1708">
            <v>0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T1708">
            <v>0</v>
          </cell>
          <cell r="AU1708">
            <v>0</v>
          </cell>
          <cell r="AV1708">
            <v>0</v>
          </cell>
          <cell r="AW1708">
            <v>0</v>
          </cell>
          <cell r="AX1708">
            <v>0</v>
          </cell>
          <cell r="AY1708">
            <v>0</v>
          </cell>
          <cell r="AZ1708">
            <v>0</v>
          </cell>
          <cell r="BA1708">
            <v>0</v>
          </cell>
          <cell r="BB1708">
            <v>0</v>
          </cell>
          <cell r="BC1708">
            <v>0</v>
          </cell>
          <cell r="BD1708">
            <v>0</v>
          </cell>
          <cell r="BE1708">
            <v>0</v>
          </cell>
          <cell r="BF1708">
            <v>0</v>
          </cell>
          <cell r="BG1708">
            <v>0</v>
          </cell>
          <cell r="BH1708">
            <v>0</v>
          </cell>
          <cell r="BI1708">
            <v>0</v>
          </cell>
          <cell r="BJ1708">
            <v>0</v>
          </cell>
          <cell r="BK1708">
            <v>0</v>
          </cell>
          <cell r="BL1708">
            <v>0</v>
          </cell>
        </row>
        <row r="1709">
          <cell r="B1709" t="str">
            <v>1.1.06.08.00223</v>
          </cell>
          <cell r="C1709" t="str">
            <v xml:space="preserve">NV STRANGE ATRACTO                                </v>
          </cell>
          <cell r="D1709">
            <v>5</v>
          </cell>
          <cell r="E1709">
            <v>0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3359.96</v>
          </cell>
          <cell r="Y1709">
            <v>3467.89</v>
          </cell>
          <cell r="Z1709">
            <v>1179.05</v>
          </cell>
          <cell r="AA1709">
            <v>1179.05</v>
          </cell>
          <cell r="AB1709">
            <v>0</v>
          </cell>
          <cell r="AC1709">
            <v>0</v>
          </cell>
          <cell r="AD1709">
            <v>0</v>
          </cell>
          <cell r="AE1709">
            <v>0</v>
          </cell>
          <cell r="AF1709">
            <v>0</v>
          </cell>
          <cell r="AG1709">
            <v>0</v>
          </cell>
          <cell r="AH1709">
            <v>0</v>
          </cell>
          <cell r="AI1709">
            <v>0</v>
          </cell>
          <cell r="AJ1709">
            <v>0</v>
          </cell>
          <cell r="AK1709">
            <v>0</v>
          </cell>
          <cell r="AL1709">
            <v>0</v>
          </cell>
          <cell r="AM1709">
            <v>0</v>
          </cell>
          <cell r="AN1709">
            <v>0</v>
          </cell>
          <cell r="AO1709">
            <v>0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T1709">
            <v>0</v>
          </cell>
          <cell r="AU1709">
            <v>0</v>
          </cell>
          <cell r="AV1709">
            <v>0</v>
          </cell>
          <cell r="AW1709">
            <v>0</v>
          </cell>
          <cell r="AX1709">
            <v>0</v>
          </cell>
          <cell r="AY1709">
            <v>0</v>
          </cell>
          <cell r="AZ1709">
            <v>0</v>
          </cell>
          <cell r="BA1709">
            <v>0</v>
          </cell>
          <cell r="BB1709">
            <v>0</v>
          </cell>
          <cell r="BC1709">
            <v>0</v>
          </cell>
          <cell r="BD1709">
            <v>0</v>
          </cell>
          <cell r="BE1709">
            <v>0</v>
          </cell>
          <cell r="BF1709">
            <v>0</v>
          </cell>
          <cell r="BG1709">
            <v>0</v>
          </cell>
          <cell r="BH1709">
            <v>0</v>
          </cell>
          <cell r="BI1709">
            <v>0</v>
          </cell>
          <cell r="BJ1709">
            <v>0</v>
          </cell>
          <cell r="BK1709">
            <v>0</v>
          </cell>
          <cell r="BL1709">
            <v>0</v>
          </cell>
        </row>
        <row r="1710">
          <cell r="B1710" t="str">
            <v>1.1.06.08.00224</v>
          </cell>
          <cell r="C1710" t="str">
            <v xml:space="preserve">NV ENY                                            </v>
          </cell>
          <cell r="D1710">
            <v>5</v>
          </cell>
          <cell r="E1710">
            <v>0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>
            <v>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843.73</v>
          </cell>
          <cell r="Y1710">
            <v>843.73</v>
          </cell>
          <cell r="Z1710">
            <v>843.73</v>
          </cell>
          <cell r="AA1710">
            <v>843.73</v>
          </cell>
          <cell r="AB1710">
            <v>0</v>
          </cell>
          <cell r="AC1710">
            <v>0</v>
          </cell>
          <cell r="AD1710">
            <v>0</v>
          </cell>
          <cell r="AE1710">
            <v>0</v>
          </cell>
          <cell r="AF1710">
            <v>0</v>
          </cell>
          <cell r="AG1710">
            <v>0</v>
          </cell>
          <cell r="AH1710">
            <v>0</v>
          </cell>
          <cell r="AI1710">
            <v>0</v>
          </cell>
          <cell r="AJ1710">
            <v>0</v>
          </cell>
          <cell r="AK1710">
            <v>0</v>
          </cell>
          <cell r="AL1710">
            <v>0</v>
          </cell>
          <cell r="AM1710">
            <v>0</v>
          </cell>
          <cell r="AN1710">
            <v>0</v>
          </cell>
          <cell r="AO1710">
            <v>0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T1710">
            <v>0</v>
          </cell>
          <cell r="AU1710">
            <v>0</v>
          </cell>
          <cell r="AV1710">
            <v>0</v>
          </cell>
          <cell r="AW1710">
            <v>0</v>
          </cell>
          <cell r="AX1710">
            <v>0</v>
          </cell>
          <cell r="AY1710">
            <v>0</v>
          </cell>
          <cell r="AZ1710">
            <v>0</v>
          </cell>
          <cell r="BA1710">
            <v>0</v>
          </cell>
          <cell r="BB1710">
            <v>0</v>
          </cell>
          <cell r="BC1710">
            <v>0</v>
          </cell>
          <cell r="BD1710">
            <v>0</v>
          </cell>
          <cell r="BE1710">
            <v>0</v>
          </cell>
          <cell r="BF1710">
            <v>0</v>
          </cell>
          <cell r="BG1710">
            <v>0</v>
          </cell>
          <cell r="BH1710">
            <v>0</v>
          </cell>
          <cell r="BI1710">
            <v>0</v>
          </cell>
          <cell r="BJ1710">
            <v>0</v>
          </cell>
          <cell r="BK1710">
            <v>0</v>
          </cell>
          <cell r="BL1710">
            <v>0</v>
          </cell>
        </row>
        <row r="1711">
          <cell r="B1711" t="str">
            <v>1.1.06.08.00225</v>
          </cell>
          <cell r="C1711" t="str">
            <v xml:space="preserve">NV ALFA                                           </v>
          </cell>
          <cell r="D1711">
            <v>5</v>
          </cell>
          <cell r="E1711">
            <v>0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  <cell r="W1711">
            <v>0</v>
          </cell>
          <cell r="X1711">
            <v>112610.34</v>
          </cell>
          <cell r="Y1711">
            <v>112610.34</v>
          </cell>
          <cell r="Z1711">
            <v>2406.8200000000002</v>
          </cell>
          <cell r="AA1711">
            <v>2406.8200000000002</v>
          </cell>
          <cell r="AB1711">
            <v>0</v>
          </cell>
          <cell r="AC1711">
            <v>0</v>
          </cell>
          <cell r="AD1711">
            <v>0</v>
          </cell>
          <cell r="AE1711">
            <v>0</v>
          </cell>
          <cell r="AF1711">
            <v>0</v>
          </cell>
          <cell r="AG1711">
            <v>0</v>
          </cell>
          <cell r="AH1711">
            <v>0</v>
          </cell>
          <cell r="AI1711">
            <v>0</v>
          </cell>
          <cell r="AJ1711">
            <v>0</v>
          </cell>
          <cell r="AK1711">
            <v>0</v>
          </cell>
          <cell r="AL1711">
            <v>0</v>
          </cell>
          <cell r="AM1711">
            <v>0</v>
          </cell>
          <cell r="AN1711">
            <v>0</v>
          </cell>
          <cell r="AO1711">
            <v>0</v>
          </cell>
          <cell r="AP1711">
            <v>0</v>
          </cell>
          <cell r="AQ1711">
            <v>0</v>
          </cell>
          <cell r="AR1711">
            <v>-54.79</v>
          </cell>
          <cell r="AS1711">
            <v>-54.79</v>
          </cell>
          <cell r="AT1711">
            <v>-94.16</v>
          </cell>
          <cell r="AU1711">
            <v>-94.16</v>
          </cell>
          <cell r="AV1711">
            <v>734166.21</v>
          </cell>
          <cell r="AW1711">
            <v>6917.9</v>
          </cell>
          <cell r="AX1711">
            <v>6701.78</v>
          </cell>
          <cell r="AY1711">
            <v>0</v>
          </cell>
          <cell r="AZ1711">
            <v>0</v>
          </cell>
          <cell r="BA1711">
            <v>0</v>
          </cell>
          <cell r="BB1711">
            <v>0</v>
          </cell>
          <cell r="BC1711">
            <v>0</v>
          </cell>
          <cell r="BD1711">
            <v>0</v>
          </cell>
          <cell r="BE1711">
            <v>0</v>
          </cell>
          <cell r="BF1711">
            <v>0</v>
          </cell>
          <cell r="BG1711">
            <v>0</v>
          </cell>
          <cell r="BH1711">
            <v>0</v>
          </cell>
          <cell r="BI1711">
            <v>0</v>
          </cell>
          <cell r="BJ1711">
            <v>0</v>
          </cell>
          <cell r="BK1711">
            <v>0</v>
          </cell>
          <cell r="BL1711">
            <v>0</v>
          </cell>
        </row>
        <row r="1712">
          <cell r="B1712" t="str">
            <v>1.1.06.08.00226</v>
          </cell>
          <cell r="C1712" t="str">
            <v xml:space="preserve">NV FAETHON                                        </v>
          </cell>
          <cell r="D1712">
            <v>5</v>
          </cell>
          <cell r="E1712">
            <v>0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0</v>
          </cell>
          <cell r="X1712">
            <v>18.97</v>
          </cell>
          <cell r="Y1712">
            <v>18.97</v>
          </cell>
          <cell r="Z1712">
            <v>18.97</v>
          </cell>
          <cell r="AA1712">
            <v>18.97</v>
          </cell>
          <cell r="AB1712">
            <v>0</v>
          </cell>
          <cell r="AC1712">
            <v>0</v>
          </cell>
          <cell r="AD1712">
            <v>0</v>
          </cell>
          <cell r="AE1712">
            <v>0</v>
          </cell>
          <cell r="AF1712">
            <v>0</v>
          </cell>
          <cell r="AG1712">
            <v>0</v>
          </cell>
          <cell r="AH1712">
            <v>0</v>
          </cell>
          <cell r="AI1712">
            <v>0</v>
          </cell>
          <cell r="AJ1712">
            <v>0</v>
          </cell>
          <cell r="AK1712">
            <v>0</v>
          </cell>
          <cell r="AL1712">
            <v>0</v>
          </cell>
          <cell r="AM1712">
            <v>0</v>
          </cell>
          <cell r="AN1712">
            <v>0</v>
          </cell>
          <cell r="AO1712">
            <v>0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T1712">
            <v>0</v>
          </cell>
          <cell r="AU1712">
            <v>0</v>
          </cell>
          <cell r="AV1712">
            <v>0</v>
          </cell>
          <cell r="AW1712">
            <v>0</v>
          </cell>
          <cell r="AX1712">
            <v>0</v>
          </cell>
          <cell r="AY1712">
            <v>0</v>
          </cell>
          <cell r="AZ1712">
            <v>0</v>
          </cell>
          <cell r="BA1712">
            <v>0</v>
          </cell>
          <cell r="BB1712">
            <v>0</v>
          </cell>
          <cell r="BC1712">
            <v>0</v>
          </cell>
          <cell r="BD1712">
            <v>0</v>
          </cell>
          <cell r="BE1712">
            <v>0</v>
          </cell>
          <cell r="BF1712">
            <v>0</v>
          </cell>
          <cell r="BG1712">
            <v>0</v>
          </cell>
          <cell r="BH1712">
            <v>0</v>
          </cell>
          <cell r="BI1712">
            <v>0</v>
          </cell>
          <cell r="BJ1712">
            <v>0</v>
          </cell>
          <cell r="BK1712">
            <v>0</v>
          </cell>
          <cell r="BL1712">
            <v>0</v>
          </cell>
        </row>
        <row r="1713">
          <cell r="B1713" t="str">
            <v>1.1.06.08.00227</v>
          </cell>
          <cell r="C1713" t="str">
            <v xml:space="preserve">NV DINAMIC                                        </v>
          </cell>
          <cell r="D1713">
            <v>5</v>
          </cell>
          <cell r="E1713">
            <v>0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285608.27</v>
          </cell>
          <cell r="Y1713">
            <v>0</v>
          </cell>
          <cell r="Z1713">
            <v>0</v>
          </cell>
          <cell r="AA1713">
            <v>0</v>
          </cell>
          <cell r="AB1713">
            <v>0</v>
          </cell>
          <cell r="AC1713">
            <v>0</v>
          </cell>
          <cell r="AD1713">
            <v>0</v>
          </cell>
          <cell r="AE1713">
            <v>0</v>
          </cell>
          <cell r="AF1713">
            <v>0</v>
          </cell>
          <cell r="AG1713">
            <v>0</v>
          </cell>
          <cell r="AH1713">
            <v>0</v>
          </cell>
          <cell r="AI1713">
            <v>0</v>
          </cell>
          <cell r="AJ1713">
            <v>0</v>
          </cell>
          <cell r="AK1713">
            <v>0</v>
          </cell>
          <cell r="AL1713">
            <v>0</v>
          </cell>
          <cell r="AM1713">
            <v>0</v>
          </cell>
          <cell r="AN1713">
            <v>0</v>
          </cell>
          <cell r="AO1713">
            <v>0</v>
          </cell>
          <cell r="AP1713">
            <v>0</v>
          </cell>
          <cell r="AQ1713">
            <v>0</v>
          </cell>
          <cell r="AR1713">
            <v>0</v>
          </cell>
          <cell r="AS1713">
            <v>0</v>
          </cell>
          <cell r="AT1713">
            <v>0</v>
          </cell>
          <cell r="AU1713">
            <v>0</v>
          </cell>
          <cell r="AV1713">
            <v>0</v>
          </cell>
          <cell r="AW1713">
            <v>0</v>
          </cell>
          <cell r="AX1713">
            <v>0</v>
          </cell>
          <cell r="AY1713">
            <v>0</v>
          </cell>
          <cell r="AZ1713">
            <v>0</v>
          </cell>
          <cell r="BA1713">
            <v>0</v>
          </cell>
          <cell r="BB1713">
            <v>0</v>
          </cell>
          <cell r="BC1713">
            <v>0</v>
          </cell>
          <cell r="BD1713">
            <v>0</v>
          </cell>
          <cell r="BE1713">
            <v>0</v>
          </cell>
          <cell r="BF1713">
            <v>0</v>
          </cell>
          <cell r="BG1713">
            <v>0</v>
          </cell>
          <cell r="BH1713">
            <v>0</v>
          </cell>
          <cell r="BI1713">
            <v>0</v>
          </cell>
          <cell r="BJ1713">
            <v>0</v>
          </cell>
          <cell r="BK1713">
            <v>0</v>
          </cell>
          <cell r="BL1713">
            <v>0</v>
          </cell>
        </row>
        <row r="1714">
          <cell r="B1714" t="str">
            <v>1.1.06.08.00228</v>
          </cell>
          <cell r="C1714" t="str">
            <v xml:space="preserve">NV AGIOS GERASSIMOS                               </v>
          </cell>
          <cell r="D1714">
            <v>5</v>
          </cell>
          <cell r="E1714">
            <v>0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0</v>
          </cell>
          <cell r="W1714">
            <v>0</v>
          </cell>
          <cell r="X1714">
            <v>-234.45</v>
          </cell>
          <cell r="Y1714">
            <v>-4347.32</v>
          </cell>
          <cell r="Z1714">
            <v>-4347.32</v>
          </cell>
          <cell r="AA1714">
            <v>-4347.32</v>
          </cell>
          <cell r="AB1714">
            <v>0</v>
          </cell>
          <cell r="AC1714">
            <v>0</v>
          </cell>
          <cell r="AD1714">
            <v>0</v>
          </cell>
          <cell r="AE1714">
            <v>0</v>
          </cell>
          <cell r="AF1714">
            <v>0</v>
          </cell>
          <cell r="AG1714">
            <v>0</v>
          </cell>
          <cell r="AH1714">
            <v>0</v>
          </cell>
          <cell r="AI1714">
            <v>0</v>
          </cell>
          <cell r="AJ1714">
            <v>0</v>
          </cell>
          <cell r="AK1714">
            <v>0</v>
          </cell>
          <cell r="AL1714">
            <v>173771.68</v>
          </cell>
          <cell r="AM1714">
            <v>19041.14</v>
          </cell>
          <cell r="AN1714">
            <v>11830.39</v>
          </cell>
          <cell r="AO1714">
            <v>2371.6999999999998</v>
          </cell>
          <cell r="AP1714">
            <v>2371.6999999999998</v>
          </cell>
          <cell r="AQ1714">
            <v>2371.6999999999998</v>
          </cell>
          <cell r="AR1714">
            <v>4077.69</v>
          </cell>
          <cell r="AS1714">
            <v>4077.69</v>
          </cell>
          <cell r="AT1714">
            <v>4077.69</v>
          </cell>
          <cell r="AU1714">
            <v>0</v>
          </cell>
          <cell r="AV1714">
            <v>0</v>
          </cell>
          <cell r="AW1714">
            <v>0</v>
          </cell>
          <cell r="AX1714">
            <v>0</v>
          </cell>
          <cell r="AY1714">
            <v>0</v>
          </cell>
          <cell r="AZ1714">
            <v>0</v>
          </cell>
          <cell r="BA1714">
            <v>0</v>
          </cell>
          <cell r="BB1714">
            <v>0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  <cell r="BK1714">
            <v>0</v>
          </cell>
          <cell r="BL1714">
            <v>0</v>
          </cell>
        </row>
        <row r="1715">
          <cell r="B1715" t="str">
            <v>1.1.06.08.00229</v>
          </cell>
          <cell r="C1715" t="str">
            <v xml:space="preserve">NV MASCOT                                         </v>
          </cell>
          <cell r="D1715">
            <v>5</v>
          </cell>
          <cell r="E1715">
            <v>0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0</v>
          </cell>
          <cell r="W1715">
            <v>0</v>
          </cell>
          <cell r="X1715">
            <v>1766.06</v>
          </cell>
          <cell r="Y1715">
            <v>346.86</v>
          </cell>
          <cell r="Z1715">
            <v>346.86</v>
          </cell>
          <cell r="AA1715">
            <v>346.86</v>
          </cell>
          <cell r="AB1715">
            <v>0</v>
          </cell>
          <cell r="AC1715">
            <v>0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0</v>
          </cell>
          <cell r="AK1715">
            <v>41006.19</v>
          </cell>
          <cell r="AL1715">
            <v>1696.42</v>
          </cell>
          <cell r="AM1715">
            <v>1696.42</v>
          </cell>
          <cell r="AN1715">
            <v>1671.15</v>
          </cell>
          <cell r="AO1715">
            <v>0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0</v>
          </cell>
          <cell r="AY1715">
            <v>0</v>
          </cell>
          <cell r="AZ1715">
            <v>0</v>
          </cell>
          <cell r="BA1715">
            <v>0</v>
          </cell>
          <cell r="BB1715">
            <v>0</v>
          </cell>
          <cell r="BC1715">
            <v>0</v>
          </cell>
          <cell r="BD1715">
            <v>0</v>
          </cell>
          <cell r="BE1715">
            <v>0</v>
          </cell>
          <cell r="BF1715">
            <v>0</v>
          </cell>
          <cell r="BG1715">
            <v>0</v>
          </cell>
          <cell r="BH1715">
            <v>0</v>
          </cell>
          <cell r="BI1715">
            <v>0</v>
          </cell>
          <cell r="BJ1715">
            <v>0</v>
          </cell>
          <cell r="BK1715">
            <v>0</v>
          </cell>
          <cell r="BL1715">
            <v>0</v>
          </cell>
        </row>
        <row r="1716">
          <cell r="B1716" t="str">
            <v>1.1.06.08.00230</v>
          </cell>
          <cell r="C1716" t="str">
            <v xml:space="preserve">NV JIM                                            </v>
          </cell>
          <cell r="D1716">
            <v>5</v>
          </cell>
          <cell r="E1716">
            <v>0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0</v>
          </cell>
          <cell r="W1716">
            <v>0</v>
          </cell>
          <cell r="X1716">
            <v>52742.3</v>
          </cell>
          <cell r="Y1716">
            <v>50613.67</v>
          </cell>
          <cell r="Z1716">
            <v>50613.67</v>
          </cell>
          <cell r="AA1716">
            <v>50613.67</v>
          </cell>
          <cell r="AB1716">
            <v>0</v>
          </cell>
          <cell r="AC1716">
            <v>0</v>
          </cell>
          <cell r="AD1716">
            <v>0</v>
          </cell>
          <cell r="AE1716">
            <v>0</v>
          </cell>
          <cell r="AF1716">
            <v>0</v>
          </cell>
          <cell r="AG1716">
            <v>0</v>
          </cell>
          <cell r="AH1716">
            <v>0</v>
          </cell>
          <cell r="AI1716">
            <v>0</v>
          </cell>
          <cell r="AJ1716">
            <v>0</v>
          </cell>
          <cell r="AK1716">
            <v>0</v>
          </cell>
          <cell r="AL1716">
            <v>0</v>
          </cell>
          <cell r="AM1716">
            <v>0</v>
          </cell>
          <cell r="AN1716">
            <v>0</v>
          </cell>
          <cell r="AO1716">
            <v>0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T1716">
            <v>0</v>
          </cell>
          <cell r="AU1716">
            <v>0</v>
          </cell>
          <cell r="AV1716">
            <v>0</v>
          </cell>
          <cell r="AW1716">
            <v>0</v>
          </cell>
          <cell r="AX1716">
            <v>0</v>
          </cell>
          <cell r="AY1716">
            <v>0</v>
          </cell>
          <cell r="AZ1716">
            <v>0</v>
          </cell>
          <cell r="BA1716">
            <v>0</v>
          </cell>
          <cell r="BB1716">
            <v>0</v>
          </cell>
          <cell r="BC1716">
            <v>0</v>
          </cell>
          <cell r="BD1716">
            <v>0</v>
          </cell>
          <cell r="BE1716">
            <v>0</v>
          </cell>
          <cell r="BF1716">
            <v>0</v>
          </cell>
          <cell r="BG1716">
            <v>0</v>
          </cell>
          <cell r="BH1716">
            <v>0</v>
          </cell>
          <cell r="BI1716">
            <v>0</v>
          </cell>
          <cell r="BJ1716">
            <v>0</v>
          </cell>
          <cell r="BK1716">
            <v>0</v>
          </cell>
          <cell r="BL1716">
            <v>0</v>
          </cell>
        </row>
        <row r="1717">
          <cell r="B1717" t="str">
            <v>1.1.06.08.00231</v>
          </cell>
          <cell r="C1717" t="str">
            <v xml:space="preserve">NV BARBAROS KIRAN                                 </v>
          </cell>
          <cell r="D1717">
            <v>5</v>
          </cell>
          <cell r="E1717">
            <v>0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  <cell r="W1717">
            <v>0</v>
          </cell>
          <cell r="X1717">
            <v>26708.9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0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0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0</v>
          </cell>
          <cell r="AY1717">
            <v>0</v>
          </cell>
          <cell r="AZ1717">
            <v>0</v>
          </cell>
          <cell r="BA1717">
            <v>0</v>
          </cell>
          <cell r="BB1717">
            <v>0</v>
          </cell>
          <cell r="BC1717">
            <v>0</v>
          </cell>
          <cell r="BD1717">
            <v>0</v>
          </cell>
          <cell r="BE1717">
            <v>0</v>
          </cell>
          <cell r="BF1717">
            <v>0</v>
          </cell>
          <cell r="BG1717">
            <v>0</v>
          </cell>
          <cell r="BH1717">
            <v>0</v>
          </cell>
          <cell r="BI1717">
            <v>0</v>
          </cell>
          <cell r="BJ1717">
            <v>0</v>
          </cell>
          <cell r="BK1717">
            <v>0</v>
          </cell>
          <cell r="BL1717">
            <v>0</v>
          </cell>
        </row>
        <row r="1718">
          <cell r="B1718" t="str">
            <v>1.1.06.08.00232</v>
          </cell>
          <cell r="C1718" t="str">
            <v xml:space="preserve">NV ANTHEA Y                                       </v>
          </cell>
          <cell r="D1718">
            <v>5</v>
          </cell>
          <cell r="E1718">
            <v>0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0</v>
          </cell>
          <cell r="W1718">
            <v>0</v>
          </cell>
          <cell r="X1718">
            <v>-37.74</v>
          </cell>
          <cell r="Y1718">
            <v>-37.74</v>
          </cell>
          <cell r="Z1718">
            <v>-37.74</v>
          </cell>
          <cell r="AA1718">
            <v>-37.74</v>
          </cell>
          <cell r="AB1718">
            <v>0</v>
          </cell>
          <cell r="AC1718">
            <v>0</v>
          </cell>
          <cell r="AD1718">
            <v>0</v>
          </cell>
          <cell r="AE1718">
            <v>0</v>
          </cell>
          <cell r="AF1718">
            <v>0</v>
          </cell>
          <cell r="AG1718">
            <v>0</v>
          </cell>
          <cell r="AH1718">
            <v>0</v>
          </cell>
          <cell r="AI1718">
            <v>0</v>
          </cell>
          <cell r="AJ1718">
            <v>0</v>
          </cell>
          <cell r="AK1718">
            <v>0</v>
          </cell>
          <cell r="AL1718">
            <v>0</v>
          </cell>
          <cell r="AM1718">
            <v>0</v>
          </cell>
          <cell r="AN1718">
            <v>0</v>
          </cell>
          <cell r="AO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T1718">
            <v>0</v>
          </cell>
          <cell r="AU1718">
            <v>0</v>
          </cell>
          <cell r="AV1718">
            <v>0</v>
          </cell>
          <cell r="AW1718">
            <v>0</v>
          </cell>
          <cell r="AX1718">
            <v>0</v>
          </cell>
          <cell r="AY1718">
            <v>0</v>
          </cell>
          <cell r="AZ1718">
            <v>0</v>
          </cell>
          <cell r="BA1718">
            <v>0</v>
          </cell>
          <cell r="BB1718">
            <v>0</v>
          </cell>
          <cell r="BC1718">
            <v>0</v>
          </cell>
          <cell r="BD1718">
            <v>0</v>
          </cell>
          <cell r="BE1718">
            <v>0</v>
          </cell>
          <cell r="BF1718">
            <v>0</v>
          </cell>
          <cell r="BG1718">
            <v>0</v>
          </cell>
          <cell r="BH1718">
            <v>0</v>
          </cell>
          <cell r="BI1718">
            <v>0</v>
          </cell>
          <cell r="BJ1718">
            <v>0</v>
          </cell>
          <cell r="BK1718">
            <v>0</v>
          </cell>
          <cell r="BL1718">
            <v>0</v>
          </cell>
        </row>
        <row r="1719">
          <cell r="B1719" t="str">
            <v>1.1.06.08.00233</v>
          </cell>
          <cell r="C1719" t="str">
            <v xml:space="preserve">NV LITTLE LADY                                    </v>
          </cell>
          <cell r="D1719">
            <v>5</v>
          </cell>
          <cell r="E1719">
            <v>0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0</v>
          </cell>
          <cell r="W1719">
            <v>0</v>
          </cell>
          <cell r="X1719">
            <v>-741.73</v>
          </cell>
          <cell r="Y1719">
            <v>-382.69</v>
          </cell>
          <cell r="Z1719">
            <v>-382.69</v>
          </cell>
          <cell r="AA1719">
            <v>-382.69</v>
          </cell>
          <cell r="AB1719">
            <v>0</v>
          </cell>
          <cell r="AC1719">
            <v>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0</v>
          </cell>
          <cell r="AY1719">
            <v>0</v>
          </cell>
          <cell r="AZ1719">
            <v>0</v>
          </cell>
          <cell r="BA1719">
            <v>0</v>
          </cell>
          <cell r="BB1719">
            <v>0</v>
          </cell>
          <cell r="BC1719">
            <v>0</v>
          </cell>
          <cell r="BD1719">
            <v>0</v>
          </cell>
          <cell r="BE1719">
            <v>0</v>
          </cell>
          <cell r="BF1719">
            <v>0</v>
          </cell>
          <cell r="BG1719">
            <v>0</v>
          </cell>
          <cell r="BH1719">
            <v>0</v>
          </cell>
          <cell r="BI1719">
            <v>0</v>
          </cell>
          <cell r="BJ1719">
            <v>0</v>
          </cell>
          <cell r="BK1719">
            <v>0</v>
          </cell>
          <cell r="BL1719">
            <v>0</v>
          </cell>
        </row>
        <row r="1720">
          <cell r="B1720" t="str">
            <v>1.1.06.08.00234</v>
          </cell>
          <cell r="C1720" t="str">
            <v xml:space="preserve">NV MAJOR BASIL                                    </v>
          </cell>
          <cell r="D1720">
            <v>5</v>
          </cell>
          <cell r="E1720">
            <v>0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0</v>
          </cell>
          <cell r="W1720">
            <v>0</v>
          </cell>
          <cell r="X1720">
            <v>-3696.6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0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0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T1720">
            <v>518734.46</v>
          </cell>
          <cell r="AU1720">
            <v>5654.26</v>
          </cell>
          <cell r="AV1720">
            <v>5291.61</v>
          </cell>
          <cell r="AW1720">
            <v>5291.61</v>
          </cell>
          <cell r="AX1720">
            <v>5291.61</v>
          </cell>
          <cell r="AY1720">
            <v>0</v>
          </cell>
          <cell r="AZ1720">
            <v>0</v>
          </cell>
          <cell r="BA1720">
            <v>0</v>
          </cell>
          <cell r="BB1720">
            <v>0</v>
          </cell>
          <cell r="BC1720">
            <v>0</v>
          </cell>
          <cell r="BD1720">
            <v>0</v>
          </cell>
          <cell r="BE1720">
            <v>0</v>
          </cell>
          <cell r="BF1720">
            <v>0</v>
          </cell>
          <cell r="BG1720">
            <v>0</v>
          </cell>
          <cell r="BH1720">
            <v>0</v>
          </cell>
          <cell r="BI1720">
            <v>0</v>
          </cell>
          <cell r="BJ1720">
            <v>0</v>
          </cell>
          <cell r="BK1720">
            <v>0</v>
          </cell>
          <cell r="BL1720">
            <v>0</v>
          </cell>
        </row>
        <row r="1721">
          <cell r="B1721" t="str">
            <v>1.1.06.08.00235</v>
          </cell>
          <cell r="C1721" t="str">
            <v xml:space="preserve">NV TOSCANA                                        </v>
          </cell>
          <cell r="D1721">
            <v>5</v>
          </cell>
          <cell r="E1721">
            <v>0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330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  <cell r="AY1721">
            <v>0</v>
          </cell>
          <cell r="AZ1721">
            <v>0</v>
          </cell>
          <cell r="BA1721">
            <v>0</v>
          </cell>
          <cell r="BB1721">
            <v>0</v>
          </cell>
          <cell r="BC1721">
            <v>0</v>
          </cell>
          <cell r="BD1721">
            <v>0</v>
          </cell>
          <cell r="BE1721">
            <v>0</v>
          </cell>
          <cell r="BF1721">
            <v>0</v>
          </cell>
          <cell r="BG1721">
            <v>0</v>
          </cell>
          <cell r="BH1721">
            <v>0</v>
          </cell>
          <cell r="BI1721">
            <v>0</v>
          </cell>
          <cell r="BJ1721">
            <v>0</v>
          </cell>
          <cell r="BK1721">
            <v>0</v>
          </cell>
          <cell r="BL1721">
            <v>0</v>
          </cell>
        </row>
        <row r="1722">
          <cell r="B1722" t="str">
            <v>1.1.06.08.00236</v>
          </cell>
          <cell r="C1722" t="str">
            <v xml:space="preserve">NV MARIA K                                        </v>
          </cell>
          <cell r="D1722">
            <v>5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374243.54</v>
          </cell>
          <cell r="Y1722">
            <v>6865.9</v>
          </cell>
          <cell r="Z1722">
            <v>6865.9</v>
          </cell>
          <cell r="AA1722">
            <v>6865.9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  <cell r="AY1722">
            <v>0</v>
          </cell>
          <cell r="AZ1722">
            <v>0</v>
          </cell>
          <cell r="BA1722">
            <v>0</v>
          </cell>
          <cell r="BB1722">
            <v>0</v>
          </cell>
          <cell r="BC1722">
            <v>0</v>
          </cell>
          <cell r="BD1722">
            <v>0</v>
          </cell>
          <cell r="BE1722">
            <v>0</v>
          </cell>
          <cell r="BF1722">
            <v>0</v>
          </cell>
          <cell r="BG1722">
            <v>0</v>
          </cell>
          <cell r="BH1722">
            <v>0</v>
          </cell>
          <cell r="BI1722">
            <v>0</v>
          </cell>
          <cell r="BJ1722">
            <v>0</v>
          </cell>
          <cell r="BK1722">
            <v>0</v>
          </cell>
          <cell r="BL1722">
            <v>0</v>
          </cell>
        </row>
        <row r="1723">
          <cell r="B1723" t="str">
            <v>1.1.06.08.00237</v>
          </cell>
          <cell r="C1723" t="str">
            <v xml:space="preserve">NV LUCKY MAN                                      </v>
          </cell>
          <cell r="D1723">
            <v>5</v>
          </cell>
          <cell r="E1723">
            <v>0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-20548.599999999999</v>
          </cell>
          <cell r="Y1723">
            <v>-21121.66</v>
          </cell>
          <cell r="Z1723">
            <v>-21121.66</v>
          </cell>
          <cell r="AA1723">
            <v>-21121.66</v>
          </cell>
          <cell r="AB1723">
            <v>0</v>
          </cell>
          <cell r="AC1723">
            <v>0</v>
          </cell>
          <cell r="AD1723">
            <v>0</v>
          </cell>
          <cell r="AE1723">
            <v>0</v>
          </cell>
          <cell r="AF1723">
            <v>0</v>
          </cell>
          <cell r="AG1723">
            <v>0</v>
          </cell>
          <cell r="AH1723">
            <v>0</v>
          </cell>
          <cell r="AI1723">
            <v>0</v>
          </cell>
          <cell r="AJ1723">
            <v>0</v>
          </cell>
          <cell r="AK1723">
            <v>0</v>
          </cell>
          <cell r="AL1723">
            <v>0</v>
          </cell>
          <cell r="AM1723">
            <v>0</v>
          </cell>
          <cell r="AN1723">
            <v>0</v>
          </cell>
          <cell r="AO1723">
            <v>0</v>
          </cell>
          <cell r="AP1723">
            <v>0</v>
          </cell>
          <cell r="AQ1723">
            <v>0</v>
          </cell>
          <cell r="AR1723">
            <v>0</v>
          </cell>
          <cell r="AS1723">
            <v>0</v>
          </cell>
          <cell r="AT1723">
            <v>0</v>
          </cell>
          <cell r="AU1723">
            <v>0</v>
          </cell>
          <cell r="AV1723">
            <v>0</v>
          </cell>
          <cell r="AW1723">
            <v>0</v>
          </cell>
          <cell r="AX1723">
            <v>0</v>
          </cell>
          <cell r="AY1723">
            <v>0</v>
          </cell>
          <cell r="AZ1723">
            <v>0</v>
          </cell>
          <cell r="BA1723">
            <v>0</v>
          </cell>
          <cell r="BB1723">
            <v>0</v>
          </cell>
          <cell r="BC1723">
            <v>0</v>
          </cell>
          <cell r="BD1723">
            <v>0</v>
          </cell>
          <cell r="BE1723">
            <v>0</v>
          </cell>
          <cell r="BF1723">
            <v>0</v>
          </cell>
          <cell r="BG1723">
            <v>0</v>
          </cell>
          <cell r="BH1723">
            <v>0</v>
          </cell>
          <cell r="BI1723">
            <v>0</v>
          </cell>
          <cell r="BJ1723">
            <v>0</v>
          </cell>
          <cell r="BK1723">
            <v>0</v>
          </cell>
          <cell r="BL1723">
            <v>0</v>
          </cell>
        </row>
        <row r="1724">
          <cell r="B1724" t="str">
            <v>1.1.06.08.00238</v>
          </cell>
          <cell r="C1724" t="str">
            <v xml:space="preserve">NV SANTA ROSA                                     </v>
          </cell>
          <cell r="D1724">
            <v>5</v>
          </cell>
          <cell r="E1724">
            <v>0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170897.27</v>
          </cell>
          <cell r="Y1724">
            <v>2917.48</v>
          </cell>
          <cell r="Z1724">
            <v>-2541.29</v>
          </cell>
          <cell r="AA1724">
            <v>-2541.29</v>
          </cell>
          <cell r="AB1724">
            <v>0</v>
          </cell>
          <cell r="AC1724">
            <v>0</v>
          </cell>
          <cell r="AD1724">
            <v>-49.63</v>
          </cell>
          <cell r="AE1724">
            <v>-458.47</v>
          </cell>
          <cell r="AF1724">
            <v>-458.47</v>
          </cell>
          <cell r="AG1724">
            <v>-458.47</v>
          </cell>
          <cell r="AH1724">
            <v>-458.47</v>
          </cell>
          <cell r="AI1724">
            <v>-458.47</v>
          </cell>
          <cell r="AJ1724">
            <v>319091.83</v>
          </cell>
          <cell r="AK1724">
            <v>-227.03</v>
          </cell>
          <cell r="AL1724">
            <v>-227.03</v>
          </cell>
          <cell r="AM1724">
            <v>-227.03</v>
          </cell>
          <cell r="AN1724">
            <v>0</v>
          </cell>
          <cell r="AO1724">
            <v>0</v>
          </cell>
          <cell r="AP1724">
            <v>0</v>
          </cell>
          <cell r="AQ1724">
            <v>0</v>
          </cell>
          <cell r="AR1724">
            <v>0</v>
          </cell>
          <cell r="AS1724">
            <v>361289.62</v>
          </cell>
          <cell r="AT1724">
            <v>12728.76</v>
          </cell>
          <cell r="AU1724">
            <v>6905.64</v>
          </cell>
          <cell r="AV1724">
            <v>7.83</v>
          </cell>
          <cell r="AW1724">
            <v>7.83</v>
          </cell>
          <cell r="AX1724">
            <v>14549.57</v>
          </cell>
          <cell r="AY1724">
            <v>2876.07</v>
          </cell>
          <cell r="AZ1724">
            <v>2876.07</v>
          </cell>
          <cell r="BA1724">
            <v>0</v>
          </cell>
          <cell r="BB1724">
            <v>0</v>
          </cell>
          <cell r="BC1724">
            <v>0</v>
          </cell>
          <cell r="BD1724">
            <v>0</v>
          </cell>
          <cell r="BE1724">
            <v>0</v>
          </cell>
          <cell r="BF1724">
            <v>0</v>
          </cell>
          <cell r="BG1724">
            <v>0</v>
          </cell>
          <cell r="BH1724">
            <v>0</v>
          </cell>
          <cell r="BI1724">
            <v>0</v>
          </cell>
          <cell r="BJ1724">
            <v>0</v>
          </cell>
          <cell r="BK1724">
            <v>0</v>
          </cell>
          <cell r="BL1724">
            <v>0</v>
          </cell>
        </row>
        <row r="1725">
          <cell r="B1725" t="str">
            <v>1.1.06.08.00239</v>
          </cell>
          <cell r="C1725" t="str">
            <v xml:space="preserve">NV IRYDA                                          </v>
          </cell>
          <cell r="D1725">
            <v>5</v>
          </cell>
          <cell r="E1725">
            <v>0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72627.039999999994</v>
          </cell>
          <cell r="Y1725">
            <v>1859.22</v>
          </cell>
          <cell r="Z1725">
            <v>1859.22</v>
          </cell>
          <cell r="AA1725">
            <v>1859.22</v>
          </cell>
          <cell r="AB1725">
            <v>0</v>
          </cell>
          <cell r="AC1725">
            <v>-1794.78</v>
          </cell>
          <cell r="AD1725">
            <v>-1794.78</v>
          </cell>
          <cell r="AE1725">
            <v>-1794.78</v>
          </cell>
          <cell r="AF1725">
            <v>0</v>
          </cell>
          <cell r="AG1725">
            <v>0</v>
          </cell>
          <cell r="AH1725">
            <v>0</v>
          </cell>
          <cell r="AI1725">
            <v>0</v>
          </cell>
          <cell r="AJ1725">
            <v>0</v>
          </cell>
          <cell r="AK1725">
            <v>0</v>
          </cell>
          <cell r="AL1725">
            <v>0</v>
          </cell>
          <cell r="AM1725">
            <v>0</v>
          </cell>
          <cell r="AN1725">
            <v>0</v>
          </cell>
          <cell r="AO1725">
            <v>0</v>
          </cell>
          <cell r="AP1725">
            <v>0</v>
          </cell>
          <cell r="AQ1725">
            <v>0</v>
          </cell>
          <cell r="AR1725">
            <v>0</v>
          </cell>
          <cell r="AS1725">
            <v>0</v>
          </cell>
          <cell r="AT1725">
            <v>0</v>
          </cell>
          <cell r="AU1725">
            <v>0</v>
          </cell>
          <cell r="AV1725">
            <v>0</v>
          </cell>
          <cell r="AW1725">
            <v>0</v>
          </cell>
          <cell r="AX1725">
            <v>0</v>
          </cell>
          <cell r="AY1725">
            <v>0</v>
          </cell>
          <cell r="AZ1725">
            <v>0</v>
          </cell>
          <cell r="BA1725">
            <v>0</v>
          </cell>
          <cell r="BB1725">
            <v>0</v>
          </cell>
          <cell r="BC1725">
            <v>0</v>
          </cell>
          <cell r="BD1725">
            <v>0</v>
          </cell>
          <cell r="BE1725">
            <v>0</v>
          </cell>
          <cell r="BF1725">
            <v>0</v>
          </cell>
          <cell r="BG1725">
            <v>0</v>
          </cell>
          <cell r="BH1725">
            <v>0</v>
          </cell>
          <cell r="BI1725">
            <v>0</v>
          </cell>
          <cell r="BJ1725">
            <v>0</v>
          </cell>
          <cell r="BK1725">
            <v>0</v>
          </cell>
          <cell r="BL1725">
            <v>0</v>
          </cell>
        </row>
        <row r="1726">
          <cell r="B1726" t="str">
            <v>1.1.06.08.00240</v>
          </cell>
          <cell r="C1726" t="str">
            <v xml:space="preserve">NV SEA PEACE                                      </v>
          </cell>
          <cell r="D1726">
            <v>5</v>
          </cell>
          <cell r="E1726">
            <v>0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0</v>
          </cell>
          <cell r="P1726">
            <v>0</v>
          </cell>
          <cell r="Q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-494.37</v>
          </cell>
          <cell r="Y1726">
            <v>0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0</v>
          </cell>
          <cell r="AE1726">
            <v>0</v>
          </cell>
          <cell r="AF1726">
            <v>0</v>
          </cell>
          <cell r="AG1726">
            <v>0</v>
          </cell>
          <cell r="AH1726">
            <v>0</v>
          </cell>
          <cell r="AI1726">
            <v>0</v>
          </cell>
          <cell r="AJ1726">
            <v>0</v>
          </cell>
          <cell r="AK1726">
            <v>0</v>
          </cell>
          <cell r="AL1726">
            <v>0</v>
          </cell>
          <cell r="AM1726">
            <v>0</v>
          </cell>
          <cell r="AN1726">
            <v>0</v>
          </cell>
          <cell r="AO1726">
            <v>0</v>
          </cell>
          <cell r="AP1726">
            <v>0</v>
          </cell>
          <cell r="AQ1726">
            <v>0</v>
          </cell>
          <cell r="AR1726">
            <v>0</v>
          </cell>
          <cell r="AS1726">
            <v>0</v>
          </cell>
          <cell r="AT1726">
            <v>0</v>
          </cell>
          <cell r="AU1726">
            <v>0</v>
          </cell>
          <cell r="AV1726">
            <v>0</v>
          </cell>
          <cell r="AW1726">
            <v>0</v>
          </cell>
          <cell r="AX1726">
            <v>0</v>
          </cell>
          <cell r="AY1726">
            <v>0</v>
          </cell>
          <cell r="AZ1726">
            <v>0</v>
          </cell>
          <cell r="BA1726">
            <v>0</v>
          </cell>
          <cell r="BB1726">
            <v>0</v>
          </cell>
          <cell r="BC1726">
            <v>0</v>
          </cell>
          <cell r="BD1726">
            <v>0</v>
          </cell>
          <cell r="BE1726">
            <v>0</v>
          </cell>
          <cell r="BF1726">
            <v>0</v>
          </cell>
          <cell r="BG1726">
            <v>0</v>
          </cell>
          <cell r="BH1726">
            <v>0</v>
          </cell>
          <cell r="BI1726">
            <v>0</v>
          </cell>
          <cell r="BJ1726">
            <v>0</v>
          </cell>
          <cell r="BK1726">
            <v>0</v>
          </cell>
          <cell r="BL1726">
            <v>0</v>
          </cell>
        </row>
        <row r="1727">
          <cell r="B1727" t="str">
            <v>1.1.06.08.00241</v>
          </cell>
          <cell r="C1727" t="str">
            <v xml:space="preserve">NV STAR ALABAMA                                   </v>
          </cell>
          <cell r="D1727">
            <v>5</v>
          </cell>
          <cell r="E1727">
            <v>0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AO1727">
            <v>0</v>
          </cell>
          <cell r="AP1727">
            <v>0</v>
          </cell>
          <cell r="AQ1727">
            <v>0</v>
          </cell>
          <cell r="AR1727">
            <v>0</v>
          </cell>
          <cell r="AS1727">
            <v>0</v>
          </cell>
          <cell r="AT1727">
            <v>0</v>
          </cell>
          <cell r="AU1727">
            <v>0</v>
          </cell>
          <cell r="AV1727">
            <v>0</v>
          </cell>
          <cell r="AW1727">
            <v>0</v>
          </cell>
          <cell r="AX1727">
            <v>0</v>
          </cell>
          <cell r="AY1727">
            <v>0</v>
          </cell>
          <cell r="AZ1727">
            <v>0</v>
          </cell>
          <cell r="BA1727">
            <v>0</v>
          </cell>
          <cell r="BB1727">
            <v>0</v>
          </cell>
          <cell r="BC1727">
            <v>0</v>
          </cell>
          <cell r="BD1727">
            <v>0</v>
          </cell>
          <cell r="BE1727">
            <v>0</v>
          </cell>
          <cell r="BF1727">
            <v>0</v>
          </cell>
          <cell r="BG1727">
            <v>0</v>
          </cell>
          <cell r="BH1727">
            <v>0</v>
          </cell>
          <cell r="BI1727">
            <v>0</v>
          </cell>
          <cell r="BJ1727">
            <v>0</v>
          </cell>
          <cell r="BK1727">
            <v>0</v>
          </cell>
          <cell r="BL1727">
            <v>0</v>
          </cell>
        </row>
        <row r="1728">
          <cell r="B1728" t="str">
            <v>1.1.06.08.00242</v>
          </cell>
          <cell r="C1728" t="str">
            <v xml:space="preserve">NV BARON                                          </v>
          </cell>
          <cell r="D1728">
            <v>5</v>
          </cell>
          <cell r="E1728">
            <v>0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-140.52000000000001</v>
          </cell>
          <cell r="AA1728">
            <v>-140.52000000000001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  <cell r="AJ1728">
            <v>0</v>
          </cell>
          <cell r="AK1728">
            <v>0</v>
          </cell>
          <cell r="AL1728">
            <v>0</v>
          </cell>
          <cell r="AM1728">
            <v>0</v>
          </cell>
          <cell r="AN1728">
            <v>0</v>
          </cell>
          <cell r="AO1728">
            <v>0</v>
          </cell>
          <cell r="AP1728">
            <v>0</v>
          </cell>
          <cell r="AQ1728">
            <v>0</v>
          </cell>
          <cell r="AR1728">
            <v>0</v>
          </cell>
          <cell r="AS1728">
            <v>0</v>
          </cell>
          <cell r="AT1728">
            <v>0</v>
          </cell>
          <cell r="AU1728">
            <v>0</v>
          </cell>
          <cell r="AV1728">
            <v>0</v>
          </cell>
          <cell r="AW1728">
            <v>0</v>
          </cell>
          <cell r="AX1728">
            <v>0</v>
          </cell>
          <cell r="AY1728">
            <v>358767.89</v>
          </cell>
          <cell r="AZ1728">
            <v>3301.87</v>
          </cell>
          <cell r="BA1728">
            <v>3301.87</v>
          </cell>
          <cell r="BB1728">
            <v>0</v>
          </cell>
          <cell r="BC1728">
            <v>0</v>
          </cell>
          <cell r="BD1728">
            <v>0</v>
          </cell>
          <cell r="BE1728">
            <v>0</v>
          </cell>
          <cell r="BF1728">
            <v>0</v>
          </cell>
          <cell r="BG1728">
            <v>0</v>
          </cell>
          <cell r="BH1728">
            <v>0</v>
          </cell>
          <cell r="BI1728">
            <v>0</v>
          </cell>
          <cell r="BJ1728">
            <v>0</v>
          </cell>
          <cell r="BK1728">
            <v>0</v>
          </cell>
          <cell r="BL1728">
            <v>0</v>
          </cell>
        </row>
        <row r="1729">
          <cell r="B1729" t="str">
            <v>1.1.06.08.00243</v>
          </cell>
          <cell r="C1729" t="str">
            <v xml:space="preserve">NV UNION CONFIDENCE                               </v>
          </cell>
          <cell r="D1729">
            <v>5</v>
          </cell>
          <cell r="E1729">
            <v>0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>
            <v>5.64</v>
          </cell>
          <cell r="Z1729">
            <v>5.64</v>
          </cell>
          <cell r="AA1729">
            <v>5.64</v>
          </cell>
          <cell r="AB1729">
            <v>0</v>
          </cell>
          <cell r="AC1729">
            <v>0</v>
          </cell>
          <cell r="AD1729">
            <v>0</v>
          </cell>
          <cell r="AE1729">
            <v>0</v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  <cell r="AJ1729">
            <v>0</v>
          </cell>
          <cell r="AK1729">
            <v>0</v>
          </cell>
          <cell r="AL1729">
            <v>0</v>
          </cell>
          <cell r="AM1729">
            <v>0</v>
          </cell>
          <cell r="AN1729">
            <v>0</v>
          </cell>
          <cell r="AO1729">
            <v>0</v>
          </cell>
          <cell r="AP1729">
            <v>0</v>
          </cell>
          <cell r="AQ1729">
            <v>0</v>
          </cell>
          <cell r="AR1729">
            <v>0</v>
          </cell>
          <cell r="AS1729">
            <v>0</v>
          </cell>
          <cell r="AT1729">
            <v>0</v>
          </cell>
          <cell r="AU1729">
            <v>0</v>
          </cell>
          <cell r="AV1729">
            <v>0</v>
          </cell>
          <cell r="AW1729">
            <v>0</v>
          </cell>
          <cell r="AX1729">
            <v>0</v>
          </cell>
          <cell r="AY1729">
            <v>0</v>
          </cell>
          <cell r="AZ1729">
            <v>0</v>
          </cell>
          <cell r="BA1729">
            <v>0</v>
          </cell>
          <cell r="BB1729">
            <v>0</v>
          </cell>
          <cell r="BC1729">
            <v>0</v>
          </cell>
          <cell r="BD1729">
            <v>0</v>
          </cell>
          <cell r="BE1729">
            <v>0</v>
          </cell>
          <cell r="BF1729">
            <v>0</v>
          </cell>
          <cell r="BG1729">
            <v>0</v>
          </cell>
          <cell r="BH1729">
            <v>0</v>
          </cell>
          <cell r="BI1729">
            <v>0</v>
          </cell>
          <cell r="BJ1729">
            <v>0</v>
          </cell>
          <cell r="BK1729">
            <v>0</v>
          </cell>
          <cell r="BL1729">
            <v>0</v>
          </cell>
        </row>
        <row r="1730">
          <cell r="B1730" t="str">
            <v>1.1.06.08.00244</v>
          </cell>
          <cell r="C1730" t="str">
            <v xml:space="preserve">NV ASIAN SHOENIX                                  </v>
          </cell>
          <cell r="D1730">
            <v>5</v>
          </cell>
          <cell r="E1730">
            <v>0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>
            <v>1187.78</v>
          </cell>
          <cell r="Z1730">
            <v>1187.78</v>
          </cell>
          <cell r="AA1730">
            <v>1187.78</v>
          </cell>
          <cell r="AB1730">
            <v>0</v>
          </cell>
          <cell r="AC1730">
            <v>0</v>
          </cell>
          <cell r="AD1730">
            <v>0</v>
          </cell>
          <cell r="AE1730">
            <v>0</v>
          </cell>
          <cell r="AF1730">
            <v>0</v>
          </cell>
          <cell r="AG1730">
            <v>0</v>
          </cell>
          <cell r="AH1730">
            <v>0</v>
          </cell>
          <cell r="AI1730">
            <v>0</v>
          </cell>
          <cell r="AJ1730">
            <v>0</v>
          </cell>
          <cell r="AK1730">
            <v>0</v>
          </cell>
          <cell r="AL1730">
            <v>0</v>
          </cell>
          <cell r="AM1730">
            <v>0</v>
          </cell>
          <cell r="AN1730">
            <v>0</v>
          </cell>
          <cell r="AO1730">
            <v>0</v>
          </cell>
          <cell r="AP1730">
            <v>0</v>
          </cell>
          <cell r="AQ1730">
            <v>0</v>
          </cell>
          <cell r="AR1730">
            <v>0</v>
          </cell>
          <cell r="AS1730">
            <v>0</v>
          </cell>
          <cell r="AT1730">
            <v>0</v>
          </cell>
          <cell r="AU1730">
            <v>0</v>
          </cell>
          <cell r="AV1730">
            <v>0</v>
          </cell>
          <cell r="AW1730">
            <v>0</v>
          </cell>
          <cell r="AX1730">
            <v>0</v>
          </cell>
          <cell r="AY1730">
            <v>0</v>
          </cell>
          <cell r="AZ1730">
            <v>0</v>
          </cell>
          <cell r="BA1730">
            <v>0</v>
          </cell>
          <cell r="BB1730">
            <v>0</v>
          </cell>
          <cell r="BC1730">
            <v>0</v>
          </cell>
          <cell r="BD1730">
            <v>0</v>
          </cell>
          <cell r="BE1730">
            <v>0</v>
          </cell>
          <cell r="BF1730">
            <v>0</v>
          </cell>
          <cell r="BG1730">
            <v>0</v>
          </cell>
          <cell r="BH1730">
            <v>0</v>
          </cell>
          <cell r="BI1730">
            <v>0</v>
          </cell>
          <cell r="BJ1730">
            <v>0</v>
          </cell>
          <cell r="BK1730">
            <v>0</v>
          </cell>
          <cell r="BL1730">
            <v>0</v>
          </cell>
        </row>
        <row r="1731">
          <cell r="B1731" t="str">
            <v>1.1.06.08.00245</v>
          </cell>
          <cell r="C1731" t="str">
            <v xml:space="preserve">NV ZULJALAL                                       </v>
          </cell>
          <cell r="D1731">
            <v>5</v>
          </cell>
          <cell r="E1731">
            <v>0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>
            <v>35117.15</v>
          </cell>
          <cell r="Z1731">
            <v>2022.69</v>
          </cell>
          <cell r="AA1731">
            <v>545.16999999999996</v>
          </cell>
          <cell r="AB1731">
            <v>0</v>
          </cell>
          <cell r="AC1731">
            <v>0</v>
          </cell>
          <cell r="AD1731">
            <v>0</v>
          </cell>
          <cell r="AE1731">
            <v>0</v>
          </cell>
          <cell r="AF1731">
            <v>0</v>
          </cell>
          <cell r="AG1731">
            <v>0</v>
          </cell>
          <cell r="AH1731">
            <v>0</v>
          </cell>
          <cell r="AI1731">
            <v>0</v>
          </cell>
          <cell r="AJ1731">
            <v>0</v>
          </cell>
          <cell r="AK1731">
            <v>0</v>
          </cell>
          <cell r="AL1731">
            <v>0</v>
          </cell>
          <cell r="AM1731">
            <v>0</v>
          </cell>
          <cell r="AN1731">
            <v>0</v>
          </cell>
          <cell r="AO1731">
            <v>0</v>
          </cell>
          <cell r="AP1731">
            <v>0</v>
          </cell>
          <cell r="AQ1731">
            <v>0</v>
          </cell>
          <cell r="AR1731">
            <v>0</v>
          </cell>
          <cell r="AS1731">
            <v>0</v>
          </cell>
          <cell r="AT1731">
            <v>0</v>
          </cell>
          <cell r="AU1731">
            <v>0</v>
          </cell>
          <cell r="AV1731">
            <v>0</v>
          </cell>
          <cell r="AW1731">
            <v>0</v>
          </cell>
          <cell r="AX1731">
            <v>0</v>
          </cell>
          <cell r="AY1731">
            <v>0</v>
          </cell>
          <cell r="AZ1731">
            <v>0</v>
          </cell>
          <cell r="BA1731">
            <v>0</v>
          </cell>
          <cell r="BB1731">
            <v>0</v>
          </cell>
          <cell r="BC1731">
            <v>0</v>
          </cell>
          <cell r="BD1731">
            <v>0</v>
          </cell>
          <cell r="BE1731">
            <v>0</v>
          </cell>
          <cell r="BF1731">
            <v>0</v>
          </cell>
          <cell r="BG1731">
            <v>0</v>
          </cell>
          <cell r="BH1731">
            <v>0</v>
          </cell>
          <cell r="BI1731">
            <v>0</v>
          </cell>
          <cell r="BJ1731">
            <v>0</v>
          </cell>
          <cell r="BK1731">
            <v>0</v>
          </cell>
          <cell r="BL1731">
            <v>0</v>
          </cell>
        </row>
        <row r="1732">
          <cell r="B1732" t="str">
            <v>1.1.06.08.00246</v>
          </cell>
          <cell r="C1732" t="str">
            <v xml:space="preserve">NV NORVIK                                         </v>
          </cell>
          <cell r="D1732">
            <v>5</v>
          </cell>
          <cell r="E1732">
            <v>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>
            <v>130924.34</v>
          </cell>
          <cell r="Z1732">
            <v>3472.61</v>
          </cell>
          <cell r="AA1732">
            <v>3482.15</v>
          </cell>
          <cell r="AB1732">
            <v>0</v>
          </cell>
          <cell r="AC1732">
            <v>0</v>
          </cell>
          <cell r="AD1732">
            <v>0</v>
          </cell>
          <cell r="AE1732">
            <v>0</v>
          </cell>
          <cell r="AF1732">
            <v>0</v>
          </cell>
          <cell r="AG1732">
            <v>0</v>
          </cell>
          <cell r="AH1732">
            <v>0</v>
          </cell>
          <cell r="AI1732">
            <v>0</v>
          </cell>
          <cell r="AJ1732">
            <v>0</v>
          </cell>
          <cell r="AK1732">
            <v>0</v>
          </cell>
          <cell r="AL1732">
            <v>0</v>
          </cell>
          <cell r="AM1732">
            <v>0</v>
          </cell>
          <cell r="AN1732">
            <v>0</v>
          </cell>
          <cell r="AO1732">
            <v>0</v>
          </cell>
          <cell r="AP1732">
            <v>0</v>
          </cell>
          <cell r="AQ1732">
            <v>0</v>
          </cell>
          <cell r="AR1732">
            <v>0</v>
          </cell>
          <cell r="AS1732">
            <v>0</v>
          </cell>
          <cell r="AT1732">
            <v>0</v>
          </cell>
          <cell r="AU1732">
            <v>0</v>
          </cell>
          <cell r="AV1732">
            <v>0</v>
          </cell>
          <cell r="AW1732">
            <v>0</v>
          </cell>
          <cell r="AX1732">
            <v>0</v>
          </cell>
          <cell r="AY1732">
            <v>0</v>
          </cell>
          <cell r="AZ1732">
            <v>0</v>
          </cell>
          <cell r="BA1732">
            <v>0</v>
          </cell>
          <cell r="BB1732">
            <v>0</v>
          </cell>
          <cell r="BC1732">
            <v>0</v>
          </cell>
          <cell r="BD1732">
            <v>0</v>
          </cell>
          <cell r="BE1732">
            <v>0</v>
          </cell>
          <cell r="BF1732">
            <v>0</v>
          </cell>
          <cell r="BG1732">
            <v>0</v>
          </cell>
          <cell r="BH1732">
            <v>0</v>
          </cell>
          <cell r="BI1732">
            <v>0</v>
          </cell>
          <cell r="BJ1732">
            <v>0</v>
          </cell>
          <cell r="BK1732">
            <v>0</v>
          </cell>
          <cell r="BL1732">
            <v>0</v>
          </cell>
        </row>
        <row r="1733">
          <cell r="B1733" t="str">
            <v>1.1.06.08.00247</v>
          </cell>
          <cell r="C1733" t="str">
            <v xml:space="preserve">NV PERAMOS I                                      </v>
          </cell>
          <cell r="D1733">
            <v>5</v>
          </cell>
          <cell r="E1733">
            <v>0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1260</v>
          </cell>
          <cell r="Z1733">
            <v>-436.79</v>
          </cell>
          <cell r="AA1733">
            <v>-436.79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0</v>
          </cell>
          <cell r="AW1733">
            <v>0</v>
          </cell>
          <cell r="AX1733">
            <v>0</v>
          </cell>
          <cell r="AY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0</v>
          </cell>
          <cell r="BK1733">
            <v>0</v>
          </cell>
          <cell r="BL1733">
            <v>0</v>
          </cell>
        </row>
        <row r="1734">
          <cell r="B1734" t="str">
            <v>1.1.06.08.00248</v>
          </cell>
          <cell r="C1734" t="str">
            <v xml:space="preserve">NV LINDOS                                         </v>
          </cell>
          <cell r="D1734">
            <v>5</v>
          </cell>
          <cell r="E1734">
            <v>0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-0.64</v>
          </cell>
          <cell r="AA1734">
            <v>8.5399999999999991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  <cell r="AY1734">
            <v>0</v>
          </cell>
          <cell r="AZ1734">
            <v>0</v>
          </cell>
          <cell r="BA1734">
            <v>0</v>
          </cell>
          <cell r="BB1734">
            <v>0</v>
          </cell>
          <cell r="BC1734">
            <v>0</v>
          </cell>
          <cell r="BD1734">
            <v>0</v>
          </cell>
          <cell r="BE1734">
            <v>0</v>
          </cell>
          <cell r="BF1734">
            <v>0</v>
          </cell>
          <cell r="BG1734">
            <v>0</v>
          </cell>
          <cell r="BH1734">
            <v>0</v>
          </cell>
          <cell r="BI1734">
            <v>0</v>
          </cell>
          <cell r="BJ1734">
            <v>0</v>
          </cell>
          <cell r="BK1734">
            <v>0</v>
          </cell>
          <cell r="BL1734">
            <v>0</v>
          </cell>
        </row>
        <row r="1735">
          <cell r="B1735" t="str">
            <v>1.1.06.08.00249</v>
          </cell>
          <cell r="C1735" t="str">
            <v xml:space="preserve">NV HILL HARMONY                                   </v>
          </cell>
          <cell r="D1735">
            <v>5</v>
          </cell>
          <cell r="E1735">
            <v>0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-116680.3</v>
          </cell>
          <cell r="AA1735">
            <v>-116680.3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0</v>
          </cell>
          <cell r="AW1735">
            <v>0</v>
          </cell>
          <cell r="AX1735">
            <v>0</v>
          </cell>
          <cell r="AY1735">
            <v>0</v>
          </cell>
          <cell r="AZ1735">
            <v>0</v>
          </cell>
          <cell r="BA1735">
            <v>0</v>
          </cell>
          <cell r="BB1735">
            <v>0</v>
          </cell>
          <cell r="BC1735">
            <v>0</v>
          </cell>
          <cell r="BD1735">
            <v>0</v>
          </cell>
          <cell r="BE1735">
            <v>0</v>
          </cell>
          <cell r="BF1735">
            <v>0</v>
          </cell>
          <cell r="BG1735">
            <v>0</v>
          </cell>
          <cell r="BH1735">
            <v>0</v>
          </cell>
          <cell r="BI1735">
            <v>0</v>
          </cell>
          <cell r="BJ1735">
            <v>0</v>
          </cell>
          <cell r="BK1735">
            <v>0</v>
          </cell>
          <cell r="BL1735">
            <v>0</v>
          </cell>
        </row>
        <row r="1736">
          <cell r="B1736" t="str">
            <v>1.1.06.08.00250</v>
          </cell>
          <cell r="C1736" t="str">
            <v xml:space="preserve">NV SVILEN RUSSEV                                  </v>
          </cell>
          <cell r="D1736">
            <v>5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6954.54</v>
          </cell>
          <cell r="AA1736">
            <v>6954.54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  <cell r="AY1736">
            <v>0</v>
          </cell>
          <cell r="AZ1736">
            <v>0</v>
          </cell>
          <cell r="BA1736">
            <v>0</v>
          </cell>
          <cell r="BB1736">
            <v>0</v>
          </cell>
          <cell r="BC1736">
            <v>0</v>
          </cell>
          <cell r="BD1736">
            <v>0</v>
          </cell>
          <cell r="BE1736">
            <v>0</v>
          </cell>
          <cell r="BF1736">
            <v>0</v>
          </cell>
          <cell r="BG1736">
            <v>0</v>
          </cell>
          <cell r="BH1736">
            <v>0</v>
          </cell>
          <cell r="BI1736">
            <v>0</v>
          </cell>
          <cell r="BJ1736">
            <v>0</v>
          </cell>
          <cell r="BK1736">
            <v>0</v>
          </cell>
          <cell r="BL1736">
            <v>0</v>
          </cell>
        </row>
        <row r="1737">
          <cell r="B1737" t="str">
            <v>1.1.06.08.00251</v>
          </cell>
          <cell r="C1737" t="str">
            <v xml:space="preserve">NV. PRETTY SOURCE                                 </v>
          </cell>
          <cell r="D1737">
            <v>5</v>
          </cell>
          <cell r="E1737">
            <v>0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142.94</v>
          </cell>
          <cell r="AA1737">
            <v>142.94</v>
          </cell>
          <cell r="AB1737">
            <v>0</v>
          </cell>
          <cell r="AC1737">
            <v>0</v>
          </cell>
          <cell r="AD1737">
            <v>0</v>
          </cell>
          <cell r="AE1737">
            <v>0</v>
          </cell>
          <cell r="AF1737">
            <v>0</v>
          </cell>
          <cell r="AG1737">
            <v>0</v>
          </cell>
          <cell r="AH1737">
            <v>0</v>
          </cell>
          <cell r="AI1737">
            <v>0</v>
          </cell>
          <cell r="AJ1737">
            <v>0</v>
          </cell>
          <cell r="AK1737">
            <v>0</v>
          </cell>
          <cell r="AL1737">
            <v>0</v>
          </cell>
          <cell r="AM1737">
            <v>0</v>
          </cell>
          <cell r="AN1737">
            <v>0</v>
          </cell>
          <cell r="AO1737">
            <v>0</v>
          </cell>
          <cell r="AP1737">
            <v>0</v>
          </cell>
          <cell r="AQ1737">
            <v>0</v>
          </cell>
          <cell r="AR1737">
            <v>0</v>
          </cell>
          <cell r="AS1737">
            <v>0</v>
          </cell>
          <cell r="AT1737">
            <v>0</v>
          </cell>
          <cell r="AU1737">
            <v>0</v>
          </cell>
          <cell r="AV1737">
            <v>0</v>
          </cell>
          <cell r="AW1737">
            <v>0</v>
          </cell>
          <cell r="AX1737">
            <v>0</v>
          </cell>
          <cell r="AY1737">
            <v>0</v>
          </cell>
          <cell r="AZ1737">
            <v>0</v>
          </cell>
          <cell r="BA1737">
            <v>0</v>
          </cell>
          <cell r="BB1737">
            <v>0</v>
          </cell>
          <cell r="BC1737">
            <v>0</v>
          </cell>
          <cell r="BD1737">
            <v>0</v>
          </cell>
          <cell r="BE1737">
            <v>0</v>
          </cell>
          <cell r="BF1737">
            <v>0</v>
          </cell>
          <cell r="BG1737">
            <v>0</v>
          </cell>
          <cell r="BH1737">
            <v>0</v>
          </cell>
          <cell r="BI1737">
            <v>0</v>
          </cell>
          <cell r="BJ1737">
            <v>0</v>
          </cell>
          <cell r="BK1737">
            <v>0</v>
          </cell>
          <cell r="BL1737">
            <v>0</v>
          </cell>
        </row>
        <row r="1738">
          <cell r="B1738" t="str">
            <v>1.1.06.08.00252</v>
          </cell>
          <cell r="C1738" t="str">
            <v xml:space="preserve">NV. THALIA                                        </v>
          </cell>
          <cell r="D1738">
            <v>5</v>
          </cell>
          <cell r="E1738">
            <v>0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228.1</v>
          </cell>
          <cell r="AA1738">
            <v>228.1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0</v>
          </cell>
          <cell r="AY1738">
            <v>0</v>
          </cell>
          <cell r="AZ1738">
            <v>0</v>
          </cell>
          <cell r="BA1738">
            <v>0</v>
          </cell>
          <cell r="BB1738">
            <v>0</v>
          </cell>
          <cell r="BC1738">
            <v>0</v>
          </cell>
          <cell r="BD1738">
            <v>0</v>
          </cell>
          <cell r="BE1738">
            <v>0</v>
          </cell>
          <cell r="BF1738">
            <v>0</v>
          </cell>
          <cell r="BG1738">
            <v>0</v>
          </cell>
          <cell r="BH1738">
            <v>0</v>
          </cell>
          <cell r="BI1738">
            <v>0</v>
          </cell>
          <cell r="BJ1738">
            <v>0</v>
          </cell>
          <cell r="BK1738">
            <v>0</v>
          </cell>
          <cell r="BL1738">
            <v>0</v>
          </cell>
        </row>
        <row r="1739">
          <cell r="B1739" t="str">
            <v>1.1.06.08.00253</v>
          </cell>
          <cell r="C1739" t="str">
            <v xml:space="preserve">NV MED UNITY                                      </v>
          </cell>
          <cell r="D1739">
            <v>5</v>
          </cell>
          <cell r="E1739">
            <v>0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82211.48</v>
          </cell>
          <cell r="AA1739">
            <v>-35.4</v>
          </cell>
          <cell r="AB1739">
            <v>0</v>
          </cell>
          <cell r="AC1739">
            <v>0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0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0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0</v>
          </cell>
          <cell r="AY1739">
            <v>0</v>
          </cell>
          <cell r="AZ1739">
            <v>0</v>
          </cell>
          <cell r="BA1739">
            <v>0</v>
          </cell>
          <cell r="BB1739">
            <v>0</v>
          </cell>
          <cell r="BC1739">
            <v>0</v>
          </cell>
          <cell r="BD1739">
            <v>0</v>
          </cell>
          <cell r="BE1739">
            <v>0</v>
          </cell>
          <cell r="BF1739">
            <v>0</v>
          </cell>
          <cell r="BG1739">
            <v>0</v>
          </cell>
          <cell r="BH1739">
            <v>0</v>
          </cell>
          <cell r="BI1739">
            <v>0</v>
          </cell>
          <cell r="BJ1739">
            <v>0</v>
          </cell>
          <cell r="BK1739">
            <v>0</v>
          </cell>
          <cell r="BL1739">
            <v>0</v>
          </cell>
        </row>
        <row r="1740">
          <cell r="B1740" t="str">
            <v>1.1.06.08.00254</v>
          </cell>
          <cell r="C1740" t="str">
            <v xml:space="preserve">NV SVETI VLAHO                                    </v>
          </cell>
          <cell r="D1740">
            <v>5</v>
          </cell>
          <cell r="E1740">
            <v>0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9155.39</v>
          </cell>
          <cell r="AA1740">
            <v>-43.55</v>
          </cell>
          <cell r="AB1740">
            <v>0</v>
          </cell>
          <cell r="AC1740">
            <v>0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0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0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0</v>
          </cell>
          <cell r="AY1740">
            <v>0</v>
          </cell>
          <cell r="AZ1740">
            <v>0</v>
          </cell>
          <cell r="BA1740">
            <v>0</v>
          </cell>
          <cell r="BB1740">
            <v>0</v>
          </cell>
          <cell r="BC1740">
            <v>0</v>
          </cell>
          <cell r="BD1740">
            <v>0</v>
          </cell>
          <cell r="BE1740">
            <v>0</v>
          </cell>
          <cell r="BF1740">
            <v>0</v>
          </cell>
          <cell r="BG1740">
            <v>0</v>
          </cell>
          <cell r="BH1740">
            <v>0</v>
          </cell>
          <cell r="BI1740">
            <v>0</v>
          </cell>
          <cell r="BJ1740">
            <v>0</v>
          </cell>
          <cell r="BK1740">
            <v>0</v>
          </cell>
          <cell r="BL1740">
            <v>0</v>
          </cell>
        </row>
        <row r="1741">
          <cell r="B1741" t="str">
            <v>1.1.06.08.00255</v>
          </cell>
          <cell r="C1741" t="str">
            <v xml:space="preserve">NV FUAT BEY                                       </v>
          </cell>
          <cell r="D1741">
            <v>5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-1316.86</v>
          </cell>
          <cell r="AA1741">
            <v>-1316.86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0</v>
          </cell>
          <cell r="AV1741">
            <v>0</v>
          </cell>
          <cell r="AW1741">
            <v>0</v>
          </cell>
          <cell r="AX1741">
            <v>0</v>
          </cell>
          <cell r="AY1741">
            <v>0</v>
          </cell>
          <cell r="AZ1741">
            <v>0</v>
          </cell>
          <cell r="BA1741">
            <v>0</v>
          </cell>
          <cell r="BB1741">
            <v>0</v>
          </cell>
          <cell r="BC1741">
            <v>0</v>
          </cell>
          <cell r="BD1741">
            <v>0</v>
          </cell>
          <cell r="BE1741">
            <v>0</v>
          </cell>
          <cell r="BF1741">
            <v>0</v>
          </cell>
          <cell r="BG1741">
            <v>0</v>
          </cell>
          <cell r="BH1741">
            <v>0</v>
          </cell>
          <cell r="BI1741">
            <v>0</v>
          </cell>
          <cell r="BJ1741">
            <v>0</v>
          </cell>
          <cell r="BK1741">
            <v>0</v>
          </cell>
          <cell r="BL1741">
            <v>0</v>
          </cell>
        </row>
        <row r="1742">
          <cell r="B1742" t="str">
            <v>1.1.06.08.00256</v>
          </cell>
          <cell r="C1742" t="str">
            <v xml:space="preserve">NV GINA M                                         </v>
          </cell>
          <cell r="D1742">
            <v>5</v>
          </cell>
          <cell r="E1742">
            <v>0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111400</v>
          </cell>
          <cell r="AA1742">
            <v>-67.790000000000006</v>
          </cell>
          <cell r="AB1742">
            <v>0</v>
          </cell>
          <cell r="AC1742">
            <v>0</v>
          </cell>
          <cell r="AD1742">
            <v>0</v>
          </cell>
          <cell r="AE1742">
            <v>0</v>
          </cell>
          <cell r="AF1742">
            <v>0</v>
          </cell>
          <cell r="AG1742">
            <v>0</v>
          </cell>
          <cell r="AH1742">
            <v>0</v>
          </cell>
          <cell r="AI1742">
            <v>0</v>
          </cell>
          <cell r="AJ1742">
            <v>0</v>
          </cell>
          <cell r="AK1742">
            <v>0</v>
          </cell>
          <cell r="AL1742">
            <v>0</v>
          </cell>
          <cell r="AM1742">
            <v>0</v>
          </cell>
          <cell r="AN1742">
            <v>0</v>
          </cell>
          <cell r="AO1742">
            <v>0</v>
          </cell>
          <cell r="AP1742">
            <v>0</v>
          </cell>
          <cell r="AQ1742">
            <v>0</v>
          </cell>
          <cell r="AR1742">
            <v>0</v>
          </cell>
          <cell r="AS1742">
            <v>0</v>
          </cell>
          <cell r="AT1742">
            <v>0</v>
          </cell>
          <cell r="AU1742">
            <v>0</v>
          </cell>
          <cell r="AV1742">
            <v>0</v>
          </cell>
          <cell r="AW1742">
            <v>0</v>
          </cell>
          <cell r="AX1742">
            <v>0</v>
          </cell>
          <cell r="AY1742">
            <v>0</v>
          </cell>
          <cell r="AZ1742">
            <v>0</v>
          </cell>
          <cell r="BA1742">
            <v>0</v>
          </cell>
          <cell r="BB1742">
            <v>0</v>
          </cell>
          <cell r="BC1742">
            <v>0</v>
          </cell>
          <cell r="BD1742">
            <v>0</v>
          </cell>
          <cell r="BE1742">
            <v>0</v>
          </cell>
          <cell r="BF1742">
            <v>0</v>
          </cell>
          <cell r="BG1742">
            <v>0</v>
          </cell>
          <cell r="BH1742">
            <v>0</v>
          </cell>
          <cell r="BI1742">
            <v>0</v>
          </cell>
          <cell r="BJ1742">
            <v>0</v>
          </cell>
          <cell r="BK1742">
            <v>0</v>
          </cell>
          <cell r="BL1742">
            <v>0</v>
          </cell>
        </row>
        <row r="1743">
          <cell r="B1743" t="str">
            <v>1.1.06.08.00257</v>
          </cell>
          <cell r="C1743" t="str">
            <v xml:space="preserve">NV ST.THOMAS                                      </v>
          </cell>
          <cell r="D1743">
            <v>5</v>
          </cell>
          <cell r="E1743">
            <v>0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Y1743">
            <v>0</v>
          </cell>
          <cell r="Z1743">
            <v>0</v>
          </cell>
          <cell r="AA1743">
            <v>22167.1</v>
          </cell>
          <cell r="AB1743">
            <v>0</v>
          </cell>
          <cell r="AC1743">
            <v>0</v>
          </cell>
          <cell r="AD1743">
            <v>0</v>
          </cell>
          <cell r="AE1743">
            <v>0</v>
          </cell>
          <cell r="AF1743">
            <v>0</v>
          </cell>
          <cell r="AG1743">
            <v>0</v>
          </cell>
          <cell r="AH1743">
            <v>0</v>
          </cell>
          <cell r="AI1743">
            <v>0</v>
          </cell>
          <cell r="AJ1743">
            <v>0</v>
          </cell>
          <cell r="AK1743">
            <v>0</v>
          </cell>
          <cell r="AL1743">
            <v>0</v>
          </cell>
          <cell r="AM1743">
            <v>0</v>
          </cell>
          <cell r="AN1743">
            <v>0</v>
          </cell>
          <cell r="AO1743">
            <v>0</v>
          </cell>
          <cell r="AP1743">
            <v>0</v>
          </cell>
          <cell r="AQ1743">
            <v>0</v>
          </cell>
          <cell r="AR1743">
            <v>0</v>
          </cell>
          <cell r="AS1743">
            <v>0</v>
          </cell>
          <cell r="AT1743">
            <v>0</v>
          </cell>
          <cell r="AU1743">
            <v>0</v>
          </cell>
          <cell r="AV1743">
            <v>0</v>
          </cell>
          <cell r="AW1743">
            <v>0</v>
          </cell>
          <cell r="AX1743">
            <v>0</v>
          </cell>
          <cell r="AY1743">
            <v>0</v>
          </cell>
          <cell r="AZ1743">
            <v>0</v>
          </cell>
          <cell r="BA1743">
            <v>0</v>
          </cell>
          <cell r="BB1743">
            <v>0</v>
          </cell>
          <cell r="BC1743">
            <v>0</v>
          </cell>
          <cell r="BD1743">
            <v>0</v>
          </cell>
          <cell r="BE1743">
            <v>0</v>
          </cell>
          <cell r="BF1743">
            <v>0</v>
          </cell>
          <cell r="BG1743">
            <v>0</v>
          </cell>
          <cell r="BH1743">
            <v>0</v>
          </cell>
          <cell r="BI1743">
            <v>0</v>
          </cell>
          <cell r="BJ1743">
            <v>0</v>
          </cell>
          <cell r="BK1743">
            <v>0</v>
          </cell>
          <cell r="BL1743">
            <v>0</v>
          </cell>
        </row>
        <row r="1744">
          <cell r="B1744" t="str">
            <v>1.1.06.08.00258</v>
          </cell>
          <cell r="C1744" t="str">
            <v xml:space="preserve">NV EXPLORER                                       </v>
          </cell>
          <cell r="D1744">
            <v>5</v>
          </cell>
          <cell r="E1744">
            <v>0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  <cell r="X1744">
            <v>0</v>
          </cell>
          <cell r="Y1744">
            <v>0</v>
          </cell>
          <cell r="Z1744">
            <v>0</v>
          </cell>
          <cell r="AA1744">
            <v>141197.51999999999</v>
          </cell>
          <cell r="AB1744">
            <v>25208.2</v>
          </cell>
          <cell r="AC1744">
            <v>-3917.41</v>
          </cell>
          <cell r="AD1744">
            <v>-3917.41</v>
          </cell>
          <cell r="AE1744">
            <v>-9362.77</v>
          </cell>
          <cell r="AF1744">
            <v>0</v>
          </cell>
          <cell r="AG1744">
            <v>0</v>
          </cell>
          <cell r="AH1744">
            <v>0</v>
          </cell>
          <cell r="AI1744">
            <v>0</v>
          </cell>
          <cell r="AJ1744">
            <v>0</v>
          </cell>
          <cell r="AK1744">
            <v>0</v>
          </cell>
          <cell r="AL1744">
            <v>0</v>
          </cell>
          <cell r="AM1744">
            <v>0</v>
          </cell>
          <cell r="AN1744">
            <v>0</v>
          </cell>
          <cell r="AO1744">
            <v>0</v>
          </cell>
          <cell r="AP1744">
            <v>0</v>
          </cell>
          <cell r="AQ1744">
            <v>0</v>
          </cell>
          <cell r="AR1744">
            <v>0</v>
          </cell>
          <cell r="AS1744">
            <v>0</v>
          </cell>
          <cell r="AT1744">
            <v>0</v>
          </cell>
          <cell r="AU1744">
            <v>0</v>
          </cell>
          <cell r="AV1744">
            <v>3254.49</v>
          </cell>
          <cell r="AW1744">
            <v>250.62</v>
          </cell>
          <cell r="AX1744">
            <v>250.62</v>
          </cell>
          <cell r="AY1744">
            <v>-173.58</v>
          </cell>
          <cell r="AZ1744">
            <v>0</v>
          </cell>
          <cell r="BA1744">
            <v>0</v>
          </cell>
          <cell r="BB1744">
            <v>1525.49</v>
          </cell>
          <cell r="BC1744">
            <v>1525.49</v>
          </cell>
          <cell r="BD1744">
            <v>0</v>
          </cell>
          <cell r="BE1744">
            <v>0</v>
          </cell>
          <cell r="BF1744">
            <v>0</v>
          </cell>
          <cell r="BG1744">
            <v>0</v>
          </cell>
          <cell r="BH1744">
            <v>0</v>
          </cell>
          <cell r="BI1744">
            <v>0</v>
          </cell>
          <cell r="BJ1744">
            <v>0</v>
          </cell>
          <cell r="BK1744">
            <v>0</v>
          </cell>
          <cell r="BL1744">
            <v>0</v>
          </cell>
        </row>
        <row r="1745">
          <cell r="B1745" t="str">
            <v>1.1.06.08.00259</v>
          </cell>
          <cell r="C1745" t="str">
            <v xml:space="preserve">NV MARQUISE                                       </v>
          </cell>
          <cell r="D1745">
            <v>5</v>
          </cell>
          <cell r="E1745">
            <v>0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AO1745">
            <v>0</v>
          </cell>
          <cell r="AP1745">
            <v>0</v>
          </cell>
          <cell r="AQ1745">
            <v>0</v>
          </cell>
          <cell r="AR1745">
            <v>0</v>
          </cell>
          <cell r="AS1745">
            <v>0</v>
          </cell>
          <cell r="AT1745">
            <v>0</v>
          </cell>
          <cell r="AU1745">
            <v>0</v>
          </cell>
          <cell r="AV1745">
            <v>0</v>
          </cell>
          <cell r="AW1745">
            <v>0</v>
          </cell>
          <cell r="AX1745">
            <v>0</v>
          </cell>
          <cell r="AY1745">
            <v>0</v>
          </cell>
          <cell r="AZ1745">
            <v>0</v>
          </cell>
          <cell r="BA1745">
            <v>0</v>
          </cell>
          <cell r="BB1745">
            <v>0</v>
          </cell>
          <cell r="BC1745">
            <v>0</v>
          </cell>
          <cell r="BD1745">
            <v>0</v>
          </cell>
          <cell r="BE1745">
            <v>0</v>
          </cell>
          <cell r="BF1745">
            <v>0</v>
          </cell>
          <cell r="BG1745">
            <v>0</v>
          </cell>
          <cell r="BH1745">
            <v>0</v>
          </cell>
          <cell r="BI1745">
            <v>0</v>
          </cell>
          <cell r="BJ1745">
            <v>0</v>
          </cell>
          <cell r="BK1745">
            <v>0</v>
          </cell>
          <cell r="BL1745">
            <v>0</v>
          </cell>
        </row>
        <row r="1746">
          <cell r="B1746" t="str">
            <v>1.1.06.08.00260</v>
          </cell>
          <cell r="C1746" t="str">
            <v xml:space="preserve">TECNOQUIMICA IND. E COM. FRL                      </v>
          </cell>
          <cell r="D1746">
            <v>5</v>
          </cell>
          <cell r="E1746">
            <v>0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AO1746">
            <v>0</v>
          </cell>
          <cell r="AP1746">
            <v>0</v>
          </cell>
          <cell r="AQ1746">
            <v>0</v>
          </cell>
          <cell r="AR1746">
            <v>0</v>
          </cell>
          <cell r="AS1746">
            <v>0</v>
          </cell>
          <cell r="AT1746">
            <v>0</v>
          </cell>
          <cell r="AU1746">
            <v>0</v>
          </cell>
          <cell r="AV1746">
            <v>0</v>
          </cell>
          <cell r="AW1746">
            <v>0</v>
          </cell>
          <cell r="AX1746">
            <v>0</v>
          </cell>
          <cell r="AY1746">
            <v>0</v>
          </cell>
          <cell r="AZ1746">
            <v>0</v>
          </cell>
          <cell r="BA1746">
            <v>0</v>
          </cell>
          <cell r="BB1746">
            <v>0</v>
          </cell>
          <cell r="BC1746">
            <v>0</v>
          </cell>
          <cell r="BD1746">
            <v>0</v>
          </cell>
          <cell r="BE1746">
            <v>0</v>
          </cell>
          <cell r="BF1746">
            <v>0</v>
          </cell>
          <cell r="BG1746">
            <v>0</v>
          </cell>
          <cell r="BH1746">
            <v>0</v>
          </cell>
          <cell r="BI1746">
            <v>0</v>
          </cell>
          <cell r="BJ1746">
            <v>0</v>
          </cell>
          <cell r="BK1746">
            <v>0</v>
          </cell>
          <cell r="BL1746">
            <v>0</v>
          </cell>
        </row>
        <row r="1747">
          <cell r="B1747" t="str">
            <v>1.1.06.08.00261</v>
          </cell>
          <cell r="C1747" t="str">
            <v xml:space="preserve">NV AUTUNM                                         </v>
          </cell>
          <cell r="D1747">
            <v>5</v>
          </cell>
          <cell r="E1747">
            <v>0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B1747">
            <v>0</v>
          </cell>
          <cell r="AC1747">
            <v>0</v>
          </cell>
          <cell r="AD1747">
            <v>527.57000000000005</v>
          </cell>
          <cell r="AE1747">
            <v>527.57000000000005</v>
          </cell>
          <cell r="AF1747">
            <v>-1112.69</v>
          </cell>
          <cell r="AG1747">
            <v>0</v>
          </cell>
          <cell r="AH1747">
            <v>0</v>
          </cell>
          <cell r="AI1747">
            <v>0</v>
          </cell>
          <cell r="AJ1747">
            <v>0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0</v>
          </cell>
          <cell r="AP1747">
            <v>0</v>
          </cell>
          <cell r="AQ1747">
            <v>0</v>
          </cell>
          <cell r="AR1747">
            <v>0</v>
          </cell>
          <cell r="AS1747">
            <v>0</v>
          </cell>
          <cell r="AT1747">
            <v>0</v>
          </cell>
          <cell r="AU1747">
            <v>0</v>
          </cell>
          <cell r="AV1747">
            <v>0</v>
          </cell>
          <cell r="AW1747">
            <v>0</v>
          </cell>
          <cell r="AX1747">
            <v>0</v>
          </cell>
          <cell r="AY1747">
            <v>79646.399999999994</v>
          </cell>
          <cell r="AZ1747">
            <v>543.29</v>
          </cell>
          <cell r="BA1747">
            <v>543.29</v>
          </cell>
          <cell r="BB1747">
            <v>0</v>
          </cell>
          <cell r="BC1747">
            <v>0</v>
          </cell>
          <cell r="BD1747">
            <v>0</v>
          </cell>
          <cell r="BE1747">
            <v>0</v>
          </cell>
          <cell r="BF1747">
            <v>0</v>
          </cell>
          <cell r="BG1747">
            <v>0</v>
          </cell>
          <cell r="BH1747">
            <v>0</v>
          </cell>
          <cell r="BI1747">
            <v>0</v>
          </cell>
          <cell r="BJ1747">
            <v>0</v>
          </cell>
          <cell r="BK1747">
            <v>0</v>
          </cell>
          <cell r="BL1747">
            <v>0</v>
          </cell>
        </row>
        <row r="1748">
          <cell r="B1748" t="str">
            <v>1.1.06.08.00262</v>
          </cell>
          <cell r="C1748" t="str">
            <v xml:space="preserve">NV PAKSU                                          </v>
          </cell>
          <cell r="D1748">
            <v>5</v>
          </cell>
          <cell r="E1748">
            <v>0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B1748">
            <v>0</v>
          </cell>
          <cell r="AC1748">
            <v>0</v>
          </cell>
          <cell r="AD1748">
            <v>101449.44</v>
          </cell>
          <cell r="AE1748">
            <v>-131.37</v>
          </cell>
          <cell r="AF1748">
            <v>-131.37</v>
          </cell>
          <cell r="AG1748">
            <v>-131.37</v>
          </cell>
          <cell r="AH1748">
            <v>-131.37</v>
          </cell>
          <cell r="AI1748">
            <v>0</v>
          </cell>
          <cell r="AJ1748">
            <v>0</v>
          </cell>
          <cell r="AK1748">
            <v>0</v>
          </cell>
          <cell r="AL1748">
            <v>0</v>
          </cell>
          <cell r="AM1748">
            <v>0</v>
          </cell>
          <cell r="AN1748">
            <v>0</v>
          </cell>
          <cell r="AO1748">
            <v>0</v>
          </cell>
          <cell r="AP1748">
            <v>0</v>
          </cell>
          <cell r="AQ1748">
            <v>0</v>
          </cell>
          <cell r="AR1748">
            <v>0</v>
          </cell>
          <cell r="AS1748">
            <v>0</v>
          </cell>
          <cell r="AT1748">
            <v>0</v>
          </cell>
          <cell r="AU1748">
            <v>0</v>
          </cell>
          <cell r="AV1748">
            <v>0</v>
          </cell>
          <cell r="AW1748">
            <v>0</v>
          </cell>
          <cell r="AX1748">
            <v>0</v>
          </cell>
          <cell r="AY1748">
            <v>0</v>
          </cell>
          <cell r="AZ1748">
            <v>0</v>
          </cell>
          <cell r="BA1748">
            <v>0</v>
          </cell>
          <cell r="BB1748">
            <v>0</v>
          </cell>
          <cell r="BC1748">
            <v>0</v>
          </cell>
          <cell r="BD1748">
            <v>0</v>
          </cell>
          <cell r="BE1748">
            <v>0</v>
          </cell>
          <cell r="BF1748">
            <v>0</v>
          </cell>
          <cell r="BG1748">
            <v>0</v>
          </cell>
          <cell r="BH1748">
            <v>0</v>
          </cell>
          <cell r="BI1748">
            <v>0</v>
          </cell>
          <cell r="BJ1748">
            <v>0</v>
          </cell>
          <cell r="BK1748">
            <v>0</v>
          </cell>
          <cell r="BL1748">
            <v>0</v>
          </cell>
        </row>
        <row r="1749">
          <cell r="B1749" t="str">
            <v>1.1.06.08.00263</v>
          </cell>
          <cell r="C1749" t="str">
            <v xml:space="preserve">NV WIN                                            </v>
          </cell>
          <cell r="D1749">
            <v>5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0</v>
          </cell>
          <cell r="AA1749">
            <v>0</v>
          </cell>
          <cell r="AB1749">
            <v>0</v>
          </cell>
          <cell r="AC1749">
            <v>0</v>
          </cell>
          <cell r="AD1749">
            <v>0</v>
          </cell>
          <cell r="AE1749">
            <v>5704.34</v>
          </cell>
          <cell r="AF1749">
            <v>5.03</v>
          </cell>
          <cell r="AG1749">
            <v>0</v>
          </cell>
          <cell r="AH1749">
            <v>0</v>
          </cell>
          <cell r="AI1749">
            <v>0</v>
          </cell>
          <cell r="AJ1749">
            <v>0</v>
          </cell>
          <cell r="AK1749">
            <v>0</v>
          </cell>
          <cell r="AL1749">
            <v>0</v>
          </cell>
          <cell r="AM1749">
            <v>0</v>
          </cell>
          <cell r="AN1749">
            <v>53709.98</v>
          </cell>
          <cell r="AO1749">
            <v>5551.96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T1749">
            <v>0</v>
          </cell>
          <cell r="AU1749">
            <v>0</v>
          </cell>
          <cell r="AV1749">
            <v>0</v>
          </cell>
          <cell r="AW1749">
            <v>0</v>
          </cell>
          <cell r="AX1749">
            <v>0</v>
          </cell>
          <cell r="AY1749">
            <v>0</v>
          </cell>
          <cell r="AZ1749">
            <v>0</v>
          </cell>
          <cell r="BA1749">
            <v>0</v>
          </cell>
          <cell r="BB1749">
            <v>0</v>
          </cell>
          <cell r="BC1749">
            <v>0</v>
          </cell>
          <cell r="BD1749">
            <v>0</v>
          </cell>
          <cell r="BE1749">
            <v>0</v>
          </cell>
          <cell r="BF1749">
            <v>0</v>
          </cell>
          <cell r="BG1749">
            <v>0</v>
          </cell>
          <cell r="BH1749">
            <v>0</v>
          </cell>
          <cell r="BI1749">
            <v>0</v>
          </cell>
          <cell r="BJ1749">
            <v>0</v>
          </cell>
          <cell r="BK1749">
            <v>0</v>
          </cell>
          <cell r="BL1749">
            <v>0</v>
          </cell>
        </row>
        <row r="1750">
          <cell r="B1750" t="str">
            <v>1.1.06.08.00264</v>
          </cell>
          <cell r="C1750" t="str">
            <v xml:space="preserve">NV CHRISTY                                        </v>
          </cell>
          <cell r="D1750">
            <v>5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B1750">
            <v>0</v>
          </cell>
          <cell r="AC1750">
            <v>0</v>
          </cell>
          <cell r="AD1750">
            <v>0</v>
          </cell>
          <cell r="AE1750">
            <v>2287.63</v>
          </cell>
          <cell r="AF1750">
            <v>2287.63</v>
          </cell>
          <cell r="AG1750">
            <v>2921.62</v>
          </cell>
          <cell r="AH1750">
            <v>2921.62</v>
          </cell>
          <cell r="AI1750">
            <v>2921.62</v>
          </cell>
          <cell r="AJ1750">
            <v>2921.62</v>
          </cell>
          <cell r="AK1750">
            <v>2921.62</v>
          </cell>
          <cell r="AL1750">
            <v>2921.62</v>
          </cell>
          <cell r="AM1750">
            <v>2921.62</v>
          </cell>
          <cell r="AN1750">
            <v>0</v>
          </cell>
          <cell r="AO1750">
            <v>0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T1750">
            <v>0</v>
          </cell>
          <cell r="AU1750">
            <v>0</v>
          </cell>
          <cell r="AV1750">
            <v>0</v>
          </cell>
          <cell r="AW1750">
            <v>0</v>
          </cell>
          <cell r="AX1750">
            <v>0</v>
          </cell>
          <cell r="AY1750">
            <v>0</v>
          </cell>
          <cell r="AZ1750">
            <v>0</v>
          </cell>
          <cell r="BA1750">
            <v>0</v>
          </cell>
          <cell r="BB1750">
            <v>0</v>
          </cell>
          <cell r="BC1750">
            <v>0</v>
          </cell>
          <cell r="BD1750">
            <v>0</v>
          </cell>
          <cell r="BE1750">
            <v>0</v>
          </cell>
          <cell r="BF1750">
            <v>0</v>
          </cell>
          <cell r="BG1750">
            <v>0</v>
          </cell>
          <cell r="BH1750">
            <v>0</v>
          </cell>
          <cell r="BI1750">
            <v>0</v>
          </cell>
          <cell r="BJ1750">
            <v>0</v>
          </cell>
          <cell r="BK1750">
            <v>0</v>
          </cell>
          <cell r="BL1750">
            <v>0</v>
          </cell>
        </row>
        <row r="1751">
          <cell r="B1751" t="str">
            <v>1.1.06.08.00265</v>
          </cell>
          <cell r="C1751" t="str">
            <v xml:space="preserve">NV OCEAN D                                        </v>
          </cell>
          <cell r="D1751">
            <v>5</v>
          </cell>
          <cell r="E1751">
            <v>0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B1751">
            <v>0</v>
          </cell>
          <cell r="AC1751">
            <v>0</v>
          </cell>
          <cell r="AD1751">
            <v>0</v>
          </cell>
          <cell r="AE1751">
            <v>1606.92</v>
          </cell>
          <cell r="AF1751">
            <v>1606.92</v>
          </cell>
          <cell r="AG1751">
            <v>1606.92</v>
          </cell>
          <cell r="AH1751">
            <v>1606.92</v>
          </cell>
          <cell r="AI1751">
            <v>1606.92</v>
          </cell>
          <cell r="AJ1751">
            <v>1606.92</v>
          </cell>
          <cell r="AK1751">
            <v>1606.92</v>
          </cell>
          <cell r="AL1751">
            <v>1606.92</v>
          </cell>
          <cell r="AM1751">
            <v>1606.92</v>
          </cell>
          <cell r="AN1751">
            <v>1606.92</v>
          </cell>
          <cell r="AO1751">
            <v>0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T1751">
            <v>0</v>
          </cell>
          <cell r="AU1751">
            <v>0</v>
          </cell>
          <cell r="AV1751">
            <v>0</v>
          </cell>
          <cell r="AW1751">
            <v>0</v>
          </cell>
          <cell r="AX1751">
            <v>0</v>
          </cell>
          <cell r="AY1751">
            <v>0</v>
          </cell>
          <cell r="AZ1751">
            <v>0</v>
          </cell>
          <cell r="BA1751">
            <v>0</v>
          </cell>
          <cell r="BB1751">
            <v>0</v>
          </cell>
          <cell r="BC1751">
            <v>0</v>
          </cell>
          <cell r="BD1751">
            <v>0</v>
          </cell>
          <cell r="BE1751">
            <v>0</v>
          </cell>
          <cell r="BF1751">
            <v>0</v>
          </cell>
          <cell r="BG1751">
            <v>0</v>
          </cell>
          <cell r="BH1751">
            <v>0</v>
          </cell>
          <cell r="BI1751">
            <v>0</v>
          </cell>
          <cell r="BJ1751">
            <v>0</v>
          </cell>
          <cell r="BK1751">
            <v>0</v>
          </cell>
          <cell r="BL1751">
            <v>0</v>
          </cell>
        </row>
        <row r="1752">
          <cell r="B1752" t="str">
            <v>1.1.06.08.00266</v>
          </cell>
          <cell r="C1752" t="str">
            <v xml:space="preserve">NV SANTA RITA                                     </v>
          </cell>
          <cell r="D1752">
            <v>5</v>
          </cell>
          <cell r="E1752">
            <v>0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B1752">
            <v>0</v>
          </cell>
          <cell r="AC1752">
            <v>0</v>
          </cell>
          <cell r="AD1752">
            <v>0</v>
          </cell>
          <cell r="AE1752">
            <v>-728.62</v>
          </cell>
          <cell r="AF1752">
            <v>-728.62</v>
          </cell>
          <cell r="AG1752">
            <v>-728.62</v>
          </cell>
          <cell r="AH1752">
            <v>-728.62</v>
          </cell>
          <cell r="AI1752">
            <v>-728.62</v>
          </cell>
          <cell r="AJ1752">
            <v>-728.62</v>
          </cell>
          <cell r="AK1752">
            <v>-728.62</v>
          </cell>
          <cell r="AL1752">
            <v>-728.62</v>
          </cell>
          <cell r="AM1752">
            <v>273694.7</v>
          </cell>
          <cell r="AN1752">
            <v>22332.57</v>
          </cell>
          <cell r="AO1752">
            <v>0</v>
          </cell>
          <cell r="AP1752">
            <v>0</v>
          </cell>
          <cell r="AQ1752">
            <v>0</v>
          </cell>
          <cell r="AR1752">
            <v>0</v>
          </cell>
          <cell r="AS1752">
            <v>0</v>
          </cell>
          <cell r="AT1752">
            <v>0</v>
          </cell>
          <cell r="AU1752">
            <v>0</v>
          </cell>
          <cell r="AV1752">
            <v>0</v>
          </cell>
          <cell r="AW1752">
            <v>0</v>
          </cell>
          <cell r="AX1752">
            <v>0</v>
          </cell>
          <cell r="AY1752">
            <v>0</v>
          </cell>
          <cell r="AZ1752">
            <v>0</v>
          </cell>
          <cell r="BA1752">
            <v>0</v>
          </cell>
          <cell r="BB1752">
            <v>0</v>
          </cell>
          <cell r="BC1752">
            <v>0</v>
          </cell>
          <cell r="BD1752">
            <v>0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0</v>
          </cell>
          <cell r="BJ1752">
            <v>0</v>
          </cell>
          <cell r="BK1752">
            <v>0</v>
          </cell>
          <cell r="BL1752">
            <v>0</v>
          </cell>
        </row>
        <row r="1753">
          <cell r="B1753" t="str">
            <v>1.1.06.08.00267</v>
          </cell>
          <cell r="C1753" t="str">
            <v xml:space="preserve">NV GEORGIOS D                                     </v>
          </cell>
          <cell r="D1753">
            <v>5</v>
          </cell>
          <cell r="E1753">
            <v>0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0</v>
          </cell>
          <cell r="AD1753">
            <v>0</v>
          </cell>
          <cell r="AE1753">
            <v>40544.050000000003</v>
          </cell>
          <cell r="AF1753">
            <v>-1190.3499999999999</v>
          </cell>
          <cell r="AG1753">
            <v>199.09</v>
          </cell>
          <cell r="AH1753">
            <v>199.09</v>
          </cell>
          <cell r="AI1753">
            <v>199.09</v>
          </cell>
          <cell r="AJ1753">
            <v>199.09</v>
          </cell>
          <cell r="AK1753">
            <v>199.09</v>
          </cell>
          <cell r="AL1753">
            <v>199.09</v>
          </cell>
          <cell r="AM1753">
            <v>199.09</v>
          </cell>
          <cell r="AN1753">
            <v>0</v>
          </cell>
          <cell r="AO1753">
            <v>0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0</v>
          </cell>
          <cell r="AY1753">
            <v>0</v>
          </cell>
          <cell r="AZ1753">
            <v>0</v>
          </cell>
          <cell r="BA1753">
            <v>0</v>
          </cell>
          <cell r="BB1753">
            <v>0</v>
          </cell>
          <cell r="BC1753">
            <v>0</v>
          </cell>
          <cell r="BD1753">
            <v>0</v>
          </cell>
          <cell r="BE1753">
            <v>0</v>
          </cell>
          <cell r="BF1753">
            <v>0</v>
          </cell>
          <cell r="BG1753">
            <v>0</v>
          </cell>
          <cell r="BH1753">
            <v>0</v>
          </cell>
          <cell r="BI1753">
            <v>0</v>
          </cell>
          <cell r="BJ1753">
            <v>0</v>
          </cell>
          <cell r="BK1753">
            <v>0</v>
          </cell>
          <cell r="BL1753">
            <v>0</v>
          </cell>
        </row>
        <row r="1754">
          <cell r="B1754" t="str">
            <v>1.1.06.08.00268</v>
          </cell>
          <cell r="C1754" t="str">
            <v xml:space="preserve">NV CHETTINAD GLORY                                </v>
          </cell>
          <cell r="D1754">
            <v>5</v>
          </cell>
          <cell r="E1754">
            <v>0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B1754">
            <v>0</v>
          </cell>
          <cell r="AC1754">
            <v>0</v>
          </cell>
          <cell r="AD1754">
            <v>0</v>
          </cell>
          <cell r="AE1754">
            <v>194691.84</v>
          </cell>
          <cell r="AF1754">
            <v>3333.77</v>
          </cell>
          <cell r="AG1754">
            <v>2556.34</v>
          </cell>
          <cell r="AH1754">
            <v>2556.34</v>
          </cell>
          <cell r="AI1754">
            <v>4696.5600000000004</v>
          </cell>
          <cell r="AJ1754">
            <v>4696.5600000000004</v>
          </cell>
          <cell r="AK1754">
            <v>4696.5600000000004</v>
          </cell>
          <cell r="AL1754">
            <v>4696.5600000000004</v>
          </cell>
          <cell r="AM1754">
            <v>4696.5600000000004</v>
          </cell>
          <cell r="AN1754">
            <v>4178.6000000000004</v>
          </cell>
          <cell r="AO1754">
            <v>4178.6000000000004</v>
          </cell>
          <cell r="AP1754">
            <v>4178.6000000000004</v>
          </cell>
          <cell r="AQ1754">
            <v>4178.6000000000004</v>
          </cell>
          <cell r="AR1754">
            <v>4178.6000000000004</v>
          </cell>
          <cell r="AS1754">
            <v>4178.6000000000004</v>
          </cell>
          <cell r="AT1754">
            <v>4178.6000000000004</v>
          </cell>
          <cell r="AU1754">
            <v>4178.6000000000004</v>
          </cell>
          <cell r="AV1754">
            <v>4178.6000000000004</v>
          </cell>
          <cell r="AW1754">
            <v>4178.6000000000004</v>
          </cell>
          <cell r="AX1754">
            <v>4178.6000000000004</v>
          </cell>
          <cell r="AY1754">
            <v>4178.6000000000004</v>
          </cell>
          <cell r="AZ1754">
            <v>0</v>
          </cell>
          <cell r="BA1754">
            <v>0</v>
          </cell>
          <cell r="BB1754">
            <v>0</v>
          </cell>
          <cell r="BC1754">
            <v>0</v>
          </cell>
          <cell r="BD1754">
            <v>0</v>
          </cell>
          <cell r="BE1754">
            <v>0</v>
          </cell>
          <cell r="BF1754">
            <v>0</v>
          </cell>
          <cell r="BG1754">
            <v>0</v>
          </cell>
          <cell r="BH1754">
            <v>0</v>
          </cell>
          <cell r="BI1754">
            <v>0</v>
          </cell>
          <cell r="BJ1754">
            <v>0</v>
          </cell>
          <cell r="BK1754">
            <v>0</v>
          </cell>
          <cell r="BL1754">
            <v>0</v>
          </cell>
        </row>
        <row r="1755">
          <cell r="B1755" t="str">
            <v>1.1.06.08.00269</v>
          </cell>
          <cell r="C1755" t="str">
            <v xml:space="preserve">NV OCEAN SURF                                     </v>
          </cell>
          <cell r="D1755">
            <v>5</v>
          </cell>
          <cell r="E1755">
            <v>0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0</v>
          </cell>
          <cell r="AD1755">
            <v>0</v>
          </cell>
          <cell r="AE1755">
            <v>0</v>
          </cell>
          <cell r="AF1755">
            <v>-1246.29</v>
          </cell>
          <cell r="AG1755">
            <v>-1246.29</v>
          </cell>
          <cell r="AH1755">
            <v>-1246.29</v>
          </cell>
          <cell r="AI1755">
            <v>0</v>
          </cell>
          <cell r="AJ1755">
            <v>0</v>
          </cell>
          <cell r="AK1755">
            <v>-1971.13</v>
          </cell>
          <cell r="AL1755">
            <v>-1971.13</v>
          </cell>
          <cell r="AM1755">
            <v>-1971.13</v>
          </cell>
          <cell r="AN1755">
            <v>0</v>
          </cell>
          <cell r="AO1755">
            <v>0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903.51</v>
          </cell>
          <cell r="AY1755">
            <v>903.51</v>
          </cell>
          <cell r="AZ1755">
            <v>0</v>
          </cell>
          <cell r="BA1755">
            <v>0</v>
          </cell>
          <cell r="BB1755">
            <v>0</v>
          </cell>
          <cell r="BC1755">
            <v>0</v>
          </cell>
          <cell r="BD1755">
            <v>0</v>
          </cell>
          <cell r="BE1755">
            <v>0</v>
          </cell>
          <cell r="BF1755">
            <v>0</v>
          </cell>
          <cell r="BG1755">
            <v>0</v>
          </cell>
          <cell r="BH1755">
            <v>0</v>
          </cell>
          <cell r="BI1755">
            <v>0</v>
          </cell>
          <cell r="BJ1755">
            <v>0</v>
          </cell>
          <cell r="BK1755">
            <v>0</v>
          </cell>
          <cell r="BL1755">
            <v>0</v>
          </cell>
        </row>
        <row r="1756">
          <cell r="B1756" t="str">
            <v>1.1.06.08.00270</v>
          </cell>
          <cell r="C1756" t="str">
            <v xml:space="preserve">NV CARO                                           </v>
          </cell>
          <cell r="D1756">
            <v>5</v>
          </cell>
          <cell r="E1756">
            <v>0</v>
          </cell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0</v>
          </cell>
          <cell r="AA1756">
            <v>0</v>
          </cell>
          <cell r="AB1756">
            <v>0</v>
          </cell>
          <cell r="AC1756">
            <v>0</v>
          </cell>
          <cell r="AD1756">
            <v>0</v>
          </cell>
          <cell r="AE1756">
            <v>0</v>
          </cell>
          <cell r="AF1756">
            <v>354.86</v>
          </cell>
          <cell r="AG1756">
            <v>354.86</v>
          </cell>
          <cell r="AH1756">
            <v>354.86</v>
          </cell>
          <cell r="AI1756">
            <v>354.86</v>
          </cell>
          <cell r="AJ1756">
            <v>354.86</v>
          </cell>
          <cell r="AK1756">
            <v>354.86</v>
          </cell>
          <cell r="AL1756">
            <v>354.86</v>
          </cell>
          <cell r="AM1756">
            <v>354.86</v>
          </cell>
          <cell r="AN1756">
            <v>0</v>
          </cell>
          <cell r="AO1756">
            <v>0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T1756">
            <v>0</v>
          </cell>
          <cell r="AU1756">
            <v>0</v>
          </cell>
          <cell r="AV1756">
            <v>0</v>
          </cell>
          <cell r="AW1756">
            <v>0</v>
          </cell>
          <cell r="AX1756">
            <v>0</v>
          </cell>
          <cell r="AY1756">
            <v>0</v>
          </cell>
          <cell r="AZ1756">
            <v>0</v>
          </cell>
          <cell r="BA1756">
            <v>0</v>
          </cell>
          <cell r="BB1756">
            <v>0</v>
          </cell>
          <cell r="BC1756">
            <v>0</v>
          </cell>
          <cell r="BD1756">
            <v>0</v>
          </cell>
          <cell r="BE1756">
            <v>0</v>
          </cell>
          <cell r="BF1756">
            <v>0</v>
          </cell>
          <cell r="BG1756">
            <v>0</v>
          </cell>
          <cell r="BH1756">
            <v>0</v>
          </cell>
          <cell r="BI1756">
            <v>0</v>
          </cell>
          <cell r="BJ1756">
            <v>0</v>
          </cell>
          <cell r="BK1756">
            <v>0</v>
          </cell>
          <cell r="BL1756">
            <v>0</v>
          </cell>
        </row>
        <row r="1757">
          <cell r="B1757" t="str">
            <v>1.1.06.08.00271</v>
          </cell>
          <cell r="C1757" t="str">
            <v xml:space="preserve">NV ALMAVITA                                       </v>
          </cell>
          <cell r="D1757">
            <v>5</v>
          </cell>
          <cell r="E1757">
            <v>0</v>
          </cell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0</v>
          </cell>
          <cell r="AD1757">
            <v>0</v>
          </cell>
          <cell r="AE1757">
            <v>0</v>
          </cell>
          <cell r="AF1757">
            <v>-249.83</v>
          </cell>
          <cell r="AG1757">
            <v>-249.83</v>
          </cell>
          <cell r="AH1757">
            <v>-249.83</v>
          </cell>
          <cell r="AI1757">
            <v>-249.83</v>
          </cell>
          <cell r="AJ1757">
            <v>-249.83</v>
          </cell>
          <cell r="AK1757">
            <v>-249.83</v>
          </cell>
          <cell r="AL1757">
            <v>-249.83</v>
          </cell>
          <cell r="AM1757">
            <v>-249.83</v>
          </cell>
          <cell r="AN1757">
            <v>0</v>
          </cell>
          <cell r="AO1757">
            <v>0</v>
          </cell>
          <cell r="AP1757">
            <v>0</v>
          </cell>
          <cell r="AQ1757">
            <v>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0</v>
          </cell>
          <cell r="AY1757">
            <v>0</v>
          </cell>
          <cell r="AZ1757">
            <v>0</v>
          </cell>
          <cell r="BA1757">
            <v>0</v>
          </cell>
          <cell r="BB1757">
            <v>0</v>
          </cell>
          <cell r="BC1757">
            <v>0</v>
          </cell>
          <cell r="BD1757">
            <v>0</v>
          </cell>
          <cell r="BE1757">
            <v>0</v>
          </cell>
          <cell r="BF1757">
            <v>0</v>
          </cell>
          <cell r="BG1757">
            <v>0</v>
          </cell>
          <cell r="BH1757">
            <v>0</v>
          </cell>
          <cell r="BI1757">
            <v>0</v>
          </cell>
          <cell r="BJ1757">
            <v>0</v>
          </cell>
          <cell r="BK1757">
            <v>0</v>
          </cell>
          <cell r="BL1757">
            <v>0</v>
          </cell>
        </row>
        <row r="1758">
          <cell r="B1758" t="str">
            <v>1.1.06.08.00272</v>
          </cell>
          <cell r="C1758" t="str">
            <v xml:space="preserve">NV AURORA EMERALD                                 </v>
          </cell>
          <cell r="D1758">
            <v>5</v>
          </cell>
          <cell r="E1758">
            <v>0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0</v>
          </cell>
          <cell r="AD1758">
            <v>0</v>
          </cell>
          <cell r="AE1758">
            <v>0</v>
          </cell>
          <cell r="AF1758">
            <v>-229.65</v>
          </cell>
          <cell r="AG1758">
            <v>-393.9</v>
          </cell>
          <cell r="AH1758">
            <v>-393.9</v>
          </cell>
          <cell r="AI1758">
            <v>966.38</v>
          </cell>
          <cell r="AJ1758">
            <v>966.38</v>
          </cell>
          <cell r="AK1758">
            <v>966.38</v>
          </cell>
          <cell r="AL1758">
            <v>966.38</v>
          </cell>
          <cell r="AM1758">
            <v>966.38</v>
          </cell>
          <cell r="AN1758">
            <v>-164.25</v>
          </cell>
          <cell r="AO1758">
            <v>-164.25</v>
          </cell>
          <cell r="AP1758">
            <v>-164.25</v>
          </cell>
          <cell r="AQ1758">
            <v>-164.25</v>
          </cell>
          <cell r="AR1758">
            <v>-164.25</v>
          </cell>
          <cell r="AS1758">
            <v>-164.25</v>
          </cell>
          <cell r="AT1758">
            <v>-164.25</v>
          </cell>
          <cell r="AU1758">
            <v>-164.25</v>
          </cell>
          <cell r="AV1758">
            <v>-164.25</v>
          </cell>
          <cell r="AW1758">
            <v>-164.25</v>
          </cell>
          <cell r="AX1758">
            <v>85760.97</v>
          </cell>
          <cell r="AY1758">
            <v>45681.17</v>
          </cell>
          <cell r="AZ1758">
            <v>45572.41</v>
          </cell>
          <cell r="BA1758">
            <v>45572.41</v>
          </cell>
          <cell r="BB1758">
            <v>0</v>
          </cell>
          <cell r="BC1758">
            <v>0</v>
          </cell>
          <cell r="BD1758">
            <v>0</v>
          </cell>
          <cell r="BE1758">
            <v>0</v>
          </cell>
          <cell r="BF1758">
            <v>0</v>
          </cell>
          <cell r="BG1758">
            <v>0</v>
          </cell>
          <cell r="BH1758">
            <v>0</v>
          </cell>
          <cell r="BI1758">
            <v>0</v>
          </cell>
          <cell r="BJ1758">
            <v>0</v>
          </cell>
          <cell r="BK1758">
            <v>0</v>
          </cell>
          <cell r="BL1758">
            <v>0</v>
          </cell>
        </row>
        <row r="1759">
          <cell r="B1759" t="str">
            <v>1.1.06.08.00273</v>
          </cell>
          <cell r="C1759" t="str">
            <v xml:space="preserve">NV PRINCESS STEFANI                               </v>
          </cell>
          <cell r="D1759">
            <v>5</v>
          </cell>
          <cell r="E1759">
            <v>0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109519.67</v>
          </cell>
          <cell r="AG1759">
            <v>302.7</v>
          </cell>
          <cell r="AH1759">
            <v>302.7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  <cell r="AY1759">
            <v>0</v>
          </cell>
          <cell r="AZ1759">
            <v>0</v>
          </cell>
          <cell r="BA1759">
            <v>0</v>
          </cell>
          <cell r="BB1759">
            <v>0</v>
          </cell>
          <cell r="BC1759">
            <v>0</v>
          </cell>
          <cell r="BD1759">
            <v>0</v>
          </cell>
          <cell r="BE1759">
            <v>0</v>
          </cell>
          <cell r="BF1759">
            <v>0</v>
          </cell>
          <cell r="BG1759">
            <v>0</v>
          </cell>
          <cell r="BH1759">
            <v>0</v>
          </cell>
          <cell r="BI1759">
            <v>0</v>
          </cell>
          <cell r="BJ1759">
            <v>0</v>
          </cell>
          <cell r="BK1759">
            <v>0</v>
          </cell>
          <cell r="BL1759">
            <v>0</v>
          </cell>
        </row>
        <row r="1760">
          <cell r="B1760" t="str">
            <v>1.1.06.08.00274</v>
          </cell>
          <cell r="C1760" t="str">
            <v xml:space="preserve">NV ANANGEL FAITH                                  </v>
          </cell>
          <cell r="D1760">
            <v>5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5696.58</v>
          </cell>
          <cell r="AH1760">
            <v>1345.83</v>
          </cell>
          <cell r="AI1760">
            <v>1345.83</v>
          </cell>
          <cell r="AJ1760">
            <v>1345.83</v>
          </cell>
          <cell r="AK1760">
            <v>1345.83</v>
          </cell>
          <cell r="AL1760">
            <v>1345.83</v>
          </cell>
          <cell r="AM1760">
            <v>1345.83</v>
          </cell>
          <cell r="AN1760">
            <v>1345.83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  <cell r="AY1760">
            <v>0</v>
          </cell>
          <cell r="AZ1760">
            <v>0</v>
          </cell>
          <cell r="BA1760">
            <v>0</v>
          </cell>
          <cell r="BB1760">
            <v>0</v>
          </cell>
          <cell r="BC1760">
            <v>0</v>
          </cell>
          <cell r="BD1760">
            <v>0</v>
          </cell>
          <cell r="BE1760">
            <v>0</v>
          </cell>
          <cell r="BF1760">
            <v>0</v>
          </cell>
          <cell r="BG1760">
            <v>0</v>
          </cell>
          <cell r="BH1760">
            <v>0</v>
          </cell>
          <cell r="BI1760">
            <v>0</v>
          </cell>
          <cell r="BJ1760">
            <v>0</v>
          </cell>
          <cell r="BK1760">
            <v>0</v>
          </cell>
          <cell r="BL1760">
            <v>0</v>
          </cell>
        </row>
        <row r="1761">
          <cell r="B1761" t="str">
            <v>1.1.06.08.00275</v>
          </cell>
          <cell r="C1761" t="str">
            <v xml:space="preserve">NV LESSOM LEADR                                   </v>
          </cell>
          <cell r="D1761">
            <v>5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>
            <v>0</v>
          </cell>
          <cell r="Z1761">
            <v>0</v>
          </cell>
          <cell r="AA1761">
            <v>0</v>
          </cell>
          <cell r="AB1761">
            <v>0</v>
          </cell>
          <cell r="AC1761">
            <v>0</v>
          </cell>
          <cell r="AD1761">
            <v>0</v>
          </cell>
          <cell r="AE1761">
            <v>0</v>
          </cell>
          <cell r="AF1761">
            <v>0</v>
          </cell>
          <cell r="AG1761">
            <v>191137.82</v>
          </cell>
          <cell r="AH1761">
            <v>5987.2</v>
          </cell>
          <cell r="AI1761">
            <v>0</v>
          </cell>
          <cell r="AJ1761">
            <v>0</v>
          </cell>
          <cell r="AK1761">
            <v>0</v>
          </cell>
          <cell r="AL1761">
            <v>0</v>
          </cell>
          <cell r="AM1761">
            <v>0</v>
          </cell>
          <cell r="AN1761">
            <v>0</v>
          </cell>
          <cell r="AO1761">
            <v>0</v>
          </cell>
          <cell r="AP1761">
            <v>0</v>
          </cell>
          <cell r="AQ1761">
            <v>0</v>
          </cell>
          <cell r="AR1761">
            <v>0</v>
          </cell>
          <cell r="AS1761">
            <v>0</v>
          </cell>
          <cell r="AT1761">
            <v>0</v>
          </cell>
          <cell r="AU1761">
            <v>0</v>
          </cell>
          <cell r="AV1761">
            <v>0</v>
          </cell>
          <cell r="AW1761">
            <v>0</v>
          </cell>
          <cell r="AX1761">
            <v>0</v>
          </cell>
          <cell r="AY1761">
            <v>0</v>
          </cell>
          <cell r="AZ1761">
            <v>0</v>
          </cell>
          <cell r="BA1761">
            <v>0</v>
          </cell>
          <cell r="BB1761">
            <v>0</v>
          </cell>
          <cell r="BC1761">
            <v>0</v>
          </cell>
          <cell r="BD1761">
            <v>0</v>
          </cell>
          <cell r="BE1761">
            <v>0</v>
          </cell>
          <cell r="BF1761">
            <v>0</v>
          </cell>
          <cell r="BG1761">
            <v>0</v>
          </cell>
          <cell r="BH1761">
            <v>0</v>
          </cell>
          <cell r="BI1761">
            <v>0</v>
          </cell>
          <cell r="BJ1761">
            <v>0</v>
          </cell>
          <cell r="BK1761">
            <v>0</v>
          </cell>
          <cell r="BL1761">
            <v>0</v>
          </cell>
        </row>
        <row r="1762">
          <cell r="B1762" t="str">
            <v>1.1.06.08.00276</v>
          </cell>
          <cell r="C1762" t="str">
            <v xml:space="preserve">NV SEVEN OCEAN                                    </v>
          </cell>
          <cell r="D1762">
            <v>5</v>
          </cell>
          <cell r="E1762">
            <v>0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>
            <v>0</v>
          </cell>
          <cell r="Z1762">
            <v>0</v>
          </cell>
          <cell r="AA1762">
            <v>0</v>
          </cell>
          <cell r="AB1762">
            <v>0</v>
          </cell>
          <cell r="AC1762">
            <v>0</v>
          </cell>
          <cell r="AD1762">
            <v>0</v>
          </cell>
          <cell r="AE1762">
            <v>0</v>
          </cell>
          <cell r="AF1762">
            <v>0</v>
          </cell>
          <cell r="AG1762">
            <v>-597.29999999999995</v>
          </cell>
          <cell r="AH1762">
            <v>-597.29999999999995</v>
          </cell>
          <cell r="AI1762">
            <v>0</v>
          </cell>
          <cell r="AJ1762">
            <v>0</v>
          </cell>
          <cell r="AK1762">
            <v>0</v>
          </cell>
          <cell r="AL1762">
            <v>0</v>
          </cell>
          <cell r="AM1762">
            <v>0</v>
          </cell>
          <cell r="AN1762">
            <v>0</v>
          </cell>
          <cell r="AO1762">
            <v>0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T1762">
            <v>0</v>
          </cell>
          <cell r="AU1762">
            <v>0</v>
          </cell>
          <cell r="AV1762">
            <v>0</v>
          </cell>
          <cell r="AW1762">
            <v>0</v>
          </cell>
          <cell r="AX1762">
            <v>0</v>
          </cell>
          <cell r="AY1762">
            <v>0</v>
          </cell>
          <cell r="AZ1762">
            <v>0</v>
          </cell>
          <cell r="BA1762">
            <v>0</v>
          </cell>
          <cell r="BB1762">
            <v>0</v>
          </cell>
          <cell r="BC1762">
            <v>0</v>
          </cell>
          <cell r="BD1762">
            <v>0</v>
          </cell>
          <cell r="BE1762">
            <v>0</v>
          </cell>
          <cell r="BF1762">
            <v>0</v>
          </cell>
          <cell r="BG1762">
            <v>0</v>
          </cell>
          <cell r="BH1762">
            <v>0</v>
          </cell>
          <cell r="BI1762">
            <v>0</v>
          </cell>
          <cell r="BJ1762">
            <v>0</v>
          </cell>
          <cell r="BK1762">
            <v>0</v>
          </cell>
          <cell r="BL1762">
            <v>0</v>
          </cell>
        </row>
        <row r="1763">
          <cell r="B1763" t="str">
            <v>1.1.06.08.00277</v>
          </cell>
          <cell r="C1763" t="str">
            <v xml:space="preserve">NV GIUSEPPE DAMATO                                </v>
          </cell>
          <cell r="D1763">
            <v>5</v>
          </cell>
          <cell r="E1763">
            <v>0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B1763">
            <v>0</v>
          </cell>
          <cell r="AC1763">
            <v>0</v>
          </cell>
          <cell r="AD1763">
            <v>0</v>
          </cell>
          <cell r="AE1763">
            <v>0</v>
          </cell>
          <cell r="AF1763">
            <v>0</v>
          </cell>
          <cell r="AG1763">
            <v>0</v>
          </cell>
          <cell r="AH1763">
            <v>-534.11</v>
          </cell>
          <cell r="AI1763">
            <v>0</v>
          </cell>
          <cell r="AJ1763">
            <v>0</v>
          </cell>
          <cell r="AK1763">
            <v>0</v>
          </cell>
          <cell r="AL1763">
            <v>0</v>
          </cell>
          <cell r="AM1763">
            <v>0</v>
          </cell>
          <cell r="AN1763">
            <v>0</v>
          </cell>
          <cell r="AO1763">
            <v>0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T1763">
            <v>0</v>
          </cell>
          <cell r="AU1763">
            <v>0</v>
          </cell>
          <cell r="AV1763">
            <v>0</v>
          </cell>
          <cell r="AW1763">
            <v>0</v>
          </cell>
          <cell r="AX1763">
            <v>0</v>
          </cell>
          <cell r="AY1763">
            <v>0</v>
          </cell>
          <cell r="AZ1763">
            <v>0</v>
          </cell>
          <cell r="BA1763">
            <v>0</v>
          </cell>
          <cell r="BB1763">
            <v>0</v>
          </cell>
          <cell r="BC1763">
            <v>0</v>
          </cell>
          <cell r="BD1763">
            <v>0</v>
          </cell>
          <cell r="BE1763">
            <v>0</v>
          </cell>
          <cell r="BF1763">
            <v>0</v>
          </cell>
          <cell r="BG1763">
            <v>0</v>
          </cell>
          <cell r="BH1763">
            <v>0</v>
          </cell>
          <cell r="BI1763">
            <v>0</v>
          </cell>
          <cell r="BJ1763">
            <v>0</v>
          </cell>
          <cell r="BK1763">
            <v>0</v>
          </cell>
          <cell r="BL1763">
            <v>0</v>
          </cell>
        </row>
        <row r="1764">
          <cell r="B1764" t="str">
            <v>1.1.06.08.00278</v>
          </cell>
          <cell r="C1764" t="str">
            <v xml:space="preserve">NV BATALIONY CHLOPSKIE                            </v>
          </cell>
          <cell r="D1764">
            <v>5</v>
          </cell>
          <cell r="E1764">
            <v>0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B1764">
            <v>0</v>
          </cell>
          <cell r="AC1764">
            <v>0</v>
          </cell>
          <cell r="AD1764">
            <v>0</v>
          </cell>
          <cell r="AE1764">
            <v>0</v>
          </cell>
          <cell r="AF1764">
            <v>0</v>
          </cell>
          <cell r="AG1764">
            <v>0</v>
          </cell>
          <cell r="AH1764">
            <v>-2048.39</v>
          </cell>
          <cell r="AI1764">
            <v>0</v>
          </cell>
          <cell r="AJ1764">
            <v>0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T1764">
            <v>0</v>
          </cell>
          <cell r="AU1764">
            <v>0</v>
          </cell>
          <cell r="AV1764">
            <v>0</v>
          </cell>
          <cell r="AW1764">
            <v>0</v>
          </cell>
          <cell r="AX1764">
            <v>0</v>
          </cell>
          <cell r="AY1764">
            <v>0</v>
          </cell>
          <cell r="AZ1764">
            <v>0</v>
          </cell>
          <cell r="BA1764">
            <v>0</v>
          </cell>
          <cell r="BB1764">
            <v>0</v>
          </cell>
          <cell r="BC1764">
            <v>0</v>
          </cell>
          <cell r="BD1764">
            <v>0</v>
          </cell>
          <cell r="BE1764">
            <v>0</v>
          </cell>
          <cell r="BF1764">
            <v>0</v>
          </cell>
          <cell r="BG1764">
            <v>0</v>
          </cell>
          <cell r="BH1764">
            <v>0</v>
          </cell>
          <cell r="BI1764">
            <v>0</v>
          </cell>
          <cell r="BJ1764">
            <v>0</v>
          </cell>
          <cell r="BK1764">
            <v>0</v>
          </cell>
          <cell r="BL1764">
            <v>0</v>
          </cell>
        </row>
        <row r="1765">
          <cell r="B1765" t="str">
            <v>1.1.06.08.00279</v>
          </cell>
          <cell r="C1765" t="str">
            <v xml:space="preserve">NV YUAN ZHI                                       </v>
          </cell>
          <cell r="D1765">
            <v>5</v>
          </cell>
          <cell r="E1765">
            <v>0</v>
          </cell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B1765">
            <v>0</v>
          </cell>
          <cell r="AC1765">
            <v>0</v>
          </cell>
          <cell r="AD1765">
            <v>0</v>
          </cell>
          <cell r="AE1765">
            <v>0</v>
          </cell>
          <cell r="AF1765">
            <v>0</v>
          </cell>
          <cell r="AG1765">
            <v>0</v>
          </cell>
          <cell r="AH1765">
            <v>107465.5</v>
          </cell>
          <cell r="AI1765">
            <v>-19.14</v>
          </cell>
          <cell r="AJ1765">
            <v>-19.14</v>
          </cell>
          <cell r="AK1765">
            <v>-5.49</v>
          </cell>
          <cell r="AL1765">
            <v>-5.49</v>
          </cell>
          <cell r="AM1765">
            <v>-5.49</v>
          </cell>
          <cell r="AN1765">
            <v>-5.49</v>
          </cell>
          <cell r="AO1765">
            <v>0</v>
          </cell>
          <cell r="AP1765">
            <v>0</v>
          </cell>
          <cell r="AQ1765">
            <v>0</v>
          </cell>
          <cell r="AR1765">
            <v>0</v>
          </cell>
          <cell r="AS1765">
            <v>0</v>
          </cell>
          <cell r="AT1765">
            <v>0</v>
          </cell>
          <cell r="AU1765">
            <v>0</v>
          </cell>
          <cell r="AV1765">
            <v>0</v>
          </cell>
          <cell r="AW1765">
            <v>0</v>
          </cell>
          <cell r="AX1765">
            <v>0</v>
          </cell>
          <cell r="AY1765">
            <v>0</v>
          </cell>
          <cell r="AZ1765">
            <v>0</v>
          </cell>
          <cell r="BA1765">
            <v>0</v>
          </cell>
          <cell r="BB1765">
            <v>0</v>
          </cell>
          <cell r="BC1765">
            <v>0</v>
          </cell>
          <cell r="BD1765">
            <v>0</v>
          </cell>
          <cell r="BE1765">
            <v>0</v>
          </cell>
          <cell r="BF1765">
            <v>0</v>
          </cell>
          <cell r="BG1765">
            <v>0</v>
          </cell>
          <cell r="BH1765">
            <v>0</v>
          </cell>
          <cell r="BI1765">
            <v>0</v>
          </cell>
          <cell r="BJ1765">
            <v>0</v>
          </cell>
          <cell r="BK1765">
            <v>0</v>
          </cell>
          <cell r="BL1765">
            <v>0</v>
          </cell>
        </row>
        <row r="1766">
          <cell r="B1766" t="str">
            <v>1.1.06.08.00280</v>
          </cell>
          <cell r="C1766" t="str">
            <v xml:space="preserve">NV SEAGUARDIAN II                                 </v>
          </cell>
          <cell r="D1766">
            <v>5</v>
          </cell>
          <cell r="E1766">
            <v>0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B1766">
            <v>0</v>
          </cell>
          <cell r="AC1766">
            <v>0</v>
          </cell>
          <cell r="AD1766">
            <v>0</v>
          </cell>
          <cell r="AE1766">
            <v>0</v>
          </cell>
          <cell r="AF1766">
            <v>0</v>
          </cell>
          <cell r="AG1766">
            <v>0</v>
          </cell>
          <cell r="AH1766">
            <v>4.04</v>
          </cell>
          <cell r="AI1766">
            <v>4.04</v>
          </cell>
          <cell r="AJ1766">
            <v>4.04</v>
          </cell>
          <cell r="AK1766">
            <v>4.04</v>
          </cell>
          <cell r="AL1766">
            <v>4.04</v>
          </cell>
          <cell r="AM1766">
            <v>4.04</v>
          </cell>
          <cell r="AN1766">
            <v>0</v>
          </cell>
          <cell r="AO1766">
            <v>0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T1766">
            <v>0</v>
          </cell>
          <cell r="AU1766">
            <v>293.89999999999998</v>
          </cell>
          <cell r="AV1766">
            <v>293.89999999999998</v>
          </cell>
          <cell r="AW1766">
            <v>293.89999999999998</v>
          </cell>
          <cell r="AX1766">
            <v>293.89999999999998</v>
          </cell>
          <cell r="AY1766">
            <v>-156.05000000000001</v>
          </cell>
          <cell r="AZ1766">
            <v>0</v>
          </cell>
          <cell r="BA1766">
            <v>0</v>
          </cell>
          <cell r="BB1766">
            <v>0</v>
          </cell>
          <cell r="BC1766">
            <v>0</v>
          </cell>
          <cell r="BD1766">
            <v>0</v>
          </cell>
          <cell r="BE1766">
            <v>0</v>
          </cell>
          <cell r="BF1766">
            <v>0</v>
          </cell>
          <cell r="BG1766">
            <v>0</v>
          </cell>
          <cell r="BH1766">
            <v>0</v>
          </cell>
          <cell r="BI1766">
            <v>0</v>
          </cell>
          <cell r="BJ1766">
            <v>0</v>
          </cell>
          <cell r="BK1766">
            <v>0</v>
          </cell>
          <cell r="BL1766">
            <v>0</v>
          </cell>
        </row>
        <row r="1767">
          <cell r="B1767" t="str">
            <v>1.1.06.08.00281</v>
          </cell>
          <cell r="C1767" t="str">
            <v xml:space="preserve">NV LUCKY TRADE                                    </v>
          </cell>
          <cell r="D1767">
            <v>5</v>
          </cell>
          <cell r="E1767">
            <v>0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B1767">
            <v>0</v>
          </cell>
          <cell r="AC1767">
            <v>0</v>
          </cell>
          <cell r="AD1767">
            <v>0</v>
          </cell>
          <cell r="AE1767">
            <v>0</v>
          </cell>
          <cell r="AF1767">
            <v>0</v>
          </cell>
          <cell r="AG1767">
            <v>0</v>
          </cell>
          <cell r="AH1767">
            <v>226.78</v>
          </cell>
          <cell r="AI1767">
            <v>0</v>
          </cell>
          <cell r="AJ1767">
            <v>0</v>
          </cell>
          <cell r="AK1767">
            <v>0</v>
          </cell>
          <cell r="AL1767">
            <v>0</v>
          </cell>
          <cell r="AM1767">
            <v>0</v>
          </cell>
          <cell r="AN1767">
            <v>0</v>
          </cell>
          <cell r="AO1767">
            <v>0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T1767">
            <v>0</v>
          </cell>
          <cell r="AU1767">
            <v>0</v>
          </cell>
          <cell r="AV1767">
            <v>0</v>
          </cell>
          <cell r="AW1767">
            <v>0</v>
          </cell>
          <cell r="AX1767">
            <v>0</v>
          </cell>
          <cell r="AY1767">
            <v>0</v>
          </cell>
          <cell r="AZ1767">
            <v>0</v>
          </cell>
          <cell r="BA1767">
            <v>0</v>
          </cell>
          <cell r="BB1767">
            <v>0</v>
          </cell>
          <cell r="BC1767">
            <v>0</v>
          </cell>
          <cell r="BD1767">
            <v>0</v>
          </cell>
          <cell r="BE1767">
            <v>0</v>
          </cell>
          <cell r="BF1767">
            <v>0</v>
          </cell>
          <cell r="BG1767">
            <v>0</v>
          </cell>
          <cell r="BH1767">
            <v>0</v>
          </cell>
          <cell r="BI1767">
            <v>0</v>
          </cell>
          <cell r="BJ1767">
            <v>0</v>
          </cell>
          <cell r="BK1767">
            <v>0</v>
          </cell>
          <cell r="BL1767">
            <v>0</v>
          </cell>
        </row>
        <row r="1768">
          <cell r="B1768" t="str">
            <v>1.1.06.08.00282</v>
          </cell>
          <cell r="C1768" t="str">
            <v xml:space="preserve">NV AGIOS DIMITRIOS                                </v>
          </cell>
          <cell r="D1768">
            <v>5</v>
          </cell>
          <cell r="E1768">
            <v>0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B1768">
            <v>0</v>
          </cell>
          <cell r="AC1768">
            <v>0</v>
          </cell>
          <cell r="AD1768">
            <v>0</v>
          </cell>
          <cell r="AE1768">
            <v>0</v>
          </cell>
          <cell r="AF1768">
            <v>0</v>
          </cell>
          <cell r="AG1768">
            <v>0</v>
          </cell>
          <cell r="AH1768">
            <v>-84.34</v>
          </cell>
          <cell r="AI1768">
            <v>-84.34</v>
          </cell>
          <cell r="AJ1768">
            <v>-84.34</v>
          </cell>
          <cell r="AK1768">
            <v>-84.34</v>
          </cell>
          <cell r="AL1768">
            <v>-84.34</v>
          </cell>
          <cell r="AM1768">
            <v>-84.34</v>
          </cell>
          <cell r="AN1768">
            <v>0</v>
          </cell>
          <cell r="AO1768">
            <v>0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T1768">
            <v>0</v>
          </cell>
          <cell r="AU1768">
            <v>0</v>
          </cell>
          <cell r="AV1768">
            <v>0</v>
          </cell>
          <cell r="AW1768">
            <v>0</v>
          </cell>
          <cell r="AX1768">
            <v>0</v>
          </cell>
          <cell r="AY1768">
            <v>0</v>
          </cell>
          <cell r="AZ1768">
            <v>0</v>
          </cell>
          <cell r="BA1768">
            <v>0</v>
          </cell>
          <cell r="BB1768">
            <v>0</v>
          </cell>
          <cell r="BC1768">
            <v>0</v>
          </cell>
          <cell r="BD1768">
            <v>0</v>
          </cell>
          <cell r="BE1768">
            <v>0</v>
          </cell>
          <cell r="BF1768">
            <v>0</v>
          </cell>
          <cell r="BG1768">
            <v>0</v>
          </cell>
          <cell r="BH1768">
            <v>0</v>
          </cell>
          <cell r="BI1768">
            <v>0</v>
          </cell>
          <cell r="BJ1768">
            <v>0</v>
          </cell>
          <cell r="BK1768">
            <v>0</v>
          </cell>
          <cell r="BL1768">
            <v>0</v>
          </cell>
        </row>
        <row r="1769">
          <cell r="B1769" t="str">
            <v>1.1.06.08.00283</v>
          </cell>
          <cell r="C1769" t="str">
            <v xml:space="preserve">NV DOROTHEA                                       </v>
          </cell>
          <cell r="D1769">
            <v>5</v>
          </cell>
          <cell r="E1769">
            <v>0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>
            <v>0</v>
          </cell>
          <cell r="AE1769">
            <v>0</v>
          </cell>
          <cell r="AF1769">
            <v>0</v>
          </cell>
          <cell r="AG1769">
            <v>0</v>
          </cell>
          <cell r="AH1769">
            <v>0</v>
          </cell>
          <cell r="AI1769">
            <v>339.03</v>
          </cell>
          <cell r="AJ1769">
            <v>339.03</v>
          </cell>
          <cell r="AK1769">
            <v>339.03</v>
          </cell>
          <cell r="AL1769">
            <v>339.03</v>
          </cell>
          <cell r="AM1769">
            <v>339.03</v>
          </cell>
          <cell r="AN1769">
            <v>0</v>
          </cell>
          <cell r="AO1769">
            <v>0</v>
          </cell>
          <cell r="AP1769">
            <v>0</v>
          </cell>
          <cell r="AQ1769">
            <v>0</v>
          </cell>
          <cell r="AR1769">
            <v>0</v>
          </cell>
          <cell r="AS1769">
            <v>0</v>
          </cell>
          <cell r="AT1769">
            <v>0</v>
          </cell>
          <cell r="AU1769">
            <v>0</v>
          </cell>
          <cell r="AV1769">
            <v>0</v>
          </cell>
          <cell r="AW1769">
            <v>0</v>
          </cell>
          <cell r="AX1769">
            <v>0</v>
          </cell>
          <cell r="AY1769">
            <v>0</v>
          </cell>
          <cell r="AZ1769">
            <v>0</v>
          </cell>
          <cell r="BA1769">
            <v>0</v>
          </cell>
          <cell r="BB1769">
            <v>0</v>
          </cell>
          <cell r="BC1769">
            <v>0</v>
          </cell>
          <cell r="BD1769">
            <v>0</v>
          </cell>
          <cell r="BE1769">
            <v>0</v>
          </cell>
          <cell r="BF1769">
            <v>0</v>
          </cell>
          <cell r="BG1769">
            <v>0</v>
          </cell>
          <cell r="BH1769">
            <v>0</v>
          </cell>
          <cell r="BI1769">
            <v>0</v>
          </cell>
          <cell r="BJ1769">
            <v>0</v>
          </cell>
          <cell r="BK1769">
            <v>0</v>
          </cell>
          <cell r="BL1769">
            <v>0</v>
          </cell>
        </row>
        <row r="1770">
          <cell r="B1770" t="str">
            <v>1.1.06.08.00284</v>
          </cell>
          <cell r="C1770" t="str">
            <v xml:space="preserve">NV SILVER SHING                                   </v>
          </cell>
          <cell r="D1770">
            <v>5</v>
          </cell>
          <cell r="E1770">
            <v>0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B1770">
            <v>0</v>
          </cell>
          <cell r="AC1770">
            <v>0</v>
          </cell>
          <cell r="AD1770">
            <v>0</v>
          </cell>
          <cell r="AE1770">
            <v>0</v>
          </cell>
          <cell r="AF1770">
            <v>0</v>
          </cell>
          <cell r="AG1770">
            <v>0</v>
          </cell>
          <cell r="AH1770">
            <v>0</v>
          </cell>
          <cell r="AI1770">
            <v>9629.68</v>
          </cell>
          <cell r="AJ1770">
            <v>-9127.65</v>
          </cell>
          <cell r="AK1770">
            <v>-9127.65</v>
          </cell>
          <cell r="AL1770">
            <v>6199.57</v>
          </cell>
          <cell r="AM1770">
            <v>6199.57</v>
          </cell>
          <cell r="AN1770">
            <v>0</v>
          </cell>
          <cell r="AO1770">
            <v>0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T1770">
            <v>0</v>
          </cell>
          <cell r="AU1770">
            <v>0</v>
          </cell>
          <cell r="AV1770">
            <v>0</v>
          </cell>
          <cell r="AW1770">
            <v>0</v>
          </cell>
          <cell r="AX1770">
            <v>0</v>
          </cell>
          <cell r="AY1770">
            <v>0</v>
          </cell>
          <cell r="AZ1770">
            <v>0</v>
          </cell>
          <cell r="BA1770">
            <v>0</v>
          </cell>
          <cell r="BB1770">
            <v>0</v>
          </cell>
          <cell r="BC1770">
            <v>0</v>
          </cell>
          <cell r="BD1770">
            <v>0</v>
          </cell>
          <cell r="BE1770">
            <v>0</v>
          </cell>
          <cell r="BF1770">
            <v>0</v>
          </cell>
          <cell r="BG1770">
            <v>0</v>
          </cell>
          <cell r="BH1770">
            <v>0</v>
          </cell>
          <cell r="BI1770">
            <v>0</v>
          </cell>
          <cell r="BJ1770">
            <v>0</v>
          </cell>
          <cell r="BK1770">
            <v>0</v>
          </cell>
          <cell r="BL1770">
            <v>0</v>
          </cell>
        </row>
        <row r="1771">
          <cell r="B1771" t="str">
            <v>1.1.06.08.00285</v>
          </cell>
          <cell r="C1771" t="str">
            <v xml:space="preserve">NV RIO EXPRESS                                    </v>
          </cell>
          <cell r="D1771">
            <v>5</v>
          </cell>
          <cell r="E1771">
            <v>0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B1771">
            <v>0</v>
          </cell>
          <cell r="AC1771">
            <v>0</v>
          </cell>
          <cell r="AD1771">
            <v>0</v>
          </cell>
          <cell r="AE1771">
            <v>0</v>
          </cell>
          <cell r="AF1771">
            <v>0</v>
          </cell>
          <cell r="AG1771">
            <v>0</v>
          </cell>
          <cell r="AH1771">
            <v>0</v>
          </cell>
          <cell r="AI1771">
            <v>12432.3</v>
          </cell>
          <cell r="AJ1771">
            <v>12432.3</v>
          </cell>
          <cell r="AK1771">
            <v>12432.3</v>
          </cell>
          <cell r="AL1771">
            <v>12432.3</v>
          </cell>
          <cell r="AM1771">
            <v>12432.3</v>
          </cell>
          <cell r="AN1771">
            <v>0</v>
          </cell>
          <cell r="AO1771">
            <v>0</v>
          </cell>
          <cell r="AP1771">
            <v>0</v>
          </cell>
          <cell r="AQ1771">
            <v>0</v>
          </cell>
          <cell r="AR1771">
            <v>0</v>
          </cell>
          <cell r="AS1771">
            <v>0</v>
          </cell>
          <cell r="AT1771">
            <v>0</v>
          </cell>
          <cell r="AU1771">
            <v>0</v>
          </cell>
          <cell r="AV1771">
            <v>0</v>
          </cell>
          <cell r="AW1771">
            <v>0</v>
          </cell>
          <cell r="AX1771">
            <v>0</v>
          </cell>
          <cell r="AY1771">
            <v>0</v>
          </cell>
          <cell r="AZ1771">
            <v>0</v>
          </cell>
          <cell r="BA1771">
            <v>0</v>
          </cell>
          <cell r="BB1771">
            <v>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  <cell r="BK1771">
            <v>0</v>
          </cell>
          <cell r="BL1771">
            <v>0</v>
          </cell>
        </row>
        <row r="1772">
          <cell r="B1772" t="str">
            <v>1.1.06.08.00286</v>
          </cell>
          <cell r="C1772" t="str">
            <v xml:space="preserve">NV ZHAO YANG HAI                                  </v>
          </cell>
          <cell r="D1772">
            <v>5</v>
          </cell>
          <cell r="E1772">
            <v>0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0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-987.97</v>
          </cell>
          <cell r="AK1772">
            <v>-987.97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0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0</v>
          </cell>
          <cell r="AY1772">
            <v>0</v>
          </cell>
          <cell r="AZ1772">
            <v>0</v>
          </cell>
          <cell r="BA1772">
            <v>0</v>
          </cell>
          <cell r="BB1772">
            <v>0</v>
          </cell>
          <cell r="BC1772">
            <v>0</v>
          </cell>
          <cell r="BD1772">
            <v>0</v>
          </cell>
          <cell r="BE1772">
            <v>0</v>
          </cell>
          <cell r="BF1772">
            <v>0</v>
          </cell>
          <cell r="BG1772">
            <v>0</v>
          </cell>
          <cell r="BH1772">
            <v>0</v>
          </cell>
          <cell r="BI1772">
            <v>0</v>
          </cell>
          <cell r="BJ1772">
            <v>0</v>
          </cell>
          <cell r="BK1772">
            <v>0</v>
          </cell>
          <cell r="BL1772">
            <v>0</v>
          </cell>
        </row>
        <row r="1773">
          <cell r="B1773" t="str">
            <v>1.1.06.08.00287</v>
          </cell>
          <cell r="C1773" t="str">
            <v xml:space="preserve">NV ARIELLA                                        </v>
          </cell>
          <cell r="D1773">
            <v>5</v>
          </cell>
          <cell r="E1773">
            <v>0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B1773">
            <v>0</v>
          </cell>
          <cell r="AC1773">
            <v>0</v>
          </cell>
          <cell r="AD1773">
            <v>0</v>
          </cell>
          <cell r="AE1773">
            <v>0</v>
          </cell>
          <cell r="AF1773">
            <v>0</v>
          </cell>
          <cell r="AG1773">
            <v>0</v>
          </cell>
          <cell r="AH1773">
            <v>0</v>
          </cell>
          <cell r="AI1773">
            <v>3688.81</v>
          </cell>
          <cell r="AJ1773">
            <v>-598.54999999999995</v>
          </cell>
          <cell r="AK1773">
            <v>-598.54999999999995</v>
          </cell>
          <cell r="AL1773">
            <v>-598.54999999999995</v>
          </cell>
          <cell r="AM1773">
            <v>-598.54999999999995</v>
          </cell>
          <cell r="AN1773">
            <v>355.3</v>
          </cell>
          <cell r="AO1773">
            <v>0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T1773">
            <v>0</v>
          </cell>
          <cell r="AU1773">
            <v>0</v>
          </cell>
          <cell r="AV1773">
            <v>0</v>
          </cell>
          <cell r="AW1773">
            <v>0</v>
          </cell>
          <cell r="AX1773">
            <v>0</v>
          </cell>
          <cell r="AY1773">
            <v>0</v>
          </cell>
          <cell r="AZ1773">
            <v>0</v>
          </cell>
          <cell r="BA1773">
            <v>0</v>
          </cell>
          <cell r="BB1773">
            <v>0</v>
          </cell>
          <cell r="BC1773">
            <v>0</v>
          </cell>
          <cell r="BD1773">
            <v>0</v>
          </cell>
          <cell r="BE1773">
            <v>0</v>
          </cell>
          <cell r="BF1773">
            <v>0</v>
          </cell>
          <cell r="BG1773">
            <v>0</v>
          </cell>
          <cell r="BH1773">
            <v>0</v>
          </cell>
          <cell r="BI1773">
            <v>0</v>
          </cell>
          <cell r="BJ1773">
            <v>0</v>
          </cell>
          <cell r="BK1773">
            <v>0</v>
          </cell>
          <cell r="BL1773">
            <v>0</v>
          </cell>
        </row>
        <row r="1774">
          <cell r="B1774" t="str">
            <v>1.1.06.08.00288</v>
          </cell>
          <cell r="C1774" t="str">
            <v xml:space="preserve">NV ALIKARNASSOS                                   </v>
          </cell>
          <cell r="D1774">
            <v>5</v>
          </cell>
          <cell r="E1774">
            <v>0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AO1774">
            <v>0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0</v>
          </cell>
          <cell r="AY1774">
            <v>0</v>
          </cell>
          <cell r="AZ1774">
            <v>0</v>
          </cell>
          <cell r="BA1774">
            <v>0</v>
          </cell>
          <cell r="BB1774">
            <v>0</v>
          </cell>
          <cell r="BC1774">
            <v>0</v>
          </cell>
          <cell r="BD1774">
            <v>0</v>
          </cell>
          <cell r="BE1774">
            <v>0</v>
          </cell>
          <cell r="BF1774">
            <v>0</v>
          </cell>
          <cell r="BG1774">
            <v>0</v>
          </cell>
          <cell r="BH1774">
            <v>0</v>
          </cell>
          <cell r="BI1774">
            <v>0</v>
          </cell>
          <cell r="BJ1774">
            <v>0</v>
          </cell>
          <cell r="BK1774">
            <v>0</v>
          </cell>
          <cell r="BL1774">
            <v>0</v>
          </cell>
        </row>
        <row r="1775">
          <cell r="B1775" t="str">
            <v>1.1.06.08.00289</v>
          </cell>
          <cell r="C1775" t="str">
            <v xml:space="preserve">NV SEABOSS III                                    </v>
          </cell>
          <cell r="D1775">
            <v>5</v>
          </cell>
          <cell r="E1775">
            <v>0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B1775">
            <v>0</v>
          </cell>
          <cell r="AC1775">
            <v>0</v>
          </cell>
          <cell r="AD1775">
            <v>0</v>
          </cell>
          <cell r="AE1775">
            <v>0</v>
          </cell>
          <cell r="AF1775">
            <v>0</v>
          </cell>
          <cell r="AG1775">
            <v>0</v>
          </cell>
          <cell r="AH1775">
            <v>0</v>
          </cell>
          <cell r="AI1775">
            <v>0</v>
          </cell>
          <cell r="AJ1775">
            <v>0</v>
          </cell>
          <cell r="AK1775">
            <v>933.06</v>
          </cell>
          <cell r="AL1775">
            <v>2694.56</v>
          </cell>
          <cell r="AM1775">
            <v>2694.56</v>
          </cell>
          <cell r="AN1775">
            <v>1761.5</v>
          </cell>
          <cell r="AO1775">
            <v>0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T1775">
            <v>0</v>
          </cell>
          <cell r="AU1775">
            <v>0</v>
          </cell>
          <cell r="AV1775">
            <v>0</v>
          </cell>
          <cell r="AW1775">
            <v>0</v>
          </cell>
          <cell r="AX1775">
            <v>0</v>
          </cell>
          <cell r="AY1775">
            <v>0</v>
          </cell>
          <cell r="AZ1775">
            <v>0</v>
          </cell>
          <cell r="BA1775">
            <v>0</v>
          </cell>
          <cell r="BB1775">
            <v>0</v>
          </cell>
          <cell r="BC1775">
            <v>0</v>
          </cell>
          <cell r="BD1775">
            <v>0</v>
          </cell>
          <cell r="BE1775">
            <v>0</v>
          </cell>
          <cell r="BF1775">
            <v>0</v>
          </cell>
          <cell r="BG1775">
            <v>0</v>
          </cell>
          <cell r="BH1775">
            <v>0</v>
          </cell>
          <cell r="BI1775">
            <v>0</v>
          </cell>
          <cell r="BJ1775">
            <v>0</v>
          </cell>
          <cell r="BK1775">
            <v>0</v>
          </cell>
          <cell r="BL1775">
            <v>0</v>
          </cell>
        </row>
        <row r="1776">
          <cell r="B1776" t="str">
            <v>1.1.06.08.00290</v>
          </cell>
          <cell r="C1776" t="str">
            <v xml:space="preserve">NV NOR SUL BAHIA                                  </v>
          </cell>
          <cell r="D1776">
            <v>5</v>
          </cell>
          <cell r="E1776">
            <v>0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0</v>
          </cell>
          <cell r="AK1776">
            <v>0</v>
          </cell>
          <cell r="AL1776">
            <v>0</v>
          </cell>
          <cell r="AM1776">
            <v>268428.15000000002</v>
          </cell>
          <cell r="AN1776">
            <v>36987.449999999997</v>
          </cell>
          <cell r="AO1776">
            <v>4790.6400000000003</v>
          </cell>
          <cell r="AP1776">
            <v>4790.6400000000003</v>
          </cell>
          <cell r="AQ1776">
            <v>4790.6400000000003</v>
          </cell>
          <cell r="AR1776">
            <v>4790.6400000000003</v>
          </cell>
          <cell r="AS1776">
            <v>4790.6400000000003</v>
          </cell>
          <cell r="AT1776">
            <v>4790.6400000000003</v>
          </cell>
          <cell r="AU1776">
            <v>4790.6400000000003</v>
          </cell>
          <cell r="AV1776">
            <v>0</v>
          </cell>
          <cell r="AW1776">
            <v>0</v>
          </cell>
          <cell r="AX1776">
            <v>0</v>
          </cell>
          <cell r="AY1776">
            <v>0</v>
          </cell>
          <cell r="AZ1776">
            <v>0</v>
          </cell>
          <cell r="BA1776">
            <v>0</v>
          </cell>
          <cell r="BB1776">
            <v>0</v>
          </cell>
          <cell r="BC1776">
            <v>0</v>
          </cell>
          <cell r="BD1776">
            <v>0</v>
          </cell>
          <cell r="BE1776">
            <v>0</v>
          </cell>
          <cell r="BF1776">
            <v>0</v>
          </cell>
          <cell r="BG1776">
            <v>0</v>
          </cell>
          <cell r="BH1776">
            <v>0</v>
          </cell>
          <cell r="BI1776">
            <v>0</v>
          </cell>
          <cell r="BJ1776">
            <v>0</v>
          </cell>
          <cell r="BK1776">
            <v>0</v>
          </cell>
          <cell r="BL1776">
            <v>0</v>
          </cell>
        </row>
        <row r="1777">
          <cell r="B1777" t="str">
            <v>1.1.06.08.00291</v>
          </cell>
          <cell r="C1777" t="str">
            <v xml:space="preserve">NV BAY BULKER                                     </v>
          </cell>
          <cell r="D1777">
            <v>5</v>
          </cell>
          <cell r="E1777">
            <v>0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0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2041.29</v>
          </cell>
          <cell r="AJ1777">
            <v>26345.8</v>
          </cell>
          <cell r="AK1777">
            <v>17936.599999999999</v>
          </cell>
          <cell r="AL1777">
            <v>-119.76</v>
          </cell>
          <cell r="AM1777">
            <v>-119.76</v>
          </cell>
          <cell r="AN1777">
            <v>0</v>
          </cell>
          <cell r="AO1777">
            <v>0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0</v>
          </cell>
          <cell r="AY1777">
            <v>0</v>
          </cell>
          <cell r="AZ1777">
            <v>0</v>
          </cell>
          <cell r="BA1777">
            <v>0</v>
          </cell>
          <cell r="BB1777">
            <v>0</v>
          </cell>
          <cell r="BC1777">
            <v>0</v>
          </cell>
          <cell r="BD1777">
            <v>0</v>
          </cell>
          <cell r="BE1777">
            <v>0</v>
          </cell>
          <cell r="BF1777">
            <v>0</v>
          </cell>
          <cell r="BG1777">
            <v>0</v>
          </cell>
          <cell r="BH1777">
            <v>0</v>
          </cell>
          <cell r="BI1777">
            <v>0</v>
          </cell>
          <cell r="BJ1777">
            <v>0</v>
          </cell>
          <cell r="BK1777">
            <v>0</v>
          </cell>
          <cell r="BL1777">
            <v>0</v>
          </cell>
        </row>
        <row r="1778">
          <cell r="B1778" t="str">
            <v>1.1.06.08.00292</v>
          </cell>
          <cell r="C1778" t="str">
            <v xml:space="preserve">NV ALETHINI                                       </v>
          </cell>
          <cell r="D1778">
            <v>5</v>
          </cell>
          <cell r="E1778">
            <v>0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101.84</v>
          </cell>
          <cell r="AJ1778">
            <v>101.84</v>
          </cell>
          <cell r="AK1778">
            <v>101.84</v>
          </cell>
          <cell r="AL1778">
            <v>101.84</v>
          </cell>
          <cell r="AM1778">
            <v>101.84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  <cell r="AY1778">
            <v>0</v>
          </cell>
          <cell r="AZ1778">
            <v>0</v>
          </cell>
          <cell r="BA1778">
            <v>0</v>
          </cell>
          <cell r="BB1778">
            <v>0</v>
          </cell>
          <cell r="BC1778">
            <v>0</v>
          </cell>
          <cell r="BD1778">
            <v>0</v>
          </cell>
          <cell r="BE1778">
            <v>0</v>
          </cell>
          <cell r="BF1778">
            <v>0</v>
          </cell>
          <cell r="BG1778">
            <v>0</v>
          </cell>
          <cell r="BH1778">
            <v>0</v>
          </cell>
          <cell r="BI1778">
            <v>0</v>
          </cell>
          <cell r="BJ1778">
            <v>0</v>
          </cell>
          <cell r="BK1778">
            <v>0</v>
          </cell>
          <cell r="BL1778">
            <v>0</v>
          </cell>
        </row>
        <row r="1779">
          <cell r="B1779" t="str">
            <v>1.1.06.08.00293</v>
          </cell>
          <cell r="C1779" t="str">
            <v xml:space="preserve">NV SOUTH TRADE                                    </v>
          </cell>
          <cell r="D1779">
            <v>5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20493.79</v>
          </cell>
          <cell r="AJ1779">
            <v>133.32</v>
          </cell>
          <cell r="AK1779">
            <v>133.32</v>
          </cell>
          <cell r="AL1779">
            <v>133.32</v>
          </cell>
          <cell r="AM1779">
            <v>133.32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  <cell r="AY1779">
            <v>0</v>
          </cell>
          <cell r="AZ1779">
            <v>0</v>
          </cell>
          <cell r="BA1779">
            <v>23653.81</v>
          </cell>
          <cell r="BB1779">
            <v>227.24</v>
          </cell>
          <cell r="BC1779">
            <v>0</v>
          </cell>
          <cell r="BD1779">
            <v>0</v>
          </cell>
          <cell r="BE1779">
            <v>0</v>
          </cell>
          <cell r="BF1779">
            <v>0</v>
          </cell>
          <cell r="BG1779">
            <v>0</v>
          </cell>
          <cell r="BH1779">
            <v>0</v>
          </cell>
          <cell r="BI1779">
            <v>0</v>
          </cell>
          <cell r="BJ1779">
            <v>0</v>
          </cell>
          <cell r="BK1779">
            <v>0</v>
          </cell>
          <cell r="BL1779">
            <v>0</v>
          </cell>
        </row>
        <row r="1780">
          <cell r="B1780" t="str">
            <v>1.1.06.08.00294</v>
          </cell>
          <cell r="C1780" t="str">
            <v xml:space="preserve">NV SEA LUCK                                       </v>
          </cell>
          <cell r="D1780">
            <v>5</v>
          </cell>
          <cell r="E1780">
            <v>0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>
            <v>0</v>
          </cell>
          <cell r="Z1780">
            <v>0</v>
          </cell>
          <cell r="AA1780">
            <v>0</v>
          </cell>
          <cell r="AB1780">
            <v>0</v>
          </cell>
          <cell r="AC1780">
            <v>0</v>
          </cell>
          <cell r="AD1780">
            <v>0</v>
          </cell>
          <cell r="AE1780">
            <v>0</v>
          </cell>
          <cell r="AF1780">
            <v>0</v>
          </cell>
          <cell r="AG1780">
            <v>0</v>
          </cell>
          <cell r="AH1780">
            <v>0</v>
          </cell>
          <cell r="AI1780">
            <v>0</v>
          </cell>
          <cell r="AJ1780">
            <v>-0.9</v>
          </cell>
          <cell r="AK1780">
            <v>-0.9</v>
          </cell>
          <cell r="AL1780">
            <v>-0.9</v>
          </cell>
          <cell r="AM1780">
            <v>-0.9</v>
          </cell>
          <cell r="AN1780">
            <v>0</v>
          </cell>
          <cell r="AO1780">
            <v>0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T1780">
            <v>0</v>
          </cell>
          <cell r="AU1780">
            <v>0</v>
          </cell>
          <cell r="AV1780">
            <v>0</v>
          </cell>
          <cell r="AW1780">
            <v>0</v>
          </cell>
          <cell r="AX1780">
            <v>0</v>
          </cell>
          <cell r="AY1780">
            <v>0</v>
          </cell>
          <cell r="AZ1780">
            <v>0</v>
          </cell>
          <cell r="BA1780">
            <v>0</v>
          </cell>
          <cell r="BB1780">
            <v>0</v>
          </cell>
          <cell r="BC1780">
            <v>0</v>
          </cell>
          <cell r="BD1780">
            <v>0</v>
          </cell>
          <cell r="BE1780">
            <v>0</v>
          </cell>
          <cell r="BF1780">
            <v>0</v>
          </cell>
          <cell r="BG1780">
            <v>0</v>
          </cell>
          <cell r="BH1780">
            <v>0</v>
          </cell>
          <cell r="BI1780">
            <v>0</v>
          </cell>
          <cell r="BJ1780">
            <v>0</v>
          </cell>
          <cell r="BK1780">
            <v>0</v>
          </cell>
          <cell r="BL1780">
            <v>0</v>
          </cell>
        </row>
        <row r="1781">
          <cell r="B1781" t="str">
            <v>1.1.06.08.00295</v>
          </cell>
          <cell r="C1781" t="str">
            <v xml:space="preserve">NV PACIFIC CHAMP                                  </v>
          </cell>
          <cell r="D1781">
            <v>5</v>
          </cell>
          <cell r="E1781">
            <v>0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0</v>
          </cell>
          <cell r="AC1781">
            <v>0</v>
          </cell>
          <cell r="AD1781">
            <v>0</v>
          </cell>
          <cell r="AE1781">
            <v>0</v>
          </cell>
          <cell r="AF1781">
            <v>0</v>
          </cell>
          <cell r="AG1781">
            <v>0</v>
          </cell>
          <cell r="AH1781">
            <v>0</v>
          </cell>
          <cell r="AI1781">
            <v>0</v>
          </cell>
          <cell r="AJ1781">
            <v>-2488.6999999999998</v>
          </cell>
          <cell r="AK1781">
            <v>-2488.6999999999998</v>
          </cell>
          <cell r="AL1781">
            <v>-2488.6999999999998</v>
          </cell>
          <cell r="AM1781">
            <v>-2488.6999999999998</v>
          </cell>
          <cell r="AN1781">
            <v>0</v>
          </cell>
          <cell r="AO1781">
            <v>0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T1781">
            <v>0</v>
          </cell>
          <cell r="AU1781">
            <v>0</v>
          </cell>
          <cell r="AV1781">
            <v>0</v>
          </cell>
          <cell r="AW1781">
            <v>0</v>
          </cell>
          <cell r="AX1781">
            <v>0</v>
          </cell>
          <cell r="AY1781">
            <v>0</v>
          </cell>
          <cell r="AZ1781">
            <v>0</v>
          </cell>
          <cell r="BA1781">
            <v>0</v>
          </cell>
          <cell r="BB1781">
            <v>0</v>
          </cell>
          <cell r="BC1781">
            <v>0</v>
          </cell>
          <cell r="BD1781">
            <v>0</v>
          </cell>
          <cell r="BE1781">
            <v>0</v>
          </cell>
          <cell r="BF1781">
            <v>0</v>
          </cell>
          <cell r="BG1781">
            <v>0</v>
          </cell>
          <cell r="BH1781">
            <v>0</v>
          </cell>
          <cell r="BI1781">
            <v>0</v>
          </cell>
          <cell r="BJ1781">
            <v>0</v>
          </cell>
          <cell r="BK1781">
            <v>0</v>
          </cell>
          <cell r="BL1781">
            <v>0</v>
          </cell>
        </row>
        <row r="1782">
          <cell r="B1782" t="str">
            <v>1.1.06.08.00296</v>
          </cell>
          <cell r="C1782" t="str">
            <v xml:space="preserve">NV TORM EASTERN                                   </v>
          </cell>
          <cell r="D1782">
            <v>5</v>
          </cell>
          <cell r="E1782">
            <v>0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>
            <v>0</v>
          </cell>
          <cell r="Z1782">
            <v>0</v>
          </cell>
          <cell r="AA1782">
            <v>0</v>
          </cell>
          <cell r="AB1782">
            <v>0</v>
          </cell>
          <cell r="AC1782">
            <v>0</v>
          </cell>
          <cell r="AD1782">
            <v>0</v>
          </cell>
          <cell r="AE1782">
            <v>0</v>
          </cell>
          <cell r="AF1782">
            <v>0</v>
          </cell>
          <cell r="AG1782">
            <v>0</v>
          </cell>
          <cell r="AH1782">
            <v>0</v>
          </cell>
          <cell r="AI1782">
            <v>0</v>
          </cell>
          <cell r="AJ1782">
            <v>8560.69</v>
          </cell>
          <cell r="AK1782">
            <v>7008.39</v>
          </cell>
          <cell r="AL1782">
            <v>2175.66</v>
          </cell>
          <cell r="AM1782">
            <v>2175.66</v>
          </cell>
          <cell r="AN1782">
            <v>1301.33</v>
          </cell>
          <cell r="AO1782">
            <v>0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T1782">
            <v>0</v>
          </cell>
          <cell r="AU1782">
            <v>0</v>
          </cell>
          <cell r="AV1782">
            <v>0</v>
          </cell>
          <cell r="AW1782">
            <v>0</v>
          </cell>
          <cell r="AX1782">
            <v>0</v>
          </cell>
          <cell r="AY1782">
            <v>0</v>
          </cell>
          <cell r="AZ1782">
            <v>0</v>
          </cell>
          <cell r="BA1782">
            <v>0</v>
          </cell>
          <cell r="BB1782">
            <v>0</v>
          </cell>
          <cell r="BC1782">
            <v>0</v>
          </cell>
          <cell r="BD1782">
            <v>0</v>
          </cell>
          <cell r="BE1782">
            <v>0</v>
          </cell>
          <cell r="BF1782">
            <v>0</v>
          </cell>
          <cell r="BG1782">
            <v>0</v>
          </cell>
          <cell r="BH1782">
            <v>0</v>
          </cell>
          <cell r="BI1782">
            <v>0</v>
          </cell>
          <cell r="BJ1782">
            <v>0</v>
          </cell>
          <cell r="BK1782">
            <v>0</v>
          </cell>
          <cell r="BL1782">
            <v>0</v>
          </cell>
        </row>
        <row r="1783">
          <cell r="B1783" t="str">
            <v>1.1.06.08.00297</v>
          </cell>
          <cell r="C1783" t="str">
            <v xml:space="preserve">NV QUI GON JINN                                   </v>
          </cell>
          <cell r="D1783">
            <v>5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>
            <v>0</v>
          </cell>
          <cell r="AC1783">
            <v>0</v>
          </cell>
          <cell r="AD1783">
            <v>0</v>
          </cell>
          <cell r="AE1783">
            <v>0</v>
          </cell>
          <cell r="AF1783">
            <v>0</v>
          </cell>
          <cell r="AG1783">
            <v>0</v>
          </cell>
          <cell r="AH1783">
            <v>0</v>
          </cell>
          <cell r="AI1783">
            <v>0</v>
          </cell>
          <cell r="AJ1783">
            <v>-1222.19</v>
          </cell>
          <cell r="AK1783">
            <v>-1222.19</v>
          </cell>
          <cell r="AL1783">
            <v>-1222.19</v>
          </cell>
          <cell r="AM1783">
            <v>-1222.19</v>
          </cell>
          <cell r="AN1783">
            <v>0</v>
          </cell>
          <cell r="AO1783">
            <v>0</v>
          </cell>
          <cell r="AP1783">
            <v>0</v>
          </cell>
          <cell r="AQ1783">
            <v>0</v>
          </cell>
          <cell r="AR1783">
            <v>0</v>
          </cell>
          <cell r="AS1783">
            <v>0</v>
          </cell>
          <cell r="AT1783">
            <v>0</v>
          </cell>
          <cell r="AU1783">
            <v>0</v>
          </cell>
          <cell r="AV1783">
            <v>0</v>
          </cell>
          <cell r="AW1783">
            <v>0</v>
          </cell>
          <cell r="AX1783">
            <v>0</v>
          </cell>
          <cell r="AY1783">
            <v>0</v>
          </cell>
          <cell r="AZ1783">
            <v>0</v>
          </cell>
          <cell r="BA1783">
            <v>0</v>
          </cell>
          <cell r="BB1783">
            <v>0</v>
          </cell>
          <cell r="BC1783">
            <v>0</v>
          </cell>
          <cell r="BD1783">
            <v>0</v>
          </cell>
          <cell r="BE1783">
            <v>0</v>
          </cell>
          <cell r="BF1783">
            <v>0</v>
          </cell>
          <cell r="BG1783">
            <v>0</v>
          </cell>
          <cell r="BH1783">
            <v>0</v>
          </cell>
          <cell r="BI1783">
            <v>0</v>
          </cell>
          <cell r="BJ1783">
            <v>0</v>
          </cell>
          <cell r="BK1783">
            <v>0</v>
          </cell>
          <cell r="BL1783">
            <v>0</v>
          </cell>
        </row>
        <row r="1784">
          <cell r="B1784" t="str">
            <v>1.1.06.08.00298</v>
          </cell>
          <cell r="C1784" t="str">
            <v xml:space="preserve">NV MAKEEVKA                                       </v>
          </cell>
          <cell r="D1784">
            <v>5</v>
          </cell>
          <cell r="E1784">
            <v>0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>
            <v>0</v>
          </cell>
          <cell r="Z1784">
            <v>0</v>
          </cell>
          <cell r="AA1784">
            <v>0</v>
          </cell>
          <cell r="AB1784">
            <v>0</v>
          </cell>
          <cell r="AC1784">
            <v>0</v>
          </cell>
          <cell r="AD1784">
            <v>0</v>
          </cell>
          <cell r="AE1784">
            <v>0</v>
          </cell>
          <cell r="AF1784">
            <v>0</v>
          </cell>
          <cell r="AG1784">
            <v>0</v>
          </cell>
          <cell r="AH1784">
            <v>0</v>
          </cell>
          <cell r="AI1784">
            <v>0</v>
          </cell>
          <cell r="AJ1784">
            <v>-764.55</v>
          </cell>
          <cell r="AK1784">
            <v>-764.55</v>
          </cell>
          <cell r="AL1784">
            <v>-764.55</v>
          </cell>
          <cell r="AM1784">
            <v>-764.55</v>
          </cell>
          <cell r="AN1784">
            <v>0</v>
          </cell>
          <cell r="AO1784">
            <v>0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T1784">
            <v>0</v>
          </cell>
          <cell r="AU1784">
            <v>0</v>
          </cell>
          <cell r="AV1784">
            <v>0</v>
          </cell>
          <cell r="AW1784">
            <v>0</v>
          </cell>
          <cell r="AX1784">
            <v>0</v>
          </cell>
          <cell r="AY1784">
            <v>0</v>
          </cell>
          <cell r="AZ1784">
            <v>0</v>
          </cell>
          <cell r="BA1784">
            <v>0</v>
          </cell>
          <cell r="BB1784">
            <v>0</v>
          </cell>
          <cell r="BC1784">
            <v>0</v>
          </cell>
          <cell r="BD1784">
            <v>0</v>
          </cell>
          <cell r="BE1784">
            <v>0</v>
          </cell>
          <cell r="BF1784">
            <v>0</v>
          </cell>
          <cell r="BG1784">
            <v>0</v>
          </cell>
          <cell r="BH1784">
            <v>0</v>
          </cell>
          <cell r="BI1784">
            <v>0</v>
          </cell>
          <cell r="BJ1784">
            <v>0</v>
          </cell>
          <cell r="BK1784">
            <v>0</v>
          </cell>
          <cell r="BL1784">
            <v>0</v>
          </cell>
        </row>
        <row r="1785">
          <cell r="B1785" t="str">
            <v>1.1.06.08.00299</v>
          </cell>
          <cell r="C1785" t="str">
            <v xml:space="preserve">NV ALPHA GEMINI                                   </v>
          </cell>
          <cell r="D1785">
            <v>5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>
            <v>0</v>
          </cell>
          <cell r="Z1785">
            <v>0</v>
          </cell>
          <cell r="AA1785">
            <v>0</v>
          </cell>
          <cell r="AB1785">
            <v>0</v>
          </cell>
          <cell r="AC1785">
            <v>0</v>
          </cell>
          <cell r="AD1785">
            <v>0</v>
          </cell>
          <cell r="AE1785">
            <v>0</v>
          </cell>
          <cell r="AF1785">
            <v>0</v>
          </cell>
          <cell r="AG1785">
            <v>0</v>
          </cell>
          <cell r="AH1785">
            <v>0</v>
          </cell>
          <cell r="AI1785">
            <v>0</v>
          </cell>
          <cell r="AJ1785">
            <v>4342.9399999999996</v>
          </cell>
          <cell r="AK1785">
            <v>-2.9</v>
          </cell>
          <cell r="AL1785">
            <v>-2.9</v>
          </cell>
          <cell r="AM1785">
            <v>-2.9</v>
          </cell>
          <cell r="AN1785">
            <v>-2.9</v>
          </cell>
          <cell r="AO1785">
            <v>0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T1785">
            <v>0</v>
          </cell>
          <cell r="AU1785">
            <v>0</v>
          </cell>
          <cell r="AV1785">
            <v>0</v>
          </cell>
          <cell r="AW1785">
            <v>0</v>
          </cell>
          <cell r="AX1785">
            <v>0</v>
          </cell>
          <cell r="AY1785">
            <v>0</v>
          </cell>
          <cell r="AZ1785">
            <v>0</v>
          </cell>
          <cell r="BA1785">
            <v>0</v>
          </cell>
          <cell r="BB1785">
            <v>0</v>
          </cell>
          <cell r="BC1785">
            <v>0</v>
          </cell>
          <cell r="BD1785">
            <v>0</v>
          </cell>
          <cell r="BE1785">
            <v>0</v>
          </cell>
          <cell r="BF1785">
            <v>0</v>
          </cell>
          <cell r="BG1785">
            <v>0</v>
          </cell>
          <cell r="BH1785">
            <v>0</v>
          </cell>
          <cell r="BI1785">
            <v>0</v>
          </cell>
          <cell r="BJ1785">
            <v>0</v>
          </cell>
          <cell r="BK1785">
            <v>0</v>
          </cell>
          <cell r="BL1785">
            <v>0</v>
          </cell>
        </row>
        <row r="1786">
          <cell r="B1786" t="str">
            <v>1.1.06.08.00300</v>
          </cell>
          <cell r="C1786" t="str">
            <v xml:space="preserve">NV AURELIA                                        </v>
          </cell>
          <cell r="D1786">
            <v>5</v>
          </cell>
          <cell r="E1786">
            <v>0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>
            <v>0</v>
          </cell>
          <cell r="Z1786">
            <v>0</v>
          </cell>
          <cell r="AA1786">
            <v>0</v>
          </cell>
          <cell r="AB1786">
            <v>0</v>
          </cell>
          <cell r="AC1786">
            <v>0</v>
          </cell>
          <cell r="AD1786">
            <v>0</v>
          </cell>
          <cell r="AE1786">
            <v>0</v>
          </cell>
          <cell r="AF1786">
            <v>0</v>
          </cell>
          <cell r="AG1786">
            <v>0</v>
          </cell>
          <cell r="AH1786">
            <v>0</v>
          </cell>
          <cell r="AI1786">
            <v>0</v>
          </cell>
          <cell r="AJ1786">
            <v>2264.06</v>
          </cell>
          <cell r="AK1786">
            <v>2264.06</v>
          </cell>
          <cell r="AL1786">
            <v>2264.06</v>
          </cell>
          <cell r="AM1786">
            <v>2264.06</v>
          </cell>
          <cell r="AN1786">
            <v>0</v>
          </cell>
          <cell r="AO1786">
            <v>0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T1786">
            <v>0</v>
          </cell>
          <cell r="AU1786">
            <v>0</v>
          </cell>
          <cell r="AV1786">
            <v>0</v>
          </cell>
          <cell r="AW1786">
            <v>0</v>
          </cell>
          <cell r="AX1786">
            <v>0</v>
          </cell>
          <cell r="AY1786">
            <v>0</v>
          </cell>
          <cell r="AZ1786">
            <v>0</v>
          </cell>
          <cell r="BA1786">
            <v>0</v>
          </cell>
          <cell r="BB1786">
            <v>0</v>
          </cell>
          <cell r="BC1786">
            <v>0</v>
          </cell>
          <cell r="BD1786">
            <v>0</v>
          </cell>
          <cell r="BE1786">
            <v>0</v>
          </cell>
          <cell r="BF1786">
            <v>0</v>
          </cell>
          <cell r="BG1786">
            <v>0</v>
          </cell>
          <cell r="BH1786">
            <v>0</v>
          </cell>
          <cell r="BI1786">
            <v>0</v>
          </cell>
          <cell r="BJ1786">
            <v>0</v>
          </cell>
          <cell r="BK1786">
            <v>0</v>
          </cell>
          <cell r="BL1786">
            <v>0</v>
          </cell>
        </row>
        <row r="1787">
          <cell r="B1787" t="str">
            <v>1.1.06.08.00301</v>
          </cell>
          <cell r="C1787" t="str">
            <v xml:space="preserve">NV OPTIMA                                         </v>
          </cell>
          <cell r="D1787">
            <v>5</v>
          </cell>
          <cell r="E1787">
            <v>0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>
            <v>0</v>
          </cell>
          <cell r="Z1787">
            <v>0</v>
          </cell>
          <cell r="AA1787">
            <v>0</v>
          </cell>
          <cell r="AB1787">
            <v>0</v>
          </cell>
          <cell r="AC1787">
            <v>0</v>
          </cell>
          <cell r="AD1787">
            <v>0</v>
          </cell>
          <cell r="AE1787">
            <v>0</v>
          </cell>
          <cell r="AF1787">
            <v>0</v>
          </cell>
          <cell r="AG1787">
            <v>0</v>
          </cell>
          <cell r="AH1787">
            <v>0</v>
          </cell>
          <cell r="AI1787">
            <v>0</v>
          </cell>
          <cell r="AJ1787">
            <v>0</v>
          </cell>
          <cell r="AK1787">
            <v>24339.14</v>
          </cell>
          <cell r="AL1787">
            <v>103858.29</v>
          </cell>
          <cell r="AM1787">
            <v>15935.39</v>
          </cell>
          <cell r="AN1787">
            <v>12906.64</v>
          </cell>
          <cell r="AO1787">
            <v>0</v>
          </cell>
          <cell r="AP1787">
            <v>0</v>
          </cell>
          <cell r="AQ1787">
            <v>0</v>
          </cell>
          <cell r="AR1787">
            <v>0</v>
          </cell>
          <cell r="AS1787">
            <v>0</v>
          </cell>
          <cell r="AT1787">
            <v>0</v>
          </cell>
          <cell r="AU1787">
            <v>0</v>
          </cell>
          <cell r="AV1787">
            <v>0</v>
          </cell>
          <cell r="AW1787">
            <v>0</v>
          </cell>
          <cell r="AX1787">
            <v>0</v>
          </cell>
          <cell r="AY1787">
            <v>0</v>
          </cell>
          <cell r="AZ1787">
            <v>0</v>
          </cell>
          <cell r="BA1787">
            <v>0</v>
          </cell>
          <cell r="BB1787">
            <v>0</v>
          </cell>
          <cell r="BC1787">
            <v>0</v>
          </cell>
          <cell r="BD1787">
            <v>0</v>
          </cell>
          <cell r="BE1787">
            <v>0</v>
          </cell>
          <cell r="BF1787">
            <v>0</v>
          </cell>
          <cell r="BG1787">
            <v>0</v>
          </cell>
          <cell r="BH1787">
            <v>0</v>
          </cell>
          <cell r="BI1787">
            <v>0</v>
          </cell>
          <cell r="BJ1787">
            <v>0</v>
          </cell>
          <cell r="BK1787">
            <v>0</v>
          </cell>
          <cell r="BL1787">
            <v>0</v>
          </cell>
        </row>
        <row r="1788">
          <cell r="B1788" t="str">
            <v>1.1.06.08.00302</v>
          </cell>
          <cell r="C1788" t="str">
            <v xml:space="preserve">NV DISCOVERER                                     </v>
          </cell>
          <cell r="D1788">
            <v>5</v>
          </cell>
          <cell r="E1788">
            <v>0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0</v>
          </cell>
          <cell r="AE1788">
            <v>0</v>
          </cell>
          <cell r="AF1788">
            <v>0</v>
          </cell>
          <cell r="AG1788">
            <v>0</v>
          </cell>
          <cell r="AH1788">
            <v>0</v>
          </cell>
          <cell r="AI1788">
            <v>0</v>
          </cell>
          <cell r="AJ1788">
            <v>0</v>
          </cell>
          <cell r="AK1788">
            <v>1934.12</v>
          </cell>
          <cell r="AL1788">
            <v>1953.39</v>
          </cell>
          <cell r="AM1788">
            <v>1953.39</v>
          </cell>
          <cell r="AN1788">
            <v>4.46</v>
          </cell>
          <cell r="AO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T1788">
            <v>0</v>
          </cell>
          <cell r="AU1788">
            <v>0</v>
          </cell>
          <cell r="AV1788">
            <v>0</v>
          </cell>
          <cell r="AW1788">
            <v>0</v>
          </cell>
          <cell r="AX1788">
            <v>0</v>
          </cell>
          <cell r="AY1788">
            <v>0</v>
          </cell>
          <cell r="AZ1788">
            <v>0</v>
          </cell>
          <cell r="BA1788">
            <v>868.64</v>
          </cell>
          <cell r="BB1788">
            <v>0</v>
          </cell>
          <cell r="BC1788">
            <v>0</v>
          </cell>
          <cell r="BD1788">
            <v>0</v>
          </cell>
          <cell r="BE1788">
            <v>0</v>
          </cell>
          <cell r="BF1788">
            <v>0</v>
          </cell>
          <cell r="BG1788">
            <v>0</v>
          </cell>
          <cell r="BH1788">
            <v>0</v>
          </cell>
          <cell r="BI1788">
            <v>0</v>
          </cell>
          <cell r="BJ1788">
            <v>0</v>
          </cell>
          <cell r="BK1788">
            <v>0</v>
          </cell>
          <cell r="BL1788">
            <v>0</v>
          </cell>
        </row>
        <row r="1789">
          <cell r="B1789" t="str">
            <v>1.1.06.08.00303</v>
          </cell>
          <cell r="C1789" t="str">
            <v xml:space="preserve">NV MURMANSK                                       </v>
          </cell>
          <cell r="D1789">
            <v>5</v>
          </cell>
          <cell r="E1789">
            <v>0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>
            <v>0</v>
          </cell>
          <cell r="Z1789">
            <v>0</v>
          </cell>
          <cell r="AA1789">
            <v>0</v>
          </cell>
          <cell r="AB1789">
            <v>0</v>
          </cell>
          <cell r="AC1789">
            <v>0</v>
          </cell>
          <cell r="AD1789">
            <v>0</v>
          </cell>
          <cell r="AE1789">
            <v>0</v>
          </cell>
          <cell r="AF1789">
            <v>0</v>
          </cell>
          <cell r="AG1789">
            <v>0</v>
          </cell>
          <cell r="AH1789">
            <v>0</v>
          </cell>
          <cell r="AI1789">
            <v>0</v>
          </cell>
          <cell r="AJ1789">
            <v>70326.83</v>
          </cell>
          <cell r="AK1789">
            <v>-887.8</v>
          </cell>
          <cell r="AL1789">
            <v>-887.8</v>
          </cell>
          <cell r="AM1789">
            <v>-887.8</v>
          </cell>
          <cell r="AN1789">
            <v>0</v>
          </cell>
          <cell r="AO1789">
            <v>91469.3</v>
          </cell>
          <cell r="AP1789">
            <v>2957.1</v>
          </cell>
          <cell r="AQ1789">
            <v>1490.6</v>
          </cell>
          <cell r="AR1789">
            <v>1490.6</v>
          </cell>
          <cell r="AS1789">
            <v>1490.6</v>
          </cell>
          <cell r="AT1789">
            <v>1490.6</v>
          </cell>
          <cell r="AU1789">
            <v>1490.6</v>
          </cell>
          <cell r="AV1789">
            <v>1490.6</v>
          </cell>
          <cell r="AW1789">
            <v>1490.6</v>
          </cell>
          <cell r="AX1789">
            <v>1490.6</v>
          </cell>
          <cell r="AY1789">
            <v>1490.6</v>
          </cell>
          <cell r="AZ1789">
            <v>0</v>
          </cell>
          <cell r="BA1789">
            <v>0</v>
          </cell>
          <cell r="BB1789">
            <v>0</v>
          </cell>
          <cell r="BC1789">
            <v>0</v>
          </cell>
          <cell r="BD1789">
            <v>0</v>
          </cell>
          <cell r="BE1789">
            <v>0</v>
          </cell>
          <cell r="BF1789">
            <v>0</v>
          </cell>
          <cell r="BG1789">
            <v>0</v>
          </cell>
          <cell r="BH1789">
            <v>0</v>
          </cell>
          <cell r="BI1789">
            <v>0</v>
          </cell>
          <cell r="BJ1789">
            <v>0</v>
          </cell>
          <cell r="BK1789">
            <v>0</v>
          </cell>
          <cell r="BL1789">
            <v>0</v>
          </cell>
        </row>
        <row r="1790">
          <cell r="B1790" t="str">
            <v>1.1.06.08.00304</v>
          </cell>
          <cell r="C1790" t="str">
            <v xml:space="preserve">NV GULL ARROW                                     </v>
          </cell>
          <cell r="D1790">
            <v>5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>
            <v>0</v>
          </cell>
          <cell r="Z1790">
            <v>0</v>
          </cell>
          <cell r="AA1790">
            <v>0</v>
          </cell>
          <cell r="AB1790">
            <v>0</v>
          </cell>
          <cell r="AC1790">
            <v>0</v>
          </cell>
          <cell r="AD1790">
            <v>0</v>
          </cell>
          <cell r="AE1790">
            <v>0</v>
          </cell>
          <cell r="AF1790">
            <v>0</v>
          </cell>
          <cell r="AG1790">
            <v>0</v>
          </cell>
          <cell r="AH1790">
            <v>0</v>
          </cell>
          <cell r="AI1790">
            <v>0</v>
          </cell>
          <cell r="AJ1790">
            <v>88461.52</v>
          </cell>
          <cell r="AK1790">
            <v>161.22999999999999</v>
          </cell>
          <cell r="AL1790">
            <v>161.22999999999999</v>
          </cell>
          <cell r="AM1790">
            <v>161.22999999999999</v>
          </cell>
          <cell r="AN1790">
            <v>0</v>
          </cell>
          <cell r="AO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T1790">
            <v>0</v>
          </cell>
          <cell r="AU1790">
            <v>0</v>
          </cell>
          <cell r="AV1790">
            <v>0</v>
          </cell>
          <cell r="AW1790">
            <v>0</v>
          </cell>
          <cell r="AX1790">
            <v>0</v>
          </cell>
          <cell r="AY1790">
            <v>0</v>
          </cell>
          <cell r="AZ1790">
            <v>0</v>
          </cell>
          <cell r="BA1790">
            <v>0</v>
          </cell>
          <cell r="BB1790">
            <v>0</v>
          </cell>
          <cell r="BC1790">
            <v>0</v>
          </cell>
          <cell r="BD1790">
            <v>0</v>
          </cell>
          <cell r="BE1790">
            <v>0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  <cell r="BK1790">
            <v>0</v>
          </cell>
          <cell r="BL1790">
            <v>0</v>
          </cell>
        </row>
        <row r="1791">
          <cell r="B1791" t="str">
            <v>1.1.06.08.00305</v>
          </cell>
          <cell r="C1791" t="str">
            <v xml:space="preserve">NV TAURUS                                         </v>
          </cell>
          <cell r="D1791">
            <v>5</v>
          </cell>
          <cell r="E1791">
            <v>0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0</v>
          </cell>
          <cell r="AK1791">
            <v>2703.6</v>
          </cell>
          <cell r="AL1791">
            <v>2703.6</v>
          </cell>
          <cell r="AM1791">
            <v>2703.6</v>
          </cell>
          <cell r="AN1791">
            <v>0</v>
          </cell>
          <cell r="AO1791">
            <v>0</v>
          </cell>
          <cell r="AP1791">
            <v>0</v>
          </cell>
          <cell r="AQ1791">
            <v>0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0</v>
          </cell>
          <cell r="AY1791">
            <v>0</v>
          </cell>
          <cell r="AZ1791">
            <v>0</v>
          </cell>
          <cell r="BA1791">
            <v>0</v>
          </cell>
          <cell r="BB1791">
            <v>0</v>
          </cell>
          <cell r="BC1791">
            <v>0</v>
          </cell>
          <cell r="BD1791">
            <v>0</v>
          </cell>
          <cell r="BE1791">
            <v>0</v>
          </cell>
          <cell r="BF1791">
            <v>0</v>
          </cell>
          <cell r="BG1791">
            <v>0</v>
          </cell>
          <cell r="BH1791">
            <v>0</v>
          </cell>
          <cell r="BI1791">
            <v>0</v>
          </cell>
          <cell r="BJ1791">
            <v>0</v>
          </cell>
          <cell r="BK1791">
            <v>0</v>
          </cell>
          <cell r="BL1791">
            <v>0</v>
          </cell>
        </row>
        <row r="1792">
          <cell r="B1792" t="str">
            <v>1.1.06.08.00306</v>
          </cell>
          <cell r="C1792" t="str">
            <v xml:space="preserve">NV TRUST                                          </v>
          </cell>
          <cell r="D1792">
            <v>5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0</v>
          </cell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B1792">
            <v>0</v>
          </cell>
          <cell r="AC1792">
            <v>0</v>
          </cell>
          <cell r="AD1792">
            <v>0</v>
          </cell>
          <cell r="AE1792">
            <v>0</v>
          </cell>
          <cell r="AF1792">
            <v>0</v>
          </cell>
          <cell r="AG1792">
            <v>0</v>
          </cell>
          <cell r="AH1792">
            <v>0</v>
          </cell>
          <cell r="AI1792">
            <v>0</v>
          </cell>
          <cell r="AJ1792">
            <v>0</v>
          </cell>
          <cell r="AK1792">
            <v>1485.42</v>
          </cell>
          <cell r="AL1792">
            <v>1485.42</v>
          </cell>
          <cell r="AM1792">
            <v>1485.42</v>
          </cell>
          <cell r="AN1792">
            <v>0</v>
          </cell>
          <cell r="AO1792">
            <v>0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T1792">
            <v>0</v>
          </cell>
          <cell r="AU1792">
            <v>0</v>
          </cell>
          <cell r="AV1792">
            <v>0</v>
          </cell>
          <cell r="AW1792">
            <v>0</v>
          </cell>
          <cell r="AX1792">
            <v>0</v>
          </cell>
          <cell r="AY1792">
            <v>0</v>
          </cell>
          <cell r="AZ1792">
            <v>0</v>
          </cell>
          <cell r="BA1792">
            <v>0</v>
          </cell>
          <cell r="BB1792">
            <v>0</v>
          </cell>
          <cell r="BC1792">
            <v>0</v>
          </cell>
          <cell r="BD1792">
            <v>0</v>
          </cell>
          <cell r="BE1792">
            <v>0</v>
          </cell>
          <cell r="BF1792">
            <v>0</v>
          </cell>
          <cell r="BG1792">
            <v>0</v>
          </cell>
          <cell r="BH1792">
            <v>0</v>
          </cell>
          <cell r="BI1792">
            <v>0</v>
          </cell>
          <cell r="BJ1792">
            <v>0</v>
          </cell>
          <cell r="BK1792">
            <v>0</v>
          </cell>
          <cell r="BL1792">
            <v>0</v>
          </cell>
        </row>
        <row r="1793">
          <cell r="B1793" t="str">
            <v>1.1.06.08.00307</v>
          </cell>
          <cell r="C1793" t="str">
            <v xml:space="preserve">NV ROSALIA D AMATO                                </v>
          </cell>
          <cell r="D1793">
            <v>5</v>
          </cell>
          <cell r="E1793">
            <v>0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0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0</v>
          </cell>
          <cell r="AK1793">
            <v>1546.91</v>
          </cell>
          <cell r="AL1793">
            <v>1546.91</v>
          </cell>
          <cell r="AM1793">
            <v>1546.91</v>
          </cell>
          <cell r="AN1793">
            <v>1546.91</v>
          </cell>
          <cell r="AO1793">
            <v>1546.91</v>
          </cell>
          <cell r="AP1793">
            <v>1546.91</v>
          </cell>
          <cell r="AQ1793">
            <v>1546.91</v>
          </cell>
          <cell r="AR1793">
            <v>1546.91</v>
          </cell>
          <cell r="AS1793">
            <v>1546.91</v>
          </cell>
          <cell r="AT1793">
            <v>1546.91</v>
          </cell>
          <cell r="AU1793">
            <v>1546.91</v>
          </cell>
          <cell r="AV1793">
            <v>1546.91</v>
          </cell>
          <cell r="AW1793">
            <v>0</v>
          </cell>
          <cell r="AX1793">
            <v>0</v>
          </cell>
          <cell r="AY1793">
            <v>0</v>
          </cell>
          <cell r="AZ1793">
            <v>0</v>
          </cell>
          <cell r="BA1793">
            <v>0</v>
          </cell>
          <cell r="BB1793">
            <v>0</v>
          </cell>
          <cell r="BC1793">
            <v>0</v>
          </cell>
          <cell r="BD1793">
            <v>0</v>
          </cell>
          <cell r="BE1793">
            <v>0</v>
          </cell>
          <cell r="BF1793">
            <v>0</v>
          </cell>
          <cell r="BG1793">
            <v>0</v>
          </cell>
          <cell r="BH1793">
            <v>0</v>
          </cell>
          <cell r="BI1793">
            <v>0</v>
          </cell>
          <cell r="BJ1793">
            <v>0</v>
          </cell>
          <cell r="BK1793">
            <v>0</v>
          </cell>
          <cell r="BL1793">
            <v>0</v>
          </cell>
        </row>
        <row r="1794">
          <cell r="B1794" t="str">
            <v>1.1.06.08.00308</v>
          </cell>
          <cell r="C1794" t="str">
            <v xml:space="preserve">NV ARK                                            </v>
          </cell>
          <cell r="D1794">
            <v>5</v>
          </cell>
          <cell r="E1794">
            <v>0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Y1794">
            <v>0</v>
          </cell>
          <cell r="Z1794">
            <v>0</v>
          </cell>
          <cell r="AA1794">
            <v>0</v>
          </cell>
          <cell r="AB1794">
            <v>0</v>
          </cell>
          <cell r="AC1794">
            <v>0</v>
          </cell>
          <cell r="AD1794">
            <v>0</v>
          </cell>
          <cell r="AE1794">
            <v>0</v>
          </cell>
          <cell r="AF1794">
            <v>0</v>
          </cell>
          <cell r="AG1794">
            <v>0</v>
          </cell>
          <cell r="AH1794">
            <v>0</v>
          </cell>
          <cell r="AI1794">
            <v>0</v>
          </cell>
          <cell r="AJ1794">
            <v>0</v>
          </cell>
          <cell r="AK1794">
            <v>193.48</v>
          </cell>
          <cell r="AL1794">
            <v>193.48</v>
          </cell>
          <cell r="AM1794">
            <v>193.48</v>
          </cell>
          <cell r="AN1794">
            <v>0</v>
          </cell>
          <cell r="AO1794">
            <v>0</v>
          </cell>
          <cell r="AP1794">
            <v>0</v>
          </cell>
          <cell r="AQ1794">
            <v>0</v>
          </cell>
          <cell r="AR1794">
            <v>0</v>
          </cell>
          <cell r="AS1794">
            <v>0</v>
          </cell>
          <cell r="AT1794">
            <v>0</v>
          </cell>
          <cell r="AU1794">
            <v>0</v>
          </cell>
          <cell r="AV1794">
            <v>0</v>
          </cell>
          <cell r="AW1794">
            <v>0</v>
          </cell>
          <cell r="AX1794">
            <v>0</v>
          </cell>
          <cell r="AY1794">
            <v>0</v>
          </cell>
          <cell r="AZ1794">
            <v>0</v>
          </cell>
          <cell r="BA1794">
            <v>0</v>
          </cell>
          <cell r="BB1794">
            <v>0</v>
          </cell>
          <cell r="BC1794">
            <v>71.22</v>
          </cell>
          <cell r="BD1794">
            <v>0</v>
          </cell>
          <cell r="BE1794">
            <v>0</v>
          </cell>
          <cell r="BF1794">
            <v>0</v>
          </cell>
          <cell r="BG1794">
            <v>0</v>
          </cell>
          <cell r="BH1794">
            <v>0</v>
          </cell>
          <cell r="BI1794">
            <v>0</v>
          </cell>
          <cell r="BJ1794">
            <v>0</v>
          </cell>
          <cell r="BK1794">
            <v>0</v>
          </cell>
          <cell r="BL1794">
            <v>0</v>
          </cell>
        </row>
        <row r="1795">
          <cell r="B1795" t="str">
            <v>1.1.06.08.00309</v>
          </cell>
          <cell r="C1795" t="str">
            <v xml:space="preserve">NV IKAN SERONG                                    </v>
          </cell>
          <cell r="D1795">
            <v>5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0</v>
          </cell>
          <cell r="AK1795">
            <v>201131.55</v>
          </cell>
          <cell r="AL1795">
            <v>-225.29</v>
          </cell>
          <cell r="AM1795">
            <v>-225.29</v>
          </cell>
          <cell r="AN1795">
            <v>0</v>
          </cell>
          <cell r="AO1795">
            <v>0</v>
          </cell>
          <cell r="AP1795">
            <v>0</v>
          </cell>
          <cell r="AQ1795">
            <v>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0</v>
          </cell>
          <cell r="AY1795">
            <v>0</v>
          </cell>
          <cell r="AZ1795">
            <v>0</v>
          </cell>
          <cell r="BA1795">
            <v>0</v>
          </cell>
          <cell r="BB1795">
            <v>0</v>
          </cell>
          <cell r="BC1795">
            <v>0</v>
          </cell>
          <cell r="BD1795">
            <v>0</v>
          </cell>
          <cell r="BE1795">
            <v>0</v>
          </cell>
          <cell r="BF1795">
            <v>0</v>
          </cell>
          <cell r="BG1795">
            <v>0</v>
          </cell>
          <cell r="BH1795">
            <v>0</v>
          </cell>
          <cell r="BI1795">
            <v>0</v>
          </cell>
          <cell r="BJ1795">
            <v>0</v>
          </cell>
          <cell r="BK1795">
            <v>0</v>
          </cell>
          <cell r="BL1795">
            <v>0</v>
          </cell>
        </row>
        <row r="1796">
          <cell r="B1796" t="str">
            <v>1.1.06.08.00310</v>
          </cell>
          <cell r="C1796" t="str">
            <v xml:space="preserve">NV BELLA LONTRA                                   </v>
          </cell>
          <cell r="D1796">
            <v>5</v>
          </cell>
          <cell r="E1796">
            <v>0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0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0</v>
          </cell>
          <cell r="AK1796">
            <v>77904.990000000005</v>
          </cell>
          <cell r="AL1796">
            <v>-4065.64</v>
          </cell>
          <cell r="AM1796">
            <v>-4065.64</v>
          </cell>
          <cell r="AN1796">
            <v>0</v>
          </cell>
          <cell r="AO1796">
            <v>0</v>
          </cell>
          <cell r="AP1796">
            <v>0</v>
          </cell>
          <cell r="AQ1796">
            <v>0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0</v>
          </cell>
          <cell r="AY1796">
            <v>0</v>
          </cell>
          <cell r="AZ1796">
            <v>0</v>
          </cell>
          <cell r="BA1796">
            <v>0</v>
          </cell>
          <cell r="BB1796">
            <v>0</v>
          </cell>
          <cell r="BC1796">
            <v>0</v>
          </cell>
          <cell r="BD1796">
            <v>0</v>
          </cell>
          <cell r="BE1796">
            <v>0</v>
          </cell>
          <cell r="BF1796">
            <v>0</v>
          </cell>
          <cell r="BG1796">
            <v>0</v>
          </cell>
          <cell r="BH1796">
            <v>0</v>
          </cell>
          <cell r="BI1796">
            <v>0</v>
          </cell>
          <cell r="BJ1796">
            <v>0</v>
          </cell>
          <cell r="BK1796">
            <v>0</v>
          </cell>
          <cell r="BL1796">
            <v>0</v>
          </cell>
        </row>
        <row r="1797">
          <cell r="B1797" t="str">
            <v>1.1.06.08.00311</v>
          </cell>
          <cell r="C1797" t="str">
            <v xml:space="preserve">NV KISSAMOS WAVE                                  </v>
          </cell>
          <cell r="D1797">
            <v>5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18.010000000000002</v>
          </cell>
          <cell r="AL1797">
            <v>18.010000000000002</v>
          </cell>
          <cell r="AM1797">
            <v>18.010000000000002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  <cell r="AY1797">
            <v>0</v>
          </cell>
          <cell r="AZ1797">
            <v>0</v>
          </cell>
          <cell r="BA1797">
            <v>0</v>
          </cell>
          <cell r="BB1797">
            <v>0</v>
          </cell>
          <cell r="BC1797">
            <v>0</v>
          </cell>
          <cell r="BD1797">
            <v>0</v>
          </cell>
          <cell r="BE1797">
            <v>0</v>
          </cell>
          <cell r="BF1797">
            <v>0</v>
          </cell>
          <cell r="BG1797">
            <v>0</v>
          </cell>
          <cell r="BH1797">
            <v>0</v>
          </cell>
          <cell r="BI1797">
            <v>0</v>
          </cell>
          <cell r="BJ1797">
            <v>0</v>
          </cell>
          <cell r="BK1797">
            <v>0</v>
          </cell>
          <cell r="BL1797">
            <v>0</v>
          </cell>
        </row>
        <row r="1798">
          <cell r="B1798" t="str">
            <v>1.1.06.08.00312</v>
          </cell>
          <cell r="C1798" t="str">
            <v xml:space="preserve">NV LISTOPADOWY                                    </v>
          </cell>
          <cell r="D1798">
            <v>5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  <cell r="AY1798">
            <v>0</v>
          </cell>
          <cell r="AZ1798">
            <v>0</v>
          </cell>
          <cell r="BA1798">
            <v>0</v>
          </cell>
          <cell r="BB1798">
            <v>0</v>
          </cell>
          <cell r="BC1798">
            <v>0</v>
          </cell>
          <cell r="BD1798">
            <v>0</v>
          </cell>
          <cell r="BE1798">
            <v>0</v>
          </cell>
          <cell r="BF1798">
            <v>0</v>
          </cell>
          <cell r="BG1798">
            <v>0</v>
          </cell>
          <cell r="BH1798">
            <v>0</v>
          </cell>
          <cell r="BI1798">
            <v>0</v>
          </cell>
          <cell r="BJ1798">
            <v>0</v>
          </cell>
          <cell r="BK1798">
            <v>0</v>
          </cell>
          <cell r="BL1798">
            <v>0</v>
          </cell>
        </row>
        <row r="1799">
          <cell r="B1799" t="str">
            <v>1.1.06.08.00313</v>
          </cell>
          <cell r="C1799" t="str">
            <v xml:space="preserve">NV SANKO RADIANCE                                 </v>
          </cell>
          <cell r="D1799">
            <v>5</v>
          </cell>
          <cell r="E1799">
            <v>0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>
            <v>0</v>
          </cell>
          <cell r="AC1799">
            <v>0</v>
          </cell>
          <cell r="AD1799">
            <v>0</v>
          </cell>
          <cell r="AE1799">
            <v>0</v>
          </cell>
          <cell r="AF1799">
            <v>0</v>
          </cell>
          <cell r="AG1799">
            <v>0</v>
          </cell>
          <cell r="AH1799">
            <v>0</v>
          </cell>
          <cell r="AI1799">
            <v>0</v>
          </cell>
          <cell r="AJ1799">
            <v>0</v>
          </cell>
          <cell r="AK1799">
            <v>0</v>
          </cell>
          <cell r="AL1799">
            <v>-59.96</v>
          </cell>
          <cell r="AM1799">
            <v>-59.96</v>
          </cell>
          <cell r="AN1799">
            <v>0</v>
          </cell>
          <cell r="AO1799">
            <v>0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T1799">
            <v>0</v>
          </cell>
          <cell r="AU1799">
            <v>0</v>
          </cell>
          <cell r="AV1799">
            <v>0</v>
          </cell>
          <cell r="AW1799">
            <v>0</v>
          </cell>
          <cell r="AX1799">
            <v>0</v>
          </cell>
          <cell r="AY1799">
            <v>0</v>
          </cell>
          <cell r="AZ1799">
            <v>0</v>
          </cell>
          <cell r="BA1799">
            <v>0</v>
          </cell>
          <cell r="BB1799">
            <v>0</v>
          </cell>
          <cell r="BC1799">
            <v>0</v>
          </cell>
          <cell r="BD1799">
            <v>0</v>
          </cell>
          <cell r="BE1799">
            <v>0</v>
          </cell>
          <cell r="BF1799">
            <v>0</v>
          </cell>
          <cell r="BG1799">
            <v>0</v>
          </cell>
          <cell r="BH1799">
            <v>0</v>
          </cell>
          <cell r="BI1799">
            <v>0</v>
          </cell>
          <cell r="BJ1799">
            <v>0</v>
          </cell>
          <cell r="BK1799">
            <v>0</v>
          </cell>
          <cell r="BL1799">
            <v>0</v>
          </cell>
        </row>
        <row r="1800">
          <cell r="B1800" t="str">
            <v>1.1.06.08.00314</v>
          </cell>
          <cell r="C1800" t="str">
            <v xml:space="preserve">NV STAM                                           </v>
          </cell>
          <cell r="D1800">
            <v>5</v>
          </cell>
          <cell r="E1800">
            <v>0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  <cell r="X1800">
            <v>0</v>
          </cell>
          <cell r="Y1800">
            <v>0</v>
          </cell>
          <cell r="Z1800">
            <v>0</v>
          </cell>
          <cell r="AA1800">
            <v>0</v>
          </cell>
          <cell r="AB1800">
            <v>0</v>
          </cell>
          <cell r="AC1800">
            <v>0</v>
          </cell>
          <cell r="AD1800">
            <v>0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0</v>
          </cell>
          <cell r="AJ1800">
            <v>0</v>
          </cell>
          <cell r="AK1800">
            <v>0</v>
          </cell>
          <cell r="AL1800">
            <v>-1407.46</v>
          </cell>
          <cell r="AM1800">
            <v>-1407.46</v>
          </cell>
          <cell r="AN1800">
            <v>0</v>
          </cell>
          <cell r="AO1800">
            <v>0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T1800">
            <v>0</v>
          </cell>
          <cell r="AU1800">
            <v>0</v>
          </cell>
          <cell r="AV1800">
            <v>0</v>
          </cell>
          <cell r="AW1800">
            <v>0</v>
          </cell>
          <cell r="AX1800">
            <v>0</v>
          </cell>
          <cell r="AY1800">
            <v>0</v>
          </cell>
          <cell r="AZ1800">
            <v>0</v>
          </cell>
          <cell r="BA1800">
            <v>0</v>
          </cell>
          <cell r="BB1800">
            <v>0</v>
          </cell>
          <cell r="BC1800">
            <v>0</v>
          </cell>
          <cell r="BD1800">
            <v>0</v>
          </cell>
          <cell r="BE1800">
            <v>0</v>
          </cell>
          <cell r="BF1800">
            <v>0</v>
          </cell>
          <cell r="BG1800">
            <v>0</v>
          </cell>
          <cell r="BH1800">
            <v>0</v>
          </cell>
          <cell r="BI1800">
            <v>0</v>
          </cell>
          <cell r="BJ1800">
            <v>0</v>
          </cell>
          <cell r="BK1800">
            <v>0</v>
          </cell>
          <cell r="BL1800">
            <v>0</v>
          </cell>
        </row>
        <row r="1801">
          <cell r="B1801" t="str">
            <v>1.1.06.08.00315</v>
          </cell>
          <cell r="C1801" t="str">
            <v xml:space="preserve">NV IBRAHIM JUNIOR                                 </v>
          </cell>
          <cell r="D1801">
            <v>5</v>
          </cell>
          <cell r="E1801">
            <v>0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Y1801">
            <v>0</v>
          </cell>
          <cell r="Z1801">
            <v>0</v>
          </cell>
          <cell r="AA1801">
            <v>0</v>
          </cell>
          <cell r="AB1801">
            <v>0</v>
          </cell>
          <cell r="AC1801">
            <v>0</v>
          </cell>
          <cell r="AD1801">
            <v>0</v>
          </cell>
          <cell r="AE1801">
            <v>0</v>
          </cell>
          <cell r="AF1801">
            <v>0</v>
          </cell>
          <cell r="AG1801">
            <v>0</v>
          </cell>
          <cell r="AH1801">
            <v>0</v>
          </cell>
          <cell r="AI1801">
            <v>0</v>
          </cell>
          <cell r="AJ1801">
            <v>0</v>
          </cell>
          <cell r="AK1801">
            <v>0</v>
          </cell>
          <cell r="AL1801">
            <v>16259.7</v>
          </cell>
          <cell r="AM1801">
            <v>301.87</v>
          </cell>
          <cell r="AN1801">
            <v>0</v>
          </cell>
          <cell r="AO1801">
            <v>0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T1801">
            <v>0</v>
          </cell>
          <cell r="AU1801">
            <v>0</v>
          </cell>
          <cell r="AV1801">
            <v>0</v>
          </cell>
          <cell r="AW1801">
            <v>0</v>
          </cell>
          <cell r="AX1801">
            <v>0</v>
          </cell>
          <cell r="AY1801">
            <v>0</v>
          </cell>
          <cell r="AZ1801">
            <v>0</v>
          </cell>
          <cell r="BA1801">
            <v>0</v>
          </cell>
          <cell r="BB1801">
            <v>0</v>
          </cell>
          <cell r="BC1801">
            <v>0</v>
          </cell>
          <cell r="BD1801">
            <v>0</v>
          </cell>
          <cell r="BE1801">
            <v>0</v>
          </cell>
          <cell r="BF1801">
            <v>0</v>
          </cell>
          <cell r="BG1801">
            <v>0</v>
          </cell>
          <cell r="BH1801">
            <v>0</v>
          </cell>
          <cell r="BI1801">
            <v>0</v>
          </cell>
          <cell r="BJ1801">
            <v>0</v>
          </cell>
          <cell r="BK1801">
            <v>0</v>
          </cell>
          <cell r="BL1801">
            <v>0</v>
          </cell>
        </row>
        <row r="1802">
          <cell r="B1802" t="str">
            <v>1.1.06.08.00316</v>
          </cell>
          <cell r="C1802" t="str">
            <v xml:space="preserve">NV ARISTEAS P                                     </v>
          </cell>
          <cell r="D1802">
            <v>5</v>
          </cell>
          <cell r="E1802">
            <v>0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>
            <v>0</v>
          </cell>
          <cell r="Z1802">
            <v>0</v>
          </cell>
          <cell r="AA1802">
            <v>0</v>
          </cell>
          <cell r="AB1802">
            <v>0</v>
          </cell>
          <cell r="AC1802">
            <v>0</v>
          </cell>
          <cell r="AD1802">
            <v>0</v>
          </cell>
          <cell r="AE1802">
            <v>0</v>
          </cell>
          <cell r="AF1802">
            <v>0</v>
          </cell>
          <cell r="AG1802">
            <v>0</v>
          </cell>
          <cell r="AH1802">
            <v>0</v>
          </cell>
          <cell r="AI1802">
            <v>0</v>
          </cell>
          <cell r="AJ1802">
            <v>0</v>
          </cell>
          <cell r="AK1802">
            <v>0</v>
          </cell>
          <cell r="AL1802">
            <v>6939.18</v>
          </cell>
          <cell r="AM1802">
            <v>3168.66</v>
          </cell>
          <cell r="AN1802">
            <v>3145.59</v>
          </cell>
          <cell r="AO1802">
            <v>0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T1802">
            <v>0</v>
          </cell>
          <cell r="AU1802">
            <v>0</v>
          </cell>
          <cell r="AV1802">
            <v>0</v>
          </cell>
          <cell r="AW1802">
            <v>0</v>
          </cell>
          <cell r="AX1802">
            <v>0</v>
          </cell>
          <cell r="AY1802">
            <v>0</v>
          </cell>
          <cell r="AZ1802">
            <v>0</v>
          </cell>
          <cell r="BA1802">
            <v>0</v>
          </cell>
          <cell r="BB1802">
            <v>0</v>
          </cell>
          <cell r="BC1802">
            <v>0</v>
          </cell>
          <cell r="BD1802">
            <v>0</v>
          </cell>
          <cell r="BE1802">
            <v>0</v>
          </cell>
          <cell r="BF1802">
            <v>0</v>
          </cell>
          <cell r="BG1802">
            <v>0</v>
          </cell>
          <cell r="BH1802">
            <v>0</v>
          </cell>
          <cell r="BI1802">
            <v>0</v>
          </cell>
          <cell r="BJ1802">
            <v>0</v>
          </cell>
          <cell r="BK1802">
            <v>0</v>
          </cell>
          <cell r="BL1802">
            <v>0</v>
          </cell>
        </row>
        <row r="1803">
          <cell r="B1803" t="str">
            <v>1.1.06.08.00317</v>
          </cell>
          <cell r="C1803" t="str">
            <v xml:space="preserve">NV ALPHA EFFORT                                   </v>
          </cell>
          <cell r="D1803">
            <v>5</v>
          </cell>
          <cell r="E1803">
            <v>0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  <cell r="W1803">
            <v>0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B1803">
            <v>0</v>
          </cell>
          <cell r="AC1803">
            <v>0</v>
          </cell>
          <cell r="AD1803">
            <v>0</v>
          </cell>
          <cell r="AE1803">
            <v>0</v>
          </cell>
          <cell r="AF1803">
            <v>0</v>
          </cell>
          <cell r="AG1803">
            <v>0</v>
          </cell>
          <cell r="AH1803">
            <v>0</v>
          </cell>
          <cell r="AI1803">
            <v>0</v>
          </cell>
          <cell r="AJ1803">
            <v>0</v>
          </cell>
          <cell r="AK1803">
            <v>0</v>
          </cell>
          <cell r="AL1803">
            <v>-241.8</v>
          </cell>
          <cell r="AM1803">
            <v>-241.8</v>
          </cell>
          <cell r="AN1803">
            <v>0</v>
          </cell>
          <cell r="AO1803">
            <v>0</v>
          </cell>
          <cell r="AP1803">
            <v>0</v>
          </cell>
          <cell r="AQ1803">
            <v>0</v>
          </cell>
          <cell r="AR1803">
            <v>0</v>
          </cell>
          <cell r="AS1803">
            <v>0</v>
          </cell>
          <cell r="AT1803">
            <v>0</v>
          </cell>
          <cell r="AU1803">
            <v>0</v>
          </cell>
          <cell r="AV1803">
            <v>0</v>
          </cell>
          <cell r="AW1803">
            <v>0</v>
          </cell>
          <cell r="AX1803">
            <v>0</v>
          </cell>
          <cell r="AY1803">
            <v>0</v>
          </cell>
          <cell r="AZ1803">
            <v>0</v>
          </cell>
          <cell r="BA1803">
            <v>0</v>
          </cell>
          <cell r="BB1803">
            <v>0</v>
          </cell>
          <cell r="BC1803">
            <v>0</v>
          </cell>
          <cell r="BD1803">
            <v>0</v>
          </cell>
          <cell r="BE1803">
            <v>0</v>
          </cell>
          <cell r="BF1803">
            <v>0</v>
          </cell>
          <cell r="BG1803">
            <v>0</v>
          </cell>
          <cell r="BH1803">
            <v>0</v>
          </cell>
          <cell r="BI1803">
            <v>0</v>
          </cell>
          <cell r="BJ1803">
            <v>0</v>
          </cell>
          <cell r="BK1803">
            <v>0</v>
          </cell>
          <cell r="BL1803">
            <v>0</v>
          </cell>
        </row>
        <row r="1804">
          <cell r="B1804" t="str">
            <v>1.1.06.08.00318</v>
          </cell>
          <cell r="C1804" t="str">
            <v xml:space="preserve">NV HUI SHUN HAI                                   </v>
          </cell>
          <cell r="D1804">
            <v>5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  <cell r="W1804">
            <v>0</v>
          </cell>
          <cell r="X1804">
            <v>0</v>
          </cell>
          <cell r="Y1804">
            <v>0</v>
          </cell>
          <cell r="Z1804">
            <v>0</v>
          </cell>
          <cell r="AA1804">
            <v>0</v>
          </cell>
          <cell r="AB1804">
            <v>0</v>
          </cell>
          <cell r="AC1804">
            <v>0</v>
          </cell>
          <cell r="AD1804">
            <v>0</v>
          </cell>
          <cell r="AE1804">
            <v>0</v>
          </cell>
          <cell r="AF1804">
            <v>0</v>
          </cell>
          <cell r="AG1804">
            <v>0</v>
          </cell>
          <cell r="AH1804">
            <v>0</v>
          </cell>
          <cell r="AI1804">
            <v>0</v>
          </cell>
          <cell r="AJ1804">
            <v>0</v>
          </cell>
          <cell r="AK1804">
            <v>0</v>
          </cell>
          <cell r="AL1804">
            <v>389.2</v>
          </cell>
          <cell r="AM1804">
            <v>389.2</v>
          </cell>
          <cell r="AN1804">
            <v>0</v>
          </cell>
          <cell r="AO1804">
            <v>0</v>
          </cell>
          <cell r="AP1804">
            <v>0</v>
          </cell>
          <cell r="AQ1804">
            <v>0</v>
          </cell>
          <cell r="AR1804">
            <v>0</v>
          </cell>
          <cell r="AS1804">
            <v>0</v>
          </cell>
          <cell r="AT1804">
            <v>0</v>
          </cell>
          <cell r="AU1804">
            <v>0</v>
          </cell>
          <cell r="AV1804">
            <v>0</v>
          </cell>
          <cell r="AW1804">
            <v>0</v>
          </cell>
          <cell r="AX1804">
            <v>0</v>
          </cell>
          <cell r="AY1804">
            <v>0</v>
          </cell>
          <cell r="AZ1804">
            <v>0</v>
          </cell>
          <cell r="BA1804">
            <v>0</v>
          </cell>
          <cell r="BB1804">
            <v>0</v>
          </cell>
          <cell r="BC1804">
            <v>0</v>
          </cell>
          <cell r="BD1804">
            <v>0</v>
          </cell>
          <cell r="BE1804">
            <v>0</v>
          </cell>
          <cell r="BF1804">
            <v>0</v>
          </cell>
          <cell r="BG1804">
            <v>0</v>
          </cell>
          <cell r="BH1804">
            <v>0</v>
          </cell>
          <cell r="BI1804">
            <v>0</v>
          </cell>
          <cell r="BJ1804">
            <v>0</v>
          </cell>
          <cell r="BK1804">
            <v>0</v>
          </cell>
          <cell r="BL1804">
            <v>0</v>
          </cell>
        </row>
        <row r="1805">
          <cell r="B1805" t="str">
            <v>1.1.06.08.00319</v>
          </cell>
          <cell r="C1805" t="str">
            <v xml:space="preserve">NV LOK RAJESHWARI                                 </v>
          </cell>
          <cell r="D1805">
            <v>5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  <cell r="W1805">
            <v>0</v>
          </cell>
          <cell r="X1805">
            <v>0</v>
          </cell>
          <cell r="Y1805">
            <v>0</v>
          </cell>
          <cell r="Z1805">
            <v>0</v>
          </cell>
          <cell r="AA1805">
            <v>0</v>
          </cell>
          <cell r="AB1805">
            <v>0</v>
          </cell>
          <cell r="AC1805">
            <v>0</v>
          </cell>
          <cell r="AD1805">
            <v>0</v>
          </cell>
          <cell r="AE1805">
            <v>0</v>
          </cell>
          <cell r="AF1805">
            <v>0</v>
          </cell>
          <cell r="AG1805">
            <v>0</v>
          </cell>
          <cell r="AH1805">
            <v>0</v>
          </cell>
          <cell r="AI1805">
            <v>0</v>
          </cell>
          <cell r="AJ1805">
            <v>0</v>
          </cell>
          <cell r="AK1805">
            <v>0</v>
          </cell>
          <cell r="AL1805">
            <v>0</v>
          </cell>
          <cell r="AM1805">
            <v>-13.36</v>
          </cell>
          <cell r="AN1805">
            <v>0</v>
          </cell>
          <cell r="AO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T1805">
            <v>0</v>
          </cell>
          <cell r="AU1805">
            <v>0</v>
          </cell>
          <cell r="AV1805">
            <v>0</v>
          </cell>
          <cell r="AW1805">
            <v>0</v>
          </cell>
          <cell r="AX1805">
            <v>0</v>
          </cell>
          <cell r="AY1805">
            <v>0</v>
          </cell>
          <cell r="AZ1805">
            <v>0</v>
          </cell>
          <cell r="BA1805">
            <v>0</v>
          </cell>
          <cell r="BB1805">
            <v>0</v>
          </cell>
          <cell r="BC1805">
            <v>0</v>
          </cell>
          <cell r="BD1805">
            <v>0</v>
          </cell>
          <cell r="BE1805">
            <v>0</v>
          </cell>
          <cell r="BF1805">
            <v>0</v>
          </cell>
          <cell r="BG1805">
            <v>0</v>
          </cell>
          <cell r="BH1805">
            <v>0</v>
          </cell>
          <cell r="BI1805">
            <v>0</v>
          </cell>
          <cell r="BJ1805">
            <v>0</v>
          </cell>
          <cell r="BK1805">
            <v>0</v>
          </cell>
          <cell r="BL1805">
            <v>0</v>
          </cell>
        </row>
        <row r="1806">
          <cell r="B1806" t="str">
            <v>1.1.06.08.00320</v>
          </cell>
          <cell r="C1806" t="str">
            <v xml:space="preserve">NV MALYOVITZA                                     </v>
          </cell>
          <cell r="D1806">
            <v>5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C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J1806">
            <v>0</v>
          </cell>
          <cell r="AK1806">
            <v>0</v>
          </cell>
          <cell r="AL1806">
            <v>0</v>
          </cell>
          <cell r="AM1806">
            <v>2213.84</v>
          </cell>
          <cell r="AN1806">
            <v>2213.84</v>
          </cell>
          <cell r="AO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T1806">
            <v>0</v>
          </cell>
          <cell r="AU1806">
            <v>0</v>
          </cell>
          <cell r="AV1806">
            <v>0</v>
          </cell>
          <cell r="AW1806">
            <v>0</v>
          </cell>
          <cell r="AX1806">
            <v>0</v>
          </cell>
          <cell r="AY1806">
            <v>0</v>
          </cell>
          <cell r="AZ1806">
            <v>0</v>
          </cell>
          <cell r="BA1806">
            <v>0</v>
          </cell>
          <cell r="BB1806">
            <v>0</v>
          </cell>
          <cell r="BC1806">
            <v>0</v>
          </cell>
          <cell r="BD1806">
            <v>0</v>
          </cell>
          <cell r="BE1806">
            <v>0</v>
          </cell>
          <cell r="BF1806">
            <v>0</v>
          </cell>
          <cell r="BG1806">
            <v>0</v>
          </cell>
          <cell r="BH1806">
            <v>0</v>
          </cell>
          <cell r="BI1806">
            <v>0</v>
          </cell>
          <cell r="BJ1806">
            <v>0</v>
          </cell>
          <cell r="BK1806">
            <v>0</v>
          </cell>
          <cell r="BL1806">
            <v>0</v>
          </cell>
        </row>
        <row r="1807">
          <cell r="B1807" t="str">
            <v>1.1.06.08.00321</v>
          </cell>
          <cell r="C1807" t="str">
            <v xml:space="preserve">NV ELVER                                          </v>
          </cell>
          <cell r="D1807">
            <v>5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C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J1807">
            <v>0</v>
          </cell>
          <cell r="AK1807">
            <v>0</v>
          </cell>
          <cell r="AL1807">
            <v>0</v>
          </cell>
          <cell r="AM1807">
            <v>2097.94</v>
          </cell>
          <cell r="AN1807">
            <v>0</v>
          </cell>
          <cell r="AO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T1807">
            <v>0</v>
          </cell>
          <cell r="AU1807">
            <v>0</v>
          </cell>
          <cell r="AV1807">
            <v>0</v>
          </cell>
          <cell r="AW1807">
            <v>0</v>
          </cell>
          <cell r="AX1807">
            <v>0</v>
          </cell>
          <cell r="AY1807">
            <v>0</v>
          </cell>
          <cell r="AZ1807">
            <v>0</v>
          </cell>
          <cell r="BA1807">
            <v>0</v>
          </cell>
          <cell r="BB1807">
            <v>0</v>
          </cell>
          <cell r="BC1807">
            <v>0</v>
          </cell>
          <cell r="BD1807">
            <v>0</v>
          </cell>
          <cell r="BE1807">
            <v>0</v>
          </cell>
          <cell r="BF1807">
            <v>0</v>
          </cell>
          <cell r="BG1807">
            <v>0</v>
          </cell>
          <cell r="BH1807">
            <v>0</v>
          </cell>
          <cell r="BI1807">
            <v>0</v>
          </cell>
          <cell r="BJ1807">
            <v>0</v>
          </cell>
          <cell r="BK1807">
            <v>0</v>
          </cell>
          <cell r="BL1807">
            <v>0</v>
          </cell>
        </row>
        <row r="1808">
          <cell r="B1808" t="str">
            <v>1.1.06.08.00322</v>
          </cell>
          <cell r="C1808" t="str">
            <v xml:space="preserve">NV LUCAS OLDENDORFT                               </v>
          </cell>
          <cell r="D1808">
            <v>5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C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J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69985.37</v>
          </cell>
          <cell r="AO1808">
            <v>9969.56</v>
          </cell>
          <cell r="AP1808">
            <v>9969.56</v>
          </cell>
          <cell r="AQ1808">
            <v>9969.56</v>
          </cell>
          <cell r="AR1808">
            <v>9969.56</v>
          </cell>
          <cell r="AS1808">
            <v>9969.56</v>
          </cell>
          <cell r="AT1808">
            <v>9969.56</v>
          </cell>
          <cell r="AU1808">
            <v>9969.56</v>
          </cell>
          <cell r="AV1808">
            <v>3507.88</v>
          </cell>
          <cell r="AW1808">
            <v>3507.88</v>
          </cell>
          <cell r="AX1808">
            <v>3507.88</v>
          </cell>
          <cell r="AY1808">
            <v>3507.88</v>
          </cell>
          <cell r="AZ1808">
            <v>0</v>
          </cell>
          <cell r="BA1808">
            <v>0</v>
          </cell>
          <cell r="BB1808">
            <v>0</v>
          </cell>
          <cell r="BC1808">
            <v>0</v>
          </cell>
          <cell r="BD1808">
            <v>0</v>
          </cell>
          <cell r="BE1808">
            <v>0</v>
          </cell>
          <cell r="BF1808">
            <v>0</v>
          </cell>
          <cell r="BG1808">
            <v>0</v>
          </cell>
          <cell r="BH1808">
            <v>0</v>
          </cell>
          <cell r="BI1808">
            <v>0</v>
          </cell>
          <cell r="BJ1808">
            <v>0</v>
          </cell>
          <cell r="BK1808">
            <v>0</v>
          </cell>
          <cell r="BL1808">
            <v>0</v>
          </cell>
        </row>
        <row r="1809">
          <cell r="B1809" t="str">
            <v>1.1.06.08.00323</v>
          </cell>
          <cell r="C1809" t="str">
            <v xml:space="preserve">NV ILEANA                                         </v>
          </cell>
          <cell r="D1809">
            <v>5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0</v>
          </cell>
          <cell r="AA1809">
            <v>0</v>
          </cell>
          <cell r="AB1809">
            <v>0</v>
          </cell>
          <cell r="AC1809">
            <v>0</v>
          </cell>
          <cell r="AD1809">
            <v>0</v>
          </cell>
          <cell r="AE1809">
            <v>0</v>
          </cell>
          <cell r="AF1809">
            <v>0</v>
          </cell>
          <cell r="AG1809">
            <v>0</v>
          </cell>
          <cell r="AH1809">
            <v>0</v>
          </cell>
          <cell r="AI1809">
            <v>0</v>
          </cell>
          <cell r="AJ1809">
            <v>0</v>
          </cell>
          <cell r="AK1809">
            <v>0</v>
          </cell>
          <cell r="AL1809">
            <v>0</v>
          </cell>
          <cell r="AM1809">
            <v>21585</v>
          </cell>
          <cell r="AN1809">
            <v>0</v>
          </cell>
          <cell r="AO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T1809">
            <v>0</v>
          </cell>
          <cell r="AU1809">
            <v>0</v>
          </cell>
          <cell r="AV1809">
            <v>0</v>
          </cell>
          <cell r="AW1809">
            <v>0</v>
          </cell>
          <cell r="AX1809">
            <v>0</v>
          </cell>
          <cell r="AY1809">
            <v>0</v>
          </cell>
          <cell r="AZ1809">
            <v>0</v>
          </cell>
          <cell r="BA1809">
            <v>0</v>
          </cell>
          <cell r="BB1809">
            <v>0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0</v>
          </cell>
          <cell r="BK1809">
            <v>0</v>
          </cell>
          <cell r="BL1809">
            <v>0</v>
          </cell>
        </row>
        <row r="1810">
          <cell r="B1810" t="str">
            <v>1.1.06.08.00324</v>
          </cell>
          <cell r="C1810" t="str">
            <v xml:space="preserve">NV KATERINA G                                     </v>
          </cell>
          <cell r="D1810">
            <v>5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-80.75</v>
          </cell>
          <cell r="AN1810">
            <v>0</v>
          </cell>
          <cell r="AO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0</v>
          </cell>
          <cell r="AY1810">
            <v>0</v>
          </cell>
          <cell r="AZ1810">
            <v>0</v>
          </cell>
          <cell r="BA1810">
            <v>0</v>
          </cell>
          <cell r="BB1810">
            <v>0</v>
          </cell>
          <cell r="BC1810">
            <v>0</v>
          </cell>
          <cell r="BD1810">
            <v>0</v>
          </cell>
          <cell r="BE1810">
            <v>0</v>
          </cell>
          <cell r="BF1810">
            <v>0</v>
          </cell>
          <cell r="BG1810">
            <v>0</v>
          </cell>
          <cell r="BH1810">
            <v>0</v>
          </cell>
          <cell r="BI1810">
            <v>0</v>
          </cell>
          <cell r="BJ1810">
            <v>0</v>
          </cell>
          <cell r="BK1810">
            <v>0</v>
          </cell>
          <cell r="BL1810">
            <v>0</v>
          </cell>
        </row>
        <row r="1811">
          <cell r="B1811" t="str">
            <v>1.1.06.08.00325</v>
          </cell>
          <cell r="C1811" t="str">
            <v xml:space="preserve">NV PANORMOS                                       </v>
          </cell>
          <cell r="D1811">
            <v>5</v>
          </cell>
          <cell r="E1811">
            <v>0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  <cell r="AO1811">
            <v>0</v>
          </cell>
          <cell r="AP1811">
            <v>0</v>
          </cell>
          <cell r="AQ1811">
            <v>0</v>
          </cell>
          <cell r="AR1811">
            <v>0</v>
          </cell>
          <cell r="AS1811">
            <v>0</v>
          </cell>
          <cell r="AT1811">
            <v>0</v>
          </cell>
          <cell r="AU1811">
            <v>0</v>
          </cell>
          <cell r="AV1811">
            <v>0</v>
          </cell>
          <cell r="AW1811">
            <v>0</v>
          </cell>
          <cell r="AX1811">
            <v>0</v>
          </cell>
          <cell r="AY1811">
            <v>0</v>
          </cell>
          <cell r="AZ1811">
            <v>0</v>
          </cell>
          <cell r="BA1811">
            <v>0</v>
          </cell>
          <cell r="BB1811">
            <v>0</v>
          </cell>
          <cell r="BC1811">
            <v>0</v>
          </cell>
          <cell r="BD1811">
            <v>0</v>
          </cell>
          <cell r="BE1811">
            <v>0</v>
          </cell>
          <cell r="BF1811">
            <v>0</v>
          </cell>
          <cell r="BG1811">
            <v>0</v>
          </cell>
          <cell r="BH1811">
            <v>0</v>
          </cell>
          <cell r="BI1811">
            <v>0</v>
          </cell>
          <cell r="BJ1811">
            <v>0</v>
          </cell>
          <cell r="BK1811">
            <v>0</v>
          </cell>
          <cell r="BL1811">
            <v>0</v>
          </cell>
        </row>
        <row r="1812">
          <cell r="B1812" t="str">
            <v>1.1.06.08.00326</v>
          </cell>
          <cell r="C1812" t="str">
            <v xml:space="preserve">NV NORSUL BAHIA                                   </v>
          </cell>
          <cell r="D1812">
            <v>5</v>
          </cell>
          <cell r="E1812">
            <v>0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  <cell r="AO1812">
            <v>0</v>
          </cell>
          <cell r="AP1812">
            <v>0</v>
          </cell>
          <cell r="AQ1812">
            <v>0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0</v>
          </cell>
          <cell r="AY1812">
            <v>0</v>
          </cell>
          <cell r="AZ1812">
            <v>0</v>
          </cell>
          <cell r="BA1812">
            <v>0</v>
          </cell>
          <cell r="BB1812">
            <v>0</v>
          </cell>
          <cell r="BC1812">
            <v>0</v>
          </cell>
          <cell r="BD1812">
            <v>0</v>
          </cell>
          <cell r="BE1812">
            <v>0</v>
          </cell>
          <cell r="BF1812">
            <v>0</v>
          </cell>
          <cell r="BG1812">
            <v>0</v>
          </cell>
          <cell r="BH1812">
            <v>0</v>
          </cell>
          <cell r="BI1812">
            <v>0</v>
          </cell>
          <cell r="BJ1812">
            <v>0</v>
          </cell>
          <cell r="BK1812">
            <v>0</v>
          </cell>
          <cell r="BL1812">
            <v>0</v>
          </cell>
        </row>
        <row r="1813">
          <cell r="B1813" t="str">
            <v>1.1.06.08.00327</v>
          </cell>
          <cell r="C1813" t="str">
            <v xml:space="preserve">NV VIENNA WOOD N                                  </v>
          </cell>
          <cell r="D1813">
            <v>5</v>
          </cell>
          <cell r="E1813">
            <v>0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  <cell r="AO1813">
            <v>0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T1813">
            <v>0</v>
          </cell>
          <cell r="AU1813">
            <v>0</v>
          </cell>
          <cell r="AV1813">
            <v>0</v>
          </cell>
          <cell r="AW1813">
            <v>0</v>
          </cell>
          <cell r="AX1813">
            <v>0</v>
          </cell>
          <cell r="AY1813">
            <v>0</v>
          </cell>
          <cell r="AZ1813">
            <v>0</v>
          </cell>
          <cell r="BA1813">
            <v>0</v>
          </cell>
          <cell r="BB1813">
            <v>0</v>
          </cell>
          <cell r="BC1813">
            <v>0</v>
          </cell>
          <cell r="BD1813">
            <v>0</v>
          </cell>
          <cell r="BE1813">
            <v>0</v>
          </cell>
          <cell r="BF1813">
            <v>0</v>
          </cell>
          <cell r="BG1813">
            <v>0</v>
          </cell>
          <cell r="BH1813">
            <v>0</v>
          </cell>
          <cell r="BI1813">
            <v>0</v>
          </cell>
          <cell r="BJ1813">
            <v>0</v>
          </cell>
          <cell r="BK1813">
            <v>0</v>
          </cell>
          <cell r="BL1813">
            <v>0</v>
          </cell>
        </row>
        <row r="1814">
          <cell r="B1814" t="str">
            <v>1.1.06.08.00328</v>
          </cell>
          <cell r="C1814" t="str">
            <v xml:space="preserve">NV WINNER                                         </v>
          </cell>
          <cell r="D1814">
            <v>5</v>
          </cell>
          <cell r="E1814">
            <v>0</v>
          </cell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0</v>
          </cell>
          <cell r="AK1814">
            <v>0</v>
          </cell>
          <cell r="AL1814">
            <v>0</v>
          </cell>
          <cell r="AM1814">
            <v>0</v>
          </cell>
          <cell r="AN1814">
            <v>-116.67</v>
          </cell>
          <cell r="AO1814">
            <v>-116.67</v>
          </cell>
          <cell r="AP1814">
            <v>-116.67</v>
          </cell>
          <cell r="AQ1814">
            <v>-116.67</v>
          </cell>
          <cell r="AR1814">
            <v>-116.67</v>
          </cell>
          <cell r="AS1814">
            <v>-116.67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0</v>
          </cell>
          <cell r="AY1814">
            <v>0</v>
          </cell>
          <cell r="AZ1814">
            <v>0</v>
          </cell>
          <cell r="BA1814">
            <v>0</v>
          </cell>
          <cell r="BB1814">
            <v>0</v>
          </cell>
          <cell r="BC1814">
            <v>-1016.92</v>
          </cell>
          <cell r="BD1814">
            <v>0</v>
          </cell>
          <cell r="BE1814">
            <v>0</v>
          </cell>
          <cell r="BF1814">
            <v>0</v>
          </cell>
          <cell r="BG1814">
            <v>0</v>
          </cell>
          <cell r="BH1814">
            <v>0</v>
          </cell>
          <cell r="BI1814">
            <v>0</v>
          </cell>
          <cell r="BJ1814">
            <v>0</v>
          </cell>
          <cell r="BK1814">
            <v>0</v>
          </cell>
          <cell r="BL1814">
            <v>0</v>
          </cell>
        </row>
        <row r="1815">
          <cell r="B1815" t="str">
            <v>1.1.06.08.00329</v>
          </cell>
          <cell r="C1815" t="str">
            <v xml:space="preserve">NV ARCADIA                                        </v>
          </cell>
          <cell r="D1815">
            <v>5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0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0</v>
          </cell>
          <cell r="AK1815">
            <v>0</v>
          </cell>
          <cell r="AL1815">
            <v>0</v>
          </cell>
          <cell r="AM1815">
            <v>0</v>
          </cell>
          <cell r="AN1815">
            <v>123480.83</v>
          </cell>
          <cell r="AO1815">
            <v>-2808.94</v>
          </cell>
          <cell r="AP1815">
            <v>-2808.94</v>
          </cell>
          <cell r="AQ1815">
            <v>-2808.94</v>
          </cell>
          <cell r="AR1815">
            <v>-2808.94</v>
          </cell>
          <cell r="AS1815">
            <v>-2808.94</v>
          </cell>
          <cell r="AT1815">
            <v>-2808.94</v>
          </cell>
          <cell r="AU1815">
            <v>-2808.94</v>
          </cell>
          <cell r="AV1815">
            <v>-261.83999999999997</v>
          </cell>
          <cell r="AW1815">
            <v>-261.83999999999997</v>
          </cell>
          <cell r="AX1815">
            <v>0</v>
          </cell>
          <cell r="AY1815">
            <v>0</v>
          </cell>
          <cell r="AZ1815">
            <v>0</v>
          </cell>
          <cell r="BA1815">
            <v>0</v>
          </cell>
          <cell r="BB1815">
            <v>0</v>
          </cell>
          <cell r="BC1815">
            <v>0</v>
          </cell>
          <cell r="BD1815">
            <v>0</v>
          </cell>
          <cell r="BE1815">
            <v>0</v>
          </cell>
          <cell r="BF1815">
            <v>0</v>
          </cell>
          <cell r="BG1815">
            <v>0</v>
          </cell>
          <cell r="BH1815">
            <v>0</v>
          </cell>
          <cell r="BI1815">
            <v>0</v>
          </cell>
          <cell r="BJ1815">
            <v>0</v>
          </cell>
          <cell r="BK1815">
            <v>0</v>
          </cell>
          <cell r="BL1815">
            <v>0</v>
          </cell>
        </row>
        <row r="1816">
          <cell r="B1816" t="str">
            <v>1.1.06.08.00330</v>
          </cell>
          <cell r="C1816" t="str">
            <v xml:space="preserve">NV SAGA TIDE                                      </v>
          </cell>
          <cell r="D1816">
            <v>5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0</v>
          </cell>
          <cell r="AK1816">
            <v>0</v>
          </cell>
          <cell r="AL1816">
            <v>0</v>
          </cell>
          <cell r="AM1816">
            <v>0</v>
          </cell>
          <cell r="AN1816">
            <v>21547.63</v>
          </cell>
          <cell r="AO1816">
            <v>2.67</v>
          </cell>
          <cell r="AP1816">
            <v>2.67</v>
          </cell>
          <cell r="AQ1816">
            <v>2.67</v>
          </cell>
          <cell r="AR1816">
            <v>2.67</v>
          </cell>
          <cell r="AS1816">
            <v>2.67</v>
          </cell>
          <cell r="AT1816">
            <v>-1473.95</v>
          </cell>
          <cell r="AU1816">
            <v>-1473.95</v>
          </cell>
          <cell r="AV1816">
            <v>0</v>
          </cell>
          <cell r="AW1816">
            <v>0</v>
          </cell>
          <cell r="AX1816">
            <v>0</v>
          </cell>
          <cell r="AY1816">
            <v>0</v>
          </cell>
          <cell r="AZ1816">
            <v>0</v>
          </cell>
          <cell r="BA1816">
            <v>0</v>
          </cell>
          <cell r="BB1816">
            <v>0</v>
          </cell>
          <cell r="BC1816">
            <v>0</v>
          </cell>
          <cell r="BD1816">
            <v>0</v>
          </cell>
          <cell r="BE1816">
            <v>0</v>
          </cell>
          <cell r="BF1816">
            <v>0</v>
          </cell>
          <cell r="BG1816">
            <v>0</v>
          </cell>
          <cell r="BH1816">
            <v>0</v>
          </cell>
          <cell r="BI1816">
            <v>0</v>
          </cell>
          <cell r="BJ1816">
            <v>0</v>
          </cell>
          <cell r="BK1816">
            <v>0</v>
          </cell>
          <cell r="BL1816">
            <v>0</v>
          </cell>
        </row>
        <row r="1817">
          <cell r="B1817" t="str">
            <v>1.1.06.08.00331</v>
          </cell>
          <cell r="C1817" t="str">
            <v xml:space="preserve">NV AXON QUEEN                                     </v>
          </cell>
          <cell r="D1817">
            <v>5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33730.620000000003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274.88</v>
          </cell>
          <cell r="AX1817">
            <v>274.88</v>
          </cell>
          <cell r="AY1817">
            <v>0</v>
          </cell>
          <cell r="AZ1817">
            <v>0</v>
          </cell>
          <cell r="BA1817">
            <v>0</v>
          </cell>
          <cell r="BB1817">
            <v>0</v>
          </cell>
          <cell r="BC1817">
            <v>0</v>
          </cell>
          <cell r="BD1817">
            <v>0</v>
          </cell>
          <cell r="BE1817">
            <v>0</v>
          </cell>
          <cell r="BF1817">
            <v>0</v>
          </cell>
          <cell r="BG1817">
            <v>0</v>
          </cell>
          <cell r="BH1817">
            <v>0</v>
          </cell>
          <cell r="BI1817">
            <v>0</v>
          </cell>
          <cell r="BJ1817">
            <v>0</v>
          </cell>
          <cell r="BK1817">
            <v>0</v>
          </cell>
          <cell r="BL1817">
            <v>0</v>
          </cell>
        </row>
        <row r="1818">
          <cell r="B1818" t="str">
            <v>1.1.06.08.00332</v>
          </cell>
          <cell r="C1818" t="str">
            <v xml:space="preserve">NV DESTINO DOS                                    </v>
          </cell>
          <cell r="D1818">
            <v>5</v>
          </cell>
          <cell r="E1818">
            <v>0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AO1818">
            <v>250.05</v>
          </cell>
          <cell r="AP1818">
            <v>250.05</v>
          </cell>
          <cell r="AQ1818">
            <v>250.05</v>
          </cell>
          <cell r="AR1818">
            <v>250.05</v>
          </cell>
          <cell r="AS1818">
            <v>250.05</v>
          </cell>
          <cell r="AT1818">
            <v>250.05</v>
          </cell>
          <cell r="AU1818">
            <v>250.05</v>
          </cell>
          <cell r="AV1818">
            <v>0</v>
          </cell>
          <cell r="AW1818">
            <v>0</v>
          </cell>
          <cell r="AX1818">
            <v>0</v>
          </cell>
          <cell r="AY1818">
            <v>0</v>
          </cell>
          <cell r="AZ1818">
            <v>0</v>
          </cell>
          <cell r="BA1818">
            <v>24967.78</v>
          </cell>
          <cell r="BB1818">
            <v>0</v>
          </cell>
          <cell r="BC1818">
            <v>0</v>
          </cell>
          <cell r="BD1818">
            <v>0</v>
          </cell>
          <cell r="BE1818">
            <v>0</v>
          </cell>
          <cell r="BF1818">
            <v>0</v>
          </cell>
          <cell r="BG1818">
            <v>0</v>
          </cell>
          <cell r="BH1818">
            <v>0</v>
          </cell>
          <cell r="BI1818">
            <v>0</v>
          </cell>
          <cell r="BJ1818">
            <v>0</v>
          </cell>
          <cell r="BK1818">
            <v>0</v>
          </cell>
          <cell r="BL1818">
            <v>0</v>
          </cell>
        </row>
        <row r="1819">
          <cell r="B1819" t="str">
            <v>1.1.06.08.00333</v>
          </cell>
          <cell r="C1819" t="str">
            <v xml:space="preserve">NV JOHNNY P                                       </v>
          </cell>
          <cell r="D1819">
            <v>5</v>
          </cell>
          <cell r="E1819">
            <v>0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</v>
          </cell>
          <cell r="AO1819">
            <v>688.69</v>
          </cell>
          <cell r="AP1819">
            <v>688.69</v>
          </cell>
          <cell r="AQ1819">
            <v>688.69</v>
          </cell>
          <cell r="AR1819">
            <v>688.69</v>
          </cell>
          <cell r="AS1819">
            <v>0</v>
          </cell>
          <cell r="AT1819">
            <v>0</v>
          </cell>
          <cell r="AU1819">
            <v>0</v>
          </cell>
          <cell r="AV1819">
            <v>0</v>
          </cell>
          <cell r="AW1819">
            <v>0</v>
          </cell>
          <cell r="AX1819">
            <v>0</v>
          </cell>
          <cell r="AY1819">
            <v>0</v>
          </cell>
          <cell r="AZ1819">
            <v>0</v>
          </cell>
          <cell r="BA1819">
            <v>0</v>
          </cell>
          <cell r="BB1819">
            <v>0</v>
          </cell>
          <cell r="BC1819">
            <v>0</v>
          </cell>
          <cell r="BD1819">
            <v>0</v>
          </cell>
          <cell r="BE1819">
            <v>0</v>
          </cell>
          <cell r="BF1819">
            <v>0</v>
          </cell>
          <cell r="BG1819">
            <v>0</v>
          </cell>
          <cell r="BH1819">
            <v>0</v>
          </cell>
          <cell r="BI1819">
            <v>0</v>
          </cell>
          <cell r="BJ1819">
            <v>0</v>
          </cell>
          <cell r="BK1819">
            <v>0</v>
          </cell>
          <cell r="BL1819">
            <v>0</v>
          </cell>
        </row>
        <row r="1820">
          <cell r="B1820" t="str">
            <v>1.1.06.08.00334</v>
          </cell>
          <cell r="C1820" t="str">
            <v xml:space="preserve">NV POLYDEFKIS P                                   </v>
          </cell>
          <cell r="D1820">
            <v>5</v>
          </cell>
          <cell r="E1820">
            <v>0</v>
          </cell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AO1820">
            <v>8875.52</v>
          </cell>
          <cell r="AP1820">
            <v>5816.35</v>
          </cell>
          <cell r="AQ1820">
            <v>5816.35</v>
          </cell>
          <cell r="AR1820">
            <v>5816.35</v>
          </cell>
          <cell r="AS1820">
            <v>5816.35</v>
          </cell>
          <cell r="AT1820">
            <v>5816.35</v>
          </cell>
          <cell r="AU1820">
            <v>5816.35</v>
          </cell>
          <cell r="AV1820">
            <v>1523.23</v>
          </cell>
          <cell r="AW1820">
            <v>1523.23</v>
          </cell>
          <cell r="AX1820">
            <v>1523.23</v>
          </cell>
          <cell r="AY1820">
            <v>175024.66</v>
          </cell>
          <cell r="AZ1820">
            <v>2814.16</v>
          </cell>
          <cell r="BA1820">
            <v>4149.97</v>
          </cell>
          <cell r="BB1820">
            <v>0</v>
          </cell>
          <cell r="BC1820">
            <v>0</v>
          </cell>
          <cell r="BD1820">
            <v>0</v>
          </cell>
          <cell r="BE1820">
            <v>0</v>
          </cell>
          <cell r="BF1820">
            <v>0</v>
          </cell>
          <cell r="BG1820">
            <v>0</v>
          </cell>
          <cell r="BH1820">
            <v>0</v>
          </cell>
          <cell r="BI1820">
            <v>0</v>
          </cell>
          <cell r="BJ1820">
            <v>0</v>
          </cell>
          <cell r="BK1820">
            <v>0</v>
          </cell>
          <cell r="BL1820">
            <v>0</v>
          </cell>
        </row>
        <row r="1821">
          <cell r="B1821" t="str">
            <v>1.1.06.08.00335</v>
          </cell>
          <cell r="C1821" t="str">
            <v xml:space="preserve">NV FRIENDSHIP                                     </v>
          </cell>
          <cell r="D1821">
            <v>5</v>
          </cell>
          <cell r="E1821">
            <v>0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</v>
          </cell>
          <cell r="AO1821">
            <v>0</v>
          </cell>
          <cell r="AP1821">
            <v>162938.34</v>
          </cell>
          <cell r="AQ1821">
            <v>8513.08</v>
          </cell>
          <cell r="AR1821">
            <v>8513.08</v>
          </cell>
          <cell r="AS1821">
            <v>8513.08</v>
          </cell>
          <cell r="AT1821">
            <v>8513.08</v>
          </cell>
          <cell r="AU1821">
            <v>8513.08</v>
          </cell>
          <cell r="AV1821">
            <v>0.01</v>
          </cell>
          <cell r="AW1821">
            <v>0.01</v>
          </cell>
          <cell r="AX1821">
            <v>0.01</v>
          </cell>
          <cell r="AY1821">
            <v>0</v>
          </cell>
          <cell r="AZ1821">
            <v>0</v>
          </cell>
          <cell r="BA1821">
            <v>0</v>
          </cell>
          <cell r="BB1821">
            <v>0</v>
          </cell>
          <cell r="BC1821">
            <v>0</v>
          </cell>
          <cell r="BD1821">
            <v>0</v>
          </cell>
          <cell r="BE1821">
            <v>0</v>
          </cell>
          <cell r="BF1821">
            <v>0</v>
          </cell>
          <cell r="BG1821">
            <v>0</v>
          </cell>
          <cell r="BH1821">
            <v>0</v>
          </cell>
          <cell r="BI1821">
            <v>0</v>
          </cell>
          <cell r="BJ1821">
            <v>0</v>
          </cell>
          <cell r="BK1821">
            <v>0</v>
          </cell>
          <cell r="BL1821">
            <v>0</v>
          </cell>
        </row>
        <row r="1822">
          <cell r="B1822" t="str">
            <v>1.1.06.08.00336</v>
          </cell>
          <cell r="C1822" t="str">
            <v xml:space="preserve">NV ALYCIA                                         </v>
          </cell>
          <cell r="D1822">
            <v>5</v>
          </cell>
          <cell r="E1822">
            <v>0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AO1822">
            <v>0</v>
          </cell>
          <cell r="AP1822">
            <v>129161.38</v>
          </cell>
          <cell r="AQ1822">
            <v>42099.839999999997</v>
          </cell>
          <cell r="AR1822">
            <v>39198.65</v>
          </cell>
          <cell r="AS1822">
            <v>-7191.07</v>
          </cell>
          <cell r="AT1822">
            <v>-7191.07</v>
          </cell>
          <cell r="AU1822">
            <v>-7191.07</v>
          </cell>
          <cell r="AV1822">
            <v>0</v>
          </cell>
          <cell r="AW1822">
            <v>0</v>
          </cell>
          <cell r="AX1822">
            <v>0</v>
          </cell>
          <cell r="AY1822">
            <v>0</v>
          </cell>
          <cell r="AZ1822">
            <v>0</v>
          </cell>
          <cell r="BA1822">
            <v>0</v>
          </cell>
          <cell r="BB1822">
            <v>0</v>
          </cell>
          <cell r="BC1822">
            <v>0</v>
          </cell>
          <cell r="BD1822">
            <v>0</v>
          </cell>
          <cell r="BE1822">
            <v>0</v>
          </cell>
          <cell r="BF1822">
            <v>0</v>
          </cell>
          <cell r="BG1822">
            <v>0</v>
          </cell>
          <cell r="BH1822">
            <v>0</v>
          </cell>
          <cell r="BI1822">
            <v>0</v>
          </cell>
          <cell r="BJ1822">
            <v>0</v>
          </cell>
          <cell r="BK1822">
            <v>0</v>
          </cell>
          <cell r="BL1822">
            <v>0</v>
          </cell>
        </row>
        <row r="1823">
          <cell r="B1823" t="str">
            <v>1.1.06.08.00337</v>
          </cell>
          <cell r="C1823" t="str">
            <v xml:space="preserve">NV SENATOR                                        </v>
          </cell>
          <cell r="D1823">
            <v>5</v>
          </cell>
          <cell r="E1823">
            <v>0</v>
          </cell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AO1823">
            <v>0</v>
          </cell>
          <cell r="AP1823">
            <v>20085.87</v>
          </cell>
          <cell r="AQ1823">
            <v>4978.16</v>
          </cell>
          <cell r="AR1823">
            <v>4978.16</v>
          </cell>
          <cell r="AS1823">
            <v>4978.16</v>
          </cell>
          <cell r="AT1823">
            <v>4978.16</v>
          </cell>
          <cell r="AU1823">
            <v>4978.16</v>
          </cell>
          <cell r="AV1823">
            <v>640.54999999999995</v>
          </cell>
          <cell r="AW1823">
            <v>640.54999999999995</v>
          </cell>
          <cell r="AX1823">
            <v>640.54999999999995</v>
          </cell>
          <cell r="AY1823">
            <v>640.54999999999995</v>
          </cell>
          <cell r="AZ1823">
            <v>0</v>
          </cell>
          <cell r="BA1823">
            <v>0</v>
          </cell>
          <cell r="BB1823">
            <v>0</v>
          </cell>
          <cell r="BC1823">
            <v>0</v>
          </cell>
          <cell r="BD1823">
            <v>0</v>
          </cell>
          <cell r="BE1823">
            <v>0</v>
          </cell>
          <cell r="BF1823">
            <v>0</v>
          </cell>
          <cell r="BG1823">
            <v>0</v>
          </cell>
          <cell r="BH1823">
            <v>0</v>
          </cell>
          <cell r="BI1823">
            <v>0</v>
          </cell>
          <cell r="BJ1823">
            <v>0</v>
          </cell>
          <cell r="BK1823">
            <v>0</v>
          </cell>
          <cell r="BL1823">
            <v>0</v>
          </cell>
        </row>
        <row r="1824">
          <cell r="B1824" t="str">
            <v>1.1.06.08.00338</v>
          </cell>
          <cell r="C1824" t="str">
            <v xml:space="preserve">NV ALTHEA                                         </v>
          </cell>
          <cell r="D1824">
            <v>5</v>
          </cell>
          <cell r="E1824">
            <v>0</v>
          </cell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AO1824">
            <v>0</v>
          </cell>
          <cell r="AP1824">
            <v>4.93</v>
          </cell>
          <cell r="AQ1824">
            <v>-3099.11</v>
          </cell>
          <cell r="AR1824">
            <v>-3099.11</v>
          </cell>
          <cell r="AS1824">
            <v>-3099.11</v>
          </cell>
          <cell r="AT1824">
            <v>-3099.11</v>
          </cell>
          <cell r="AU1824">
            <v>-3099.11</v>
          </cell>
          <cell r="AV1824">
            <v>0</v>
          </cell>
          <cell r="AW1824">
            <v>0</v>
          </cell>
          <cell r="AX1824">
            <v>0</v>
          </cell>
          <cell r="AY1824">
            <v>0</v>
          </cell>
          <cell r="AZ1824">
            <v>0</v>
          </cell>
          <cell r="BA1824">
            <v>0</v>
          </cell>
          <cell r="BB1824">
            <v>0</v>
          </cell>
          <cell r="BC1824">
            <v>0</v>
          </cell>
          <cell r="BD1824">
            <v>0</v>
          </cell>
          <cell r="BE1824">
            <v>0</v>
          </cell>
          <cell r="BF1824">
            <v>0</v>
          </cell>
          <cell r="BG1824">
            <v>0</v>
          </cell>
          <cell r="BH1824">
            <v>0</v>
          </cell>
          <cell r="BI1824">
            <v>0</v>
          </cell>
          <cell r="BJ1824">
            <v>0</v>
          </cell>
          <cell r="BK1824">
            <v>0</v>
          </cell>
          <cell r="BL1824">
            <v>0</v>
          </cell>
        </row>
        <row r="1825">
          <cell r="B1825" t="str">
            <v>1.1.06.08.00339</v>
          </cell>
          <cell r="C1825" t="str">
            <v xml:space="preserve">NV NEDIM BEY                                      </v>
          </cell>
          <cell r="D1825">
            <v>5</v>
          </cell>
          <cell r="E1825">
            <v>0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AO1825">
            <v>0</v>
          </cell>
          <cell r="AP1825">
            <v>1574.59</v>
          </cell>
          <cell r="AQ1825">
            <v>1574.59</v>
          </cell>
          <cell r="AR1825">
            <v>0</v>
          </cell>
          <cell r="AS1825">
            <v>0</v>
          </cell>
          <cell r="AT1825">
            <v>0</v>
          </cell>
          <cell r="AU1825">
            <v>0</v>
          </cell>
          <cell r="AV1825">
            <v>0</v>
          </cell>
          <cell r="AW1825">
            <v>0</v>
          </cell>
          <cell r="AX1825">
            <v>0</v>
          </cell>
          <cell r="AY1825">
            <v>0</v>
          </cell>
          <cell r="AZ1825">
            <v>0</v>
          </cell>
          <cell r="BA1825">
            <v>0</v>
          </cell>
          <cell r="BB1825">
            <v>0</v>
          </cell>
          <cell r="BC1825">
            <v>0</v>
          </cell>
          <cell r="BD1825">
            <v>0</v>
          </cell>
          <cell r="BE1825">
            <v>0</v>
          </cell>
          <cell r="BF1825">
            <v>0</v>
          </cell>
          <cell r="BG1825">
            <v>0</v>
          </cell>
          <cell r="BH1825">
            <v>0</v>
          </cell>
          <cell r="BI1825">
            <v>0</v>
          </cell>
          <cell r="BJ1825">
            <v>0</v>
          </cell>
          <cell r="BK1825">
            <v>0</v>
          </cell>
          <cell r="BL1825">
            <v>0</v>
          </cell>
        </row>
        <row r="1826">
          <cell r="B1826" t="str">
            <v>1.1.06.08.00340</v>
          </cell>
          <cell r="C1826" t="str">
            <v xml:space="preserve">NV COSMAR                                         </v>
          </cell>
          <cell r="D1826">
            <v>5</v>
          </cell>
          <cell r="E1826">
            <v>0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AO1826">
            <v>0</v>
          </cell>
          <cell r="AP1826">
            <v>0</v>
          </cell>
          <cell r="AQ1826">
            <v>32872.83</v>
          </cell>
          <cell r="AR1826">
            <v>356.62</v>
          </cell>
          <cell r="AS1826">
            <v>0</v>
          </cell>
          <cell r="AT1826">
            <v>0</v>
          </cell>
          <cell r="AU1826">
            <v>0</v>
          </cell>
          <cell r="AV1826">
            <v>0</v>
          </cell>
          <cell r="AW1826">
            <v>0</v>
          </cell>
          <cell r="AX1826">
            <v>0</v>
          </cell>
          <cell r="AY1826">
            <v>0</v>
          </cell>
          <cell r="AZ1826">
            <v>0</v>
          </cell>
          <cell r="BA1826">
            <v>0</v>
          </cell>
          <cell r="BB1826">
            <v>0</v>
          </cell>
          <cell r="BC1826">
            <v>0</v>
          </cell>
          <cell r="BD1826">
            <v>0</v>
          </cell>
          <cell r="BE1826">
            <v>0</v>
          </cell>
          <cell r="BF1826">
            <v>0</v>
          </cell>
          <cell r="BG1826">
            <v>0</v>
          </cell>
          <cell r="BH1826">
            <v>0</v>
          </cell>
          <cell r="BI1826">
            <v>0</v>
          </cell>
          <cell r="BJ1826">
            <v>0</v>
          </cell>
          <cell r="BK1826">
            <v>0</v>
          </cell>
          <cell r="BL1826">
            <v>0</v>
          </cell>
        </row>
        <row r="1827">
          <cell r="B1827" t="str">
            <v>1.1.06.08.00341</v>
          </cell>
          <cell r="C1827" t="str">
            <v xml:space="preserve">NV AGAMEMNON                                      </v>
          </cell>
          <cell r="D1827">
            <v>5</v>
          </cell>
          <cell r="E1827">
            <v>0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  <cell r="AO1827">
            <v>0</v>
          </cell>
          <cell r="AP1827">
            <v>0</v>
          </cell>
          <cell r="AQ1827">
            <v>10684.17</v>
          </cell>
          <cell r="AR1827">
            <v>17.82</v>
          </cell>
          <cell r="AS1827">
            <v>17.82</v>
          </cell>
          <cell r="AT1827">
            <v>17.82</v>
          </cell>
          <cell r="AU1827">
            <v>17.82</v>
          </cell>
          <cell r="AV1827">
            <v>0</v>
          </cell>
          <cell r="AW1827">
            <v>0</v>
          </cell>
          <cell r="AX1827">
            <v>0</v>
          </cell>
          <cell r="AY1827">
            <v>0</v>
          </cell>
          <cell r="AZ1827">
            <v>0</v>
          </cell>
          <cell r="BA1827">
            <v>0</v>
          </cell>
          <cell r="BB1827">
            <v>0</v>
          </cell>
          <cell r="BC1827">
            <v>0</v>
          </cell>
          <cell r="BD1827">
            <v>0</v>
          </cell>
          <cell r="BE1827">
            <v>0</v>
          </cell>
          <cell r="BF1827">
            <v>0</v>
          </cell>
          <cell r="BG1827">
            <v>0</v>
          </cell>
          <cell r="BH1827">
            <v>0</v>
          </cell>
          <cell r="BI1827">
            <v>0</v>
          </cell>
          <cell r="BJ1827">
            <v>0</v>
          </cell>
          <cell r="BK1827">
            <v>0</v>
          </cell>
          <cell r="BL1827">
            <v>0</v>
          </cell>
        </row>
        <row r="1828">
          <cell r="B1828" t="str">
            <v>1.1.06.08.00342</v>
          </cell>
          <cell r="C1828" t="str">
            <v xml:space="preserve">NV GREAT GAIN                                     </v>
          </cell>
          <cell r="D1828">
            <v>5</v>
          </cell>
          <cell r="E1828">
            <v>0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AO1828">
            <v>0</v>
          </cell>
          <cell r="AP1828">
            <v>625.21</v>
          </cell>
          <cell r="AQ1828">
            <v>625.21</v>
          </cell>
          <cell r="AR1828">
            <v>625.21</v>
          </cell>
          <cell r="AS1828">
            <v>625.21</v>
          </cell>
          <cell r="AT1828">
            <v>0</v>
          </cell>
          <cell r="AU1828">
            <v>0</v>
          </cell>
          <cell r="AV1828">
            <v>0</v>
          </cell>
          <cell r="AW1828">
            <v>0</v>
          </cell>
          <cell r="AX1828">
            <v>0</v>
          </cell>
          <cell r="AY1828">
            <v>0</v>
          </cell>
          <cell r="AZ1828">
            <v>0</v>
          </cell>
          <cell r="BA1828">
            <v>0</v>
          </cell>
          <cell r="BB1828">
            <v>0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  <cell r="BK1828">
            <v>0</v>
          </cell>
          <cell r="BL1828">
            <v>0</v>
          </cell>
        </row>
        <row r="1829">
          <cell r="B1829" t="str">
            <v>1.1.06.08.00343</v>
          </cell>
          <cell r="C1829" t="str">
            <v xml:space="preserve">NV IKAN SELANGAT                                  </v>
          </cell>
          <cell r="D1829">
            <v>5</v>
          </cell>
          <cell r="E1829">
            <v>0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  <cell r="AO1829">
            <v>0</v>
          </cell>
          <cell r="AP1829">
            <v>550716.1</v>
          </cell>
          <cell r="AQ1829">
            <v>25018.51</v>
          </cell>
          <cell r="AR1829">
            <v>6353.77</v>
          </cell>
          <cell r="AS1829">
            <v>6353.77</v>
          </cell>
          <cell r="AT1829">
            <v>6353.77</v>
          </cell>
          <cell r="AU1829">
            <v>6353.77</v>
          </cell>
          <cell r="AV1829">
            <v>0</v>
          </cell>
          <cell r="AW1829">
            <v>0</v>
          </cell>
          <cell r="AX1829">
            <v>0</v>
          </cell>
          <cell r="AY1829">
            <v>0</v>
          </cell>
          <cell r="AZ1829">
            <v>0</v>
          </cell>
          <cell r="BA1829">
            <v>0</v>
          </cell>
          <cell r="BB1829">
            <v>0</v>
          </cell>
          <cell r="BC1829">
            <v>0</v>
          </cell>
          <cell r="BD1829">
            <v>0</v>
          </cell>
          <cell r="BE1829">
            <v>0</v>
          </cell>
          <cell r="BF1829">
            <v>0</v>
          </cell>
          <cell r="BG1829">
            <v>0</v>
          </cell>
          <cell r="BH1829">
            <v>0</v>
          </cell>
          <cell r="BI1829">
            <v>0</v>
          </cell>
          <cell r="BJ1829">
            <v>0</v>
          </cell>
          <cell r="BK1829">
            <v>0</v>
          </cell>
          <cell r="BL1829">
            <v>0</v>
          </cell>
        </row>
        <row r="1830">
          <cell r="B1830" t="str">
            <v>1.1.06.08.00344</v>
          </cell>
          <cell r="C1830" t="str">
            <v xml:space="preserve">NV WESTWIND                                       </v>
          </cell>
          <cell r="D1830">
            <v>5</v>
          </cell>
          <cell r="E1830">
            <v>0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AO1830">
            <v>0</v>
          </cell>
          <cell r="AP1830">
            <v>26326.32</v>
          </cell>
          <cell r="AQ1830">
            <v>64.790000000000006</v>
          </cell>
          <cell r="AR1830">
            <v>64.790000000000006</v>
          </cell>
          <cell r="AS1830">
            <v>64.790000000000006</v>
          </cell>
          <cell r="AT1830">
            <v>64.790000000000006</v>
          </cell>
          <cell r="AU1830">
            <v>64.790000000000006</v>
          </cell>
          <cell r="AV1830">
            <v>0</v>
          </cell>
          <cell r="AW1830">
            <v>0</v>
          </cell>
          <cell r="AX1830">
            <v>0</v>
          </cell>
          <cell r="AY1830">
            <v>0</v>
          </cell>
          <cell r="AZ1830">
            <v>0</v>
          </cell>
          <cell r="BA1830">
            <v>0</v>
          </cell>
          <cell r="BB1830">
            <v>0</v>
          </cell>
          <cell r="BC1830">
            <v>0</v>
          </cell>
          <cell r="BD1830">
            <v>0</v>
          </cell>
          <cell r="BE1830">
            <v>0</v>
          </cell>
          <cell r="BF1830">
            <v>0</v>
          </cell>
          <cell r="BG1830">
            <v>0</v>
          </cell>
          <cell r="BH1830">
            <v>0</v>
          </cell>
          <cell r="BI1830">
            <v>0</v>
          </cell>
          <cell r="BJ1830">
            <v>0</v>
          </cell>
          <cell r="BK1830">
            <v>0</v>
          </cell>
          <cell r="BL1830">
            <v>0</v>
          </cell>
        </row>
        <row r="1831">
          <cell r="B1831" t="str">
            <v>1.1.06.08.00345</v>
          </cell>
          <cell r="C1831" t="str">
            <v xml:space="preserve">NV SHAWNEE PRINCESS                               </v>
          </cell>
          <cell r="D1831">
            <v>5</v>
          </cell>
          <cell r="E1831">
            <v>0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  <cell r="AO1831">
            <v>0</v>
          </cell>
          <cell r="AP1831">
            <v>276442.95</v>
          </cell>
          <cell r="AQ1831">
            <v>0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0</v>
          </cell>
          <cell r="AY1831">
            <v>0</v>
          </cell>
          <cell r="AZ1831">
            <v>0</v>
          </cell>
          <cell r="BA1831">
            <v>0</v>
          </cell>
          <cell r="BB1831">
            <v>0</v>
          </cell>
          <cell r="BC1831">
            <v>0</v>
          </cell>
          <cell r="BD1831">
            <v>0</v>
          </cell>
          <cell r="BE1831">
            <v>0</v>
          </cell>
          <cell r="BF1831">
            <v>0</v>
          </cell>
          <cell r="BG1831">
            <v>0</v>
          </cell>
          <cell r="BH1831">
            <v>0</v>
          </cell>
          <cell r="BI1831">
            <v>0</v>
          </cell>
          <cell r="BJ1831">
            <v>0</v>
          </cell>
          <cell r="BK1831">
            <v>0</v>
          </cell>
          <cell r="BL1831">
            <v>0</v>
          </cell>
        </row>
        <row r="1832">
          <cell r="B1832" t="str">
            <v>1.1.06.08.00346</v>
          </cell>
          <cell r="C1832" t="str">
            <v xml:space="preserve">NV LAKE CHAMPLAIN                                 </v>
          </cell>
          <cell r="D1832">
            <v>5</v>
          </cell>
          <cell r="E1832">
            <v>0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AO1832">
            <v>0</v>
          </cell>
          <cell r="AP1832">
            <v>0</v>
          </cell>
          <cell r="AQ1832">
            <v>-307.29000000000002</v>
          </cell>
          <cell r="AR1832">
            <v>-307.29000000000002</v>
          </cell>
          <cell r="AS1832">
            <v>-307.29000000000002</v>
          </cell>
          <cell r="AT1832">
            <v>-307.29000000000002</v>
          </cell>
          <cell r="AU1832">
            <v>-307.29000000000002</v>
          </cell>
          <cell r="AV1832">
            <v>0</v>
          </cell>
          <cell r="AW1832">
            <v>0</v>
          </cell>
          <cell r="AX1832">
            <v>0</v>
          </cell>
          <cell r="AY1832">
            <v>0</v>
          </cell>
          <cell r="AZ1832">
            <v>0</v>
          </cell>
          <cell r="BA1832">
            <v>0</v>
          </cell>
          <cell r="BB1832">
            <v>0</v>
          </cell>
          <cell r="BC1832">
            <v>0</v>
          </cell>
          <cell r="BD1832">
            <v>0</v>
          </cell>
          <cell r="BE1832">
            <v>0</v>
          </cell>
          <cell r="BF1832">
            <v>0</v>
          </cell>
          <cell r="BG1832">
            <v>0</v>
          </cell>
          <cell r="BH1832">
            <v>0</v>
          </cell>
          <cell r="BI1832">
            <v>0</v>
          </cell>
          <cell r="BJ1832">
            <v>0</v>
          </cell>
          <cell r="BK1832">
            <v>0</v>
          </cell>
          <cell r="BL1832">
            <v>0</v>
          </cell>
        </row>
        <row r="1833">
          <cell r="B1833" t="str">
            <v>1.1.06.08.00347</v>
          </cell>
          <cell r="C1833" t="str">
            <v xml:space="preserve">NV YANTIAN SEA                                    </v>
          </cell>
          <cell r="D1833">
            <v>5</v>
          </cell>
          <cell r="E1833">
            <v>0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  <cell r="AO1833">
            <v>0</v>
          </cell>
          <cell r="AP1833">
            <v>0</v>
          </cell>
          <cell r="AQ1833">
            <v>150012.96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0</v>
          </cell>
          <cell r="AY1833">
            <v>0</v>
          </cell>
          <cell r="AZ1833">
            <v>0</v>
          </cell>
          <cell r="BA1833">
            <v>0</v>
          </cell>
          <cell r="BB1833">
            <v>0</v>
          </cell>
          <cell r="BC1833">
            <v>0</v>
          </cell>
          <cell r="BD1833">
            <v>0</v>
          </cell>
          <cell r="BE1833">
            <v>0</v>
          </cell>
          <cell r="BF1833">
            <v>0</v>
          </cell>
          <cell r="BG1833">
            <v>0</v>
          </cell>
          <cell r="BH1833">
            <v>0</v>
          </cell>
          <cell r="BI1833">
            <v>0</v>
          </cell>
          <cell r="BJ1833">
            <v>0</v>
          </cell>
          <cell r="BK1833">
            <v>0</v>
          </cell>
          <cell r="BL1833">
            <v>0</v>
          </cell>
        </row>
        <row r="1834">
          <cell r="B1834" t="str">
            <v>1.1.06.08.00348</v>
          </cell>
          <cell r="C1834" t="str">
            <v xml:space="preserve">NV IMANDRA                                        </v>
          </cell>
          <cell r="D1834">
            <v>5</v>
          </cell>
          <cell r="E1834">
            <v>0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AO1834">
            <v>0</v>
          </cell>
          <cell r="AP1834">
            <v>0</v>
          </cell>
          <cell r="AQ1834">
            <v>3848.35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0</v>
          </cell>
          <cell r="AY1834">
            <v>0</v>
          </cell>
          <cell r="AZ1834">
            <v>0</v>
          </cell>
          <cell r="BA1834">
            <v>0</v>
          </cell>
          <cell r="BB1834">
            <v>0</v>
          </cell>
          <cell r="BC1834">
            <v>0</v>
          </cell>
          <cell r="BD1834">
            <v>0</v>
          </cell>
          <cell r="BE1834">
            <v>0</v>
          </cell>
          <cell r="BF1834">
            <v>0</v>
          </cell>
          <cell r="BG1834">
            <v>0</v>
          </cell>
          <cell r="BH1834">
            <v>0</v>
          </cell>
          <cell r="BI1834">
            <v>0</v>
          </cell>
          <cell r="BJ1834">
            <v>0</v>
          </cell>
          <cell r="BK1834">
            <v>0</v>
          </cell>
          <cell r="BL1834">
            <v>0</v>
          </cell>
        </row>
        <row r="1835">
          <cell r="B1835" t="str">
            <v>1.1.06.08.00349</v>
          </cell>
          <cell r="C1835" t="str">
            <v xml:space="preserve">NV ALMA                                           </v>
          </cell>
          <cell r="D1835">
            <v>5</v>
          </cell>
          <cell r="E1835">
            <v>0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AO1835">
            <v>0</v>
          </cell>
          <cell r="AP1835">
            <v>0</v>
          </cell>
          <cell r="AQ1835">
            <v>33419.279999999999</v>
          </cell>
          <cell r="AR1835">
            <v>887.29</v>
          </cell>
          <cell r="AS1835">
            <v>887.29</v>
          </cell>
          <cell r="AT1835">
            <v>887.29</v>
          </cell>
          <cell r="AU1835">
            <v>887.29</v>
          </cell>
          <cell r="AV1835">
            <v>0</v>
          </cell>
          <cell r="AW1835">
            <v>0</v>
          </cell>
          <cell r="AX1835">
            <v>0</v>
          </cell>
          <cell r="AY1835">
            <v>0</v>
          </cell>
          <cell r="AZ1835">
            <v>0</v>
          </cell>
          <cell r="BA1835">
            <v>0</v>
          </cell>
          <cell r="BB1835">
            <v>0</v>
          </cell>
          <cell r="BC1835">
            <v>0</v>
          </cell>
          <cell r="BD1835">
            <v>0</v>
          </cell>
          <cell r="BE1835">
            <v>0</v>
          </cell>
          <cell r="BF1835">
            <v>0</v>
          </cell>
          <cell r="BG1835">
            <v>0</v>
          </cell>
          <cell r="BH1835">
            <v>0</v>
          </cell>
          <cell r="BI1835">
            <v>0</v>
          </cell>
          <cell r="BJ1835">
            <v>0</v>
          </cell>
          <cell r="BK1835">
            <v>0</v>
          </cell>
          <cell r="BL1835">
            <v>0</v>
          </cell>
        </row>
        <row r="1836">
          <cell r="B1836" t="str">
            <v>1.1.06.08.00350</v>
          </cell>
          <cell r="C1836" t="str">
            <v xml:space="preserve">NV CYNTHIA HARMONY                                </v>
          </cell>
          <cell r="D1836">
            <v>5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  <cell r="AY1836">
            <v>0</v>
          </cell>
          <cell r="AZ1836">
            <v>0</v>
          </cell>
          <cell r="BA1836">
            <v>0</v>
          </cell>
          <cell r="BB1836">
            <v>0</v>
          </cell>
          <cell r="BC1836">
            <v>0</v>
          </cell>
          <cell r="BD1836">
            <v>0</v>
          </cell>
          <cell r="BE1836">
            <v>0</v>
          </cell>
          <cell r="BF1836">
            <v>0</v>
          </cell>
          <cell r="BG1836">
            <v>0</v>
          </cell>
          <cell r="BH1836">
            <v>0</v>
          </cell>
          <cell r="BI1836">
            <v>0</v>
          </cell>
          <cell r="BJ1836">
            <v>0</v>
          </cell>
          <cell r="BK1836">
            <v>0</v>
          </cell>
          <cell r="BL1836">
            <v>0</v>
          </cell>
        </row>
        <row r="1837">
          <cell r="B1837" t="str">
            <v>1.1.06.08.00351</v>
          </cell>
          <cell r="C1837" t="str">
            <v xml:space="preserve">NV DAVIKEN                                        </v>
          </cell>
          <cell r="D1837">
            <v>5</v>
          </cell>
          <cell r="E1837">
            <v>0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AO1837">
            <v>0</v>
          </cell>
          <cell r="AP1837">
            <v>0</v>
          </cell>
          <cell r="AQ1837">
            <v>0</v>
          </cell>
          <cell r="AR1837">
            <v>36.53</v>
          </cell>
          <cell r="AS1837">
            <v>36.53</v>
          </cell>
          <cell r="AT1837">
            <v>36.53</v>
          </cell>
          <cell r="AU1837">
            <v>36.53</v>
          </cell>
          <cell r="AV1837">
            <v>0</v>
          </cell>
          <cell r="AW1837">
            <v>0</v>
          </cell>
          <cell r="AX1837">
            <v>0</v>
          </cell>
          <cell r="AY1837">
            <v>0</v>
          </cell>
          <cell r="AZ1837">
            <v>0</v>
          </cell>
          <cell r="BA1837">
            <v>0</v>
          </cell>
          <cell r="BB1837">
            <v>0</v>
          </cell>
          <cell r="BC1837">
            <v>0</v>
          </cell>
          <cell r="BD1837">
            <v>0</v>
          </cell>
          <cell r="BE1837">
            <v>0</v>
          </cell>
          <cell r="BF1837">
            <v>0</v>
          </cell>
          <cell r="BG1837">
            <v>0</v>
          </cell>
          <cell r="BH1837">
            <v>0</v>
          </cell>
          <cell r="BI1837">
            <v>0</v>
          </cell>
          <cell r="BJ1837">
            <v>0</v>
          </cell>
          <cell r="BK1837">
            <v>0</v>
          </cell>
          <cell r="BL1837">
            <v>0</v>
          </cell>
        </row>
        <row r="1838">
          <cell r="B1838" t="str">
            <v>1.1.06.08.00352</v>
          </cell>
          <cell r="C1838" t="str">
            <v xml:space="preserve">NV KALLISTO                                       </v>
          </cell>
          <cell r="D1838">
            <v>5</v>
          </cell>
          <cell r="E1838">
            <v>0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AO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T1838">
            <v>0</v>
          </cell>
          <cell r="AU1838">
            <v>0</v>
          </cell>
          <cell r="AV1838">
            <v>77226.740000000005</v>
          </cell>
          <cell r="AW1838">
            <v>1431.29</v>
          </cell>
          <cell r="AX1838">
            <v>1431.29</v>
          </cell>
          <cell r="AY1838">
            <v>0</v>
          </cell>
          <cell r="AZ1838">
            <v>0</v>
          </cell>
          <cell r="BA1838">
            <v>0</v>
          </cell>
          <cell r="BB1838">
            <v>0</v>
          </cell>
          <cell r="BC1838">
            <v>0</v>
          </cell>
          <cell r="BD1838">
            <v>0</v>
          </cell>
          <cell r="BE1838">
            <v>0</v>
          </cell>
          <cell r="BF1838">
            <v>0</v>
          </cell>
          <cell r="BG1838">
            <v>0</v>
          </cell>
          <cell r="BH1838">
            <v>0</v>
          </cell>
          <cell r="BI1838">
            <v>0</v>
          </cell>
          <cell r="BJ1838">
            <v>0</v>
          </cell>
          <cell r="BK1838">
            <v>0</v>
          </cell>
          <cell r="BL1838">
            <v>0</v>
          </cell>
        </row>
        <row r="1839">
          <cell r="B1839" t="str">
            <v>1.1.06.08.00353</v>
          </cell>
          <cell r="C1839" t="str">
            <v xml:space="preserve">NV TENORA                                         </v>
          </cell>
          <cell r="D1839">
            <v>5</v>
          </cell>
          <cell r="E1839">
            <v>0</v>
          </cell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</v>
          </cell>
          <cell r="AO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T1839">
            <v>0</v>
          </cell>
          <cell r="AU1839">
            <v>0</v>
          </cell>
          <cell r="AV1839">
            <v>0</v>
          </cell>
          <cell r="AW1839">
            <v>0</v>
          </cell>
          <cell r="AX1839">
            <v>0</v>
          </cell>
          <cell r="AY1839">
            <v>0</v>
          </cell>
          <cell r="AZ1839">
            <v>0</v>
          </cell>
          <cell r="BA1839">
            <v>0</v>
          </cell>
          <cell r="BB1839">
            <v>0</v>
          </cell>
          <cell r="BC1839">
            <v>0</v>
          </cell>
          <cell r="BD1839">
            <v>0</v>
          </cell>
          <cell r="BE1839">
            <v>0</v>
          </cell>
          <cell r="BF1839">
            <v>0</v>
          </cell>
          <cell r="BG1839">
            <v>0</v>
          </cell>
          <cell r="BH1839">
            <v>0</v>
          </cell>
          <cell r="BI1839">
            <v>0</v>
          </cell>
          <cell r="BJ1839">
            <v>0</v>
          </cell>
          <cell r="BK1839">
            <v>0</v>
          </cell>
          <cell r="BL1839">
            <v>0</v>
          </cell>
        </row>
        <row r="1840">
          <cell r="B1840" t="str">
            <v>1.1.06.08.00354</v>
          </cell>
          <cell r="C1840" t="str">
            <v xml:space="preserve">NV KIRAN PACIFIC                                  </v>
          </cell>
          <cell r="D1840">
            <v>5</v>
          </cell>
          <cell r="E1840">
            <v>0</v>
          </cell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AO1840">
            <v>0</v>
          </cell>
          <cell r="AP1840">
            <v>0</v>
          </cell>
          <cell r="AQ1840">
            <v>0</v>
          </cell>
          <cell r="AR1840">
            <v>0</v>
          </cell>
          <cell r="AS1840">
            <v>0</v>
          </cell>
          <cell r="AT1840">
            <v>0</v>
          </cell>
          <cell r="AU1840">
            <v>0</v>
          </cell>
          <cell r="AV1840">
            <v>0</v>
          </cell>
          <cell r="AW1840">
            <v>0</v>
          </cell>
          <cell r="AX1840">
            <v>0</v>
          </cell>
          <cell r="AY1840">
            <v>0</v>
          </cell>
          <cell r="AZ1840">
            <v>0</v>
          </cell>
          <cell r="BA1840">
            <v>0</v>
          </cell>
          <cell r="BB1840">
            <v>0</v>
          </cell>
          <cell r="BC1840">
            <v>0</v>
          </cell>
          <cell r="BD1840">
            <v>0</v>
          </cell>
          <cell r="BE1840">
            <v>0</v>
          </cell>
          <cell r="BF1840">
            <v>0</v>
          </cell>
          <cell r="BG1840">
            <v>0</v>
          </cell>
          <cell r="BH1840">
            <v>0</v>
          </cell>
          <cell r="BI1840">
            <v>0</v>
          </cell>
          <cell r="BJ1840">
            <v>0</v>
          </cell>
          <cell r="BK1840">
            <v>0</v>
          </cell>
          <cell r="BL1840">
            <v>0</v>
          </cell>
        </row>
        <row r="1841">
          <cell r="B1841" t="str">
            <v>1.1.06.08.00355</v>
          </cell>
          <cell r="C1841" t="str">
            <v xml:space="preserve">NV AN PING V                                      </v>
          </cell>
          <cell r="D1841">
            <v>5</v>
          </cell>
          <cell r="E1841">
            <v>0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AO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274.12</v>
          </cell>
          <cell r="AT1841">
            <v>274.12</v>
          </cell>
          <cell r="AU1841">
            <v>0</v>
          </cell>
          <cell r="AV1841">
            <v>0</v>
          </cell>
          <cell r="AW1841">
            <v>0</v>
          </cell>
          <cell r="AX1841">
            <v>0</v>
          </cell>
          <cell r="AY1841">
            <v>0</v>
          </cell>
          <cell r="AZ1841">
            <v>0</v>
          </cell>
          <cell r="BA1841">
            <v>0</v>
          </cell>
          <cell r="BB1841">
            <v>0</v>
          </cell>
          <cell r="BC1841">
            <v>0</v>
          </cell>
          <cell r="BD1841">
            <v>0</v>
          </cell>
          <cell r="BE1841">
            <v>0</v>
          </cell>
          <cell r="BF1841">
            <v>0</v>
          </cell>
          <cell r="BG1841">
            <v>0</v>
          </cell>
          <cell r="BH1841">
            <v>0</v>
          </cell>
          <cell r="BI1841">
            <v>0</v>
          </cell>
          <cell r="BJ1841">
            <v>0</v>
          </cell>
          <cell r="BK1841">
            <v>0</v>
          </cell>
          <cell r="BL1841">
            <v>0</v>
          </cell>
        </row>
        <row r="1842">
          <cell r="B1842" t="str">
            <v>1.1.06.08.00356</v>
          </cell>
          <cell r="C1842" t="str">
            <v xml:space="preserve">NV HANDY TIGER                                    </v>
          </cell>
          <cell r="D1842">
            <v>5</v>
          </cell>
          <cell r="E1842">
            <v>0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AO1842">
            <v>0</v>
          </cell>
          <cell r="AP1842">
            <v>0</v>
          </cell>
          <cell r="AQ1842">
            <v>0</v>
          </cell>
          <cell r="AR1842">
            <v>0</v>
          </cell>
          <cell r="AS1842">
            <v>0</v>
          </cell>
          <cell r="AT1842">
            <v>0</v>
          </cell>
          <cell r="AU1842">
            <v>0</v>
          </cell>
          <cell r="AV1842">
            <v>0</v>
          </cell>
          <cell r="AW1842">
            <v>0</v>
          </cell>
          <cell r="AX1842">
            <v>0</v>
          </cell>
          <cell r="AY1842">
            <v>0</v>
          </cell>
          <cell r="AZ1842">
            <v>0</v>
          </cell>
          <cell r="BA1842">
            <v>0</v>
          </cell>
          <cell r="BB1842">
            <v>0</v>
          </cell>
          <cell r="BC1842">
            <v>0</v>
          </cell>
          <cell r="BD1842">
            <v>0</v>
          </cell>
          <cell r="BE1842">
            <v>0</v>
          </cell>
          <cell r="BF1842">
            <v>0</v>
          </cell>
          <cell r="BG1842">
            <v>0</v>
          </cell>
          <cell r="BH1842">
            <v>0</v>
          </cell>
          <cell r="BI1842">
            <v>0</v>
          </cell>
          <cell r="BJ1842">
            <v>0</v>
          </cell>
          <cell r="BK1842">
            <v>0</v>
          </cell>
          <cell r="BL1842">
            <v>0</v>
          </cell>
        </row>
        <row r="1843">
          <cell r="B1843" t="str">
            <v>1.1.06.08.00357</v>
          </cell>
          <cell r="C1843" t="str">
            <v xml:space="preserve">NV VIENTO                                         </v>
          </cell>
          <cell r="D1843">
            <v>5</v>
          </cell>
          <cell r="E1843">
            <v>0</v>
          </cell>
          <cell r="F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AO1843">
            <v>0</v>
          </cell>
          <cell r="AP1843">
            <v>0</v>
          </cell>
          <cell r="AQ1843">
            <v>0</v>
          </cell>
          <cell r="AR1843">
            <v>0</v>
          </cell>
          <cell r="AS1843">
            <v>11873.9</v>
          </cell>
          <cell r="AT1843">
            <v>9606.7099999999991</v>
          </cell>
          <cell r="AU1843">
            <v>9606.7099999999991</v>
          </cell>
          <cell r="AV1843">
            <v>9606.7099999999991</v>
          </cell>
          <cell r="AW1843">
            <v>9606.7099999999991</v>
          </cell>
          <cell r="AX1843">
            <v>6036.79</v>
          </cell>
          <cell r="AY1843">
            <v>0</v>
          </cell>
          <cell r="AZ1843">
            <v>0</v>
          </cell>
          <cell r="BA1843">
            <v>0</v>
          </cell>
          <cell r="BB1843">
            <v>0</v>
          </cell>
          <cell r="BC1843">
            <v>0</v>
          </cell>
          <cell r="BD1843">
            <v>0</v>
          </cell>
          <cell r="BE1843">
            <v>0</v>
          </cell>
          <cell r="BF1843">
            <v>0</v>
          </cell>
          <cell r="BG1843">
            <v>0</v>
          </cell>
          <cell r="BH1843">
            <v>0</v>
          </cell>
          <cell r="BI1843">
            <v>0</v>
          </cell>
          <cell r="BJ1843">
            <v>0</v>
          </cell>
          <cell r="BK1843">
            <v>0</v>
          </cell>
          <cell r="BL1843">
            <v>0</v>
          </cell>
        </row>
        <row r="1844">
          <cell r="B1844" t="str">
            <v>1.1.06.08.00358</v>
          </cell>
          <cell r="C1844" t="str">
            <v xml:space="preserve">NV FLAG EPOS                                      </v>
          </cell>
          <cell r="D1844">
            <v>5</v>
          </cell>
          <cell r="E1844">
            <v>0</v>
          </cell>
          <cell r="F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AO1844">
            <v>0</v>
          </cell>
          <cell r="AP1844">
            <v>0</v>
          </cell>
          <cell r="AQ1844">
            <v>0</v>
          </cell>
          <cell r="AR1844">
            <v>0</v>
          </cell>
          <cell r="AS1844">
            <v>90802.47</v>
          </cell>
          <cell r="AT1844">
            <v>0</v>
          </cell>
          <cell r="AU1844">
            <v>0</v>
          </cell>
          <cell r="AV1844">
            <v>0</v>
          </cell>
          <cell r="AW1844">
            <v>0</v>
          </cell>
          <cell r="AX1844">
            <v>0</v>
          </cell>
          <cell r="AY1844">
            <v>0</v>
          </cell>
          <cell r="AZ1844">
            <v>0</v>
          </cell>
          <cell r="BA1844">
            <v>0</v>
          </cell>
          <cell r="BB1844">
            <v>0</v>
          </cell>
          <cell r="BC1844">
            <v>0</v>
          </cell>
          <cell r="BD1844">
            <v>0</v>
          </cell>
          <cell r="BE1844">
            <v>0</v>
          </cell>
          <cell r="BF1844">
            <v>0</v>
          </cell>
          <cell r="BG1844">
            <v>0</v>
          </cell>
          <cell r="BH1844">
            <v>0</v>
          </cell>
          <cell r="BI1844">
            <v>0</v>
          </cell>
          <cell r="BJ1844">
            <v>0</v>
          </cell>
          <cell r="BK1844">
            <v>0</v>
          </cell>
          <cell r="BL1844">
            <v>0</v>
          </cell>
        </row>
        <row r="1845">
          <cell r="B1845" t="str">
            <v>1.1.06.08.00359</v>
          </cell>
          <cell r="C1845" t="str">
            <v xml:space="preserve">NV HANDY RIVER                                    </v>
          </cell>
          <cell r="D1845">
            <v>5</v>
          </cell>
          <cell r="E1845">
            <v>0</v>
          </cell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AO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238109.02</v>
          </cell>
          <cell r="AT1845">
            <v>-23.08</v>
          </cell>
          <cell r="AU1845">
            <v>-8108.54</v>
          </cell>
          <cell r="AV1845">
            <v>-8108.54</v>
          </cell>
          <cell r="AW1845">
            <v>-8108.54</v>
          </cell>
          <cell r="AX1845">
            <v>0</v>
          </cell>
          <cell r="AY1845">
            <v>0</v>
          </cell>
          <cell r="AZ1845">
            <v>0</v>
          </cell>
          <cell r="BA1845">
            <v>0</v>
          </cell>
          <cell r="BB1845">
            <v>0</v>
          </cell>
          <cell r="BC1845">
            <v>0</v>
          </cell>
          <cell r="BD1845">
            <v>0</v>
          </cell>
          <cell r="BE1845">
            <v>0</v>
          </cell>
          <cell r="BF1845">
            <v>0</v>
          </cell>
          <cell r="BG1845">
            <v>0</v>
          </cell>
          <cell r="BH1845">
            <v>0</v>
          </cell>
          <cell r="BI1845">
            <v>0</v>
          </cell>
          <cell r="BJ1845">
            <v>0</v>
          </cell>
          <cell r="BK1845">
            <v>0</v>
          </cell>
          <cell r="BL1845">
            <v>0</v>
          </cell>
        </row>
        <row r="1846">
          <cell r="B1846" t="str">
            <v>1.1.06.08.00360</v>
          </cell>
          <cell r="C1846" t="str">
            <v xml:space="preserve">NV SACURA                                         </v>
          </cell>
          <cell r="D1846">
            <v>5</v>
          </cell>
          <cell r="E1846">
            <v>0</v>
          </cell>
          <cell r="F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AO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T1846">
            <v>-150.05000000000001</v>
          </cell>
          <cell r="AU1846">
            <v>0</v>
          </cell>
          <cell r="AV1846">
            <v>0</v>
          </cell>
          <cell r="AW1846">
            <v>0</v>
          </cell>
          <cell r="AX1846">
            <v>0</v>
          </cell>
          <cell r="AY1846">
            <v>0</v>
          </cell>
          <cell r="AZ1846">
            <v>0</v>
          </cell>
          <cell r="BA1846">
            <v>0</v>
          </cell>
          <cell r="BB1846">
            <v>0</v>
          </cell>
          <cell r="BC1846">
            <v>0</v>
          </cell>
          <cell r="BD1846">
            <v>0</v>
          </cell>
          <cell r="BE1846">
            <v>0</v>
          </cell>
          <cell r="BF1846">
            <v>0</v>
          </cell>
          <cell r="BG1846">
            <v>0</v>
          </cell>
          <cell r="BH1846">
            <v>0</v>
          </cell>
          <cell r="BI1846">
            <v>0</v>
          </cell>
          <cell r="BJ1846">
            <v>0</v>
          </cell>
          <cell r="BK1846">
            <v>0</v>
          </cell>
          <cell r="BL1846">
            <v>0</v>
          </cell>
        </row>
        <row r="1847">
          <cell r="B1847" t="str">
            <v>1.1.06.08.00361</v>
          </cell>
          <cell r="C1847" t="str">
            <v xml:space="preserve">NV CHALKIDON                                      </v>
          </cell>
          <cell r="D1847">
            <v>5</v>
          </cell>
          <cell r="E1847">
            <v>0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AO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T1847">
            <v>-46.08</v>
          </cell>
          <cell r="AU1847">
            <v>-46.08</v>
          </cell>
          <cell r="AV1847">
            <v>-46.08</v>
          </cell>
          <cell r="AW1847">
            <v>0</v>
          </cell>
          <cell r="AX1847">
            <v>0</v>
          </cell>
          <cell r="AY1847">
            <v>0</v>
          </cell>
          <cell r="AZ1847">
            <v>0</v>
          </cell>
          <cell r="BA1847">
            <v>0</v>
          </cell>
          <cell r="BB1847">
            <v>0</v>
          </cell>
          <cell r="BC1847">
            <v>0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  <cell r="BK1847">
            <v>0</v>
          </cell>
          <cell r="BL1847">
            <v>0</v>
          </cell>
        </row>
        <row r="1848">
          <cell r="B1848" t="str">
            <v>1.1.06.08.00362</v>
          </cell>
          <cell r="C1848" t="str">
            <v xml:space="preserve">NV ARAYA                                          </v>
          </cell>
          <cell r="D1848">
            <v>5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AO1848">
            <v>0</v>
          </cell>
          <cell r="AP1848">
            <v>0</v>
          </cell>
          <cell r="AQ1848">
            <v>0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0</v>
          </cell>
          <cell r="AY1848">
            <v>0</v>
          </cell>
          <cell r="AZ1848">
            <v>0</v>
          </cell>
          <cell r="BA1848">
            <v>0</v>
          </cell>
          <cell r="BB1848">
            <v>0</v>
          </cell>
          <cell r="BC1848">
            <v>0</v>
          </cell>
          <cell r="BD1848">
            <v>0</v>
          </cell>
          <cell r="BE1848">
            <v>0</v>
          </cell>
          <cell r="BF1848">
            <v>0</v>
          </cell>
          <cell r="BG1848">
            <v>0</v>
          </cell>
          <cell r="BH1848">
            <v>0</v>
          </cell>
          <cell r="BI1848">
            <v>0</v>
          </cell>
          <cell r="BJ1848">
            <v>0</v>
          </cell>
          <cell r="BK1848">
            <v>0</v>
          </cell>
          <cell r="BL1848">
            <v>0</v>
          </cell>
        </row>
        <row r="1849">
          <cell r="B1849" t="str">
            <v>1.1.06.08.00363</v>
          </cell>
          <cell r="C1849" t="str">
            <v xml:space="preserve">NV NORDIC BULKER                                  </v>
          </cell>
          <cell r="D1849">
            <v>5</v>
          </cell>
          <cell r="E1849">
            <v>0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AO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T1849">
            <v>118.52</v>
          </cell>
          <cell r="AU1849">
            <v>118.52</v>
          </cell>
          <cell r="AV1849">
            <v>118.52</v>
          </cell>
          <cell r="AW1849">
            <v>118.52</v>
          </cell>
          <cell r="AX1849">
            <v>118.52</v>
          </cell>
          <cell r="AY1849">
            <v>0</v>
          </cell>
          <cell r="AZ1849">
            <v>0</v>
          </cell>
          <cell r="BA1849">
            <v>0</v>
          </cell>
          <cell r="BB1849">
            <v>0</v>
          </cell>
          <cell r="BC1849">
            <v>0</v>
          </cell>
          <cell r="BD1849">
            <v>0</v>
          </cell>
          <cell r="BE1849">
            <v>0</v>
          </cell>
          <cell r="BF1849">
            <v>0</v>
          </cell>
          <cell r="BG1849">
            <v>0</v>
          </cell>
          <cell r="BH1849">
            <v>0</v>
          </cell>
          <cell r="BI1849">
            <v>0</v>
          </cell>
          <cell r="BJ1849">
            <v>0</v>
          </cell>
          <cell r="BK1849">
            <v>0</v>
          </cell>
          <cell r="BL1849">
            <v>0</v>
          </cell>
        </row>
        <row r="1850">
          <cell r="B1850" t="str">
            <v>1.1.06.08.00364</v>
          </cell>
          <cell r="C1850" t="str">
            <v xml:space="preserve">NV GOKHAM KIRAN                                   </v>
          </cell>
          <cell r="D1850">
            <v>5</v>
          </cell>
          <cell r="E1850">
            <v>0</v>
          </cell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AO1850">
            <v>0</v>
          </cell>
          <cell r="AP1850">
            <v>0</v>
          </cell>
          <cell r="AQ1850">
            <v>0</v>
          </cell>
          <cell r="AR1850">
            <v>0</v>
          </cell>
          <cell r="AS1850">
            <v>0</v>
          </cell>
          <cell r="AT1850">
            <v>186402.13</v>
          </cell>
          <cell r="AU1850">
            <v>3577.05</v>
          </cell>
          <cell r="AV1850">
            <v>36.14</v>
          </cell>
          <cell r="AW1850">
            <v>36.14</v>
          </cell>
          <cell r="AX1850">
            <v>36.14</v>
          </cell>
          <cell r="AY1850">
            <v>0</v>
          </cell>
          <cell r="AZ1850">
            <v>0</v>
          </cell>
          <cell r="BA1850">
            <v>0</v>
          </cell>
          <cell r="BB1850">
            <v>0</v>
          </cell>
          <cell r="BC1850">
            <v>0</v>
          </cell>
          <cell r="BD1850">
            <v>0</v>
          </cell>
          <cell r="BE1850">
            <v>0</v>
          </cell>
          <cell r="BF1850">
            <v>0</v>
          </cell>
          <cell r="BG1850">
            <v>0</v>
          </cell>
          <cell r="BH1850">
            <v>0</v>
          </cell>
          <cell r="BI1850">
            <v>0</v>
          </cell>
          <cell r="BJ1850">
            <v>0</v>
          </cell>
          <cell r="BK1850">
            <v>0</v>
          </cell>
          <cell r="BL1850">
            <v>0</v>
          </cell>
        </row>
        <row r="1851">
          <cell r="B1851" t="str">
            <v>1.1.06.08.00365</v>
          </cell>
          <cell r="C1851" t="str">
            <v xml:space="preserve">NV BULK EMERALD                                   </v>
          </cell>
          <cell r="D1851">
            <v>5</v>
          </cell>
          <cell r="E1851">
            <v>0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AO1851">
            <v>0</v>
          </cell>
          <cell r="AP1851">
            <v>0</v>
          </cell>
          <cell r="AQ1851">
            <v>0</v>
          </cell>
          <cell r="AR1851">
            <v>0</v>
          </cell>
          <cell r="AS1851">
            <v>0</v>
          </cell>
          <cell r="AT1851">
            <v>341.64</v>
          </cell>
          <cell r="AU1851">
            <v>341.64</v>
          </cell>
          <cell r="AV1851">
            <v>341.64</v>
          </cell>
          <cell r="AW1851">
            <v>341.64</v>
          </cell>
          <cell r="AX1851">
            <v>0</v>
          </cell>
          <cell r="AY1851">
            <v>0</v>
          </cell>
          <cell r="AZ1851">
            <v>0</v>
          </cell>
          <cell r="BA1851">
            <v>0</v>
          </cell>
          <cell r="BB1851">
            <v>0</v>
          </cell>
          <cell r="BC1851">
            <v>0</v>
          </cell>
          <cell r="BD1851">
            <v>0</v>
          </cell>
          <cell r="BE1851">
            <v>0</v>
          </cell>
          <cell r="BF1851">
            <v>0</v>
          </cell>
          <cell r="BG1851">
            <v>0</v>
          </cell>
          <cell r="BH1851">
            <v>0</v>
          </cell>
          <cell r="BI1851">
            <v>0</v>
          </cell>
          <cell r="BJ1851">
            <v>0</v>
          </cell>
          <cell r="BK1851">
            <v>0</v>
          </cell>
          <cell r="BL1851">
            <v>0</v>
          </cell>
        </row>
        <row r="1852">
          <cell r="B1852" t="str">
            <v>1.1.06.08.00366</v>
          </cell>
          <cell r="C1852" t="str">
            <v xml:space="preserve">NV VOLCANO                                        </v>
          </cell>
          <cell r="D1852">
            <v>5</v>
          </cell>
          <cell r="E1852">
            <v>0</v>
          </cell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  <cell r="AO1852">
            <v>0</v>
          </cell>
          <cell r="AP1852">
            <v>0</v>
          </cell>
          <cell r="AQ1852">
            <v>0</v>
          </cell>
          <cell r="AR1852">
            <v>0</v>
          </cell>
          <cell r="AS1852">
            <v>0</v>
          </cell>
          <cell r="AT1852">
            <v>4035.82</v>
          </cell>
          <cell r="AU1852">
            <v>2701.91</v>
          </cell>
          <cell r="AV1852">
            <v>2701.91</v>
          </cell>
          <cell r="AW1852">
            <v>2701.91</v>
          </cell>
          <cell r="AX1852">
            <v>2701.91</v>
          </cell>
          <cell r="AY1852">
            <v>2701.91</v>
          </cell>
          <cell r="AZ1852">
            <v>106.09</v>
          </cell>
          <cell r="BA1852">
            <v>106.09</v>
          </cell>
          <cell r="BB1852">
            <v>0</v>
          </cell>
          <cell r="BC1852">
            <v>0</v>
          </cell>
          <cell r="BD1852">
            <v>0</v>
          </cell>
          <cell r="BE1852">
            <v>0</v>
          </cell>
          <cell r="BF1852">
            <v>0</v>
          </cell>
          <cell r="BG1852">
            <v>0</v>
          </cell>
          <cell r="BH1852">
            <v>0</v>
          </cell>
          <cell r="BI1852">
            <v>0</v>
          </cell>
          <cell r="BJ1852">
            <v>0</v>
          </cell>
          <cell r="BK1852">
            <v>0</v>
          </cell>
          <cell r="BL1852">
            <v>0</v>
          </cell>
        </row>
        <row r="1853">
          <cell r="B1853" t="str">
            <v>1.1.06.08.00367</v>
          </cell>
          <cell r="C1853" t="str">
            <v xml:space="preserve">NV MED RIVA                                       </v>
          </cell>
          <cell r="D1853">
            <v>5</v>
          </cell>
          <cell r="E1853">
            <v>0</v>
          </cell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AO1853">
            <v>0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T1853">
            <v>0</v>
          </cell>
          <cell r="AU1853">
            <v>180031.66</v>
          </cell>
          <cell r="AV1853">
            <v>-106.48</v>
          </cell>
          <cell r="AW1853">
            <v>-106.48</v>
          </cell>
          <cell r="AX1853">
            <v>-106.48</v>
          </cell>
          <cell r="AY1853">
            <v>-106.48</v>
          </cell>
          <cell r="AZ1853">
            <v>0</v>
          </cell>
          <cell r="BA1853">
            <v>0</v>
          </cell>
          <cell r="BB1853">
            <v>0</v>
          </cell>
          <cell r="BC1853">
            <v>0</v>
          </cell>
          <cell r="BD1853">
            <v>0</v>
          </cell>
          <cell r="BE1853">
            <v>0</v>
          </cell>
          <cell r="BF1853">
            <v>0</v>
          </cell>
          <cell r="BG1853">
            <v>0</v>
          </cell>
          <cell r="BH1853">
            <v>0</v>
          </cell>
          <cell r="BI1853">
            <v>0</v>
          </cell>
          <cell r="BJ1853">
            <v>0</v>
          </cell>
          <cell r="BK1853">
            <v>0</v>
          </cell>
          <cell r="BL1853">
            <v>0</v>
          </cell>
        </row>
        <row r="1854">
          <cell r="B1854" t="str">
            <v>1.1.06.08.00368</v>
          </cell>
          <cell r="C1854" t="str">
            <v xml:space="preserve">NV MISTER MICHAEL                                 </v>
          </cell>
          <cell r="D1854">
            <v>5</v>
          </cell>
          <cell r="E1854">
            <v>0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155831.46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  <cell r="AY1854">
            <v>0</v>
          </cell>
          <cell r="AZ1854">
            <v>0</v>
          </cell>
          <cell r="BA1854">
            <v>0</v>
          </cell>
          <cell r="BB1854">
            <v>0</v>
          </cell>
          <cell r="BC1854">
            <v>0</v>
          </cell>
          <cell r="BD1854">
            <v>0</v>
          </cell>
          <cell r="BE1854">
            <v>0</v>
          </cell>
          <cell r="BF1854">
            <v>0</v>
          </cell>
          <cell r="BG1854">
            <v>0</v>
          </cell>
          <cell r="BH1854">
            <v>0</v>
          </cell>
          <cell r="BI1854">
            <v>0</v>
          </cell>
          <cell r="BJ1854">
            <v>0</v>
          </cell>
          <cell r="BK1854">
            <v>0</v>
          </cell>
          <cell r="BL1854">
            <v>0</v>
          </cell>
        </row>
        <row r="1855">
          <cell r="B1855" t="str">
            <v>1.1.06.08.00369</v>
          </cell>
          <cell r="C1855" t="str">
            <v xml:space="preserve">NV LADY P                                         </v>
          </cell>
          <cell r="D1855">
            <v>5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9395.92</v>
          </cell>
          <cell r="AV1855">
            <v>9395.92</v>
          </cell>
          <cell r="AW1855">
            <v>9395.92</v>
          </cell>
          <cell r="AX1855">
            <v>0</v>
          </cell>
          <cell r="AY1855">
            <v>0</v>
          </cell>
          <cell r="AZ1855">
            <v>0</v>
          </cell>
          <cell r="BA1855">
            <v>0</v>
          </cell>
          <cell r="BB1855">
            <v>0</v>
          </cell>
          <cell r="BC1855">
            <v>0</v>
          </cell>
          <cell r="BD1855">
            <v>0</v>
          </cell>
          <cell r="BE1855">
            <v>0</v>
          </cell>
          <cell r="BF1855">
            <v>0</v>
          </cell>
          <cell r="BG1855">
            <v>0</v>
          </cell>
          <cell r="BH1855">
            <v>0</v>
          </cell>
          <cell r="BI1855">
            <v>0</v>
          </cell>
          <cell r="BJ1855">
            <v>0</v>
          </cell>
          <cell r="BK1855">
            <v>0</v>
          </cell>
          <cell r="BL1855">
            <v>0</v>
          </cell>
        </row>
        <row r="1856">
          <cell r="B1856" t="str">
            <v>1.1.06.08.00370</v>
          </cell>
          <cell r="C1856" t="str">
            <v xml:space="preserve">NV SAGA BEIJA FLOR                                </v>
          </cell>
          <cell r="D1856">
            <v>5</v>
          </cell>
          <cell r="E1856">
            <v>0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AO1856">
            <v>0</v>
          </cell>
          <cell r="AP1856">
            <v>0</v>
          </cell>
          <cell r="AQ1856">
            <v>0</v>
          </cell>
          <cell r="AR1856">
            <v>0</v>
          </cell>
          <cell r="AS1856">
            <v>0</v>
          </cell>
          <cell r="AT1856">
            <v>0</v>
          </cell>
          <cell r="AU1856">
            <v>0</v>
          </cell>
          <cell r="AV1856">
            <v>0</v>
          </cell>
          <cell r="AW1856">
            <v>0</v>
          </cell>
          <cell r="AX1856">
            <v>0</v>
          </cell>
          <cell r="AY1856">
            <v>0</v>
          </cell>
          <cell r="AZ1856">
            <v>0</v>
          </cell>
          <cell r="BA1856">
            <v>0</v>
          </cell>
          <cell r="BB1856">
            <v>0</v>
          </cell>
          <cell r="BC1856">
            <v>0</v>
          </cell>
          <cell r="BD1856">
            <v>0</v>
          </cell>
          <cell r="BE1856">
            <v>0</v>
          </cell>
          <cell r="BF1856">
            <v>0</v>
          </cell>
          <cell r="BG1856">
            <v>0</v>
          </cell>
          <cell r="BH1856">
            <v>0</v>
          </cell>
          <cell r="BI1856">
            <v>0</v>
          </cell>
          <cell r="BJ1856">
            <v>0</v>
          </cell>
          <cell r="BK1856">
            <v>0</v>
          </cell>
          <cell r="BL1856">
            <v>0</v>
          </cell>
        </row>
        <row r="1857">
          <cell r="B1857" t="str">
            <v>1.1.06.08.00371</v>
          </cell>
          <cell r="C1857" t="str">
            <v xml:space="preserve">NV VOC FLAMINGO                                   </v>
          </cell>
          <cell r="D1857">
            <v>5</v>
          </cell>
          <cell r="E1857">
            <v>0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AO1857">
            <v>0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T1857">
            <v>0</v>
          </cell>
          <cell r="AU1857">
            <v>0</v>
          </cell>
          <cell r="AV1857">
            <v>0</v>
          </cell>
          <cell r="AW1857">
            <v>0</v>
          </cell>
          <cell r="AX1857">
            <v>0</v>
          </cell>
          <cell r="AY1857">
            <v>0</v>
          </cell>
          <cell r="AZ1857">
            <v>0</v>
          </cell>
          <cell r="BA1857">
            <v>0</v>
          </cell>
          <cell r="BB1857">
            <v>0</v>
          </cell>
          <cell r="BC1857">
            <v>0</v>
          </cell>
          <cell r="BD1857">
            <v>0</v>
          </cell>
          <cell r="BE1857">
            <v>0</v>
          </cell>
          <cell r="BF1857">
            <v>0</v>
          </cell>
          <cell r="BG1857">
            <v>0</v>
          </cell>
          <cell r="BH1857">
            <v>0</v>
          </cell>
          <cell r="BI1857">
            <v>0</v>
          </cell>
          <cell r="BJ1857">
            <v>0</v>
          </cell>
          <cell r="BK1857">
            <v>0</v>
          </cell>
          <cell r="BL1857">
            <v>0</v>
          </cell>
        </row>
        <row r="1858">
          <cell r="B1858" t="str">
            <v>1.1.06.08.00372</v>
          </cell>
          <cell r="C1858" t="str">
            <v xml:space="preserve">NV ELENA TOPIC                                    </v>
          </cell>
          <cell r="D1858">
            <v>5</v>
          </cell>
          <cell r="E1858">
            <v>0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AO1858">
            <v>0</v>
          </cell>
          <cell r="AP1858">
            <v>0</v>
          </cell>
          <cell r="AQ1858">
            <v>0</v>
          </cell>
          <cell r="AR1858">
            <v>0</v>
          </cell>
          <cell r="AS1858">
            <v>0</v>
          </cell>
          <cell r="AT1858">
            <v>0</v>
          </cell>
          <cell r="AU1858">
            <v>175.26</v>
          </cell>
          <cell r="AV1858">
            <v>175.26</v>
          </cell>
          <cell r="AW1858">
            <v>0</v>
          </cell>
          <cell r="AX1858">
            <v>0</v>
          </cell>
          <cell r="AY1858">
            <v>0</v>
          </cell>
          <cell r="AZ1858">
            <v>0</v>
          </cell>
          <cell r="BA1858">
            <v>0</v>
          </cell>
          <cell r="BB1858">
            <v>0</v>
          </cell>
          <cell r="BC1858">
            <v>0</v>
          </cell>
          <cell r="BD1858">
            <v>0</v>
          </cell>
          <cell r="BE1858">
            <v>0</v>
          </cell>
          <cell r="BF1858">
            <v>0</v>
          </cell>
          <cell r="BG1858">
            <v>0</v>
          </cell>
          <cell r="BH1858">
            <v>0</v>
          </cell>
          <cell r="BI1858">
            <v>0</v>
          </cell>
          <cell r="BJ1858">
            <v>0</v>
          </cell>
          <cell r="BK1858">
            <v>0</v>
          </cell>
          <cell r="BL1858">
            <v>0</v>
          </cell>
        </row>
        <row r="1859">
          <cell r="B1859" t="str">
            <v>1.1.06.08.00373</v>
          </cell>
          <cell r="C1859" t="str">
            <v xml:space="preserve">NV TETE OLDENDORFF                                </v>
          </cell>
          <cell r="D1859">
            <v>5</v>
          </cell>
          <cell r="E1859">
            <v>0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</v>
          </cell>
          <cell r="AO1859">
            <v>0</v>
          </cell>
          <cell r="AP1859">
            <v>0</v>
          </cell>
          <cell r="AQ1859">
            <v>0</v>
          </cell>
          <cell r="AR1859">
            <v>0</v>
          </cell>
          <cell r="AS1859">
            <v>0</v>
          </cell>
          <cell r="AT1859">
            <v>0</v>
          </cell>
          <cell r="AU1859">
            <v>1815.62</v>
          </cell>
          <cell r="AV1859">
            <v>1815.62</v>
          </cell>
          <cell r="AW1859">
            <v>1815.62</v>
          </cell>
          <cell r="AX1859">
            <v>1815.62</v>
          </cell>
          <cell r="AY1859">
            <v>0</v>
          </cell>
          <cell r="AZ1859">
            <v>0</v>
          </cell>
          <cell r="BA1859">
            <v>0</v>
          </cell>
          <cell r="BB1859">
            <v>0</v>
          </cell>
          <cell r="BC1859">
            <v>0</v>
          </cell>
          <cell r="BD1859">
            <v>0</v>
          </cell>
          <cell r="BE1859">
            <v>0</v>
          </cell>
          <cell r="BF1859">
            <v>0</v>
          </cell>
          <cell r="BG1859">
            <v>0</v>
          </cell>
          <cell r="BH1859">
            <v>0</v>
          </cell>
          <cell r="BI1859">
            <v>0</v>
          </cell>
          <cell r="BJ1859">
            <v>0</v>
          </cell>
          <cell r="BK1859">
            <v>0</v>
          </cell>
          <cell r="BL1859">
            <v>0</v>
          </cell>
        </row>
        <row r="1860">
          <cell r="B1860" t="str">
            <v>1.1.06.08.00374</v>
          </cell>
          <cell r="C1860" t="str">
            <v xml:space="preserve">NV EDWINE OLDENDORFF                              </v>
          </cell>
          <cell r="D1860">
            <v>5</v>
          </cell>
          <cell r="E1860">
            <v>0</v>
          </cell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</v>
          </cell>
          <cell r="AO1860">
            <v>0</v>
          </cell>
          <cell r="AP1860">
            <v>0</v>
          </cell>
          <cell r="AQ1860">
            <v>0</v>
          </cell>
          <cell r="AR1860">
            <v>0</v>
          </cell>
          <cell r="AS1860">
            <v>0</v>
          </cell>
          <cell r="AT1860">
            <v>0</v>
          </cell>
          <cell r="AU1860">
            <v>1792.86</v>
          </cell>
          <cell r="AV1860">
            <v>1792.86</v>
          </cell>
          <cell r="AW1860">
            <v>1792.86</v>
          </cell>
          <cell r="AX1860">
            <v>1792.86</v>
          </cell>
          <cell r="AY1860">
            <v>0</v>
          </cell>
          <cell r="AZ1860">
            <v>0</v>
          </cell>
          <cell r="BA1860">
            <v>0</v>
          </cell>
          <cell r="BB1860">
            <v>0</v>
          </cell>
          <cell r="BC1860">
            <v>0</v>
          </cell>
          <cell r="BD1860">
            <v>0</v>
          </cell>
          <cell r="BE1860">
            <v>0</v>
          </cell>
          <cell r="BF1860">
            <v>0</v>
          </cell>
          <cell r="BG1860">
            <v>0</v>
          </cell>
          <cell r="BH1860">
            <v>0</v>
          </cell>
          <cell r="BI1860">
            <v>0</v>
          </cell>
          <cell r="BJ1860">
            <v>0</v>
          </cell>
          <cell r="BK1860">
            <v>0</v>
          </cell>
          <cell r="BL1860">
            <v>0</v>
          </cell>
        </row>
        <row r="1861">
          <cell r="B1861" t="str">
            <v>1.1.06.08.00375</v>
          </cell>
          <cell r="C1861" t="str">
            <v xml:space="preserve">NV PILION                                         </v>
          </cell>
          <cell r="D1861">
            <v>5</v>
          </cell>
          <cell r="E1861">
            <v>0</v>
          </cell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</v>
          </cell>
          <cell r="AO1861">
            <v>0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T1861">
            <v>0</v>
          </cell>
          <cell r="AU1861">
            <v>139475.62</v>
          </cell>
          <cell r="AV1861">
            <v>983.65</v>
          </cell>
          <cell r="AW1861">
            <v>-11104.53</v>
          </cell>
          <cell r="AX1861">
            <v>-11104.53</v>
          </cell>
          <cell r="AY1861">
            <v>-11104.53</v>
          </cell>
          <cell r="AZ1861">
            <v>0</v>
          </cell>
          <cell r="BA1861">
            <v>0</v>
          </cell>
          <cell r="BB1861">
            <v>0</v>
          </cell>
          <cell r="BC1861">
            <v>0</v>
          </cell>
          <cell r="BD1861">
            <v>0</v>
          </cell>
          <cell r="BE1861">
            <v>0</v>
          </cell>
          <cell r="BF1861">
            <v>0</v>
          </cell>
          <cell r="BG1861">
            <v>0</v>
          </cell>
          <cell r="BH1861">
            <v>0</v>
          </cell>
          <cell r="BI1861">
            <v>0</v>
          </cell>
          <cell r="BJ1861">
            <v>0</v>
          </cell>
          <cell r="BK1861">
            <v>0</v>
          </cell>
          <cell r="BL1861">
            <v>0</v>
          </cell>
        </row>
        <row r="1862">
          <cell r="B1862" t="str">
            <v>1.1.06.08.00376</v>
          </cell>
          <cell r="C1862" t="str">
            <v xml:space="preserve">NV GOLDEN SUN                                     </v>
          </cell>
          <cell r="D1862">
            <v>5</v>
          </cell>
          <cell r="E1862">
            <v>0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AO1862">
            <v>0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T1862">
            <v>0</v>
          </cell>
          <cell r="AU1862">
            <v>0</v>
          </cell>
          <cell r="AV1862">
            <v>0</v>
          </cell>
          <cell r="AW1862">
            <v>0</v>
          </cell>
          <cell r="AX1862">
            <v>0</v>
          </cell>
          <cell r="AY1862">
            <v>0</v>
          </cell>
          <cell r="AZ1862">
            <v>0</v>
          </cell>
          <cell r="BA1862">
            <v>92750.19</v>
          </cell>
          <cell r="BB1862">
            <v>8162.03</v>
          </cell>
          <cell r="BC1862">
            <v>8465.76</v>
          </cell>
          <cell r="BD1862">
            <v>0</v>
          </cell>
          <cell r="BE1862">
            <v>0</v>
          </cell>
          <cell r="BF1862">
            <v>0</v>
          </cell>
          <cell r="BG1862">
            <v>0</v>
          </cell>
          <cell r="BH1862">
            <v>0</v>
          </cell>
          <cell r="BI1862">
            <v>0</v>
          </cell>
          <cell r="BJ1862">
            <v>0</v>
          </cell>
          <cell r="BK1862">
            <v>0</v>
          </cell>
          <cell r="BL1862">
            <v>0</v>
          </cell>
        </row>
        <row r="1863">
          <cell r="B1863" t="str">
            <v>1.1.06.08.00377</v>
          </cell>
          <cell r="C1863" t="str">
            <v xml:space="preserve">NV ALEXANDROS TH                                  </v>
          </cell>
          <cell r="D1863">
            <v>5</v>
          </cell>
          <cell r="E1863">
            <v>0</v>
          </cell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AO1863">
            <v>0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T1863">
            <v>0</v>
          </cell>
          <cell r="AU1863">
            <v>0</v>
          </cell>
          <cell r="AV1863">
            <v>4274.1499999999996</v>
          </cell>
          <cell r="AW1863">
            <v>4274.1499999999996</v>
          </cell>
          <cell r="AX1863">
            <v>4274.1499999999996</v>
          </cell>
          <cell r="AY1863">
            <v>0</v>
          </cell>
          <cell r="AZ1863">
            <v>0</v>
          </cell>
          <cell r="BA1863">
            <v>0</v>
          </cell>
          <cell r="BB1863">
            <v>0</v>
          </cell>
          <cell r="BC1863">
            <v>0</v>
          </cell>
          <cell r="BD1863">
            <v>0</v>
          </cell>
          <cell r="BE1863">
            <v>0</v>
          </cell>
          <cell r="BF1863">
            <v>0</v>
          </cell>
          <cell r="BG1863">
            <v>0</v>
          </cell>
          <cell r="BH1863">
            <v>0</v>
          </cell>
          <cell r="BI1863">
            <v>0</v>
          </cell>
          <cell r="BJ1863">
            <v>0</v>
          </cell>
          <cell r="BK1863">
            <v>0</v>
          </cell>
          <cell r="BL1863">
            <v>0</v>
          </cell>
        </row>
        <row r="1864">
          <cell r="B1864" t="str">
            <v>1.1.06.08.00378</v>
          </cell>
          <cell r="C1864" t="str">
            <v xml:space="preserve">NV KICKAPOO BELLE                                 </v>
          </cell>
          <cell r="D1864">
            <v>5</v>
          </cell>
          <cell r="E1864">
            <v>0</v>
          </cell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</v>
          </cell>
          <cell r="AO1864">
            <v>0</v>
          </cell>
          <cell r="AP1864">
            <v>0</v>
          </cell>
          <cell r="AQ1864">
            <v>0</v>
          </cell>
          <cell r="AR1864">
            <v>0</v>
          </cell>
          <cell r="AS1864">
            <v>0</v>
          </cell>
          <cell r="AT1864">
            <v>0</v>
          </cell>
          <cell r="AU1864">
            <v>0</v>
          </cell>
          <cell r="AV1864">
            <v>157299.84</v>
          </cell>
          <cell r="AW1864">
            <v>0</v>
          </cell>
          <cell r="AX1864">
            <v>0</v>
          </cell>
          <cell r="AY1864">
            <v>0</v>
          </cell>
          <cell r="AZ1864">
            <v>0</v>
          </cell>
          <cell r="BA1864">
            <v>0</v>
          </cell>
          <cell r="BB1864">
            <v>0</v>
          </cell>
          <cell r="BC1864">
            <v>0</v>
          </cell>
          <cell r="BD1864">
            <v>0</v>
          </cell>
          <cell r="BE1864">
            <v>0</v>
          </cell>
          <cell r="BF1864">
            <v>0</v>
          </cell>
          <cell r="BG1864">
            <v>0</v>
          </cell>
          <cell r="BH1864">
            <v>0</v>
          </cell>
          <cell r="BI1864">
            <v>0</v>
          </cell>
          <cell r="BJ1864">
            <v>0</v>
          </cell>
          <cell r="BK1864">
            <v>0</v>
          </cell>
          <cell r="BL1864">
            <v>0</v>
          </cell>
        </row>
        <row r="1865">
          <cell r="B1865" t="str">
            <v>1.1.06.08.00379</v>
          </cell>
          <cell r="C1865" t="str">
            <v xml:space="preserve">NV SAITTORIN II                                   </v>
          </cell>
          <cell r="D1865">
            <v>5</v>
          </cell>
          <cell r="E1865">
            <v>0</v>
          </cell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AO1865">
            <v>0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T1865">
            <v>0</v>
          </cell>
          <cell r="AU1865">
            <v>0</v>
          </cell>
          <cell r="AV1865">
            <v>0</v>
          </cell>
          <cell r="AW1865">
            <v>0</v>
          </cell>
          <cell r="AX1865">
            <v>0</v>
          </cell>
          <cell r="AY1865">
            <v>0</v>
          </cell>
          <cell r="AZ1865">
            <v>0</v>
          </cell>
          <cell r="BA1865">
            <v>0</v>
          </cell>
          <cell r="BB1865">
            <v>0</v>
          </cell>
          <cell r="BC1865">
            <v>0</v>
          </cell>
          <cell r="BD1865">
            <v>0</v>
          </cell>
          <cell r="BE1865">
            <v>0</v>
          </cell>
          <cell r="BF1865">
            <v>0</v>
          </cell>
          <cell r="BG1865">
            <v>0</v>
          </cell>
          <cell r="BH1865">
            <v>0</v>
          </cell>
          <cell r="BI1865">
            <v>0</v>
          </cell>
          <cell r="BJ1865">
            <v>0</v>
          </cell>
          <cell r="BK1865">
            <v>0</v>
          </cell>
          <cell r="BL1865">
            <v>0</v>
          </cell>
        </row>
        <row r="1866">
          <cell r="B1866" t="str">
            <v>1.1.06.08.00380</v>
          </cell>
          <cell r="C1866" t="str">
            <v xml:space="preserve">NV STAR VEJA                                      </v>
          </cell>
          <cell r="D1866">
            <v>5</v>
          </cell>
          <cell r="E1866">
            <v>0</v>
          </cell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  <cell r="AO1866">
            <v>0</v>
          </cell>
          <cell r="AP1866">
            <v>0</v>
          </cell>
          <cell r="AQ1866">
            <v>0</v>
          </cell>
          <cell r="AR1866">
            <v>0</v>
          </cell>
          <cell r="AS1866">
            <v>0</v>
          </cell>
          <cell r="AT1866">
            <v>0</v>
          </cell>
          <cell r="AU1866">
            <v>0</v>
          </cell>
          <cell r="AV1866">
            <v>0</v>
          </cell>
          <cell r="AW1866">
            <v>130071.4</v>
          </cell>
          <cell r="AX1866">
            <v>0</v>
          </cell>
          <cell r="AY1866">
            <v>0</v>
          </cell>
          <cell r="AZ1866">
            <v>0</v>
          </cell>
          <cell r="BA1866">
            <v>0</v>
          </cell>
          <cell r="BB1866">
            <v>0</v>
          </cell>
          <cell r="BC1866">
            <v>0</v>
          </cell>
          <cell r="BD1866">
            <v>0</v>
          </cell>
          <cell r="BE1866">
            <v>0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  <cell r="BK1866">
            <v>0</v>
          </cell>
          <cell r="BL1866">
            <v>0</v>
          </cell>
        </row>
        <row r="1867">
          <cell r="B1867" t="str">
            <v>1.1.06.08.00381</v>
          </cell>
          <cell r="C1867" t="str">
            <v xml:space="preserve">NV STARLUCK                                       </v>
          </cell>
          <cell r="D1867">
            <v>5</v>
          </cell>
          <cell r="E1867">
            <v>0</v>
          </cell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AO1867">
            <v>0</v>
          </cell>
          <cell r="AP1867">
            <v>0</v>
          </cell>
          <cell r="AQ1867">
            <v>0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17788.28</v>
          </cell>
          <cell r="AX1867">
            <v>13691.01</v>
          </cell>
          <cell r="AY1867">
            <v>13691.01</v>
          </cell>
          <cell r="AZ1867">
            <v>0</v>
          </cell>
          <cell r="BA1867">
            <v>0</v>
          </cell>
          <cell r="BB1867">
            <v>0</v>
          </cell>
          <cell r="BC1867">
            <v>0</v>
          </cell>
          <cell r="BD1867">
            <v>0</v>
          </cell>
          <cell r="BE1867">
            <v>0</v>
          </cell>
          <cell r="BF1867">
            <v>0</v>
          </cell>
          <cell r="BG1867">
            <v>0</v>
          </cell>
          <cell r="BH1867">
            <v>0</v>
          </cell>
          <cell r="BI1867">
            <v>0</v>
          </cell>
          <cell r="BJ1867">
            <v>0</v>
          </cell>
          <cell r="BK1867">
            <v>0</v>
          </cell>
          <cell r="BL1867">
            <v>0</v>
          </cell>
        </row>
        <row r="1868">
          <cell r="B1868" t="str">
            <v>1.1.06.08.00382</v>
          </cell>
          <cell r="C1868" t="str">
            <v xml:space="preserve">NV OCEAN LIGHT                                    </v>
          </cell>
          <cell r="D1868">
            <v>5</v>
          </cell>
          <cell r="E1868">
            <v>0</v>
          </cell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AO1868">
            <v>0</v>
          </cell>
          <cell r="AP1868">
            <v>0</v>
          </cell>
          <cell r="AQ1868">
            <v>0</v>
          </cell>
          <cell r="AR1868">
            <v>0</v>
          </cell>
          <cell r="AS1868">
            <v>0</v>
          </cell>
          <cell r="AT1868">
            <v>0</v>
          </cell>
          <cell r="AU1868">
            <v>0</v>
          </cell>
          <cell r="AV1868">
            <v>0</v>
          </cell>
          <cell r="AW1868">
            <v>103493.35</v>
          </cell>
          <cell r="AX1868">
            <v>73871.88</v>
          </cell>
          <cell r="AY1868">
            <v>319061.36</v>
          </cell>
          <cell r="AZ1868">
            <v>61596.45</v>
          </cell>
          <cell r="BA1868">
            <v>44406.21</v>
          </cell>
          <cell r="BB1868">
            <v>44406.21</v>
          </cell>
          <cell r="BC1868">
            <v>44406.21</v>
          </cell>
          <cell r="BD1868">
            <v>0</v>
          </cell>
          <cell r="BE1868">
            <v>0</v>
          </cell>
          <cell r="BF1868">
            <v>0</v>
          </cell>
          <cell r="BG1868">
            <v>0</v>
          </cell>
          <cell r="BH1868">
            <v>0</v>
          </cell>
          <cell r="BI1868">
            <v>0</v>
          </cell>
          <cell r="BJ1868">
            <v>0</v>
          </cell>
          <cell r="BK1868">
            <v>0</v>
          </cell>
          <cell r="BL1868">
            <v>0</v>
          </cell>
        </row>
        <row r="1869">
          <cell r="B1869" t="str">
            <v>1.1.06.08.00383</v>
          </cell>
          <cell r="C1869" t="str">
            <v xml:space="preserve">NV MERCOSUL PALO META                             </v>
          </cell>
          <cell r="D1869">
            <v>5</v>
          </cell>
          <cell r="E1869">
            <v>0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  <cell r="AO1869">
            <v>0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0</v>
          </cell>
          <cell r="AY1869">
            <v>0</v>
          </cell>
          <cell r="AZ1869">
            <v>0</v>
          </cell>
          <cell r="BA1869">
            <v>0</v>
          </cell>
          <cell r="BB1869">
            <v>0</v>
          </cell>
          <cell r="BC1869">
            <v>0</v>
          </cell>
          <cell r="BD1869">
            <v>0</v>
          </cell>
          <cell r="BE1869">
            <v>0</v>
          </cell>
          <cell r="BF1869">
            <v>0</v>
          </cell>
          <cell r="BG1869">
            <v>0</v>
          </cell>
          <cell r="BH1869">
            <v>0</v>
          </cell>
          <cell r="BI1869">
            <v>0</v>
          </cell>
          <cell r="BJ1869">
            <v>0</v>
          </cell>
          <cell r="BK1869">
            <v>0</v>
          </cell>
          <cell r="BL1869">
            <v>0</v>
          </cell>
        </row>
        <row r="1870">
          <cell r="B1870" t="str">
            <v>1.1.06.08.00384</v>
          </cell>
          <cell r="C1870" t="str">
            <v xml:space="preserve">NV SANTORIN II                                    </v>
          </cell>
          <cell r="D1870">
            <v>5</v>
          </cell>
          <cell r="E1870">
            <v>0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AO1870">
            <v>0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T1870">
            <v>0</v>
          </cell>
          <cell r="AU1870">
            <v>0</v>
          </cell>
          <cell r="AV1870">
            <v>5335.87</v>
          </cell>
          <cell r="AW1870">
            <v>5335.87</v>
          </cell>
          <cell r="AX1870">
            <v>5335.87</v>
          </cell>
          <cell r="AY1870">
            <v>3039.92</v>
          </cell>
          <cell r="AZ1870">
            <v>0</v>
          </cell>
          <cell r="BA1870">
            <v>0</v>
          </cell>
          <cell r="BB1870">
            <v>0</v>
          </cell>
          <cell r="BC1870">
            <v>0</v>
          </cell>
          <cell r="BD1870">
            <v>0</v>
          </cell>
          <cell r="BE1870">
            <v>0</v>
          </cell>
          <cell r="BF1870">
            <v>0</v>
          </cell>
          <cell r="BG1870">
            <v>0</v>
          </cell>
          <cell r="BH1870">
            <v>0</v>
          </cell>
          <cell r="BI1870">
            <v>0</v>
          </cell>
          <cell r="BJ1870">
            <v>0</v>
          </cell>
          <cell r="BK1870">
            <v>0</v>
          </cell>
          <cell r="BL1870">
            <v>0</v>
          </cell>
        </row>
        <row r="1871">
          <cell r="B1871" t="str">
            <v>1.1.06.08.00385</v>
          </cell>
          <cell r="C1871" t="str">
            <v xml:space="preserve">NV HARMAC DOWN                                    </v>
          </cell>
          <cell r="D1871">
            <v>5</v>
          </cell>
          <cell r="E1871">
            <v>0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  <cell r="AO1871">
            <v>0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0</v>
          </cell>
          <cell r="AY1871">
            <v>0</v>
          </cell>
          <cell r="AZ1871">
            <v>0</v>
          </cell>
          <cell r="BA1871">
            <v>0</v>
          </cell>
          <cell r="BB1871">
            <v>0</v>
          </cell>
          <cell r="BC1871">
            <v>0</v>
          </cell>
          <cell r="BD1871">
            <v>0</v>
          </cell>
          <cell r="BE1871">
            <v>0</v>
          </cell>
          <cell r="BF1871">
            <v>0</v>
          </cell>
          <cell r="BG1871">
            <v>0</v>
          </cell>
          <cell r="BH1871">
            <v>0</v>
          </cell>
          <cell r="BI1871">
            <v>0</v>
          </cell>
          <cell r="BJ1871">
            <v>0</v>
          </cell>
          <cell r="BK1871">
            <v>0</v>
          </cell>
          <cell r="BL1871">
            <v>0</v>
          </cell>
        </row>
        <row r="1872">
          <cell r="B1872" t="str">
            <v>1.1.06.08.00386</v>
          </cell>
          <cell r="C1872" t="str">
            <v xml:space="preserve">NV AVRA D                                         </v>
          </cell>
          <cell r="D1872">
            <v>5</v>
          </cell>
          <cell r="E1872">
            <v>0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AO1872">
            <v>0</v>
          </cell>
          <cell r="AP1872">
            <v>0</v>
          </cell>
          <cell r="AQ1872">
            <v>0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515076.15</v>
          </cell>
          <cell r="AW1872">
            <v>3676.67</v>
          </cell>
          <cell r="AX1872">
            <v>3676.67</v>
          </cell>
          <cell r="AY1872">
            <v>-5370</v>
          </cell>
          <cell r="AZ1872">
            <v>27099.919999999998</v>
          </cell>
          <cell r="BA1872">
            <v>0</v>
          </cell>
          <cell r="BB1872">
            <v>0</v>
          </cell>
          <cell r="BC1872">
            <v>0</v>
          </cell>
          <cell r="BD1872">
            <v>0</v>
          </cell>
          <cell r="BE1872">
            <v>0</v>
          </cell>
          <cell r="BF1872">
            <v>0</v>
          </cell>
          <cell r="BG1872">
            <v>0</v>
          </cell>
          <cell r="BH1872">
            <v>0</v>
          </cell>
          <cell r="BI1872">
            <v>0</v>
          </cell>
          <cell r="BJ1872">
            <v>0</v>
          </cell>
          <cell r="BK1872">
            <v>0</v>
          </cell>
          <cell r="BL1872">
            <v>0</v>
          </cell>
        </row>
        <row r="1873">
          <cell r="B1873" t="str">
            <v>1.1.06.08.00387</v>
          </cell>
          <cell r="C1873" t="str">
            <v xml:space="preserve">NV CANOPUS                                        </v>
          </cell>
          <cell r="D1873">
            <v>5</v>
          </cell>
          <cell r="E1873">
            <v>0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  <cell r="AY1873">
            <v>0</v>
          </cell>
          <cell r="AZ1873">
            <v>0</v>
          </cell>
          <cell r="BA1873">
            <v>0</v>
          </cell>
          <cell r="BB1873">
            <v>0</v>
          </cell>
          <cell r="BC1873">
            <v>0</v>
          </cell>
          <cell r="BD1873">
            <v>0</v>
          </cell>
          <cell r="BE1873">
            <v>0</v>
          </cell>
          <cell r="BF1873">
            <v>0</v>
          </cell>
          <cell r="BG1873">
            <v>0</v>
          </cell>
          <cell r="BH1873">
            <v>0</v>
          </cell>
          <cell r="BI1873">
            <v>0</v>
          </cell>
          <cell r="BJ1873">
            <v>0</v>
          </cell>
          <cell r="BK1873">
            <v>0</v>
          </cell>
          <cell r="BL1873">
            <v>0</v>
          </cell>
        </row>
        <row r="1874">
          <cell r="B1874" t="str">
            <v>1.1.06.08.00388</v>
          </cell>
          <cell r="C1874" t="str">
            <v xml:space="preserve">NV MED LEGEND                                     </v>
          </cell>
          <cell r="D1874">
            <v>5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805.09</v>
          </cell>
          <cell r="AX1874">
            <v>805.09</v>
          </cell>
          <cell r="AY1874">
            <v>0</v>
          </cell>
          <cell r="AZ1874">
            <v>0</v>
          </cell>
          <cell r="BA1874">
            <v>0</v>
          </cell>
          <cell r="BB1874">
            <v>0</v>
          </cell>
          <cell r="BC1874">
            <v>0</v>
          </cell>
          <cell r="BD1874">
            <v>0</v>
          </cell>
          <cell r="BE1874">
            <v>0</v>
          </cell>
          <cell r="BF1874">
            <v>0</v>
          </cell>
          <cell r="BG1874">
            <v>0</v>
          </cell>
          <cell r="BH1874">
            <v>0</v>
          </cell>
          <cell r="BI1874">
            <v>0</v>
          </cell>
          <cell r="BJ1874">
            <v>0</v>
          </cell>
          <cell r="BK1874">
            <v>0</v>
          </cell>
          <cell r="BL1874">
            <v>0</v>
          </cell>
        </row>
        <row r="1875">
          <cell r="B1875" t="str">
            <v>1.1.06.08.00389</v>
          </cell>
          <cell r="C1875" t="str">
            <v xml:space="preserve">NV PINE                                           </v>
          </cell>
          <cell r="D1875">
            <v>5</v>
          </cell>
          <cell r="E1875">
            <v>0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AO1875">
            <v>0</v>
          </cell>
          <cell r="AP1875">
            <v>0</v>
          </cell>
          <cell r="AQ1875">
            <v>0</v>
          </cell>
          <cell r="AR1875">
            <v>0</v>
          </cell>
          <cell r="AS1875">
            <v>0</v>
          </cell>
          <cell r="AT1875">
            <v>0</v>
          </cell>
          <cell r="AU1875">
            <v>0</v>
          </cell>
          <cell r="AV1875">
            <v>670.73</v>
          </cell>
          <cell r="AW1875">
            <v>0</v>
          </cell>
          <cell r="AX1875">
            <v>0</v>
          </cell>
          <cell r="AY1875">
            <v>0</v>
          </cell>
          <cell r="AZ1875">
            <v>0</v>
          </cell>
          <cell r="BA1875">
            <v>0</v>
          </cell>
          <cell r="BB1875">
            <v>0</v>
          </cell>
          <cell r="BC1875">
            <v>0</v>
          </cell>
          <cell r="BD1875">
            <v>0</v>
          </cell>
          <cell r="BE1875">
            <v>0</v>
          </cell>
          <cell r="BF1875">
            <v>0</v>
          </cell>
          <cell r="BG1875">
            <v>0</v>
          </cell>
          <cell r="BH1875">
            <v>0</v>
          </cell>
          <cell r="BI1875">
            <v>0</v>
          </cell>
          <cell r="BJ1875">
            <v>0</v>
          </cell>
          <cell r="BK1875">
            <v>0</v>
          </cell>
          <cell r="BL1875">
            <v>0</v>
          </cell>
        </row>
        <row r="1876">
          <cell r="B1876" t="str">
            <v>1.1.06.08.00390</v>
          </cell>
          <cell r="C1876" t="str">
            <v xml:space="preserve">NV SENECA MAIDEN                                  </v>
          </cell>
          <cell r="D1876">
            <v>5</v>
          </cell>
          <cell r="E1876">
            <v>0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  <cell r="AO1876">
            <v>0</v>
          </cell>
          <cell r="AP1876">
            <v>0</v>
          </cell>
          <cell r="AQ1876">
            <v>0</v>
          </cell>
          <cell r="AR1876">
            <v>0</v>
          </cell>
          <cell r="AS1876">
            <v>0</v>
          </cell>
          <cell r="AT1876">
            <v>0</v>
          </cell>
          <cell r="AU1876">
            <v>0</v>
          </cell>
          <cell r="AV1876">
            <v>22087.81</v>
          </cell>
          <cell r="AW1876">
            <v>12305.62</v>
          </cell>
          <cell r="AX1876">
            <v>0</v>
          </cell>
          <cell r="AY1876">
            <v>0</v>
          </cell>
          <cell r="AZ1876">
            <v>0</v>
          </cell>
          <cell r="BA1876">
            <v>0</v>
          </cell>
          <cell r="BB1876">
            <v>0</v>
          </cell>
          <cell r="BC1876">
            <v>0</v>
          </cell>
          <cell r="BD1876">
            <v>0</v>
          </cell>
          <cell r="BE1876">
            <v>0</v>
          </cell>
          <cell r="BF1876">
            <v>0</v>
          </cell>
          <cell r="BG1876">
            <v>0</v>
          </cell>
          <cell r="BH1876">
            <v>0</v>
          </cell>
          <cell r="BI1876">
            <v>0</v>
          </cell>
          <cell r="BJ1876">
            <v>0</v>
          </cell>
          <cell r="BK1876">
            <v>0</v>
          </cell>
          <cell r="BL1876">
            <v>0</v>
          </cell>
        </row>
        <row r="1877">
          <cell r="B1877" t="str">
            <v>1.1.06.08.00391</v>
          </cell>
          <cell r="C1877" t="str">
            <v xml:space="preserve">NV STELIOS B                                      </v>
          </cell>
          <cell r="D1877">
            <v>5</v>
          </cell>
          <cell r="E1877">
            <v>0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AO1877">
            <v>0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T1877">
            <v>0</v>
          </cell>
          <cell r="AU1877">
            <v>0</v>
          </cell>
          <cell r="AV1877">
            <v>0</v>
          </cell>
          <cell r="AW1877">
            <v>3550.17</v>
          </cell>
          <cell r="AX1877">
            <v>3550.17</v>
          </cell>
          <cell r="AY1877">
            <v>0</v>
          </cell>
          <cell r="AZ1877">
            <v>0</v>
          </cell>
          <cell r="BA1877">
            <v>0</v>
          </cell>
          <cell r="BB1877">
            <v>0</v>
          </cell>
          <cell r="BC1877">
            <v>0</v>
          </cell>
          <cell r="BD1877">
            <v>0</v>
          </cell>
          <cell r="BE1877">
            <v>0</v>
          </cell>
          <cell r="BF1877">
            <v>0</v>
          </cell>
          <cell r="BG1877">
            <v>0</v>
          </cell>
          <cell r="BH1877">
            <v>0</v>
          </cell>
          <cell r="BI1877">
            <v>0</v>
          </cell>
          <cell r="BJ1877">
            <v>0</v>
          </cell>
          <cell r="BK1877">
            <v>0</v>
          </cell>
          <cell r="BL1877">
            <v>0</v>
          </cell>
        </row>
        <row r="1878">
          <cell r="B1878" t="str">
            <v>1.1.06.08.00392</v>
          </cell>
          <cell r="C1878" t="str">
            <v xml:space="preserve">NV FANY                                           </v>
          </cell>
          <cell r="D1878">
            <v>5</v>
          </cell>
          <cell r="E1878">
            <v>0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AO1878">
            <v>0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T1878">
            <v>0</v>
          </cell>
          <cell r="AU1878">
            <v>0</v>
          </cell>
          <cell r="AV1878">
            <v>0</v>
          </cell>
          <cell r="AW1878">
            <v>30827.5</v>
          </cell>
          <cell r="AX1878">
            <v>6662.95</v>
          </cell>
          <cell r="AY1878">
            <v>3412.64</v>
          </cell>
          <cell r="AZ1878">
            <v>0</v>
          </cell>
          <cell r="BA1878">
            <v>0</v>
          </cell>
          <cell r="BB1878">
            <v>0</v>
          </cell>
          <cell r="BC1878">
            <v>0</v>
          </cell>
          <cell r="BD1878">
            <v>0</v>
          </cell>
          <cell r="BE1878">
            <v>0</v>
          </cell>
          <cell r="BF1878">
            <v>0</v>
          </cell>
          <cell r="BG1878">
            <v>0</v>
          </cell>
          <cell r="BH1878">
            <v>0</v>
          </cell>
          <cell r="BI1878">
            <v>0</v>
          </cell>
          <cell r="BJ1878">
            <v>0</v>
          </cell>
          <cell r="BK1878">
            <v>0</v>
          </cell>
          <cell r="BL1878">
            <v>0</v>
          </cell>
        </row>
        <row r="1879">
          <cell r="B1879" t="str">
            <v>1.1.06.08.00393</v>
          </cell>
          <cell r="C1879" t="str">
            <v xml:space="preserve">NV YORDANKA NIKOLOVA                              </v>
          </cell>
          <cell r="D1879">
            <v>5</v>
          </cell>
          <cell r="E1879">
            <v>0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AO1879">
            <v>0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T1879">
            <v>0</v>
          </cell>
          <cell r="AU1879">
            <v>0</v>
          </cell>
          <cell r="AV1879">
            <v>0</v>
          </cell>
          <cell r="AW1879">
            <v>86700.28</v>
          </cell>
          <cell r="AX1879">
            <v>20963.63</v>
          </cell>
          <cell r="AY1879">
            <v>13532.73</v>
          </cell>
          <cell r="AZ1879">
            <v>13532.73</v>
          </cell>
          <cell r="BA1879">
            <v>62219.22</v>
          </cell>
          <cell r="BB1879">
            <v>1297.6400000000001</v>
          </cell>
          <cell r="BC1879">
            <v>1297.6400000000001</v>
          </cell>
          <cell r="BD1879">
            <v>0</v>
          </cell>
          <cell r="BE1879">
            <v>0</v>
          </cell>
          <cell r="BF1879">
            <v>0</v>
          </cell>
          <cell r="BG1879">
            <v>0</v>
          </cell>
          <cell r="BH1879">
            <v>0</v>
          </cell>
          <cell r="BI1879">
            <v>0</v>
          </cell>
          <cell r="BJ1879">
            <v>0</v>
          </cell>
          <cell r="BK1879">
            <v>0</v>
          </cell>
          <cell r="BL1879">
            <v>0</v>
          </cell>
        </row>
        <row r="1880">
          <cell r="B1880" t="str">
            <v>1.1.06.08.00394</v>
          </cell>
          <cell r="C1880" t="str">
            <v xml:space="preserve">NV TAMARITA                                       </v>
          </cell>
          <cell r="D1880">
            <v>5</v>
          </cell>
          <cell r="E1880">
            <v>0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AO1880">
            <v>0</v>
          </cell>
          <cell r="AP1880">
            <v>0</v>
          </cell>
          <cell r="AQ1880">
            <v>0</v>
          </cell>
          <cell r="AR1880">
            <v>0</v>
          </cell>
          <cell r="AS1880">
            <v>0</v>
          </cell>
          <cell r="AT1880">
            <v>0</v>
          </cell>
          <cell r="AU1880">
            <v>0</v>
          </cell>
          <cell r="AV1880">
            <v>0</v>
          </cell>
          <cell r="AW1880">
            <v>186051.29</v>
          </cell>
          <cell r="AX1880">
            <v>13554.21</v>
          </cell>
          <cell r="AY1880">
            <v>13554.21</v>
          </cell>
          <cell r="AZ1880">
            <v>755.23</v>
          </cell>
          <cell r="BA1880">
            <v>755.23</v>
          </cell>
          <cell r="BB1880">
            <v>0</v>
          </cell>
          <cell r="BC1880">
            <v>0</v>
          </cell>
          <cell r="BD1880">
            <v>0</v>
          </cell>
          <cell r="BE1880">
            <v>0</v>
          </cell>
          <cell r="BF1880">
            <v>0</v>
          </cell>
          <cell r="BG1880">
            <v>0</v>
          </cell>
          <cell r="BH1880">
            <v>0</v>
          </cell>
          <cell r="BI1880">
            <v>0</v>
          </cell>
          <cell r="BJ1880">
            <v>0</v>
          </cell>
          <cell r="BK1880">
            <v>0</v>
          </cell>
          <cell r="BL1880">
            <v>0</v>
          </cell>
        </row>
        <row r="1881">
          <cell r="B1881" t="str">
            <v>1.1.06.08.00395</v>
          </cell>
          <cell r="C1881" t="str">
            <v xml:space="preserve">NV STAR VEGA                                      </v>
          </cell>
          <cell r="D1881">
            <v>5</v>
          </cell>
          <cell r="E1881">
            <v>0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  <cell r="AO1881">
            <v>0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T1881">
            <v>0</v>
          </cell>
          <cell r="AU1881">
            <v>0</v>
          </cell>
          <cell r="AV1881">
            <v>0</v>
          </cell>
          <cell r="AW1881">
            <v>299741.09999999998</v>
          </cell>
          <cell r="AX1881">
            <v>19040.47</v>
          </cell>
          <cell r="AY1881">
            <v>19040.47</v>
          </cell>
          <cell r="AZ1881">
            <v>6118.94</v>
          </cell>
          <cell r="BA1881">
            <v>0</v>
          </cell>
          <cell r="BB1881">
            <v>0</v>
          </cell>
          <cell r="BC1881">
            <v>0</v>
          </cell>
          <cell r="BD1881">
            <v>0</v>
          </cell>
          <cell r="BE1881">
            <v>0</v>
          </cell>
          <cell r="BF1881">
            <v>0</v>
          </cell>
          <cell r="BG1881">
            <v>0</v>
          </cell>
          <cell r="BH1881">
            <v>0</v>
          </cell>
          <cell r="BI1881">
            <v>0</v>
          </cell>
          <cell r="BJ1881">
            <v>0</v>
          </cell>
          <cell r="BK1881">
            <v>0</v>
          </cell>
          <cell r="BL1881">
            <v>0</v>
          </cell>
        </row>
        <row r="1882">
          <cell r="B1882" t="str">
            <v>1.1.06.08.00396</v>
          </cell>
          <cell r="C1882" t="str">
            <v xml:space="preserve">NV OCEAN RANGER                                   </v>
          </cell>
          <cell r="D1882">
            <v>5</v>
          </cell>
          <cell r="E1882">
            <v>0</v>
          </cell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AO1882">
            <v>0</v>
          </cell>
          <cell r="AP1882">
            <v>0</v>
          </cell>
          <cell r="AQ1882">
            <v>0</v>
          </cell>
          <cell r="AR1882">
            <v>0</v>
          </cell>
          <cell r="AS1882">
            <v>0</v>
          </cell>
          <cell r="AT1882">
            <v>0</v>
          </cell>
          <cell r="AU1882">
            <v>0</v>
          </cell>
          <cell r="AV1882">
            <v>0</v>
          </cell>
          <cell r="AW1882">
            <v>4069.6</v>
          </cell>
          <cell r="AX1882">
            <v>-208.42</v>
          </cell>
          <cell r="AY1882">
            <v>-208.42</v>
          </cell>
          <cell r="AZ1882">
            <v>0</v>
          </cell>
          <cell r="BA1882">
            <v>0</v>
          </cell>
          <cell r="BB1882">
            <v>0</v>
          </cell>
          <cell r="BC1882">
            <v>0</v>
          </cell>
          <cell r="BD1882">
            <v>0</v>
          </cell>
          <cell r="BE1882">
            <v>0</v>
          </cell>
          <cell r="BF1882">
            <v>0</v>
          </cell>
          <cell r="BG1882">
            <v>0</v>
          </cell>
          <cell r="BH1882">
            <v>0</v>
          </cell>
          <cell r="BI1882">
            <v>0</v>
          </cell>
          <cell r="BJ1882">
            <v>0</v>
          </cell>
          <cell r="BK1882">
            <v>0</v>
          </cell>
          <cell r="BL1882">
            <v>0</v>
          </cell>
        </row>
        <row r="1883">
          <cell r="B1883" t="str">
            <v>1.1.06.08.00397</v>
          </cell>
          <cell r="C1883" t="str">
            <v xml:space="preserve">NV DARYA TAAL                                     </v>
          </cell>
          <cell r="D1883">
            <v>5</v>
          </cell>
          <cell r="E1883">
            <v>0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AO1883">
            <v>0</v>
          </cell>
          <cell r="AP1883">
            <v>0</v>
          </cell>
          <cell r="AQ1883">
            <v>0</v>
          </cell>
          <cell r="AR1883">
            <v>0</v>
          </cell>
          <cell r="AS1883">
            <v>0</v>
          </cell>
          <cell r="AT1883">
            <v>0</v>
          </cell>
          <cell r="AU1883">
            <v>0</v>
          </cell>
          <cell r="AV1883">
            <v>0</v>
          </cell>
          <cell r="AW1883">
            <v>25185.58</v>
          </cell>
          <cell r="AX1883">
            <v>0.01</v>
          </cell>
          <cell r="AY1883">
            <v>0.01</v>
          </cell>
          <cell r="AZ1883">
            <v>0</v>
          </cell>
          <cell r="BA1883">
            <v>0</v>
          </cell>
          <cell r="BB1883">
            <v>0</v>
          </cell>
          <cell r="BC1883">
            <v>0</v>
          </cell>
          <cell r="BD1883">
            <v>0</v>
          </cell>
          <cell r="BE1883">
            <v>0</v>
          </cell>
          <cell r="BF1883">
            <v>0</v>
          </cell>
          <cell r="BG1883">
            <v>0</v>
          </cell>
          <cell r="BH1883">
            <v>0</v>
          </cell>
          <cell r="BI1883">
            <v>0</v>
          </cell>
          <cell r="BJ1883">
            <v>0</v>
          </cell>
          <cell r="BK1883">
            <v>0</v>
          </cell>
          <cell r="BL1883">
            <v>0</v>
          </cell>
        </row>
        <row r="1884">
          <cell r="B1884" t="str">
            <v>1.1.06.08.00398</v>
          </cell>
          <cell r="C1884" t="str">
            <v xml:space="preserve">NV STANISLAW KULCZNSKI                            </v>
          </cell>
          <cell r="D1884">
            <v>5</v>
          </cell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AO1884">
            <v>0</v>
          </cell>
          <cell r="AP1884">
            <v>0</v>
          </cell>
          <cell r="AQ1884">
            <v>0</v>
          </cell>
          <cell r="AR1884">
            <v>0</v>
          </cell>
          <cell r="AS1884">
            <v>0</v>
          </cell>
          <cell r="AT1884">
            <v>0</v>
          </cell>
          <cell r="AU1884">
            <v>0</v>
          </cell>
          <cell r="AV1884">
            <v>0</v>
          </cell>
          <cell r="AW1884">
            <v>0</v>
          </cell>
          <cell r="AX1884">
            <v>47846.61</v>
          </cell>
          <cell r="AY1884">
            <v>16071.92</v>
          </cell>
          <cell r="AZ1884">
            <v>16071.92</v>
          </cell>
          <cell r="BA1884">
            <v>16071.92</v>
          </cell>
          <cell r="BB1884">
            <v>16071.92</v>
          </cell>
          <cell r="BC1884">
            <v>16071.92</v>
          </cell>
          <cell r="BD1884">
            <v>0</v>
          </cell>
          <cell r="BE1884">
            <v>0</v>
          </cell>
          <cell r="BF1884">
            <v>0</v>
          </cell>
          <cell r="BG1884">
            <v>0</v>
          </cell>
          <cell r="BH1884">
            <v>0</v>
          </cell>
          <cell r="BI1884">
            <v>0</v>
          </cell>
          <cell r="BJ1884">
            <v>0</v>
          </cell>
          <cell r="BK1884">
            <v>0</v>
          </cell>
          <cell r="BL1884">
            <v>0</v>
          </cell>
        </row>
        <row r="1885">
          <cell r="B1885" t="str">
            <v>1.1.06.08.00399</v>
          </cell>
          <cell r="C1885" t="str">
            <v xml:space="preserve">NV AMORITA                                        </v>
          </cell>
          <cell r="D1885">
            <v>5</v>
          </cell>
          <cell r="E1885">
            <v>0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AO1885">
            <v>0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T1885">
            <v>0</v>
          </cell>
          <cell r="AU1885">
            <v>0</v>
          </cell>
          <cell r="AV1885">
            <v>0</v>
          </cell>
          <cell r="AW1885">
            <v>0</v>
          </cell>
          <cell r="AX1885">
            <v>4273.8100000000004</v>
          </cell>
          <cell r="AY1885">
            <v>2298.9899999999998</v>
          </cell>
          <cell r="AZ1885">
            <v>2298.9899999999998</v>
          </cell>
          <cell r="BA1885">
            <v>0</v>
          </cell>
          <cell r="BB1885">
            <v>0</v>
          </cell>
          <cell r="BC1885">
            <v>0</v>
          </cell>
          <cell r="BD1885">
            <v>0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  <cell r="BK1885">
            <v>0</v>
          </cell>
          <cell r="BL1885">
            <v>0</v>
          </cell>
        </row>
        <row r="1886">
          <cell r="B1886" t="str">
            <v>1.1.06.08.00400</v>
          </cell>
          <cell r="C1886" t="str">
            <v xml:space="preserve">NV IRMA                                           </v>
          </cell>
          <cell r="D1886">
            <v>5</v>
          </cell>
          <cell r="E1886">
            <v>0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AO1886">
            <v>0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0</v>
          </cell>
          <cell r="AY1886">
            <v>0</v>
          </cell>
          <cell r="AZ1886">
            <v>0</v>
          </cell>
          <cell r="BA1886">
            <v>0</v>
          </cell>
          <cell r="BB1886">
            <v>0</v>
          </cell>
          <cell r="BC1886">
            <v>0</v>
          </cell>
          <cell r="BD1886">
            <v>0</v>
          </cell>
          <cell r="BE1886">
            <v>0</v>
          </cell>
          <cell r="BF1886">
            <v>0</v>
          </cell>
          <cell r="BG1886">
            <v>0</v>
          </cell>
          <cell r="BH1886">
            <v>0</v>
          </cell>
          <cell r="BI1886">
            <v>0</v>
          </cell>
          <cell r="BJ1886">
            <v>0</v>
          </cell>
          <cell r="BK1886">
            <v>0</v>
          </cell>
          <cell r="BL1886">
            <v>0</v>
          </cell>
        </row>
        <row r="1887">
          <cell r="B1887" t="str">
            <v>1.1.06.08.00401</v>
          </cell>
          <cell r="C1887" t="str">
            <v xml:space="preserve">NV KOVDOR                                         </v>
          </cell>
          <cell r="D1887">
            <v>5</v>
          </cell>
          <cell r="E1887">
            <v>0</v>
          </cell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0</v>
          </cell>
          <cell r="P1887">
            <v>0</v>
          </cell>
          <cell r="AO1887">
            <v>0</v>
          </cell>
          <cell r="AP1887">
            <v>0</v>
          </cell>
          <cell r="AQ1887">
            <v>0</v>
          </cell>
          <cell r="AR1887">
            <v>0</v>
          </cell>
          <cell r="AS1887">
            <v>0</v>
          </cell>
          <cell r="AT1887">
            <v>0</v>
          </cell>
          <cell r="AU1887">
            <v>0</v>
          </cell>
          <cell r="AV1887">
            <v>0</v>
          </cell>
          <cell r="AW1887">
            <v>0</v>
          </cell>
          <cell r="AX1887">
            <v>239237.14</v>
          </cell>
          <cell r="AY1887">
            <v>11356.77</v>
          </cell>
          <cell r="AZ1887">
            <v>11356.77</v>
          </cell>
          <cell r="BA1887">
            <v>6684.65</v>
          </cell>
          <cell r="BB1887">
            <v>6684.65</v>
          </cell>
          <cell r="BC1887">
            <v>6684.65</v>
          </cell>
          <cell r="BD1887">
            <v>0</v>
          </cell>
          <cell r="BE1887">
            <v>0</v>
          </cell>
          <cell r="BF1887">
            <v>0</v>
          </cell>
          <cell r="BG1887">
            <v>0</v>
          </cell>
          <cell r="BH1887">
            <v>0</v>
          </cell>
          <cell r="BI1887">
            <v>0</v>
          </cell>
          <cell r="BJ1887">
            <v>0</v>
          </cell>
          <cell r="BK1887">
            <v>0</v>
          </cell>
          <cell r="BL1887">
            <v>0</v>
          </cell>
        </row>
        <row r="1888">
          <cell r="B1888" t="str">
            <v>1.1.06.08.00402</v>
          </cell>
          <cell r="C1888" t="str">
            <v xml:space="preserve">NV SAMSUN EARNEST                                 </v>
          </cell>
          <cell r="D1888">
            <v>5</v>
          </cell>
          <cell r="E1888">
            <v>0</v>
          </cell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AO1888">
            <v>0</v>
          </cell>
          <cell r="AP1888">
            <v>0</v>
          </cell>
          <cell r="AQ1888">
            <v>0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0</v>
          </cell>
          <cell r="AY1888">
            <v>421773.05</v>
          </cell>
          <cell r="AZ1888">
            <v>14032.78</v>
          </cell>
          <cell r="BA1888">
            <v>17409.27</v>
          </cell>
          <cell r="BB1888">
            <v>14809.96</v>
          </cell>
          <cell r="BC1888">
            <v>0</v>
          </cell>
          <cell r="BD1888">
            <v>0</v>
          </cell>
          <cell r="BE1888">
            <v>0</v>
          </cell>
          <cell r="BF1888">
            <v>0</v>
          </cell>
          <cell r="BG1888">
            <v>0</v>
          </cell>
          <cell r="BH1888">
            <v>0</v>
          </cell>
          <cell r="BI1888">
            <v>0</v>
          </cell>
          <cell r="BJ1888">
            <v>0</v>
          </cell>
          <cell r="BK1888">
            <v>0</v>
          </cell>
          <cell r="BL1888">
            <v>0</v>
          </cell>
        </row>
        <row r="1889">
          <cell r="B1889" t="str">
            <v>1.1.06.08.00403</v>
          </cell>
          <cell r="C1889" t="str">
            <v xml:space="preserve">NV ANNA L.K.                                      </v>
          </cell>
          <cell r="D1889">
            <v>5</v>
          </cell>
          <cell r="E1889">
            <v>0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AO1889">
            <v>0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T1889">
            <v>0</v>
          </cell>
          <cell r="AU1889">
            <v>0</v>
          </cell>
          <cell r="AV1889">
            <v>0</v>
          </cell>
          <cell r="AW1889">
            <v>0</v>
          </cell>
          <cell r="AX1889">
            <v>108691.56</v>
          </cell>
          <cell r="AY1889">
            <v>28956.71</v>
          </cell>
          <cell r="AZ1889">
            <v>4881.53</v>
          </cell>
          <cell r="BA1889">
            <v>4881.53</v>
          </cell>
          <cell r="BB1889">
            <v>0</v>
          </cell>
          <cell r="BC1889">
            <v>0</v>
          </cell>
          <cell r="BD1889">
            <v>0</v>
          </cell>
          <cell r="BE1889">
            <v>0</v>
          </cell>
          <cell r="BF1889">
            <v>0</v>
          </cell>
          <cell r="BG1889">
            <v>0</v>
          </cell>
          <cell r="BH1889">
            <v>0</v>
          </cell>
          <cell r="BI1889">
            <v>0</v>
          </cell>
          <cell r="BJ1889">
            <v>0</v>
          </cell>
          <cell r="BK1889">
            <v>0</v>
          </cell>
          <cell r="BL1889">
            <v>0</v>
          </cell>
        </row>
        <row r="1890">
          <cell r="B1890" t="str">
            <v>1.1.06.08.00404</v>
          </cell>
          <cell r="C1890" t="str">
            <v xml:space="preserve">NV AQUILA                                         </v>
          </cell>
          <cell r="D1890">
            <v>5</v>
          </cell>
          <cell r="E1890">
            <v>0</v>
          </cell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0</v>
          </cell>
          <cell r="P1890">
            <v>0</v>
          </cell>
          <cell r="AO1890">
            <v>0</v>
          </cell>
          <cell r="AP1890">
            <v>0</v>
          </cell>
          <cell r="AQ1890">
            <v>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0</v>
          </cell>
          <cell r="AY1890">
            <v>41308.44</v>
          </cell>
          <cell r="AZ1890">
            <v>11115.21</v>
          </cell>
          <cell r="BA1890">
            <v>11115.21</v>
          </cell>
          <cell r="BB1890">
            <v>6709.9</v>
          </cell>
          <cell r="BC1890">
            <v>179.15</v>
          </cell>
          <cell r="BD1890">
            <v>0</v>
          </cell>
          <cell r="BE1890">
            <v>0</v>
          </cell>
          <cell r="BF1890">
            <v>0</v>
          </cell>
          <cell r="BG1890">
            <v>0</v>
          </cell>
          <cell r="BH1890">
            <v>0</v>
          </cell>
          <cell r="BI1890">
            <v>0</v>
          </cell>
          <cell r="BJ1890">
            <v>0</v>
          </cell>
          <cell r="BK1890">
            <v>0</v>
          </cell>
          <cell r="BL1890">
            <v>0</v>
          </cell>
        </row>
        <row r="1891">
          <cell r="B1891" t="str">
            <v>1.1.06.08.00405</v>
          </cell>
          <cell r="C1891" t="str">
            <v xml:space="preserve">NV SANKO RANGER                                   </v>
          </cell>
          <cell r="D1891">
            <v>5</v>
          </cell>
          <cell r="E1891">
            <v>0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AO1891">
            <v>0</v>
          </cell>
          <cell r="AP1891">
            <v>0</v>
          </cell>
          <cell r="AQ1891">
            <v>0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1118.23</v>
          </cell>
          <cell r="AY1891">
            <v>1118.23</v>
          </cell>
          <cell r="AZ1891">
            <v>0</v>
          </cell>
          <cell r="BA1891">
            <v>0</v>
          </cell>
          <cell r="BB1891">
            <v>0</v>
          </cell>
          <cell r="BC1891">
            <v>0</v>
          </cell>
          <cell r="BD1891">
            <v>0</v>
          </cell>
          <cell r="BE1891">
            <v>0</v>
          </cell>
          <cell r="BF1891">
            <v>0</v>
          </cell>
          <cell r="BG1891">
            <v>0</v>
          </cell>
          <cell r="BH1891">
            <v>0</v>
          </cell>
          <cell r="BI1891">
            <v>0</v>
          </cell>
          <cell r="BJ1891">
            <v>0</v>
          </cell>
          <cell r="BK1891">
            <v>0</v>
          </cell>
          <cell r="BL1891">
            <v>0</v>
          </cell>
        </row>
        <row r="1892">
          <cell r="B1892" t="str">
            <v>1.1.06.08.00406</v>
          </cell>
          <cell r="C1892" t="str">
            <v xml:space="preserve">NV SILVER YING                                    </v>
          </cell>
          <cell r="D1892">
            <v>5</v>
          </cell>
          <cell r="E1892">
            <v>0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463634.48</v>
          </cell>
          <cell r="AY1892">
            <v>4212.92</v>
          </cell>
          <cell r="AZ1892">
            <v>4212.92</v>
          </cell>
          <cell r="BA1892">
            <v>4212.92</v>
          </cell>
          <cell r="BB1892">
            <v>4212.92</v>
          </cell>
          <cell r="BC1892">
            <v>0</v>
          </cell>
          <cell r="BD1892">
            <v>0</v>
          </cell>
          <cell r="BE1892">
            <v>0</v>
          </cell>
          <cell r="BF1892">
            <v>0</v>
          </cell>
          <cell r="BG1892">
            <v>0</v>
          </cell>
          <cell r="BH1892">
            <v>0</v>
          </cell>
          <cell r="BI1892">
            <v>0</v>
          </cell>
          <cell r="BJ1892">
            <v>0</v>
          </cell>
          <cell r="BK1892">
            <v>0</v>
          </cell>
          <cell r="BL1892">
            <v>0</v>
          </cell>
        </row>
        <row r="1893">
          <cell r="B1893" t="str">
            <v>1.1.06.08.00407</v>
          </cell>
          <cell r="C1893" t="str">
            <v xml:space="preserve">NV MARIGOLD                                       </v>
          </cell>
          <cell r="D1893">
            <v>5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24136.25</v>
          </cell>
          <cell r="AY1893">
            <v>1190.57</v>
          </cell>
          <cell r="AZ1893">
            <v>369.56</v>
          </cell>
          <cell r="BA1893">
            <v>0</v>
          </cell>
          <cell r="BB1893">
            <v>0</v>
          </cell>
          <cell r="BC1893">
            <v>0</v>
          </cell>
          <cell r="BD1893">
            <v>0</v>
          </cell>
          <cell r="BE1893">
            <v>0</v>
          </cell>
          <cell r="BF1893">
            <v>0</v>
          </cell>
          <cell r="BG1893">
            <v>0</v>
          </cell>
          <cell r="BH1893">
            <v>0</v>
          </cell>
          <cell r="BI1893">
            <v>0</v>
          </cell>
          <cell r="BJ1893">
            <v>0</v>
          </cell>
          <cell r="BK1893">
            <v>0</v>
          </cell>
          <cell r="BL1893">
            <v>0</v>
          </cell>
        </row>
        <row r="1894">
          <cell r="B1894" t="str">
            <v>1.1.06.08.00408</v>
          </cell>
          <cell r="C1894" t="str">
            <v xml:space="preserve">NV AKRATHOS                                       </v>
          </cell>
          <cell r="D1894">
            <v>5</v>
          </cell>
          <cell r="E1894">
            <v>0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0</v>
          </cell>
          <cell r="P1894">
            <v>0</v>
          </cell>
          <cell r="AO1894">
            <v>0</v>
          </cell>
          <cell r="AP1894">
            <v>0</v>
          </cell>
          <cell r="AQ1894">
            <v>0</v>
          </cell>
          <cell r="AR1894">
            <v>0</v>
          </cell>
          <cell r="AS1894">
            <v>0</v>
          </cell>
          <cell r="AT1894">
            <v>0</v>
          </cell>
          <cell r="AU1894">
            <v>0</v>
          </cell>
          <cell r="AV1894">
            <v>0</v>
          </cell>
          <cell r="AW1894">
            <v>0</v>
          </cell>
          <cell r="AX1894">
            <v>54080.29</v>
          </cell>
          <cell r="AY1894">
            <v>112.11</v>
          </cell>
          <cell r="AZ1894">
            <v>0</v>
          </cell>
          <cell r="BA1894">
            <v>0</v>
          </cell>
          <cell r="BB1894">
            <v>0</v>
          </cell>
          <cell r="BC1894">
            <v>0</v>
          </cell>
          <cell r="BD1894">
            <v>0</v>
          </cell>
          <cell r="BE1894">
            <v>0</v>
          </cell>
          <cell r="BF1894">
            <v>0</v>
          </cell>
          <cell r="BG1894">
            <v>0</v>
          </cell>
          <cell r="BH1894">
            <v>0</v>
          </cell>
          <cell r="BI1894">
            <v>0</v>
          </cell>
          <cell r="BJ1894">
            <v>0</v>
          </cell>
          <cell r="BK1894">
            <v>0</v>
          </cell>
          <cell r="BL1894">
            <v>0</v>
          </cell>
        </row>
        <row r="1895">
          <cell r="B1895" t="str">
            <v>1.1.06.08.00409</v>
          </cell>
          <cell r="C1895" t="str">
            <v xml:space="preserve">NV GREAT OCEAN                                    </v>
          </cell>
          <cell r="D1895">
            <v>5</v>
          </cell>
          <cell r="E1895">
            <v>0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0</v>
          </cell>
          <cell r="P1895">
            <v>0</v>
          </cell>
          <cell r="AO1895">
            <v>0</v>
          </cell>
          <cell r="AP1895">
            <v>0</v>
          </cell>
          <cell r="AQ1895">
            <v>0</v>
          </cell>
          <cell r="AR1895">
            <v>0</v>
          </cell>
          <cell r="AS1895">
            <v>0</v>
          </cell>
          <cell r="AT1895">
            <v>0</v>
          </cell>
          <cell r="AU1895">
            <v>0</v>
          </cell>
          <cell r="AV1895">
            <v>0</v>
          </cell>
          <cell r="AW1895">
            <v>0</v>
          </cell>
          <cell r="AX1895">
            <v>403.33</v>
          </cell>
          <cell r="AY1895">
            <v>403.33</v>
          </cell>
          <cell r="AZ1895">
            <v>0</v>
          </cell>
          <cell r="BA1895">
            <v>0</v>
          </cell>
          <cell r="BB1895">
            <v>0</v>
          </cell>
          <cell r="BC1895">
            <v>0</v>
          </cell>
          <cell r="BD1895">
            <v>0</v>
          </cell>
          <cell r="BE1895">
            <v>0</v>
          </cell>
          <cell r="BF1895">
            <v>0</v>
          </cell>
          <cell r="BG1895">
            <v>0</v>
          </cell>
          <cell r="BH1895">
            <v>0</v>
          </cell>
          <cell r="BI1895">
            <v>0</v>
          </cell>
          <cell r="BJ1895">
            <v>0</v>
          </cell>
          <cell r="BK1895">
            <v>0</v>
          </cell>
          <cell r="BL1895">
            <v>0</v>
          </cell>
        </row>
        <row r="1896">
          <cell r="B1896" t="str">
            <v>1.1.06.08.00410</v>
          </cell>
          <cell r="C1896" t="str">
            <v xml:space="preserve">NV ELISE OLDENDORFF                               </v>
          </cell>
          <cell r="D1896">
            <v>5</v>
          </cell>
          <cell r="E1896">
            <v>0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AO1896">
            <v>0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T1896">
            <v>0</v>
          </cell>
          <cell r="AU1896">
            <v>0</v>
          </cell>
          <cell r="AV1896">
            <v>0</v>
          </cell>
          <cell r="AW1896">
            <v>0</v>
          </cell>
          <cell r="AX1896">
            <v>61463.61</v>
          </cell>
          <cell r="AY1896">
            <v>470.78</v>
          </cell>
          <cell r="AZ1896">
            <v>0</v>
          </cell>
          <cell r="BA1896">
            <v>0</v>
          </cell>
          <cell r="BB1896">
            <v>0</v>
          </cell>
          <cell r="BC1896">
            <v>0</v>
          </cell>
          <cell r="BD1896">
            <v>0</v>
          </cell>
          <cell r="BE1896">
            <v>0</v>
          </cell>
          <cell r="BF1896">
            <v>0</v>
          </cell>
          <cell r="BG1896">
            <v>0</v>
          </cell>
          <cell r="BH1896">
            <v>0</v>
          </cell>
          <cell r="BI1896">
            <v>0</v>
          </cell>
          <cell r="BJ1896">
            <v>0</v>
          </cell>
          <cell r="BK1896">
            <v>0</v>
          </cell>
          <cell r="BL1896">
            <v>0</v>
          </cell>
        </row>
        <row r="1897">
          <cell r="B1897" t="str">
            <v>1.1.06.08.00411</v>
          </cell>
          <cell r="C1897" t="str">
            <v xml:space="preserve">NV NATS EMPEROR                                   </v>
          </cell>
          <cell r="D1897">
            <v>5</v>
          </cell>
          <cell r="E1897">
            <v>0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  <cell r="AO1897">
            <v>0</v>
          </cell>
          <cell r="AP1897">
            <v>0</v>
          </cell>
          <cell r="AQ1897">
            <v>0</v>
          </cell>
          <cell r="AR1897">
            <v>0</v>
          </cell>
          <cell r="AS1897">
            <v>0</v>
          </cell>
          <cell r="AT1897">
            <v>0</v>
          </cell>
          <cell r="AU1897">
            <v>0</v>
          </cell>
          <cell r="AV1897">
            <v>0</v>
          </cell>
          <cell r="AW1897">
            <v>0</v>
          </cell>
          <cell r="AX1897">
            <v>499836.49</v>
          </cell>
          <cell r="AY1897">
            <v>3498.82</v>
          </cell>
          <cell r="AZ1897">
            <v>3498.82</v>
          </cell>
          <cell r="BA1897">
            <v>3498.82</v>
          </cell>
          <cell r="BB1897">
            <v>3498.82</v>
          </cell>
          <cell r="BC1897">
            <v>0</v>
          </cell>
          <cell r="BD1897">
            <v>0</v>
          </cell>
          <cell r="BE1897">
            <v>0</v>
          </cell>
          <cell r="BF1897">
            <v>0</v>
          </cell>
          <cell r="BG1897">
            <v>0</v>
          </cell>
          <cell r="BH1897">
            <v>0</v>
          </cell>
          <cell r="BI1897">
            <v>0</v>
          </cell>
          <cell r="BJ1897">
            <v>0</v>
          </cell>
          <cell r="BK1897">
            <v>0</v>
          </cell>
          <cell r="BL1897">
            <v>0</v>
          </cell>
        </row>
        <row r="1898">
          <cell r="B1898" t="str">
            <v>1.1.06.08.00412</v>
          </cell>
          <cell r="C1898" t="str">
            <v xml:space="preserve">NV TIARELLA                                       </v>
          </cell>
          <cell r="D1898">
            <v>5</v>
          </cell>
          <cell r="E1898">
            <v>0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AO1898">
            <v>0</v>
          </cell>
          <cell r="AP1898">
            <v>0</v>
          </cell>
          <cell r="AQ1898">
            <v>0</v>
          </cell>
          <cell r="AR1898">
            <v>0</v>
          </cell>
          <cell r="AS1898">
            <v>0</v>
          </cell>
          <cell r="AT1898">
            <v>0</v>
          </cell>
          <cell r="AU1898">
            <v>0</v>
          </cell>
          <cell r="AV1898">
            <v>0</v>
          </cell>
          <cell r="AW1898">
            <v>0</v>
          </cell>
          <cell r="AX1898">
            <v>43999.4</v>
          </cell>
          <cell r="AY1898">
            <v>0</v>
          </cell>
          <cell r="AZ1898">
            <v>0</v>
          </cell>
          <cell r="BA1898">
            <v>0</v>
          </cell>
          <cell r="BB1898">
            <v>0</v>
          </cell>
          <cell r="BC1898">
            <v>0</v>
          </cell>
          <cell r="BD1898">
            <v>0</v>
          </cell>
          <cell r="BE1898">
            <v>0</v>
          </cell>
          <cell r="BF1898">
            <v>0</v>
          </cell>
          <cell r="BG1898">
            <v>0</v>
          </cell>
          <cell r="BH1898">
            <v>0</v>
          </cell>
          <cell r="BI1898">
            <v>0</v>
          </cell>
          <cell r="BJ1898">
            <v>0</v>
          </cell>
          <cell r="BK1898">
            <v>0</v>
          </cell>
          <cell r="BL1898">
            <v>0</v>
          </cell>
        </row>
        <row r="1899">
          <cell r="B1899" t="str">
            <v>1.1.06.08.00413</v>
          </cell>
          <cell r="C1899" t="str">
            <v xml:space="preserve">NV FLAG ROLACO                                    </v>
          </cell>
          <cell r="D1899">
            <v>5</v>
          </cell>
          <cell r="E1899">
            <v>0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AO1899">
            <v>0</v>
          </cell>
          <cell r="AP1899">
            <v>0</v>
          </cell>
          <cell r="AQ1899">
            <v>0</v>
          </cell>
          <cell r="AR1899">
            <v>0</v>
          </cell>
          <cell r="AS1899">
            <v>0</v>
          </cell>
          <cell r="AT1899">
            <v>0</v>
          </cell>
          <cell r="AU1899">
            <v>0</v>
          </cell>
          <cell r="AV1899">
            <v>0</v>
          </cell>
          <cell r="AW1899">
            <v>0</v>
          </cell>
          <cell r="AX1899">
            <v>100036.5</v>
          </cell>
          <cell r="AY1899">
            <v>0</v>
          </cell>
          <cell r="AZ1899">
            <v>0</v>
          </cell>
          <cell r="BA1899">
            <v>0</v>
          </cell>
          <cell r="BB1899">
            <v>0</v>
          </cell>
          <cell r="BC1899">
            <v>0</v>
          </cell>
          <cell r="BD1899">
            <v>0</v>
          </cell>
          <cell r="BE1899">
            <v>0</v>
          </cell>
          <cell r="BF1899">
            <v>0</v>
          </cell>
          <cell r="BG1899">
            <v>0</v>
          </cell>
          <cell r="BH1899">
            <v>0</v>
          </cell>
          <cell r="BI1899">
            <v>0</v>
          </cell>
          <cell r="BJ1899">
            <v>0</v>
          </cell>
          <cell r="BK1899">
            <v>0</v>
          </cell>
          <cell r="BL1899">
            <v>0</v>
          </cell>
        </row>
        <row r="1900">
          <cell r="B1900" t="str">
            <v>1.1.06.08.00414</v>
          </cell>
          <cell r="C1900" t="str">
            <v xml:space="preserve">NV GREEN WING                                     </v>
          </cell>
          <cell r="D1900">
            <v>5</v>
          </cell>
          <cell r="E1900">
            <v>0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  <cell r="AO1900">
            <v>0</v>
          </cell>
          <cell r="AP1900">
            <v>0</v>
          </cell>
          <cell r="AQ1900">
            <v>0</v>
          </cell>
          <cell r="AR1900">
            <v>0</v>
          </cell>
          <cell r="AS1900">
            <v>0</v>
          </cell>
          <cell r="AT1900">
            <v>0</v>
          </cell>
          <cell r="AU1900">
            <v>0</v>
          </cell>
          <cell r="AV1900">
            <v>0</v>
          </cell>
          <cell r="AW1900">
            <v>0</v>
          </cell>
          <cell r="AX1900">
            <v>0</v>
          </cell>
          <cell r="AY1900">
            <v>77780.34</v>
          </cell>
          <cell r="AZ1900">
            <v>5602.98</v>
          </cell>
          <cell r="BA1900">
            <v>829.01</v>
          </cell>
          <cell r="BB1900">
            <v>829.01</v>
          </cell>
          <cell r="BC1900">
            <v>0</v>
          </cell>
          <cell r="BD1900">
            <v>0</v>
          </cell>
          <cell r="BE1900">
            <v>0</v>
          </cell>
          <cell r="BF1900">
            <v>0</v>
          </cell>
          <cell r="BG1900">
            <v>0</v>
          </cell>
          <cell r="BH1900">
            <v>0</v>
          </cell>
          <cell r="BI1900">
            <v>0</v>
          </cell>
          <cell r="BJ1900">
            <v>0</v>
          </cell>
          <cell r="BK1900">
            <v>0</v>
          </cell>
          <cell r="BL1900">
            <v>0</v>
          </cell>
        </row>
        <row r="1901">
          <cell r="B1901" t="str">
            <v>1.1.06.08.00415</v>
          </cell>
          <cell r="C1901" t="str">
            <v xml:space="preserve">NV TAXIDEFTIS                                     </v>
          </cell>
          <cell r="D1901">
            <v>5</v>
          </cell>
          <cell r="E1901">
            <v>0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AO1901">
            <v>0</v>
          </cell>
          <cell r="AP1901">
            <v>0</v>
          </cell>
          <cell r="AQ1901">
            <v>0</v>
          </cell>
          <cell r="AR1901">
            <v>0</v>
          </cell>
          <cell r="AS1901">
            <v>0</v>
          </cell>
          <cell r="AT1901">
            <v>0</v>
          </cell>
          <cell r="AU1901">
            <v>0</v>
          </cell>
          <cell r="AV1901">
            <v>0</v>
          </cell>
          <cell r="AW1901">
            <v>0</v>
          </cell>
          <cell r="AX1901">
            <v>0</v>
          </cell>
          <cell r="AY1901">
            <v>0</v>
          </cell>
          <cell r="AZ1901">
            <v>75604.94</v>
          </cell>
          <cell r="BA1901">
            <v>12156.64</v>
          </cell>
          <cell r="BB1901">
            <v>7788.37</v>
          </cell>
          <cell r="BC1901">
            <v>1599.68</v>
          </cell>
          <cell r="BD1901">
            <v>0</v>
          </cell>
          <cell r="BE1901">
            <v>0</v>
          </cell>
          <cell r="BF1901">
            <v>0</v>
          </cell>
          <cell r="BG1901">
            <v>0</v>
          </cell>
          <cell r="BH1901">
            <v>0</v>
          </cell>
          <cell r="BI1901">
            <v>0</v>
          </cell>
          <cell r="BJ1901">
            <v>0</v>
          </cell>
          <cell r="BK1901">
            <v>0</v>
          </cell>
          <cell r="BL1901">
            <v>0</v>
          </cell>
        </row>
        <row r="1902">
          <cell r="B1902" t="str">
            <v>1.1.06.08.00416</v>
          </cell>
          <cell r="C1902" t="str">
            <v xml:space="preserve">NV NAPOLEON                                       </v>
          </cell>
          <cell r="D1902">
            <v>5</v>
          </cell>
          <cell r="E1902">
            <v>0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AO1902">
            <v>0</v>
          </cell>
          <cell r="AP1902">
            <v>0</v>
          </cell>
          <cell r="AQ1902">
            <v>0</v>
          </cell>
          <cell r="AR1902">
            <v>0</v>
          </cell>
          <cell r="AS1902">
            <v>0</v>
          </cell>
          <cell r="AT1902">
            <v>0</v>
          </cell>
          <cell r="AU1902">
            <v>0</v>
          </cell>
          <cell r="AV1902">
            <v>0</v>
          </cell>
          <cell r="AW1902">
            <v>0</v>
          </cell>
          <cell r="AX1902">
            <v>0</v>
          </cell>
          <cell r="AY1902">
            <v>0</v>
          </cell>
          <cell r="AZ1902">
            <v>389649.99</v>
          </cell>
          <cell r="BA1902">
            <v>13802.13</v>
          </cell>
          <cell r="BB1902">
            <v>2178.5700000000002</v>
          </cell>
          <cell r="BC1902">
            <v>2178.5700000000002</v>
          </cell>
          <cell r="BD1902">
            <v>0</v>
          </cell>
          <cell r="BE1902">
            <v>0</v>
          </cell>
          <cell r="BF1902">
            <v>0</v>
          </cell>
          <cell r="BG1902">
            <v>0</v>
          </cell>
          <cell r="BH1902">
            <v>0</v>
          </cell>
          <cell r="BI1902">
            <v>0</v>
          </cell>
          <cell r="BJ1902">
            <v>0</v>
          </cell>
          <cell r="BK1902">
            <v>0</v>
          </cell>
          <cell r="BL1902">
            <v>0</v>
          </cell>
        </row>
        <row r="1903">
          <cell r="B1903" t="str">
            <v>1.1.06.08.00417</v>
          </cell>
          <cell r="C1903" t="str">
            <v xml:space="preserve">NV BLUE DREAM                                     </v>
          </cell>
          <cell r="D1903">
            <v>5</v>
          </cell>
          <cell r="E1903">
            <v>0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</v>
          </cell>
          <cell r="AO1903">
            <v>0</v>
          </cell>
          <cell r="AP1903">
            <v>0</v>
          </cell>
          <cell r="AQ1903">
            <v>0</v>
          </cell>
          <cell r="AR1903">
            <v>0</v>
          </cell>
          <cell r="AS1903">
            <v>0</v>
          </cell>
          <cell r="AT1903">
            <v>0</v>
          </cell>
          <cell r="AU1903">
            <v>0</v>
          </cell>
          <cell r="AV1903">
            <v>0</v>
          </cell>
          <cell r="AW1903">
            <v>0</v>
          </cell>
          <cell r="AX1903">
            <v>0</v>
          </cell>
          <cell r="AY1903">
            <v>110386.44</v>
          </cell>
          <cell r="AZ1903">
            <v>3018.7</v>
          </cell>
          <cell r="BA1903">
            <v>2970.27</v>
          </cell>
          <cell r="BB1903">
            <v>0</v>
          </cell>
          <cell r="BC1903">
            <v>0</v>
          </cell>
          <cell r="BD1903">
            <v>0</v>
          </cell>
          <cell r="BE1903">
            <v>0</v>
          </cell>
          <cell r="BF1903">
            <v>0</v>
          </cell>
          <cell r="BG1903">
            <v>0</v>
          </cell>
          <cell r="BH1903">
            <v>0</v>
          </cell>
          <cell r="BI1903">
            <v>0</v>
          </cell>
          <cell r="BJ1903">
            <v>0</v>
          </cell>
          <cell r="BK1903">
            <v>0</v>
          </cell>
          <cell r="BL1903">
            <v>0</v>
          </cell>
        </row>
        <row r="1904">
          <cell r="B1904" t="str">
            <v>1.1.06.08.00418</v>
          </cell>
          <cell r="C1904" t="str">
            <v xml:space="preserve">NV FLAG SUPPLIER                                  </v>
          </cell>
          <cell r="D1904">
            <v>5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AO1904">
            <v>0</v>
          </cell>
          <cell r="AP1904">
            <v>0</v>
          </cell>
          <cell r="AQ1904">
            <v>0</v>
          </cell>
          <cell r="AR1904">
            <v>0</v>
          </cell>
          <cell r="AS1904">
            <v>0</v>
          </cell>
          <cell r="AT1904">
            <v>0</v>
          </cell>
          <cell r="AU1904">
            <v>0</v>
          </cell>
          <cell r="AV1904">
            <v>0</v>
          </cell>
          <cell r="AW1904">
            <v>0</v>
          </cell>
          <cell r="AX1904">
            <v>0</v>
          </cell>
          <cell r="AY1904">
            <v>41650.31</v>
          </cell>
          <cell r="AZ1904">
            <v>26.09</v>
          </cell>
          <cell r="BA1904">
            <v>0</v>
          </cell>
          <cell r="BB1904">
            <v>0</v>
          </cell>
          <cell r="BC1904">
            <v>0</v>
          </cell>
          <cell r="BD1904">
            <v>0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  <cell r="BK1904">
            <v>0</v>
          </cell>
          <cell r="BL1904">
            <v>0</v>
          </cell>
        </row>
        <row r="1905">
          <cell r="B1905" t="str">
            <v>1.1.06.08.00419</v>
          </cell>
          <cell r="C1905" t="str">
            <v xml:space="preserve">NV KIRAN ATLANTIC                                 </v>
          </cell>
          <cell r="D1905">
            <v>5</v>
          </cell>
          <cell r="E1905">
            <v>0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AO1905">
            <v>0</v>
          </cell>
          <cell r="AP1905">
            <v>0</v>
          </cell>
          <cell r="AQ1905">
            <v>0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0</v>
          </cell>
          <cell r="AY1905">
            <v>129457.64</v>
          </cell>
          <cell r="AZ1905">
            <v>15015.19</v>
          </cell>
          <cell r="BA1905">
            <v>15015.19</v>
          </cell>
          <cell r="BB1905">
            <v>15015.19</v>
          </cell>
          <cell r="BC1905">
            <v>15015.19</v>
          </cell>
          <cell r="BD1905">
            <v>0</v>
          </cell>
          <cell r="BE1905">
            <v>0</v>
          </cell>
          <cell r="BF1905">
            <v>0</v>
          </cell>
          <cell r="BG1905">
            <v>0</v>
          </cell>
          <cell r="BH1905">
            <v>0</v>
          </cell>
          <cell r="BI1905">
            <v>0</v>
          </cell>
          <cell r="BJ1905">
            <v>0</v>
          </cell>
          <cell r="BK1905">
            <v>0</v>
          </cell>
          <cell r="BL1905">
            <v>0</v>
          </cell>
        </row>
        <row r="1906">
          <cell r="B1906" t="str">
            <v>1.1.06.08.00420</v>
          </cell>
          <cell r="C1906" t="str">
            <v xml:space="preserve">NV NICHOLAS M                                     </v>
          </cell>
          <cell r="D1906">
            <v>5</v>
          </cell>
          <cell r="E1906">
            <v>0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0</v>
          </cell>
          <cell r="P1906">
            <v>0</v>
          </cell>
          <cell r="AO1906">
            <v>0</v>
          </cell>
          <cell r="AP1906">
            <v>0</v>
          </cell>
          <cell r="AQ1906">
            <v>0</v>
          </cell>
          <cell r="AR1906">
            <v>0</v>
          </cell>
          <cell r="AS1906">
            <v>0</v>
          </cell>
          <cell r="AT1906">
            <v>0</v>
          </cell>
          <cell r="AU1906">
            <v>0</v>
          </cell>
          <cell r="AV1906">
            <v>0</v>
          </cell>
          <cell r="AW1906">
            <v>0</v>
          </cell>
          <cell r="AX1906">
            <v>0</v>
          </cell>
          <cell r="AY1906">
            <v>37391.339999999997</v>
          </cell>
          <cell r="AZ1906">
            <v>0</v>
          </cell>
          <cell r="BA1906">
            <v>0</v>
          </cell>
          <cell r="BB1906">
            <v>0</v>
          </cell>
          <cell r="BC1906">
            <v>1484.24</v>
          </cell>
          <cell r="BD1906">
            <v>0</v>
          </cell>
          <cell r="BE1906">
            <v>0</v>
          </cell>
          <cell r="BF1906">
            <v>0</v>
          </cell>
          <cell r="BG1906">
            <v>0</v>
          </cell>
          <cell r="BH1906">
            <v>0</v>
          </cell>
          <cell r="BI1906">
            <v>0</v>
          </cell>
          <cell r="BJ1906">
            <v>0</v>
          </cell>
          <cell r="BK1906">
            <v>0</v>
          </cell>
          <cell r="BL1906">
            <v>0</v>
          </cell>
        </row>
        <row r="1907">
          <cell r="B1907" t="str">
            <v>1.1.06.08.00421</v>
          </cell>
          <cell r="C1907" t="str">
            <v xml:space="preserve">NV AUSTYN OLDENDORFF                              </v>
          </cell>
          <cell r="D1907">
            <v>5</v>
          </cell>
          <cell r="E1907">
            <v>0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AO1907">
            <v>0</v>
          </cell>
          <cell r="AP1907">
            <v>0</v>
          </cell>
          <cell r="AQ1907">
            <v>0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0</v>
          </cell>
          <cell r="AY1907">
            <v>3710.4</v>
          </cell>
          <cell r="AZ1907">
            <v>4001.94</v>
          </cell>
          <cell r="BA1907">
            <v>4001.94</v>
          </cell>
          <cell r="BB1907">
            <v>0</v>
          </cell>
          <cell r="BC1907">
            <v>0</v>
          </cell>
          <cell r="BD1907">
            <v>0</v>
          </cell>
          <cell r="BE1907">
            <v>0</v>
          </cell>
          <cell r="BF1907">
            <v>0</v>
          </cell>
          <cell r="BG1907">
            <v>0</v>
          </cell>
          <cell r="BH1907">
            <v>0</v>
          </cell>
          <cell r="BI1907">
            <v>0</v>
          </cell>
          <cell r="BJ1907">
            <v>0</v>
          </cell>
          <cell r="BK1907">
            <v>0</v>
          </cell>
          <cell r="BL1907">
            <v>0</v>
          </cell>
        </row>
        <row r="1908">
          <cell r="B1908" t="str">
            <v>1.1.06.08.00422</v>
          </cell>
          <cell r="C1908" t="str">
            <v xml:space="preserve">NV APOSTOLOVO                                     </v>
          </cell>
          <cell r="D1908">
            <v>5</v>
          </cell>
          <cell r="E1908">
            <v>0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AO1908">
            <v>0</v>
          </cell>
          <cell r="AP1908">
            <v>0</v>
          </cell>
          <cell r="AQ1908">
            <v>0</v>
          </cell>
          <cell r="AR1908">
            <v>0</v>
          </cell>
          <cell r="AS1908">
            <v>0</v>
          </cell>
          <cell r="AT1908">
            <v>0</v>
          </cell>
          <cell r="AU1908">
            <v>0</v>
          </cell>
          <cell r="AV1908">
            <v>0</v>
          </cell>
          <cell r="AW1908">
            <v>0</v>
          </cell>
          <cell r="AX1908">
            <v>0</v>
          </cell>
          <cell r="AY1908">
            <v>108460</v>
          </cell>
          <cell r="AZ1908">
            <v>26224.83</v>
          </cell>
          <cell r="BA1908">
            <v>0</v>
          </cell>
          <cell r="BB1908">
            <v>0</v>
          </cell>
          <cell r="BC1908">
            <v>0</v>
          </cell>
          <cell r="BD1908">
            <v>0</v>
          </cell>
          <cell r="BE1908">
            <v>0</v>
          </cell>
          <cell r="BF1908">
            <v>0</v>
          </cell>
          <cell r="BG1908">
            <v>0</v>
          </cell>
          <cell r="BH1908">
            <v>0</v>
          </cell>
          <cell r="BI1908">
            <v>0</v>
          </cell>
          <cell r="BJ1908">
            <v>0</v>
          </cell>
          <cell r="BK1908">
            <v>0</v>
          </cell>
          <cell r="BL1908">
            <v>0</v>
          </cell>
        </row>
        <row r="1909">
          <cell r="B1909" t="str">
            <v>1.1.06.08.00423</v>
          </cell>
          <cell r="C1909" t="str">
            <v xml:space="preserve">NV HALANDRIANI                                    </v>
          </cell>
          <cell r="D1909">
            <v>5</v>
          </cell>
          <cell r="E1909">
            <v>0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AO1909">
            <v>0</v>
          </cell>
          <cell r="AP1909">
            <v>0</v>
          </cell>
          <cell r="AQ1909">
            <v>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0</v>
          </cell>
          <cell r="AY1909">
            <v>32142.07</v>
          </cell>
          <cell r="AZ1909">
            <v>1087.67</v>
          </cell>
          <cell r="BA1909">
            <v>0</v>
          </cell>
          <cell r="BB1909">
            <v>0</v>
          </cell>
          <cell r="BC1909">
            <v>0</v>
          </cell>
          <cell r="BD1909">
            <v>0</v>
          </cell>
          <cell r="BE1909">
            <v>0</v>
          </cell>
          <cell r="BF1909">
            <v>0</v>
          </cell>
          <cell r="BG1909">
            <v>0</v>
          </cell>
          <cell r="BH1909">
            <v>0</v>
          </cell>
          <cell r="BI1909">
            <v>0</v>
          </cell>
          <cell r="BJ1909">
            <v>0</v>
          </cell>
          <cell r="BK1909">
            <v>0</v>
          </cell>
          <cell r="BL1909">
            <v>0</v>
          </cell>
        </row>
        <row r="1910">
          <cell r="B1910" t="str">
            <v>1.1.06.08.00424</v>
          </cell>
          <cell r="C1910" t="str">
            <v xml:space="preserve">NV ASTIR                                          </v>
          </cell>
          <cell r="D1910">
            <v>5</v>
          </cell>
          <cell r="E1910">
            <v>0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</v>
          </cell>
          <cell r="AO1910">
            <v>0</v>
          </cell>
          <cell r="AP1910">
            <v>0</v>
          </cell>
          <cell r="AQ1910">
            <v>0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0</v>
          </cell>
          <cell r="AY1910">
            <v>187863.71</v>
          </cell>
          <cell r="AZ1910">
            <v>2730.5</v>
          </cell>
          <cell r="BA1910">
            <v>2730.5</v>
          </cell>
          <cell r="BB1910">
            <v>1942.17</v>
          </cell>
          <cell r="BC1910">
            <v>1942.17</v>
          </cell>
          <cell r="BD1910">
            <v>0</v>
          </cell>
          <cell r="BE1910">
            <v>0</v>
          </cell>
          <cell r="BF1910">
            <v>0</v>
          </cell>
          <cell r="BG1910">
            <v>0</v>
          </cell>
          <cell r="BH1910">
            <v>0</v>
          </cell>
          <cell r="BI1910">
            <v>0</v>
          </cell>
          <cell r="BJ1910">
            <v>0</v>
          </cell>
          <cell r="BK1910">
            <v>0</v>
          </cell>
          <cell r="BL1910">
            <v>0</v>
          </cell>
        </row>
        <row r="1911">
          <cell r="B1911" t="str">
            <v>1.1.06.08.00425</v>
          </cell>
          <cell r="C1911" t="str">
            <v xml:space="preserve">NV AGHIA MARKELLA                                 </v>
          </cell>
          <cell r="D1911">
            <v>5</v>
          </cell>
          <cell r="E1911">
            <v>0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  <cell r="AY1911">
            <v>147029.16</v>
          </cell>
          <cell r="AZ1911">
            <v>3726.49</v>
          </cell>
          <cell r="BA1911">
            <v>3726.49</v>
          </cell>
          <cell r="BB1911">
            <v>0</v>
          </cell>
          <cell r="BC1911">
            <v>0</v>
          </cell>
          <cell r="BD1911">
            <v>0</v>
          </cell>
          <cell r="BE1911">
            <v>0</v>
          </cell>
          <cell r="BF1911">
            <v>0</v>
          </cell>
          <cell r="BG1911">
            <v>0</v>
          </cell>
          <cell r="BH1911">
            <v>0</v>
          </cell>
          <cell r="BI1911">
            <v>0</v>
          </cell>
          <cell r="BJ1911">
            <v>0</v>
          </cell>
          <cell r="BK1911">
            <v>0</v>
          </cell>
          <cell r="BL1911">
            <v>0</v>
          </cell>
        </row>
        <row r="1912">
          <cell r="B1912" t="str">
            <v>1.1.06.08.00426</v>
          </cell>
          <cell r="C1912" t="str">
            <v xml:space="preserve">NV SENDAI BULKER                                  </v>
          </cell>
          <cell r="D1912">
            <v>5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  <cell r="AY1912">
            <v>32360</v>
          </cell>
          <cell r="AZ1912">
            <v>0</v>
          </cell>
          <cell r="BA1912">
            <v>0</v>
          </cell>
          <cell r="BB1912">
            <v>0</v>
          </cell>
          <cell r="BC1912">
            <v>0</v>
          </cell>
          <cell r="BD1912">
            <v>0</v>
          </cell>
          <cell r="BE1912">
            <v>0</v>
          </cell>
          <cell r="BF1912">
            <v>0</v>
          </cell>
          <cell r="BG1912">
            <v>0</v>
          </cell>
          <cell r="BH1912">
            <v>0</v>
          </cell>
          <cell r="BI1912">
            <v>0</v>
          </cell>
          <cell r="BJ1912">
            <v>0</v>
          </cell>
          <cell r="BK1912">
            <v>0</v>
          </cell>
          <cell r="BL1912">
            <v>0</v>
          </cell>
        </row>
        <row r="1913">
          <cell r="B1913" t="str">
            <v>1.1.06.08.00427</v>
          </cell>
          <cell r="C1913" t="str">
            <v xml:space="preserve">NV ALBERTO TOPIC                                  </v>
          </cell>
          <cell r="D1913">
            <v>5</v>
          </cell>
          <cell r="E1913">
            <v>0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0</v>
          </cell>
          <cell r="P1913">
            <v>0</v>
          </cell>
          <cell r="AO1913">
            <v>0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T1913">
            <v>0</v>
          </cell>
          <cell r="AU1913">
            <v>0</v>
          </cell>
          <cell r="AV1913">
            <v>0</v>
          </cell>
          <cell r="AW1913">
            <v>0</v>
          </cell>
          <cell r="AX1913">
            <v>0</v>
          </cell>
          <cell r="AY1913">
            <v>740.22</v>
          </cell>
          <cell r="AZ1913">
            <v>1109.8</v>
          </cell>
          <cell r="BA1913">
            <v>0</v>
          </cell>
          <cell r="BB1913">
            <v>0</v>
          </cell>
          <cell r="BC1913">
            <v>0</v>
          </cell>
          <cell r="BD1913">
            <v>0</v>
          </cell>
          <cell r="BE1913">
            <v>0</v>
          </cell>
          <cell r="BF1913">
            <v>0</v>
          </cell>
          <cell r="BG1913">
            <v>0</v>
          </cell>
          <cell r="BH1913">
            <v>0</v>
          </cell>
          <cell r="BI1913">
            <v>0</v>
          </cell>
          <cell r="BJ1913">
            <v>0</v>
          </cell>
          <cell r="BK1913">
            <v>0</v>
          </cell>
          <cell r="BL1913">
            <v>0</v>
          </cell>
        </row>
        <row r="1914">
          <cell r="B1914" t="str">
            <v>1.1.06.08.00428</v>
          </cell>
          <cell r="C1914" t="str">
            <v xml:space="preserve">NV CLIPER FAITH                                   </v>
          </cell>
          <cell r="D1914">
            <v>5</v>
          </cell>
          <cell r="E1914">
            <v>0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AO1914">
            <v>0</v>
          </cell>
          <cell r="AP1914">
            <v>0</v>
          </cell>
          <cell r="AQ1914">
            <v>0</v>
          </cell>
          <cell r="AR1914">
            <v>0</v>
          </cell>
          <cell r="AS1914">
            <v>0</v>
          </cell>
          <cell r="AT1914">
            <v>0</v>
          </cell>
          <cell r="AU1914">
            <v>0</v>
          </cell>
          <cell r="AV1914">
            <v>0</v>
          </cell>
          <cell r="AW1914">
            <v>0</v>
          </cell>
          <cell r="AX1914">
            <v>0</v>
          </cell>
          <cell r="AY1914">
            <v>0</v>
          </cell>
          <cell r="AZ1914">
            <v>0</v>
          </cell>
          <cell r="BA1914">
            <v>6451.04</v>
          </cell>
          <cell r="BB1914">
            <v>6451.04</v>
          </cell>
          <cell r="BC1914">
            <v>6451.04</v>
          </cell>
          <cell r="BD1914">
            <v>0</v>
          </cell>
          <cell r="BE1914">
            <v>0</v>
          </cell>
          <cell r="BF1914">
            <v>0</v>
          </cell>
          <cell r="BG1914">
            <v>0</v>
          </cell>
          <cell r="BH1914">
            <v>0</v>
          </cell>
          <cell r="BI1914">
            <v>0</v>
          </cell>
          <cell r="BJ1914">
            <v>0</v>
          </cell>
          <cell r="BK1914">
            <v>0</v>
          </cell>
          <cell r="BL1914">
            <v>0</v>
          </cell>
        </row>
        <row r="1915">
          <cell r="B1915" t="str">
            <v>1.1.06.08.00429</v>
          </cell>
          <cell r="C1915" t="str">
            <v xml:space="preserve">NV TINA TWO                                       </v>
          </cell>
          <cell r="D1915">
            <v>5</v>
          </cell>
          <cell r="E1915">
            <v>0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AO1915">
            <v>0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T1915">
            <v>0</v>
          </cell>
          <cell r="AU1915">
            <v>0</v>
          </cell>
          <cell r="AV1915">
            <v>0</v>
          </cell>
          <cell r="AW1915">
            <v>0</v>
          </cell>
          <cell r="AX1915">
            <v>0</v>
          </cell>
          <cell r="AY1915">
            <v>0</v>
          </cell>
          <cell r="AZ1915">
            <v>0</v>
          </cell>
          <cell r="BA1915">
            <v>0</v>
          </cell>
          <cell r="BB1915">
            <v>0</v>
          </cell>
          <cell r="BC1915">
            <v>458640</v>
          </cell>
          <cell r="BD1915">
            <v>0</v>
          </cell>
          <cell r="BE1915">
            <v>0</v>
          </cell>
          <cell r="BF1915">
            <v>0</v>
          </cell>
          <cell r="BG1915">
            <v>0</v>
          </cell>
          <cell r="BH1915">
            <v>0</v>
          </cell>
          <cell r="BI1915">
            <v>0</v>
          </cell>
          <cell r="BJ1915">
            <v>0</v>
          </cell>
          <cell r="BK1915">
            <v>0</v>
          </cell>
          <cell r="BL1915">
            <v>0</v>
          </cell>
        </row>
        <row r="1916">
          <cell r="B1916" t="str">
            <v>1.1.06.08.00430</v>
          </cell>
          <cell r="C1916" t="str">
            <v xml:space="preserve">NV ANKORA                                         </v>
          </cell>
          <cell r="D1916">
            <v>5</v>
          </cell>
          <cell r="E1916">
            <v>0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AO1916">
            <v>0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T1916">
            <v>0</v>
          </cell>
          <cell r="AU1916">
            <v>0</v>
          </cell>
          <cell r="AV1916">
            <v>0</v>
          </cell>
          <cell r="AW1916">
            <v>0</v>
          </cell>
          <cell r="AX1916">
            <v>0</v>
          </cell>
          <cell r="AY1916">
            <v>0</v>
          </cell>
          <cell r="AZ1916">
            <v>0</v>
          </cell>
          <cell r="BA1916">
            <v>1968.33</v>
          </cell>
          <cell r="BB1916">
            <v>1968.33</v>
          </cell>
          <cell r="BC1916">
            <v>-3246.82</v>
          </cell>
          <cell r="BD1916">
            <v>0</v>
          </cell>
          <cell r="BE1916">
            <v>0</v>
          </cell>
          <cell r="BF1916">
            <v>0</v>
          </cell>
          <cell r="BG1916">
            <v>0</v>
          </cell>
          <cell r="BH1916">
            <v>0</v>
          </cell>
          <cell r="BI1916">
            <v>0</v>
          </cell>
          <cell r="BJ1916">
            <v>0</v>
          </cell>
          <cell r="BK1916">
            <v>0</v>
          </cell>
          <cell r="BL1916">
            <v>0</v>
          </cell>
        </row>
        <row r="1917">
          <cell r="B1917" t="str">
            <v>1.1.06.08.00431</v>
          </cell>
          <cell r="C1917" t="str">
            <v xml:space="preserve">NV CENTAURUS                                      </v>
          </cell>
          <cell r="D1917">
            <v>5</v>
          </cell>
          <cell r="E1917">
            <v>0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AO1917">
            <v>0</v>
          </cell>
          <cell r="AP1917">
            <v>0</v>
          </cell>
          <cell r="AQ1917">
            <v>0</v>
          </cell>
          <cell r="AR1917">
            <v>0</v>
          </cell>
          <cell r="AS1917">
            <v>0</v>
          </cell>
          <cell r="AT1917">
            <v>0</v>
          </cell>
          <cell r="AU1917">
            <v>0</v>
          </cell>
          <cell r="AV1917">
            <v>0</v>
          </cell>
          <cell r="AW1917">
            <v>0</v>
          </cell>
          <cell r="AX1917">
            <v>0</v>
          </cell>
          <cell r="AY1917">
            <v>0</v>
          </cell>
          <cell r="AZ1917">
            <v>0</v>
          </cell>
          <cell r="BA1917">
            <v>0</v>
          </cell>
          <cell r="BB1917">
            <v>0</v>
          </cell>
          <cell r="BC1917">
            <v>0</v>
          </cell>
          <cell r="BD1917">
            <v>0</v>
          </cell>
          <cell r="BE1917">
            <v>0</v>
          </cell>
          <cell r="BF1917">
            <v>0</v>
          </cell>
          <cell r="BG1917">
            <v>0</v>
          </cell>
          <cell r="BH1917">
            <v>0</v>
          </cell>
          <cell r="BI1917">
            <v>0</v>
          </cell>
          <cell r="BJ1917">
            <v>0</v>
          </cell>
          <cell r="BK1917">
            <v>0</v>
          </cell>
          <cell r="BL1917">
            <v>0</v>
          </cell>
        </row>
        <row r="1918">
          <cell r="B1918" t="str">
            <v>1.1.06.08.00432</v>
          </cell>
          <cell r="C1918" t="str">
            <v xml:space="preserve">NV HONOUR                                         </v>
          </cell>
          <cell r="D1918">
            <v>5</v>
          </cell>
          <cell r="E1918">
            <v>0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AO1918">
            <v>0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T1918">
            <v>0</v>
          </cell>
          <cell r="AU1918">
            <v>0</v>
          </cell>
          <cell r="AV1918">
            <v>0</v>
          </cell>
          <cell r="AW1918">
            <v>0</v>
          </cell>
          <cell r="AX1918">
            <v>0</v>
          </cell>
          <cell r="AY1918">
            <v>0</v>
          </cell>
          <cell r="AZ1918">
            <v>0</v>
          </cell>
          <cell r="BA1918">
            <v>118119.36</v>
          </cell>
          <cell r="BB1918">
            <v>7383.22</v>
          </cell>
          <cell r="BC1918">
            <v>6963.58</v>
          </cell>
          <cell r="BD1918">
            <v>0</v>
          </cell>
          <cell r="BE1918">
            <v>0</v>
          </cell>
          <cell r="BF1918">
            <v>0</v>
          </cell>
          <cell r="BG1918">
            <v>0</v>
          </cell>
          <cell r="BH1918">
            <v>0</v>
          </cell>
          <cell r="BI1918">
            <v>0</v>
          </cell>
          <cell r="BJ1918">
            <v>0</v>
          </cell>
          <cell r="BK1918">
            <v>0</v>
          </cell>
          <cell r="BL1918">
            <v>0</v>
          </cell>
        </row>
        <row r="1919">
          <cell r="B1919" t="str">
            <v>1.1.06.08.00433</v>
          </cell>
          <cell r="C1919" t="str">
            <v xml:space="preserve">NV ALEXIA                                         </v>
          </cell>
          <cell r="D1919">
            <v>5</v>
          </cell>
          <cell r="E1919">
            <v>0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AO1919">
            <v>0</v>
          </cell>
          <cell r="AP1919">
            <v>0</v>
          </cell>
          <cell r="AQ1919">
            <v>0</v>
          </cell>
          <cell r="AR1919">
            <v>0</v>
          </cell>
          <cell r="AS1919">
            <v>0</v>
          </cell>
          <cell r="AT1919">
            <v>0</v>
          </cell>
          <cell r="AU1919">
            <v>0</v>
          </cell>
          <cell r="AV1919">
            <v>0</v>
          </cell>
          <cell r="AW1919">
            <v>0</v>
          </cell>
          <cell r="AX1919">
            <v>0</v>
          </cell>
          <cell r="AY1919">
            <v>0</v>
          </cell>
          <cell r="AZ1919">
            <v>149053.71</v>
          </cell>
          <cell r="BA1919">
            <v>36360.75</v>
          </cell>
          <cell r="BB1919">
            <v>12977.53</v>
          </cell>
          <cell r="BC1919">
            <v>12977.53</v>
          </cell>
          <cell r="BD1919">
            <v>0</v>
          </cell>
          <cell r="BE1919">
            <v>0</v>
          </cell>
          <cell r="BF1919">
            <v>0</v>
          </cell>
          <cell r="BG1919">
            <v>0</v>
          </cell>
          <cell r="BH1919">
            <v>0</v>
          </cell>
          <cell r="BI1919">
            <v>0</v>
          </cell>
          <cell r="BJ1919">
            <v>0</v>
          </cell>
          <cell r="BK1919">
            <v>0</v>
          </cell>
          <cell r="BL1919">
            <v>0</v>
          </cell>
        </row>
        <row r="1920">
          <cell r="B1920" t="str">
            <v>1.1.06.08.00434</v>
          </cell>
          <cell r="C1920" t="str">
            <v xml:space="preserve">NV ALINDA CASTLE                                  </v>
          </cell>
          <cell r="D1920">
            <v>5</v>
          </cell>
          <cell r="E1920">
            <v>0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  <cell r="AO1920">
            <v>0</v>
          </cell>
          <cell r="AP1920">
            <v>0</v>
          </cell>
          <cell r="AQ1920">
            <v>0</v>
          </cell>
          <cell r="AR1920">
            <v>0</v>
          </cell>
          <cell r="AS1920">
            <v>0</v>
          </cell>
          <cell r="AT1920">
            <v>0</v>
          </cell>
          <cell r="AU1920">
            <v>0</v>
          </cell>
          <cell r="AV1920">
            <v>0</v>
          </cell>
          <cell r="AW1920">
            <v>0</v>
          </cell>
          <cell r="AX1920">
            <v>0</v>
          </cell>
          <cell r="AY1920">
            <v>0</v>
          </cell>
          <cell r="AZ1920">
            <v>0</v>
          </cell>
          <cell r="BA1920">
            <v>33749.31</v>
          </cell>
          <cell r="BB1920">
            <v>1086.0999999999999</v>
          </cell>
          <cell r="BC1920">
            <v>1086.0999999999999</v>
          </cell>
          <cell r="BD1920">
            <v>0</v>
          </cell>
          <cell r="BE1920">
            <v>0</v>
          </cell>
          <cell r="BF1920">
            <v>0</v>
          </cell>
          <cell r="BG1920">
            <v>0</v>
          </cell>
          <cell r="BH1920">
            <v>0</v>
          </cell>
          <cell r="BI1920">
            <v>0</v>
          </cell>
          <cell r="BJ1920">
            <v>0</v>
          </cell>
          <cell r="BK1920">
            <v>0</v>
          </cell>
          <cell r="BL1920">
            <v>0</v>
          </cell>
        </row>
        <row r="1921">
          <cell r="B1921" t="str">
            <v>1.1.06.08.00435</v>
          </cell>
          <cell r="C1921" t="str">
            <v xml:space="preserve">NV SIRIOS                                         </v>
          </cell>
          <cell r="D1921">
            <v>5</v>
          </cell>
          <cell r="E1921">
            <v>0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AO1921">
            <v>0</v>
          </cell>
          <cell r="AP1921">
            <v>0</v>
          </cell>
          <cell r="AQ1921">
            <v>0</v>
          </cell>
          <cell r="AR1921">
            <v>0</v>
          </cell>
          <cell r="AS1921">
            <v>0</v>
          </cell>
          <cell r="AT1921">
            <v>0</v>
          </cell>
          <cell r="AU1921">
            <v>0</v>
          </cell>
          <cell r="AV1921">
            <v>0</v>
          </cell>
          <cell r="AW1921">
            <v>0</v>
          </cell>
          <cell r="AX1921">
            <v>0</v>
          </cell>
          <cell r="AY1921">
            <v>0</v>
          </cell>
          <cell r="AZ1921">
            <v>0</v>
          </cell>
          <cell r="BA1921">
            <v>685.23</v>
          </cell>
          <cell r="BB1921">
            <v>685.23</v>
          </cell>
          <cell r="BC1921">
            <v>0</v>
          </cell>
          <cell r="BD1921">
            <v>0</v>
          </cell>
          <cell r="BE1921">
            <v>0</v>
          </cell>
          <cell r="BF1921">
            <v>0</v>
          </cell>
          <cell r="BG1921">
            <v>0</v>
          </cell>
          <cell r="BH1921">
            <v>0</v>
          </cell>
          <cell r="BI1921">
            <v>0</v>
          </cell>
          <cell r="BJ1921">
            <v>0</v>
          </cell>
          <cell r="BK1921">
            <v>0</v>
          </cell>
          <cell r="BL1921">
            <v>0</v>
          </cell>
        </row>
        <row r="1922">
          <cell r="B1922" t="str">
            <v>1.1.06.08.00436</v>
          </cell>
          <cell r="C1922" t="str">
            <v xml:space="preserve">NV LORELEY                                        </v>
          </cell>
          <cell r="D1922">
            <v>5</v>
          </cell>
          <cell r="E1922">
            <v>0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AO1922">
            <v>0</v>
          </cell>
          <cell r="AP1922">
            <v>0</v>
          </cell>
          <cell r="AQ1922">
            <v>0</v>
          </cell>
          <cell r="AR1922">
            <v>0</v>
          </cell>
          <cell r="AS1922">
            <v>0</v>
          </cell>
          <cell r="AT1922">
            <v>0</v>
          </cell>
          <cell r="AU1922">
            <v>0</v>
          </cell>
          <cell r="AV1922">
            <v>0</v>
          </cell>
          <cell r="AW1922">
            <v>0</v>
          </cell>
          <cell r="AX1922">
            <v>0</v>
          </cell>
          <cell r="AY1922">
            <v>0</v>
          </cell>
          <cell r="AZ1922">
            <v>0</v>
          </cell>
          <cell r="BA1922">
            <v>158.56</v>
          </cell>
          <cell r="BB1922">
            <v>158.56</v>
          </cell>
          <cell r="BC1922">
            <v>158.56</v>
          </cell>
          <cell r="BD1922">
            <v>0</v>
          </cell>
          <cell r="BE1922">
            <v>0</v>
          </cell>
          <cell r="BF1922">
            <v>0</v>
          </cell>
          <cell r="BG1922">
            <v>0</v>
          </cell>
          <cell r="BH1922">
            <v>0</v>
          </cell>
          <cell r="BI1922">
            <v>0</v>
          </cell>
          <cell r="BJ1922">
            <v>0</v>
          </cell>
          <cell r="BK1922">
            <v>0</v>
          </cell>
          <cell r="BL1922">
            <v>0</v>
          </cell>
        </row>
        <row r="1923">
          <cell r="B1923" t="str">
            <v>1.1.06.08.00437</v>
          </cell>
          <cell r="C1923" t="str">
            <v xml:space="preserve">NV NOA                                            </v>
          </cell>
          <cell r="D1923">
            <v>5</v>
          </cell>
          <cell r="E1923">
            <v>0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AO1923">
            <v>0</v>
          </cell>
          <cell r="AP1923">
            <v>0</v>
          </cell>
          <cell r="AQ1923">
            <v>0</v>
          </cell>
          <cell r="AR1923">
            <v>0</v>
          </cell>
          <cell r="AS1923">
            <v>0</v>
          </cell>
          <cell r="AT1923">
            <v>0</v>
          </cell>
          <cell r="AU1923">
            <v>0</v>
          </cell>
          <cell r="AV1923">
            <v>0</v>
          </cell>
          <cell r="AW1923">
            <v>0</v>
          </cell>
          <cell r="AX1923">
            <v>0</v>
          </cell>
          <cell r="AY1923">
            <v>0</v>
          </cell>
          <cell r="AZ1923">
            <v>0</v>
          </cell>
          <cell r="BA1923">
            <v>13027.96</v>
          </cell>
          <cell r="BB1923">
            <v>0</v>
          </cell>
          <cell r="BC1923">
            <v>0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  <cell r="BK1923">
            <v>0</v>
          </cell>
          <cell r="BL1923">
            <v>0</v>
          </cell>
        </row>
        <row r="1924">
          <cell r="B1924" t="str">
            <v>1.1.06.08.00438</v>
          </cell>
          <cell r="C1924" t="str">
            <v xml:space="preserve">NV NEW LIGHT                                      </v>
          </cell>
          <cell r="D1924">
            <v>5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AO1924">
            <v>0</v>
          </cell>
          <cell r="AP1924">
            <v>0</v>
          </cell>
          <cell r="AQ1924">
            <v>0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0</v>
          </cell>
          <cell r="AY1924">
            <v>0</v>
          </cell>
          <cell r="AZ1924">
            <v>0</v>
          </cell>
          <cell r="BA1924">
            <v>315665.39</v>
          </cell>
          <cell r="BB1924">
            <v>0</v>
          </cell>
          <cell r="BC1924">
            <v>0</v>
          </cell>
          <cell r="BD1924">
            <v>0</v>
          </cell>
          <cell r="BE1924">
            <v>0</v>
          </cell>
          <cell r="BF1924">
            <v>0</v>
          </cell>
          <cell r="BG1924">
            <v>0</v>
          </cell>
          <cell r="BH1924">
            <v>0</v>
          </cell>
          <cell r="BI1924">
            <v>0</v>
          </cell>
          <cell r="BJ1924">
            <v>0</v>
          </cell>
          <cell r="BK1924">
            <v>0</v>
          </cell>
          <cell r="BL1924">
            <v>0</v>
          </cell>
        </row>
        <row r="1925">
          <cell r="B1925" t="str">
            <v>1.1.06.08.00439</v>
          </cell>
          <cell r="C1925" t="str">
            <v xml:space="preserve">NV AKER                                           </v>
          </cell>
          <cell r="D1925">
            <v>5</v>
          </cell>
          <cell r="E1925">
            <v>0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AO1925">
            <v>0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T1925">
            <v>0</v>
          </cell>
          <cell r="AU1925">
            <v>0</v>
          </cell>
          <cell r="AV1925">
            <v>0</v>
          </cell>
          <cell r="AW1925">
            <v>0</v>
          </cell>
          <cell r="AX1925">
            <v>0</v>
          </cell>
          <cell r="AY1925">
            <v>0</v>
          </cell>
          <cell r="AZ1925">
            <v>0</v>
          </cell>
          <cell r="BA1925">
            <v>0</v>
          </cell>
          <cell r="BB1925">
            <v>0</v>
          </cell>
          <cell r="BC1925">
            <v>40.270000000000003</v>
          </cell>
          <cell r="BD1925">
            <v>0</v>
          </cell>
          <cell r="BE1925">
            <v>0</v>
          </cell>
          <cell r="BF1925">
            <v>0</v>
          </cell>
          <cell r="BG1925">
            <v>0</v>
          </cell>
          <cell r="BH1925">
            <v>0</v>
          </cell>
          <cell r="BI1925">
            <v>0</v>
          </cell>
          <cell r="BJ1925">
            <v>0</v>
          </cell>
          <cell r="BK1925">
            <v>0</v>
          </cell>
          <cell r="BL1925">
            <v>0</v>
          </cell>
        </row>
        <row r="1926">
          <cell r="B1926" t="str">
            <v>1.1.06.08.00440</v>
          </cell>
          <cell r="C1926" t="str">
            <v xml:space="preserve">NV AOMORI WILLOW                                  </v>
          </cell>
          <cell r="D1926">
            <v>5</v>
          </cell>
          <cell r="E1926">
            <v>0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AO1926">
            <v>0</v>
          </cell>
          <cell r="AP1926">
            <v>0</v>
          </cell>
          <cell r="AQ1926">
            <v>0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0</v>
          </cell>
          <cell r="AY1926">
            <v>0</v>
          </cell>
          <cell r="AZ1926">
            <v>0</v>
          </cell>
          <cell r="BA1926">
            <v>0</v>
          </cell>
          <cell r="BB1926">
            <v>0</v>
          </cell>
          <cell r="BC1926">
            <v>296.63</v>
          </cell>
          <cell r="BD1926">
            <v>0</v>
          </cell>
          <cell r="BE1926">
            <v>0</v>
          </cell>
          <cell r="BF1926">
            <v>0</v>
          </cell>
          <cell r="BG1926">
            <v>0</v>
          </cell>
          <cell r="BH1926">
            <v>0</v>
          </cell>
          <cell r="BI1926">
            <v>0</v>
          </cell>
          <cell r="BJ1926">
            <v>0</v>
          </cell>
          <cell r="BK1926">
            <v>0</v>
          </cell>
          <cell r="BL1926">
            <v>0</v>
          </cell>
        </row>
        <row r="1927">
          <cell r="B1927" t="str">
            <v>1.1.06.08.00441</v>
          </cell>
          <cell r="C1927" t="str">
            <v xml:space="preserve">NV TOMORZE ZACHODNIE                              </v>
          </cell>
          <cell r="D1927">
            <v>5</v>
          </cell>
          <cell r="E1927">
            <v>0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AO1927">
            <v>0</v>
          </cell>
          <cell r="AP1927">
            <v>0</v>
          </cell>
          <cell r="AQ1927">
            <v>0</v>
          </cell>
          <cell r="AR1927">
            <v>0</v>
          </cell>
          <cell r="AS1927">
            <v>0</v>
          </cell>
          <cell r="AT1927">
            <v>0</v>
          </cell>
          <cell r="AU1927">
            <v>0</v>
          </cell>
          <cell r="AV1927">
            <v>0</v>
          </cell>
          <cell r="AW1927">
            <v>0</v>
          </cell>
          <cell r="AX1927">
            <v>0</v>
          </cell>
          <cell r="AY1927">
            <v>0</v>
          </cell>
          <cell r="AZ1927">
            <v>0</v>
          </cell>
          <cell r="BA1927">
            <v>0</v>
          </cell>
          <cell r="BB1927">
            <v>11338.74</v>
          </cell>
          <cell r="BC1927">
            <v>11338.74</v>
          </cell>
          <cell r="BD1927">
            <v>0</v>
          </cell>
          <cell r="BE1927">
            <v>0</v>
          </cell>
          <cell r="BF1927">
            <v>0</v>
          </cell>
          <cell r="BG1927">
            <v>0</v>
          </cell>
          <cell r="BH1927">
            <v>0</v>
          </cell>
          <cell r="BI1927">
            <v>0</v>
          </cell>
          <cell r="BJ1927">
            <v>0</v>
          </cell>
          <cell r="BK1927">
            <v>0</v>
          </cell>
          <cell r="BL1927">
            <v>0</v>
          </cell>
        </row>
        <row r="1928">
          <cell r="B1928" t="str">
            <v>1.1.06.08.00442</v>
          </cell>
          <cell r="C1928" t="str">
            <v xml:space="preserve">NA PATCHARA NAREE                                 </v>
          </cell>
          <cell r="D1928">
            <v>5</v>
          </cell>
          <cell r="E1928">
            <v>0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AO1928">
            <v>0</v>
          </cell>
          <cell r="AP1928">
            <v>0</v>
          </cell>
          <cell r="AQ1928">
            <v>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0</v>
          </cell>
          <cell r="AY1928">
            <v>0</v>
          </cell>
          <cell r="AZ1928">
            <v>0</v>
          </cell>
          <cell r="BA1928">
            <v>0</v>
          </cell>
          <cell r="BB1928">
            <v>1185.74</v>
          </cell>
          <cell r="BC1928">
            <v>410.55</v>
          </cell>
          <cell r="BD1928">
            <v>0</v>
          </cell>
          <cell r="BE1928">
            <v>0</v>
          </cell>
          <cell r="BF1928">
            <v>0</v>
          </cell>
          <cell r="BG1928">
            <v>0</v>
          </cell>
          <cell r="BH1928">
            <v>0</v>
          </cell>
          <cell r="BI1928">
            <v>0</v>
          </cell>
          <cell r="BJ1928">
            <v>0</v>
          </cell>
          <cell r="BK1928">
            <v>0</v>
          </cell>
          <cell r="BL1928">
            <v>0</v>
          </cell>
        </row>
        <row r="1929">
          <cell r="B1929" t="str">
            <v>1.1.06.08.00443</v>
          </cell>
          <cell r="C1929" t="str">
            <v xml:space="preserve">NV MARCOS DIAS                                    </v>
          </cell>
          <cell r="D1929">
            <v>5</v>
          </cell>
          <cell r="E1929">
            <v>0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AO1929">
            <v>0</v>
          </cell>
          <cell r="AP1929">
            <v>0</v>
          </cell>
          <cell r="AQ1929">
            <v>0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0</v>
          </cell>
          <cell r="AY1929">
            <v>0</v>
          </cell>
          <cell r="AZ1929">
            <v>0</v>
          </cell>
          <cell r="BA1929">
            <v>0</v>
          </cell>
          <cell r="BB1929">
            <v>56.17</v>
          </cell>
          <cell r="BC1929">
            <v>0</v>
          </cell>
          <cell r="BD1929">
            <v>0</v>
          </cell>
          <cell r="BE1929">
            <v>0</v>
          </cell>
          <cell r="BF1929">
            <v>0</v>
          </cell>
          <cell r="BG1929">
            <v>0</v>
          </cell>
          <cell r="BH1929">
            <v>0</v>
          </cell>
          <cell r="BI1929">
            <v>0</v>
          </cell>
          <cell r="BJ1929">
            <v>0</v>
          </cell>
          <cell r="BK1929">
            <v>0</v>
          </cell>
          <cell r="BL1929">
            <v>0</v>
          </cell>
        </row>
        <row r="1930">
          <cell r="B1930" t="str">
            <v>1.1.06.08.00444</v>
          </cell>
          <cell r="C1930" t="str">
            <v xml:space="preserve">NV EXPLORER II                                    </v>
          </cell>
          <cell r="D1930">
            <v>5</v>
          </cell>
          <cell r="E1930">
            <v>0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  <cell r="AY1930">
            <v>0</v>
          </cell>
          <cell r="AZ1930">
            <v>0</v>
          </cell>
          <cell r="BA1930">
            <v>0</v>
          </cell>
          <cell r="BB1930">
            <v>1468.64</v>
          </cell>
          <cell r="BC1930">
            <v>1468.64</v>
          </cell>
          <cell r="BD1930">
            <v>0</v>
          </cell>
          <cell r="BE1930">
            <v>0</v>
          </cell>
          <cell r="BF1930">
            <v>0</v>
          </cell>
          <cell r="BG1930">
            <v>0</v>
          </cell>
          <cell r="BH1930">
            <v>0</v>
          </cell>
          <cell r="BI1930">
            <v>0</v>
          </cell>
          <cell r="BJ1930">
            <v>0</v>
          </cell>
          <cell r="BK1930">
            <v>0</v>
          </cell>
          <cell r="BL1930">
            <v>0</v>
          </cell>
        </row>
        <row r="1931">
          <cell r="B1931" t="str">
            <v>1.1.06.08.00445</v>
          </cell>
          <cell r="C1931" t="str">
            <v xml:space="preserve">NV SEAHOPE                                        </v>
          </cell>
          <cell r="D1931">
            <v>5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  <cell r="AY1931">
            <v>0</v>
          </cell>
          <cell r="AZ1931">
            <v>0</v>
          </cell>
          <cell r="BA1931">
            <v>0</v>
          </cell>
          <cell r="BB1931">
            <v>270569.44</v>
          </cell>
          <cell r="BC1931">
            <v>0</v>
          </cell>
          <cell r="BD1931">
            <v>0</v>
          </cell>
          <cell r="BE1931">
            <v>0</v>
          </cell>
          <cell r="BF1931">
            <v>0</v>
          </cell>
          <cell r="BG1931">
            <v>0</v>
          </cell>
          <cell r="BH1931">
            <v>0</v>
          </cell>
          <cell r="BI1931">
            <v>0</v>
          </cell>
          <cell r="BJ1931">
            <v>0</v>
          </cell>
          <cell r="BK1931">
            <v>0</v>
          </cell>
          <cell r="BL1931">
            <v>0</v>
          </cell>
        </row>
        <row r="1932">
          <cell r="B1932" t="str">
            <v>1.1.06.08.00446</v>
          </cell>
          <cell r="C1932" t="str">
            <v xml:space="preserve">NV KHRUDOZHNIK KRAYNEZ                            </v>
          </cell>
          <cell r="D1932">
            <v>5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AO1932">
            <v>0</v>
          </cell>
          <cell r="AP1932">
            <v>0</v>
          </cell>
          <cell r="AQ1932">
            <v>0</v>
          </cell>
          <cell r="AR1932">
            <v>0</v>
          </cell>
          <cell r="AS1932">
            <v>0</v>
          </cell>
          <cell r="AT1932">
            <v>0</v>
          </cell>
          <cell r="AU1932">
            <v>0</v>
          </cell>
          <cell r="AV1932">
            <v>0</v>
          </cell>
          <cell r="AW1932">
            <v>0</v>
          </cell>
          <cell r="AX1932">
            <v>0</v>
          </cell>
          <cell r="AY1932">
            <v>0</v>
          </cell>
          <cell r="AZ1932">
            <v>0</v>
          </cell>
          <cell r="BA1932">
            <v>0</v>
          </cell>
          <cell r="BB1932">
            <v>353.2</v>
          </cell>
          <cell r="BC1932">
            <v>353.2</v>
          </cell>
          <cell r="BD1932">
            <v>0</v>
          </cell>
          <cell r="BE1932">
            <v>0</v>
          </cell>
          <cell r="BF1932">
            <v>0</v>
          </cell>
          <cell r="BG1932">
            <v>0</v>
          </cell>
          <cell r="BH1932">
            <v>0</v>
          </cell>
          <cell r="BI1932">
            <v>0</v>
          </cell>
          <cell r="BJ1932">
            <v>0</v>
          </cell>
          <cell r="BK1932">
            <v>0</v>
          </cell>
          <cell r="BL1932">
            <v>0</v>
          </cell>
        </row>
        <row r="1933">
          <cell r="B1933" t="str">
            <v>1.1.06.08.00447</v>
          </cell>
          <cell r="C1933" t="str">
            <v xml:space="preserve">NV LUCKY MOON                                     </v>
          </cell>
          <cell r="D1933">
            <v>5</v>
          </cell>
          <cell r="E1933">
            <v>0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AO1933">
            <v>0</v>
          </cell>
          <cell r="AP1933">
            <v>0</v>
          </cell>
          <cell r="AQ1933">
            <v>0</v>
          </cell>
          <cell r="AR1933">
            <v>0</v>
          </cell>
          <cell r="AS1933">
            <v>0</v>
          </cell>
          <cell r="AT1933">
            <v>0</v>
          </cell>
          <cell r="AU1933">
            <v>0</v>
          </cell>
          <cell r="AV1933">
            <v>0</v>
          </cell>
          <cell r="AW1933">
            <v>0</v>
          </cell>
          <cell r="AX1933">
            <v>0</v>
          </cell>
          <cell r="AY1933">
            <v>0</v>
          </cell>
          <cell r="AZ1933">
            <v>0</v>
          </cell>
          <cell r="BA1933">
            <v>0</v>
          </cell>
          <cell r="BB1933">
            <v>7706.24</v>
          </cell>
          <cell r="BC1933">
            <v>3075.87</v>
          </cell>
          <cell r="BD1933">
            <v>0</v>
          </cell>
          <cell r="BE1933">
            <v>0</v>
          </cell>
          <cell r="BF1933">
            <v>0</v>
          </cell>
          <cell r="BG1933">
            <v>0</v>
          </cell>
          <cell r="BH1933">
            <v>0</v>
          </cell>
          <cell r="BI1933">
            <v>0</v>
          </cell>
          <cell r="BJ1933">
            <v>0</v>
          </cell>
          <cell r="BK1933">
            <v>0</v>
          </cell>
          <cell r="BL1933">
            <v>0</v>
          </cell>
        </row>
        <row r="1934">
          <cell r="B1934" t="str">
            <v>1.1.06.08.00448</v>
          </cell>
          <cell r="C1934" t="str">
            <v xml:space="preserve">NV GRAND IRIS                                     </v>
          </cell>
          <cell r="D1934">
            <v>5</v>
          </cell>
          <cell r="E1934">
            <v>0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AO1934">
            <v>0</v>
          </cell>
          <cell r="AP1934">
            <v>0</v>
          </cell>
          <cell r="AQ1934">
            <v>0</v>
          </cell>
          <cell r="AR1934">
            <v>0</v>
          </cell>
          <cell r="AS1934">
            <v>0</v>
          </cell>
          <cell r="AT1934">
            <v>0</v>
          </cell>
          <cell r="AU1934">
            <v>0</v>
          </cell>
          <cell r="AV1934">
            <v>0</v>
          </cell>
          <cell r="AW1934">
            <v>0</v>
          </cell>
          <cell r="AX1934">
            <v>0</v>
          </cell>
          <cell r="AY1934">
            <v>0</v>
          </cell>
          <cell r="AZ1934">
            <v>0</v>
          </cell>
          <cell r="BA1934">
            <v>0</v>
          </cell>
          <cell r="BB1934">
            <v>0</v>
          </cell>
          <cell r="BC1934">
            <v>763.43</v>
          </cell>
          <cell r="BD1934">
            <v>0</v>
          </cell>
          <cell r="BE1934">
            <v>0</v>
          </cell>
          <cell r="BF1934">
            <v>0</v>
          </cell>
          <cell r="BG1934">
            <v>0</v>
          </cell>
          <cell r="BH1934">
            <v>0</v>
          </cell>
          <cell r="BI1934">
            <v>0</v>
          </cell>
          <cell r="BJ1934">
            <v>0</v>
          </cell>
          <cell r="BK1934">
            <v>0</v>
          </cell>
          <cell r="BL1934">
            <v>0</v>
          </cell>
        </row>
        <row r="1935">
          <cell r="B1935" t="str">
            <v>1.1.06.08.00449</v>
          </cell>
          <cell r="C1935" t="str">
            <v xml:space="preserve">NV GREAT MAJESTY                                  </v>
          </cell>
          <cell r="D1935">
            <v>5</v>
          </cell>
          <cell r="E1935">
            <v>0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0</v>
          </cell>
          <cell r="P1935">
            <v>0</v>
          </cell>
          <cell r="AO1935">
            <v>0</v>
          </cell>
          <cell r="AP1935">
            <v>0</v>
          </cell>
          <cell r="AQ1935">
            <v>0</v>
          </cell>
          <cell r="AR1935">
            <v>0</v>
          </cell>
          <cell r="AS1935">
            <v>0</v>
          </cell>
          <cell r="AT1935">
            <v>0</v>
          </cell>
          <cell r="AU1935">
            <v>0</v>
          </cell>
          <cell r="AV1935">
            <v>0</v>
          </cell>
          <cell r="AW1935">
            <v>0</v>
          </cell>
          <cell r="AX1935">
            <v>0</v>
          </cell>
          <cell r="AY1935">
            <v>0</v>
          </cell>
          <cell r="AZ1935">
            <v>0</v>
          </cell>
          <cell r="BA1935">
            <v>0</v>
          </cell>
          <cell r="BB1935">
            <v>0</v>
          </cell>
          <cell r="BC1935">
            <v>272.86</v>
          </cell>
          <cell r="BD1935">
            <v>0</v>
          </cell>
          <cell r="BE1935">
            <v>0</v>
          </cell>
          <cell r="BF1935">
            <v>0</v>
          </cell>
          <cell r="BG1935">
            <v>0</v>
          </cell>
          <cell r="BH1935">
            <v>0</v>
          </cell>
          <cell r="BI1935">
            <v>0</v>
          </cell>
          <cell r="BJ1935">
            <v>0</v>
          </cell>
          <cell r="BK1935">
            <v>0</v>
          </cell>
          <cell r="BL1935">
            <v>0</v>
          </cell>
        </row>
        <row r="1936">
          <cell r="B1936" t="str">
            <v>1.1.06.08.00450</v>
          </cell>
          <cell r="C1936" t="str">
            <v xml:space="preserve">NV GENERAL DABROWSKI                              </v>
          </cell>
          <cell r="D1936">
            <v>5</v>
          </cell>
          <cell r="E1936">
            <v>0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  <cell r="AO1936">
            <v>0</v>
          </cell>
          <cell r="AP1936">
            <v>0</v>
          </cell>
          <cell r="AQ1936">
            <v>0</v>
          </cell>
          <cell r="AR1936">
            <v>0</v>
          </cell>
          <cell r="AS1936">
            <v>0</v>
          </cell>
          <cell r="AT1936">
            <v>0</v>
          </cell>
          <cell r="AU1936">
            <v>0</v>
          </cell>
          <cell r="AV1936">
            <v>0</v>
          </cell>
          <cell r="AW1936">
            <v>0</v>
          </cell>
          <cell r="AX1936">
            <v>0</v>
          </cell>
          <cell r="AY1936">
            <v>0</v>
          </cell>
          <cell r="AZ1936">
            <v>0</v>
          </cell>
          <cell r="BA1936">
            <v>0</v>
          </cell>
          <cell r="BB1936">
            <v>0</v>
          </cell>
          <cell r="BC1936">
            <v>294540.78999999998</v>
          </cell>
          <cell r="BD1936">
            <v>0</v>
          </cell>
          <cell r="BE1936">
            <v>0</v>
          </cell>
          <cell r="BF1936">
            <v>0</v>
          </cell>
          <cell r="BG1936">
            <v>0</v>
          </cell>
          <cell r="BH1936">
            <v>0</v>
          </cell>
          <cell r="BI1936">
            <v>0</v>
          </cell>
          <cell r="BJ1936">
            <v>0</v>
          </cell>
          <cell r="BK1936">
            <v>0</v>
          </cell>
          <cell r="BL1936">
            <v>0</v>
          </cell>
        </row>
        <row r="1937">
          <cell r="B1937" t="str">
            <v>1.1.06.08.00451</v>
          </cell>
          <cell r="C1937" t="str">
            <v xml:space="preserve">NV GEORGE GRIGOROVI                               </v>
          </cell>
          <cell r="D1937">
            <v>5</v>
          </cell>
          <cell r="E1937">
            <v>0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AO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T1937">
            <v>0</v>
          </cell>
          <cell r="AU1937">
            <v>0</v>
          </cell>
          <cell r="AV1937">
            <v>0</v>
          </cell>
          <cell r="AW1937">
            <v>0</v>
          </cell>
          <cell r="AX1937">
            <v>0</v>
          </cell>
          <cell r="AY1937">
            <v>0</v>
          </cell>
          <cell r="AZ1937">
            <v>0</v>
          </cell>
          <cell r="BA1937">
            <v>0</v>
          </cell>
          <cell r="BB1937">
            <v>0</v>
          </cell>
          <cell r="BC1937">
            <v>0</v>
          </cell>
          <cell r="BD1937">
            <v>0</v>
          </cell>
          <cell r="BE1937">
            <v>0</v>
          </cell>
          <cell r="BF1937">
            <v>0</v>
          </cell>
          <cell r="BG1937">
            <v>0</v>
          </cell>
          <cell r="BH1937">
            <v>0</v>
          </cell>
          <cell r="BI1937">
            <v>0</v>
          </cell>
          <cell r="BJ1937">
            <v>0</v>
          </cell>
          <cell r="BK1937">
            <v>0</v>
          </cell>
          <cell r="BL1937">
            <v>0</v>
          </cell>
        </row>
        <row r="1938">
          <cell r="B1938" t="str">
            <v>1.1.06.08.00452</v>
          </cell>
          <cell r="C1938" t="str">
            <v xml:space="preserve">NV SANTA MARIA                                    </v>
          </cell>
          <cell r="D1938">
            <v>5</v>
          </cell>
          <cell r="E1938">
            <v>0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0</v>
          </cell>
          <cell r="P1938">
            <v>0</v>
          </cell>
          <cell r="AO1938">
            <v>0</v>
          </cell>
          <cell r="AP1938">
            <v>0</v>
          </cell>
          <cell r="AQ1938">
            <v>0</v>
          </cell>
          <cell r="AR1938">
            <v>0</v>
          </cell>
          <cell r="AS1938">
            <v>0</v>
          </cell>
          <cell r="AT1938">
            <v>0</v>
          </cell>
          <cell r="AU1938">
            <v>0</v>
          </cell>
          <cell r="AV1938">
            <v>0</v>
          </cell>
          <cell r="AW1938">
            <v>0</v>
          </cell>
          <cell r="AX1938">
            <v>0</v>
          </cell>
          <cell r="AY1938">
            <v>0</v>
          </cell>
          <cell r="AZ1938">
            <v>0</v>
          </cell>
          <cell r="BA1938">
            <v>0</v>
          </cell>
          <cell r="BB1938">
            <v>0</v>
          </cell>
          <cell r="BC1938">
            <v>0</v>
          </cell>
          <cell r="BD1938">
            <v>0</v>
          </cell>
          <cell r="BE1938">
            <v>0</v>
          </cell>
          <cell r="BF1938">
            <v>0</v>
          </cell>
          <cell r="BG1938">
            <v>0</v>
          </cell>
          <cell r="BH1938">
            <v>0</v>
          </cell>
          <cell r="BI1938">
            <v>0</v>
          </cell>
          <cell r="BJ1938">
            <v>0</v>
          </cell>
          <cell r="BK1938">
            <v>0</v>
          </cell>
          <cell r="BL1938">
            <v>0</v>
          </cell>
        </row>
        <row r="1939">
          <cell r="B1939" t="str">
            <v>1.1.06.08.00453</v>
          </cell>
          <cell r="C1939" t="str">
            <v xml:space="preserve">NV SUMMER                                         </v>
          </cell>
          <cell r="D1939">
            <v>5</v>
          </cell>
          <cell r="E1939">
            <v>0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0</v>
          </cell>
          <cell r="P1939">
            <v>0</v>
          </cell>
          <cell r="AO1939">
            <v>0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T1939">
            <v>0</v>
          </cell>
          <cell r="AU1939">
            <v>0</v>
          </cell>
          <cell r="AV1939">
            <v>0</v>
          </cell>
          <cell r="AW1939">
            <v>0</v>
          </cell>
          <cell r="AX1939">
            <v>0</v>
          </cell>
          <cell r="AY1939">
            <v>0</v>
          </cell>
          <cell r="AZ1939">
            <v>0</v>
          </cell>
          <cell r="BA1939">
            <v>0</v>
          </cell>
          <cell r="BB1939">
            <v>0</v>
          </cell>
          <cell r="BC1939">
            <v>2907.5</v>
          </cell>
          <cell r="BD1939">
            <v>0</v>
          </cell>
          <cell r="BE1939">
            <v>0</v>
          </cell>
          <cell r="BF1939">
            <v>0</v>
          </cell>
          <cell r="BG1939">
            <v>0</v>
          </cell>
          <cell r="BH1939">
            <v>0</v>
          </cell>
          <cell r="BI1939">
            <v>0</v>
          </cell>
          <cell r="BJ1939">
            <v>0</v>
          </cell>
          <cell r="BK1939">
            <v>0</v>
          </cell>
          <cell r="BL1939">
            <v>0</v>
          </cell>
        </row>
        <row r="1940">
          <cell r="B1940" t="str">
            <v>1.1.06.08.00454</v>
          </cell>
          <cell r="C1940" t="str">
            <v xml:space="preserve">NV ZIEMIA CHELMINSKA                              </v>
          </cell>
          <cell r="D1940">
            <v>5</v>
          </cell>
          <cell r="E1940">
            <v>0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AO1940">
            <v>0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T1940">
            <v>0</v>
          </cell>
          <cell r="AU1940">
            <v>0</v>
          </cell>
          <cell r="AV1940">
            <v>0</v>
          </cell>
          <cell r="AW1940">
            <v>0</v>
          </cell>
          <cell r="AX1940">
            <v>0</v>
          </cell>
          <cell r="AY1940">
            <v>0</v>
          </cell>
          <cell r="AZ1940">
            <v>0</v>
          </cell>
          <cell r="BA1940">
            <v>0</v>
          </cell>
          <cell r="BB1940">
            <v>0</v>
          </cell>
          <cell r="BC1940">
            <v>0</v>
          </cell>
          <cell r="BD1940">
            <v>0</v>
          </cell>
          <cell r="BE1940">
            <v>0</v>
          </cell>
          <cell r="BF1940">
            <v>0</v>
          </cell>
          <cell r="BG1940">
            <v>0</v>
          </cell>
          <cell r="BH1940">
            <v>0</v>
          </cell>
          <cell r="BI1940">
            <v>0</v>
          </cell>
          <cell r="BJ1940">
            <v>0</v>
          </cell>
          <cell r="BK1940">
            <v>0</v>
          </cell>
          <cell r="BL1940">
            <v>0</v>
          </cell>
        </row>
        <row r="1941">
          <cell r="B1941" t="str">
            <v>1.1.06.08.00455</v>
          </cell>
          <cell r="C1941" t="str">
            <v xml:space="preserve">NV PARAGON                                        </v>
          </cell>
          <cell r="D1941">
            <v>5</v>
          </cell>
          <cell r="E1941">
            <v>0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0</v>
          </cell>
          <cell r="P1941">
            <v>0</v>
          </cell>
          <cell r="AO1941">
            <v>0</v>
          </cell>
          <cell r="AP1941">
            <v>0</v>
          </cell>
          <cell r="AQ1941">
            <v>0</v>
          </cell>
          <cell r="AR1941">
            <v>0</v>
          </cell>
          <cell r="AS1941">
            <v>0</v>
          </cell>
          <cell r="AT1941">
            <v>0</v>
          </cell>
          <cell r="AU1941">
            <v>0</v>
          </cell>
          <cell r="AV1941">
            <v>0</v>
          </cell>
          <cell r="AW1941">
            <v>0</v>
          </cell>
          <cell r="AX1941">
            <v>0</v>
          </cell>
          <cell r="AY1941">
            <v>0</v>
          </cell>
          <cell r="AZ1941">
            <v>0</v>
          </cell>
          <cell r="BA1941">
            <v>0</v>
          </cell>
          <cell r="BB1941">
            <v>0</v>
          </cell>
          <cell r="BC1941">
            <v>0</v>
          </cell>
          <cell r="BD1941">
            <v>0</v>
          </cell>
          <cell r="BE1941">
            <v>0</v>
          </cell>
          <cell r="BF1941">
            <v>0</v>
          </cell>
          <cell r="BG1941">
            <v>0</v>
          </cell>
          <cell r="BH1941">
            <v>0</v>
          </cell>
          <cell r="BI1941">
            <v>0</v>
          </cell>
          <cell r="BJ1941">
            <v>0</v>
          </cell>
          <cell r="BK1941">
            <v>0</v>
          </cell>
          <cell r="BL1941">
            <v>0</v>
          </cell>
        </row>
        <row r="1942">
          <cell r="B1942" t="str">
            <v>1.1.06.08.00456</v>
          </cell>
          <cell r="C1942" t="str">
            <v xml:space="preserve">NV DON CHANG HAI                                  </v>
          </cell>
          <cell r="D1942">
            <v>5</v>
          </cell>
          <cell r="E1942">
            <v>0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0</v>
          </cell>
          <cell r="P1942">
            <v>0</v>
          </cell>
          <cell r="AO1942">
            <v>0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T1942">
            <v>0</v>
          </cell>
          <cell r="AU1942">
            <v>0</v>
          </cell>
          <cell r="AV1942">
            <v>0</v>
          </cell>
          <cell r="AW1942">
            <v>0</v>
          </cell>
          <cell r="AX1942">
            <v>0</v>
          </cell>
          <cell r="AY1942">
            <v>0</v>
          </cell>
          <cell r="AZ1942">
            <v>0</v>
          </cell>
          <cell r="BA1942">
            <v>0</v>
          </cell>
          <cell r="BB1942">
            <v>0</v>
          </cell>
          <cell r="BC1942">
            <v>0</v>
          </cell>
          <cell r="BD1942">
            <v>0</v>
          </cell>
          <cell r="BE1942">
            <v>0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  <cell r="BK1942">
            <v>0</v>
          </cell>
          <cell r="BL1942">
            <v>0</v>
          </cell>
        </row>
        <row r="1943">
          <cell r="B1943" t="str">
            <v>1.1.06.08.00457</v>
          </cell>
          <cell r="C1943" t="str">
            <v xml:space="preserve">NV LE PING LING                                   </v>
          </cell>
          <cell r="D1943">
            <v>5</v>
          </cell>
          <cell r="E1943">
            <v>0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0</v>
          </cell>
          <cell r="P1943">
            <v>0</v>
          </cell>
          <cell r="AO1943">
            <v>0</v>
          </cell>
          <cell r="AP1943">
            <v>0</v>
          </cell>
          <cell r="AQ1943">
            <v>0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0</v>
          </cell>
          <cell r="AY1943">
            <v>0</v>
          </cell>
          <cell r="AZ1943">
            <v>0</v>
          </cell>
          <cell r="BA1943">
            <v>0</v>
          </cell>
          <cell r="BB1943">
            <v>0</v>
          </cell>
          <cell r="BC1943">
            <v>0</v>
          </cell>
          <cell r="BD1943">
            <v>0</v>
          </cell>
          <cell r="BE1943">
            <v>0</v>
          </cell>
          <cell r="BF1943">
            <v>0</v>
          </cell>
          <cell r="BG1943">
            <v>0</v>
          </cell>
          <cell r="BH1943">
            <v>0</v>
          </cell>
          <cell r="BI1943">
            <v>0</v>
          </cell>
          <cell r="BJ1943">
            <v>0</v>
          </cell>
          <cell r="BK1943">
            <v>0</v>
          </cell>
          <cell r="BL1943">
            <v>0</v>
          </cell>
        </row>
        <row r="1944">
          <cell r="B1944" t="str">
            <v>1.1.06.08.00458</v>
          </cell>
          <cell r="C1944" t="str">
            <v xml:space="preserve">NV REPUBLICA DE ARGENTINA                         </v>
          </cell>
          <cell r="D1944">
            <v>5</v>
          </cell>
          <cell r="E1944">
            <v>0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0</v>
          </cell>
          <cell r="P1944">
            <v>0</v>
          </cell>
          <cell r="AO1944">
            <v>0</v>
          </cell>
          <cell r="AP1944">
            <v>0</v>
          </cell>
          <cell r="AQ1944">
            <v>0</v>
          </cell>
          <cell r="AR1944">
            <v>0</v>
          </cell>
          <cell r="AS1944">
            <v>0</v>
          </cell>
          <cell r="AT1944">
            <v>0</v>
          </cell>
          <cell r="AU1944">
            <v>0</v>
          </cell>
          <cell r="AV1944">
            <v>0</v>
          </cell>
          <cell r="AW1944">
            <v>0</v>
          </cell>
          <cell r="AX1944">
            <v>0</v>
          </cell>
          <cell r="AY1944">
            <v>0</v>
          </cell>
          <cell r="AZ1944">
            <v>0</v>
          </cell>
          <cell r="BA1944">
            <v>0</v>
          </cell>
          <cell r="BB1944">
            <v>0</v>
          </cell>
          <cell r="BC1944">
            <v>0</v>
          </cell>
          <cell r="BD1944">
            <v>0</v>
          </cell>
          <cell r="BE1944">
            <v>0</v>
          </cell>
          <cell r="BF1944">
            <v>0</v>
          </cell>
          <cell r="BG1944">
            <v>0</v>
          </cell>
          <cell r="BH1944">
            <v>0</v>
          </cell>
          <cell r="BI1944">
            <v>0</v>
          </cell>
          <cell r="BJ1944">
            <v>0</v>
          </cell>
          <cell r="BK1944">
            <v>0</v>
          </cell>
          <cell r="BL1944">
            <v>0</v>
          </cell>
        </row>
        <row r="1945">
          <cell r="B1945" t="str">
            <v>1.1.06.08.00459</v>
          </cell>
          <cell r="C1945" t="str">
            <v xml:space="preserve">NV REP. DEL BRASILE                               </v>
          </cell>
          <cell r="D1945">
            <v>5</v>
          </cell>
          <cell r="E1945">
            <v>0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0</v>
          </cell>
          <cell r="P1945">
            <v>0</v>
          </cell>
          <cell r="AO1945">
            <v>0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0</v>
          </cell>
          <cell r="AY1945">
            <v>0</v>
          </cell>
          <cell r="AZ1945">
            <v>0</v>
          </cell>
          <cell r="BA1945">
            <v>0</v>
          </cell>
          <cell r="BB1945">
            <v>0</v>
          </cell>
          <cell r="BC1945">
            <v>0</v>
          </cell>
          <cell r="BD1945">
            <v>0</v>
          </cell>
          <cell r="BE1945">
            <v>0</v>
          </cell>
          <cell r="BF1945">
            <v>0</v>
          </cell>
          <cell r="BG1945">
            <v>0</v>
          </cell>
          <cell r="BH1945">
            <v>0</v>
          </cell>
          <cell r="BI1945">
            <v>0</v>
          </cell>
          <cell r="BJ1945">
            <v>0</v>
          </cell>
          <cell r="BK1945">
            <v>0</v>
          </cell>
          <cell r="BL1945">
            <v>0</v>
          </cell>
        </row>
        <row r="1946">
          <cell r="B1946" t="str">
            <v>1.1.06.08.00460</v>
          </cell>
          <cell r="C1946" t="str">
            <v xml:space="preserve">NV EVER BRESSING                                  </v>
          </cell>
          <cell r="D1946">
            <v>5</v>
          </cell>
          <cell r="E1946">
            <v>0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AO1946">
            <v>0</v>
          </cell>
          <cell r="AP1946">
            <v>0</v>
          </cell>
          <cell r="AQ1946">
            <v>0</v>
          </cell>
          <cell r="AR1946">
            <v>0</v>
          </cell>
          <cell r="AS1946">
            <v>0</v>
          </cell>
          <cell r="AT1946">
            <v>0</v>
          </cell>
          <cell r="AU1946">
            <v>0</v>
          </cell>
          <cell r="AV1946">
            <v>0</v>
          </cell>
          <cell r="AW1946">
            <v>0</v>
          </cell>
          <cell r="AX1946">
            <v>0</v>
          </cell>
          <cell r="AY1946">
            <v>0</v>
          </cell>
          <cell r="AZ1946">
            <v>0</v>
          </cell>
          <cell r="BA1946">
            <v>0</v>
          </cell>
          <cell r="BB1946">
            <v>0</v>
          </cell>
          <cell r="BC1946">
            <v>0</v>
          </cell>
          <cell r="BD1946">
            <v>0</v>
          </cell>
          <cell r="BE1946">
            <v>0</v>
          </cell>
          <cell r="BF1946">
            <v>0</v>
          </cell>
          <cell r="BG1946">
            <v>0</v>
          </cell>
          <cell r="BH1946">
            <v>0</v>
          </cell>
          <cell r="BI1946">
            <v>0</v>
          </cell>
          <cell r="BJ1946">
            <v>0</v>
          </cell>
          <cell r="BK1946">
            <v>0</v>
          </cell>
          <cell r="BL1946">
            <v>0</v>
          </cell>
        </row>
        <row r="1947">
          <cell r="B1947" t="str">
            <v>1.1.06.08.00461</v>
          </cell>
          <cell r="C1947" t="str">
            <v xml:space="preserve">NV STOKMARNES                                     </v>
          </cell>
          <cell r="D1947">
            <v>5</v>
          </cell>
          <cell r="E1947">
            <v>0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0</v>
          </cell>
          <cell r="P1947">
            <v>0</v>
          </cell>
          <cell r="AO1947">
            <v>0</v>
          </cell>
          <cell r="AP1947">
            <v>0</v>
          </cell>
          <cell r="AQ1947">
            <v>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0</v>
          </cell>
          <cell r="AY1947">
            <v>0</v>
          </cell>
          <cell r="AZ1947">
            <v>0</v>
          </cell>
          <cell r="BA1947">
            <v>0</v>
          </cell>
          <cell r="BB1947">
            <v>0</v>
          </cell>
          <cell r="BC1947">
            <v>0</v>
          </cell>
          <cell r="BD1947">
            <v>0</v>
          </cell>
          <cell r="BE1947">
            <v>0</v>
          </cell>
          <cell r="BF1947">
            <v>0</v>
          </cell>
          <cell r="BG1947">
            <v>0</v>
          </cell>
          <cell r="BH1947">
            <v>0</v>
          </cell>
          <cell r="BI1947">
            <v>0</v>
          </cell>
          <cell r="BJ1947">
            <v>0</v>
          </cell>
          <cell r="BK1947">
            <v>0</v>
          </cell>
          <cell r="BL1947">
            <v>0</v>
          </cell>
        </row>
        <row r="1948">
          <cell r="B1948" t="str">
            <v>1.1.06.08.00462</v>
          </cell>
          <cell r="C1948" t="str">
            <v xml:space="preserve">NV BLED                                           </v>
          </cell>
          <cell r="D1948">
            <v>5</v>
          </cell>
          <cell r="E1948">
            <v>0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AO1948">
            <v>0</v>
          </cell>
          <cell r="AP1948">
            <v>0</v>
          </cell>
          <cell r="AQ1948">
            <v>0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0</v>
          </cell>
          <cell r="AY1948">
            <v>0</v>
          </cell>
          <cell r="AZ1948">
            <v>0</v>
          </cell>
          <cell r="BA1948">
            <v>0</v>
          </cell>
          <cell r="BB1948">
            <v>0</v>
          </cell>
          <cell r="BC1948">
            <v>0</v>
          </cell>
          <cell r="BD1948">
            <v>0</v>
          </cell>
          <cell r="BE1948">
            <v>0</v>
          </cell>
          <cell r="BF1948">
            <v>0</v>
          </cell>
          <cell r="BG1948">
            <v>0</v>
          </cell>
          <cell r="BH1948">
            <v>0</v>
          </cell>
          <cell r="BI1948">
            <v>0</v>
          </cell>
          <cell r="BJ1948">
            <v>0</v>
          </cell>
          <cell r="BK1948">
            <v>0</v>
          </cell>
          <cell r="BL1948">
            <v>0</v>
          </cell>
        </row>
        <row r="1949">
          <cell r="B1949" t="str">
            <v>1.1.06.08.00463</v>
          </cell>
          <cell r="C1949" t="str">
            <v xml:space="preserve">NV DAKOTA BELLE                                   </v>
          </cell>
          <cell r="D1949">
            <v>5</v>
          </cell>
          <cell r="E1949">
            <v>0</v>
          </cell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  <cell r="AY1949">
            <v>0</v>
          </cell>
          <cell r="AZ1949">
            <v>0</v>
          </cell>
          <cell r="BA1949">
            <v>0</v>
          </cell>
          <cell r="BB1949">
            <v>0</v>
          </cell>
          <cell r="BC1949">
            <v>0</v>
          </cell>
          <cell r="BD1949">
            <v>0</v>
          </cell>
          <cell r="BE1949">
            <v>0</v>
          </cell>
          <cell r="BF1949">
            <v>0</v>
          </cell>
          <cell r="BG1949">
            <v>0</v>
          </cell>
          <cell r="BH1949">
            <v>0</v>
          </cell>
          <cell r="BI1949">
            <v>0</v>
          </cell>
          <cell r="BJ1949">
            <v>0</v>
          </cell>
          <cell r="BK1949">
            <v>0</v>
          </cell>
          <cell r="BL1949">
            <v>0</v>
          </cell>
        </row>
        <row r="1950">
          <cell r="B1950" t="str">
            <v>1.1.06.08.00464</v>
          </cell>
          <cell r="C1950" t="str">
            <v xml:space="preserve">NV NORDIC CONFIDENCE                              </v>
          </cell>
          <cell r="D1950">
            <v>5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  <cell r="AY1950">
            <v>0</v>
          </cell>
          <cell r="AZ1950">
            <v>0</v>
          </cell>
          <cell r="BA1950">
            <v>0</v>
          </cell>
          <cell r="BB1950">
            <v>0</v>
          </cell>
          <cell r="BC1950">
            <v>0</v>
          </cell>
          <cell r="BD1950">
            <v>0</v>
          </cell>
          <cell r="BE1950">
            <v>0</v>
          </cell>
          <cell r="BF1950">
            <v>0</v>
          </cell>
          <cell r="BG1950">
            <v>0</v>
          </cell>
          <cell r="BH1950">
            <v>0</v>
          </cell>
          <cell r="BI1950">
            <v>0</v>
          </cell>
          <cell r="BJ1950">
            <v>0</v>
          </cell>
          <cell r="BK1950">
            <v>0</v>
          </cell>
          <cell r="BL1950">
            <v>0</v>
          </cell>
        </row>
        <row r="1951">
          <cell r="B1951" t="str">
            <v>1.1.06.09</v>
          </cell>
          <cell r="C1951" t="str">
            <v xml:space="preserve">ALMOXARIFADO                                      </v>
          </cell>
          <cell r="D1951">
            <v>4</v>
          </cell>
          <cell r="E1951">
            <v>0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0</v>
          </cell>
          <cell r="P1951">
            <v>0</v>
          </cell>
          <cell r="Q1951">
            <v>423622.31</v>
          </cell>
          <cell r="R1951">
            <v>615687.57999999996</v>
          </cell>
          <cell r="S1951">
            <v>1151216.3</v>
          </cell>
          <cell r="T1951">
            <v>1432568.87</v>
          </cell>
          <cell r="U1951">
            <v>1578456.49</v>
          </cell>
          <cell r="V1951">
            <v>1557492.1</v>
          </cell>
          <cell r="W1951">
            <v>2035207.36</v>
          </cell>
          <cell r="X1951">
            <v>2441780.3199999998</v>
          </cell>
          <cell r="Y1951">
            <v>1131706.8</v>
          </cell>
          <cell r="Z1951">
            <v>1255199.01</v>
          </cell>
          <cell r="AA1951">
            <v>1575011.88</v>
          </cell>
          <cell r="AB1951">
            <v>675273.75</v>
          </cell>
          <cell r="AC1951">
            <v>709639.88</v>
          </cell>
          <cell r="AD1951">
            <v>796688.17</v>
          </cell>
          <cell r="AE1951">
            <v>750590.49</v>
          </cell>
          <cell r="AF1951">
            <v>821933.67</v>
          </cell>
          <cell r="AG1951">
            <v>806072.48</v>
          </cell>
          <cell r="AH1951">
            <v>797206.57</v>
          </cell>
          <cell r="AI1951">
            <v>817833.29</v>
          </cell>
          <cell r="AJ1951">
            <v>838347.63</v>
          </cell>
          <cell r="AK1951">
            <v>869896.7</v>
          </cell>
          <cell r="AL1951">
            <v>1689361.34</v>
          </cell>
          <cell r="AM1951">
            <v>777807.47</v>
          </cell>
          <cell r="AN1951">
            <v>755453.88</v>
          </cell>
          <cell r="AO1951">
            <v>786386.21</v>
          </cell>
          <cell r="AP1951">
            <v>943897.35</v>
          </cell>
          <cell r="AQ1951">
            <v>899537.99</v>
          </cell>
          <cell r="AR1951">
            <v>922393.71</v>
          </cell>
          <cell r="AS1951">
            <v>933904.7</v>
          </cell>
          <cell r="AT1951">
            <v>1231392.04</v>
          </cell>
          <cell r="AU1951">
            <v>1270057.05</v>
          </cell>
          <cell r="AV1951">
            <v>1139722.3</v>
          </cell>
          <cell r="AW1951">
            <v>1101160.1499999999</v>
          </cell>
          <cell r="AX1951">
            <v>1212872.42</v>
          </cell>
          <cell r="AY1951">
            <v>1104962.54</v>
          </cell>
          <cell r="AZ1951">
            <v>744011.65</v>
          </cell>
          <cell r="BA1951">
            <v>685031.51</v>
          </cell>
          <cell r="BB1951">
            <v>716609.04</v>
          </cell>
          <cell r="BC1951">
            <v>924428.04</v>
          </cell>
          <cell r="BD1951">
            <v>0</v>
          </cell>
          <cell r="BE1951">
            <v>0</v>
          </cell>
          <cell r="BF1951">
            <v>0</v>
          </cell>
          <cell r="BG1951">
            <v>0</v>
          </cell>
          <cell r="BH1951">
            <v>0</v>
          </cell>
          <cell r="BI1951">
            <v>0</v>
          </cell>
          <cell r="BJ1951">
            <v>0</v>
          </cell>
          <cell r="BK1951">
            <v>0</v>
          </cell>
          <cell r="BL1951">
            <v>0</v>
          </cell>
        </row>
        <row r="1952">
          <cell r="B1952" t="str">
            <v>1.1.06.09.00001</v>
          </cell>
          <cell r="C1952" t="str">
            <v xml:space="preserve">MATERIAL DE MANUTENCAO                            </v>
          </cell>
          <cell r="D1952">
            <v>5</v>
          </cell>
          <cell r="E1952">
            <v>0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172022.15</v>
          </cell>
          <cell r="R1952">
            <v>147823.25</v>
          </cell>
          <cell r="S1952">
            <v>86979.34</v>
          </cell>
          <cell r="T1952">
            <v>12826.81</v>
          </cell>
          <cell r="U1952">
            <v>-62664.77</v>
          </cell>
          <cell r="V1952">
            <v>-310051.90999999997</v>
          </cell>
          <cell r="W1952">
            <v>-175775.52</v>
          </cell>
          <cell r="X1952">
            <v>-34517.440000000002</v>
          </cell>
          <cell r="Y1952">
            <v>373774.98</v>
          </cell>
          <cell r="Z1952">
            <v>416452.59</v>
          </cell>
          <cell r="AA1952">
            <v>575192.32999999996</v>
          </cell>
          <cell r="AB1952">
            <v>360229.27</v>
          </cell>
          <cell r="AC1952">
            <v>372541.52</v>
          </cell>
          <cell r="AD1952">
            <v>417113.48</v>
          </cell>
          <cell r="AE1952">
            <v>424235.3</v>
          </cell>
          <cell r="AF1952">
            <v>434831.81</v>
          </cell>
          <cell r="AG1952">
            <v>408307.61</v>
          </cell>
          <cell r="AH1952">
            <v>409940.12</v>
          </cell>
          <cell r="AI1952">
            <v>416644.56</v>
          </cell>
          <cell r="AJ1952">
            <v>423011.55</v>
          </cell>
          <cell r="AK1952">
            <v>413521.71</v>
          </cell>
          <cell r="AL1952">
            <v>423942.19</v>
          </cell>
          <cell r="AM1952">
            <v>410814.69</v>
          </cell>
          <cell r="AN1952">
            <v>426728.56</v>
          </cell>
          <cell r="AO1952">
            <v>435206.99</v>
          </cell>
          <cell r="AP1952">
            <v>490577.78</v>
          </cell>
          <cell r="AQ1952">
            <v>472587.28</v>
          </cell>
          <cell r="AR1952">
            <v>502944.36</v>
          </cell>
          <cell r="AS1952">
            <v>534411.28</v>
          </cell>
          <cell r="AT1952">
            <v>585385.39</v>
          </cell>
          <cell r="AU1952">
            <v>577096.25</v>
          </cell>
          <cell r="AV1952">
            <v>561598.64</v>
          </cell>
          <cell r="AW1952">
            <v>508405.91</v>
          </cell>
          <cell r="AX1952">
            <v>500541.89</v>
          </cell>
          <cell r="AY1952">
            <v>469146.91</v>
          </cell>
          <cell r="AZ1952">
            <v>458122.44</v>
          </cell>
          <cell r="BA1952">
            <v>434674.43</v>
          </cell>
          <cell r="BB1952">
            <v>416546.92</v>
          </cell>
          <cell r="BC1952">
            <v>510363.03</v>
          </cell>
          <cell r="BD1952">
            <v>0</v>
          </cell>
          <cell r="BE1952">
            <v>0</v>
          </cell>
          <cell r="BF1952">
            <v>0</v>
          </cell>
          <cell r="BG1952">
            <v>0</v>
          </cell>
          <cell r="BH1952">
            <v>0</v>
          </cell>
          <cell r="BI1952">
            <v>0</v>
          </cell>
          <cell r="BJ1952">
            <v>0</v>
          </cell>
          <cell r="BK1952">
            <v>0</v>
          </cell>
          <cell r="BL1952">
            <v>0</v>
          </cell>
        </row>
        <row r="1953">
          <cell r="B1953" t="str">
            <v>1.1.06.09.00002</v>
          </cell>
          <cell r="C1953" t="str">
            <v xml:space="preserve">MATERIAIS DE EXPEDIENTE                           </v>
          </cell>
          <cell r="D1953">
            <v>5</v>
          </cell>
          <cell r="E1953">
            <v>0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0</v>
          </cell>
          <cell r="P1953">
            <v>0</v>
          </cell>
          <cell r="Q1953">
            <v>76713.23</v>
          </cell>
          <cell r="R1953">
            <v>100916.29</v>
          </cell>
          <cell r="S1953">
            <v>129554.36</v>
          </cell>
          <cell r="T1953">
            <v>151781.9</v>
          </cell>
          <cell r="U1953">
            <v>197573.74</v>
          </cell>
          <cell r="V1953">
            <v>211968.42</v>
          </cell>
          <cell r="W1953">
            <v>239244.75</v>
          </cell>
          <cell r="X1953">
            <v>261030.15</v>
          </cell>
          <cell r="Y1953">
            <v>130014.33</v>
          </cell>
          <cell r="Z1953">
            <v>175252.38</v>
          </cell>
          <cell r="AA1953">
            <v>203991.28</v>
          </cell>
          <cell r="AB1953">
            <v>131110.78</v>
          </cell>
          <cell r="AC1953">
            <v>119909.07</v>
          </cell>
          <cell r="AD1953">
            <v>124708.25</v>
          </cell>
          <cell r="AE1953">
            <v>101962.43</v>
          </cell>
          <cell r="AF1953">
            <v>105170.46</v>
          </cell>
          <cell r="AG1953">
            <v>109162.84</v>
          </cell>
          <cell r="AH1953">
            <v>94392.99</v>
          </cell>
          <cell r="AI1953">
            <v>119158.12</v>
          </cell>
          <cell r="AJ1953">
            <v>139737.48000000001</v>
          </cell>
          <cell r="AK1953">
            <v>141694.48000000001</v>
          </cell>
          <cell r="AL1953">
            <v>142028.48000000001</v>
          </cell>
          <cell r="AM1953">
            <v>129448.34</v>
          </cell>
          <cell r="AN1953">
            <v>116700.15</v>
          </cell>
          <cell r="AO1953">
            <v>109643.33</v>
          </cell>
          <cell r="AP1953">
            <v>124245.65</v>
          </cell>
          <cell r="AQ1953">
            <v>80178.39</v>
          </cell>
          <cell r="AR1953">
            <v>89563.1</v>
          </cell>
          <cell r="AS1953">
            <v>67112.89</v>
          </cell>
          <cell r="AT1953">
            <v>96591.67</v>
          </cell>
          <cell r="AU1953">
            <v>107539.45</v>
          </cell>
          <cell r="AV1953">
            <v>84894.49</v>
          </cell>
          <cell r="AW1953">
            <v>66804.509999999995</v>
          </cell>
          <cell r="AX1953">
            <v>80683.03</v>
          </cell>
          <cell r="AY1953">
            <v>38098.68</v>
          </cell>
          <cell r="AZ1953">
            <v>42578.879999999997</v>
          </cell>
          <cell r="BA1953">
            <v>52838.51</v>
          </cell>
          <cell r="BB1953">
            <v>65482.400000000001</v>
          </cell>
          <cell r="BC1953">
            <v>85843.98</v>
          </cell>
          <cell r="BD1953">
            <v>0</v>
          </cell>
          <cell r="BE1953">
            <v>0</v>
          </cell>
          <cell r="BF1953">
            <v>0</v>
          </cell>
          <cell r="BG1953">
            <v>0</v>
          </cell>
          <cell r="BH1953">
            <v>0</v>
          </cell>
          <cell r="BI1953">
            <v>0</v>
          </cell>
          <cell r="BJ1953">
            <v>0</v>
          </cell>
          <cell r="BK1953">
            <v>0</v>
          </cell>
          <cell r="BL1953">
            <v>0</v>
          </cell>
        </row>
        <row r="1954">
          <cell r="B1954" t="str">
            <v>1.1.06.09.00003</v>
          </cell>
          <cell r="C1954" t="str">
            <v xml:space="preserve">MATERIAIS DE LIMPEZA                              </v>
          </cell>
          <cell r="D1954">
            <v>5</v>
          </cell>
          <cell r="E1954">
            <v>0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6497.3</v>
          </cell>
          <cell r="R1954">
            <v>12284.89</v>
          </cell>
          <cell r="S1954">
            <v>16374.66</v>
          </cell>
          <cell r="T1954">
            <v>19683.97</v>
          </cell>
          <cell r="U1954">
            <v>23685.59</v>
          </cell>
          <cell r="V1954">
            <v>27141.85</v>
          </cell>
          <cell r="W1954">
            <v>30037.72</v>
          </cell>
          <cell r="X1954">
            <v>35947.81</v>
          </cell>
          <cell r="Y1954">
            <v>5507.86</v>
          </cell>
          <cell r="Z1954">
            <v>5270.83</v>
          </cell>
          <cell r="AA1954">
            <v>9765.7000000000007</v>
          </cell>
          <cell r="AB1954">
            <v>2835.51</v>
          </cell>
          <cell r="AC1954">
            <v>2063.4699999999998</v>
          </cell>
          <cell r="AD1954">
            <v>1854.28</v>
          </cell>
          <cell r="AE1954">
            <v>1108.1400000000001</v>
          </cell>
          <cell r="AF1954">
            <v>-714.67</v>
          </cell>
          <cell r="AG1954">
            <v>-2820.91</v>
          </cell>
          <cell r="AH1954">
            <v>-3858.74</v>
          </cell>
          <cell r="AI1954">
            <v>-4130.2700000000004</v>
          </cell>
          <cell r="AJ1954">
            <v>-3345.02</v>
          </cell>
          <cell r="AK1954">
            <v>-3571.44</v>
          </cell>
          <cell r="AL1954">
            <v>-4709.58</v>
          </cell>
          <cell r="AM1954">
            <v>-5023.43</v>
          </cell>
          <cell r="AN1954">
            <v>-4762.9399999999996</v>
          </cell>
          <cell r="AO1954">
            <v>-4901.12</v>
          </cell>
          <cell r="AP1954">
            <v>-5196.93</v>
          </cell>
          <cell r="AQ1954">
            <v>-4819.96</v>
          </cell>
          <cell r="AR1954">
            <v>-3022.48</v>
          </cell>
          <cell r="AS1954">
            <v>-2304.85</v>
          </cell>
          <cell r="AT1954">
            <v>-587.20000000000005</v>
          </cell>
          <cell r="AU1954">
            <v>235.92</v>
          </cell>
          <cell r="AV1954">
            <v>-1618.7</v>
          </cell>
          <cell r="AW1954">
            <v>-1017.93</v>
          </cell>
          <cell r="AX1954">
            <v>-2153.17</v>
          </cell>
          <cell r="AY1954">
            <v>-2094.94</v>
          </cell>
          <cell r="AZ1954">
            <v>-6220.07</v>
          </cell>
          <cell r="BA1954">
            <v>-6728.46</v>
          </cell>
          <cell r="BB1954">
            <v>-4764.04</v>
          </cell>
          <cell r="BC1954">
            <v>-5113.17</v>
          </cell>
          <cell r="BD1954">
            <v>0</v>
          </cell>
          <cell r="BE1954">
            <v>0</v>
          </cell>
          <cell r="BF1954">
            <v>0</v>
          </cell>
          <cell r="BG1954">
            <v>0</v>
          </cell>
          <cell r="BH1954">
            <v>0</v>
          </cell>
          <cell r="BI1954">
            <v>0</v>
          </cell>
          <cell r="BJ1954">
            <v>0</v>
          </cell>
          <cell r="BK1954">
            <v>0</v>
          </cell>
          <cell r="BL1954">
            <v>0</v>
          </cell>
        </row>
        <row r="1955">
          <cell r="B1955" t="str">
            <v>1.1.06.09.00004</v>
          </cell>
          <cell r="C1955" t="str">
            <v xml:space="preserve">MATERIAIS DE SEGURANCA                            </v>
          </cell>
          <cell r="D1955">
            <v>5</v>
          </cell>
          <cell r="E1955">
            <v>0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0</v>
          </cell>
          <cell r="P1955">
            <v>0</v>
          </cell>
          <cell r="Q1955">
            <v>57406.879999999997</v>
          </cell>
          <cell r="R1955">
            <v>77178.899999999994</v>
          </cell>
          <cell r="S1955">
            <v>98542.83</v>
          </cell>
          <cell r="T1955">
            <v>122390.43</v>
          </cell>
          <cell r="U1955">
            <v>139698.04999999999</v>
          </cell>
          <cell r="V1955">
            <v>140948.26999999999</v>
          </cell>
          <cell r="W1955">
            <v>163407.60999999999</v>
          </cell>
          <cell r="X1955">
            <v>194788.93</v>
          </cell>
          <cell r="Y1955">
            <v>40570.550000000003</v>
          </cell>
          <cell r="Z1955">
            <v>45050.02</v>
          </cell>
          <cell r="AA1955">
            <v>59891.839999999997</v>
          </cell>
          <cell r="AB1955">
            <v>26743.18</v>
          </cell>
          <cell r="AC1955">
            <v>35681.480000000003</v>
          </cell>
          <cell r="AD1955">
            <v>37107.94</v>
          </cell>
          <cell r="AE1955">
            <v>38582.67</v>
          </cell>
          <cell r="AF1955">
            <v>48057.9</v>
          </cell>
          <cell r="AG1955">
            <v>50328.05</v>
          </cell>
          <cell r="AH1955">
            <v>53732.45</v>
          </cell>
          <cell r="AI1955">
            <v>56038.63</v>
          </cell>
          <cell r="AJ1955">
            <v>62034.18</v>
          </cell>
          <cell r="AK1955">
            <v>71299.66</v>
          </cell>
          <cell r="AL1955">
            <v>70875.48</v>
          </cell>
          <cell r="AM1955">
            <v>71763.179999999993</v>
          </cell>
          <cell r="AN1955">
            <v>76112.45</v>
          </cell>
          <cell r="AO1955">
            <v>78170.5</v>
          </cell>
          <cell r="AP1955">
            <v>81267.91</v>
          </cell>
          <cell r="AQ1955">
            <v>51750.79</v>
          </cell>
          <cell r="AR1955">
            <v>54585.279999999999</v>
          </cell>
          <cell r="AS1955">
            <v>50698.34</v>
          </cell>
          <cell r="AT1955">
            <v>62866.55</v>
          </cell>
          <cell r="AU1955">
            <v>65429.87</v>
          </cell>
          <cell r="AV1955">
            <v>62357.15</v>
          </cell>
          <cell r="AW1955">
            <v>54145.49</v>
          </cell>
          <cell r="AX1955">
            <v>58401</v>
          </cell>
          <cell r="AY1955">
            <v>51660.45</v>
          </cell>
          <cell r="AZ1955">
            <v>38548.42</v>
          </cell>
          <cell r="BA1955">
            <v>48830.93</v>
          </cell>
          <cell r="BB1955">
            <v>43645.64</v>
          </cell>
          <cell r="BC1955">
            <v>43579.839999999997</v>
          </cell>
          <cell r="BD1955">
            <v>0</v>
          </cell>
          <cell r="BE1955">
            <v>0</v>
          </cell>
          <cell r="BF1955">
            <v>0</v>
          </cell>
          <cell r="BG1955">
            <v>0</v>
          </cell>
          <cell r="BH1955">
            <v>0</v>
          </cell>
          <cell r="BI1955">
            <v>0</v>
          </cell>
          <cell r="BJ1955">
            <v>0</v>
          </cell>
          <cell r="BK1955">
            <v>0</v>
          </cell>
          <cell r="BL1955">
            <v>0</v>
          </cell>
        </row>
        <row r="1956">
          <cell r="B1956" t="str">
            <v>1.1.06.09.00005</v>
          </cell>
          <cell r="C1956" t="str">
            <v xml:space="preserve">MATERIAIS DE CANTINA                              </v>
          </cell>
          <cell r="D1956">
            <v>5</v>
          </cell>
          <cell r="E1956">
            <v>0</v>
          </cell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22276.83</v>
          </cell>
          <cell r="R1956">
            <v>43197.98</v>
          </cell>
          <cell r="S1956">
            <v>71167.240000000005</v>
          </cell>
          <cell r="T1956">
            <v>88402.98</v>
          </cell>
          <cell r="U1956">
            <v>111986.55</v>
          </cell>
          <cell r="V1956">
            <v>120368.52</v>
          </cell>
          <cell r="W1956">
            <v>138111.19</v>
          </cell>
          <cell r="X1956">
            <v>148025</v>
          </cell>
          <cell r="Y1956">
            <v>7495.18</v>
          </cell>
          <cell r="Z1956">
            <v>14620.32</v>
          </cell>
          <cell r="AA1956">
            <v>39673.22</v>
          </cell>
          <cell r="AB1956">
            <v>1547.55</v>
          </cell>
          <cell r="AC1956">
            <v>5365.56</v>
          </cell>
          <cell r="AD1956">
            <v>6457.52</v>
          </cell>
          <cell r="AE1956">
            <v>7141.62</v>
          </cell>
          <cell r="AF1956">
            <v>6748.01</v>
          </cell>
          <cell r="AG1956">
            <v>9041.1200000000008</v>
          </cell>
          <cell r="AH1956">
            <v>13284.92</v>
          </cell>
          <cell r="AI1956">
            <v>14584.68</v>
          </cell>
          <cell r="AJ1956">
            <v>16875.560000000001</v>
          </cell>
          <cell r="AK1956">
            <v>19006.18</v>
          </cell>
          <cell r="AL1956">
            <v>22977.82</v>
          </cell>
          <cell r="AM1956">
            <v>19505.650000000001</v>
          </cell>
          <cell r="AN1956">
            <v>16636.7</v>
          </cell>
          <cell r="AO1956">
            <v>23474.37</v>
          </cell>
          <cell r="AP1956">
            <v>27581.71</v>
          </cell>
          <cell r="AQ1956">
            <v>17277.32</v>
          </cell>
          <cell r="AR1956">
            <v>16749.29</v>
          </cell>
          <cell r="AS1956">
            <v>19365.88</v>
          </cell>
          <cell r="AT1956">
            <v>25381.279999999999</v>
          </cell>
          <cell r="AU1956">
            <v>27385.55</v>
          </cell>
          <cell r="AV1956">
            <v>18163.03</v>
          </cell>
          <cell r="AW1956">
            <v>14266.9</v>
          </cell>
          <cell r="AX1956">
            <v>19424.43</v>
          </cell>
          <cell r="AY1956">
            <v>17187.14</v>
          </cell>
          <cell r="AZ1956">
            <v>13074.57</v>
          </cell>
          <cell r="BA1956">
            <v>14675.16</v>
          </cell>
          <cell r="BB1956">
            <v>18899.25</v>
          </cell>
          <cell r="BC1956">
            <v>14321.74</v>
          </cell>
          <cell r="BD1956">
            <v>0</v>
          </cell>
          <cell r="BE1956">
            <v>0</v>
          </cell>
          <cell r="BF1956">
            <v>0</v>
          </cell>
          <cell r="BG1956">
            <v>0</v>
          </cell>
          <cell r="BH1956">
            <v>0</v>
          </cell>
          <cell r="BI1956">
            <v>0</v>
          </cell>
          <cell r="BJ1956">
            <v>0</v>
          </cell>
          <cell r="BK1956">
            <v>0</v>
          </cell>
          <cell r="BL1956">
            <v>0</v>
          </cell>
        </row>
        <row r="1957">
          <cell r="B1957" t="str">
            <v>1.1.06.09.00006</v>
          </cell>
          <cell r="C1957" t="str">
            <v xml:space="preserve">MATERIAIS DE LABORATORIO                          </v>
          </cell>
          <cell r="D1957">
            <v>5</v>
          </cell>
          <cell r="E1957">
            <v>0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3549.77</v>
          </cell>
          <cell r="R1957">
            <v>4053.87</v>
          </cell>
          <cell r="S1957">
            <v>5332.99</v>
          </cell>
          <cell r="T1957">
            <v>9275.82</v>
          </cell>
          <cell r="U1957">
            <v>12808.9</v>
          </cell>
          <cell r="V1957">
            <v>14222.05</v>
          </cell>
          <cell r="W1957">
            <v>15491.57</v>
          </cell>
          <cell r="X1957">
            <v>19654.91</v>
          </cell>
          <cell r="Y1957">
            <v>2548.35</v>
          </cell>
          <cell r="Z1957">
            <v>2436.3200000000002</v>
          </cell>
          <cell r="AA1957">
            <v>2436.3200000000002</v>
          </cell>
          <cell r="AB1957">
            <v>912.06</v>
          </cell>
          <cell r="AC1957">
            <v>2076.4499999999998</v>
          </cell>
          <cell r="AD1957">
            <v>1766.03</v>
          </cell>
          <cell r="AE1957">
            <v>620.13</v>
          </cell>
          <cell r="AF1957">
            <v>-430.54</v>
          </cell>
          <cell r="AG1957">
            <v>210.36</v>
          </cell>
          <cell r="AH1957">
            <v>538.24</v>
          </cell>
          <cell r="AI1957">
            <v>746.57</v>
          </cell>
          <cell r="AJ1957">
            <v>856.27</v>
          </cell>
          <cell r="AK1957">
            <v>941.59</v>
          </cell>
          <cell r="AL1957">
            <v>21.23</v>
          </cell>
          <cell r="AM1957">
            <v>321.76</v>
          </cell>
          <cell r="AN1957">
            <v>-858.04</v>
          </cell>
          <cell r="AO1957">
            <v>-931.27</v>
          </cell>
          <cell r="AP1957">
            <v>-933.79</v>
          </cell>
          <cell r="AQ1957">
            <v>-637.02</v>
          </cell>
          <cell r="AR1957">
            <v>-455.92</v>
          </cell>
          <cell r="AS1957">
            <v>-866.04</v>
          </cell>
          <cell r="AT1957">
            <v>-834.48</v>
          </cell>
          <cell r="AU1957">
            <v>-661.46</v>
          </cell>
          <cell r="AV1957">
            <v>-2146.5100000000002</v>
          </cell>
          <cell r="AW1957">
            <v>-3820.41</v>
          </cell>
          <cell r="AX1957">
            <v>-3923.97</v>
          </cell>
          <cell r="AY1957">
            <v>-3957.97</v>
          </cell>
          <cell r="AZ1957">
            <v>-4390.6099999999997</v>
          </cell>
          <cell r="BA1957">
            <v>-4773.71</v>
          </cell>
          <cell r="BB1957">
            <v>-4653.49</v>
          </cell>
          <cell r="BC1957">
            <v>13395.41</v>
          </cell>
          <cell r="BD1957">
            <v>0</v>
          </cell>
          <cell r="BE1957">
            <v>0</v>
          </cell>
          <cell r="BF1957">
            <v>0</v>
          </cell>
          <cell r="BG1957">
            <v>0</v>
          </cell>
          <cell r="BH1957">
            <v>0</v>
          </cell>
          <cell r="BI1957">
            <v>0</v>
          </cell>
          <cell r="BJ1957">
            <v>0</v>
          </cell>
          <cell r="BK1957">
            <v>0</v>
          </cell>
          <cell r="BL1957">
            <v>0</v>
          </cell>
        </row>
        <row r="1958">
          <cell r="B1958" t="str">
            <v>1.1.06.09.00007</v>
          </cell>
          <cell r="C1958" t="str">
            <v xml:space="preserve">MATERIAIS PROMOCIONAIS                            </v>
          </cell>
          <cell r="D1958">
            <v>5</v>
          </cell>
          <cell r="E1958">
            <v>0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2381.4</v>
          </cell>
          <cell r="R1958">
            <v>2984.85</v>
          </cell>
          <cell r="S1958">
            <v>16747.849999999999</v>
          </cell>
          <cell r="T1958">
            <v>17807.849999999999</v>
          </cell>
          <cell r="U1958">
            <v>30151.71</v>
          </cell>
          <cell r="V1958">
            <v>32778.230000000003</v>
          </cell>
          <cell r="W1958">
            <v>31452.57</v>
          </cell>
          <cell r="X1958">
            <v>39076.75</v>
          </cell>
          <cell r="Y1958">
            <v>27540.3</v>
          </cell>
          <cell r="Z1958">
            <v>10071.01</v>
          </cell>
          <cell r="AA1958">
            <v>32642.71</v>
          </cell>
          <cell r="AB1958">
            <v>31288.25</v>
          </cell>
          <cell r="AC1958">
            <v>35481.47</v>
          </cell>
          <cell r="AD1958">
            <v>55847.07</v>
          </cell>
          <cell r="AE1958">
            <v>41983.519999999997</v>
          </cell>
          <cell r="AF1958">
            <v>23650.78</v>
          </cell>
          <cell r="AG1958">
            <v>36929.31</v>
          </cell>
          <cell r="AH1958">
            <v>18167.62</v>
          </cell>
          <cell r="AI1958">
            <v>9592.2099999999991</v>
          </cell>
          <cell r="AJ1958">
            <v>5277.55</v>
          </cell>
          <cell r="AK1958">
            <v>11349.91</v>
          </cell>
          <cell r="AL1958">
            <v>72324.62</v>
          </cell>
          <cell r="AM1958">
            <v>28417.52</v>
          </cell>
          <cell r="AN1958">
            <v>9569.7000000000007</v>
          </cell>
          <cell r="AO1958">
            <v>6420.41</v>
          </cell>
          <cell r="AP1958">
            <v>809.49</v>
          </cell>
          <cell r="AQ1958">
            <v>2490.9299999999998</v>
          </cell>
          <cell r="AR1958">
            <v>-27999.51</v>
          </cell>
          <cell r="AS1958">
            <v>-35779.65</v>
          </cell>
          <cell r="AT1958">
            <v>-41889.919999999998</v>
          </cell>
          <cell r="AU1958">
            <v>-45569.03</v>
          </cell>
          <cell r="AV1958">
            <v>-18601.060000000001</v>
          </cell>
          <cell r="AW1958">
            <v>-37108.589999999997</v>
          </cell>
          <cell r="AX1958">
            <v>-34561.85</v>
          </cell>
          <cell r="AY1958">
            <v>-33277.39</v>
          </cell>
          <cell r="AZ1958">
            <v>-49619.54</v>
          </cell>
          <cell r="BA1958">
            <v>-50091.96</v>
          </cell>
          <cell r="BB1958">
            <v>-52599.65</v>
          </cell>
          <cell r="BC1958">
            <v>-7534.98</v>
          </cell>
          <cell r="BD1958">
            <v>0</v>
          </cell>
          <cell r="BE1958">
            <v>0</v>
          </cell>
          <cell r="BF1958">
            <v>0</v>
          </cell>
          <cell r="BG1958">
            <v>0</v>
          </cell>
          <cell r="BH1958">
            <v>0</v>
          </cell>
          <cell r="BI1958">
            <v>0</v>
          </cell>
          <cell r="BJ1958">
            <v>0</v>
          </cell>
          <cell r="BK1958">
            <v>0</v>
          </cell>
          <cell r="BL1958">
            <v>0</v>
          </cell>
        </row>
        <row r="1959">
          <cell r="B1959" t="str">
            <v>1.1.06.09.00008</v>
          </cell>
          <cell r="C1959" t="str">
            <v xml:space="preserve">IMOBILIZADO - MOVEIS E UTENSILIOS                 </v>
          </cell>
          <cell r="D1959">
            <v>5</v>
          </cell>
          <cell r="E1959">
            <v>0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  <cell r="Q1959">
            <v>556.6</v>
          </cell>
          <cell r="R1959">
            <v>13861.85</v>
          </cell>
          <cell r="S1959">
            <v>70625.13</v>
          </cell>
          <cell r="T1959">
            <v>74102.210000000006</v>
          </cell>
          <cell r="U1959">
            <v>89578.2</v>
          </cell>
          <cell r="V1959">
            <v>103238.94</v>
          </cell>
          <cell r="W1959">
            <v>116655.02</v>
          </cell>
          <cell r="X1959">
            <v>124389.75999999999</v>
          </cell>
          <cell r="Y1959">
            <v>9810.06</v>
          </cell>
          <cell r="Z1959">
            <v>10408.16</v>
          </cell>
          <cell r="AA1959">
            <v>27906.639999999999</v>
          </cell>
          <cell r="AB1959">
            <v>3337.7</v>
          </cell>
          <cell r="AC1959">
            <v>16807.45</v>
          </cell>
          <cell r="AD1959">
            <v>20407.29</v>
          </cell>
          <cell r="AE1959">
            <v>14494.58</v>
          </cell>
          <cell r="AF1959">
            <v>16839.78</v>
          </cell>
          <cell r="AG1959">
            <v>15946.88</v>
          </cell>
          <cell r="AH1959">
            <v>21983.93</v>
          </cell>
          <cell r="AI1959">
            <v>25648.83</v>
          </cell>
          <cell r="AJ1959">
            <v>21950.82</v>
          </cell>
          <cell r="AK1959">
            <v>34162.82</v>
          </cell>
          <cell r="AL1959">
            <v>36080.35</v>
          </cell>
          <cell r="AM1959">
            <v>31612.82</v>
          </cell>
          <cell r="AN1959">
            <v>36702.620000000003</v>
          </cell>
          <cell r="AO1959">
            <v>36712.620000000003</v>
          </cell>
          <cell r="AP1959">
            <v>38855.589999999997</v>
          </cell>
          <cell r="AQ1959">
            <v>40405.839999999997</v>
          </cell>
          <cell r="AR1959">
            <v>42663.199999999997</v>
          </cell>
          <cell r="AS1959">
            <v>52007.92</v>
          </cell>
          <cell r="AT1959">
            <v>57710.28</v>
          </cell>
          <cell r="AU1959">
            <v>63438.84</v>
          </cell>
          <cell r="AV1959">
            <v>62191.64</v>
          </cell>
          <cell r="AW1959">
            <v>60811.74</v>
          </cell>
          <cell r="AX1959">
            <v>79543.81</v>
          </cell>
          <cell r="AY1959">
            <v>75251.81</v>
          </cell>
          <cell r="AZ1959">
            <v>75627.81</v>
          </cell>
          <cell r="BA1959">
            <v>76015.81</v>
          </cell>
          <cell r="BB1959">
            <v>83436.81</v>
          </cell>
          <cell r="BC1959">
            <v>110971.38</v>
          </cell>
          <cell r="BD1959">
            <v>0</v>
          </cell>
          <cell r="BE1959">
            <v>0</v>
          </cell>
          <cell r="BF1959">
            <v>0</v>
          </cell>
          <cell r="BG1959">
            <v>0</v>
          </cell>
          <cell r="BH1959">
            <v>0</v>
          </cell>
          <cell r="BI1959">
            <v>0</v>
          </cell>
          <cell r="BJ1959">
            <v>0</v>
          </cell>
          <cell r="BK1959">
            <v>0</v>
          </cell>
          <cell r="BL1959">
            <v>0</v>
          </cell>
        </row>
        <row r="1960">
          <cell r="B1960" t="str">
            <v>1.1.06.09.00009</v>
          </cell>
          <cell r="C1960" t="str">
            <v xml:space="preserve">IMOBILIZADO - MAQS.EQUIPAMENTOS                   </v>
          </cell>
          <cell r="D1960">
            <v>5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38600</v>
          </cell>
          <cell r="R1960">
            <v>39251</v>
          </cell>
          <cell r="S1960">
            <v>45877.29</v>
          </cell>
          <cell r="T1960">
            <v>53508.5</v>
          </cell>
          <cell r="U1960">
            <v>-36268.300000000003</v>
          </cell>
          <cell r="V1960">
            <v>-30360.84</v>
          </cell>
          <cell r="W1960">
            <v>31066.69</v>
          </cell>
          <cell r="X1960">
            <v>84043.06</v>
          </cell>
          <cell r="Y1960">
            <v>534445.18999999994</v>
          </cell>
          <cell r="Z1960">
            <v>559050.19999999995</v>
          </cell>
          <cell r="AA1960">
            <v>565175.61</v>
          </cell>
          <cell r="AB1960">
            <v>97436.12</v>
          </cell>
          <cell r="AC1960">
            <v>120530.5</v>
          </cell>
          <cell r="AD1960">
            <v>139459.54</v>
          </cell>
          <cell r="AE1960">
            <v>133132.07999999999</v>
          </cell>
          <cell r="AF1960">
            <v>147367.85</v>
          </cell>
          <cell r="AG1960">
            <v>120653.94</v>
          </cell>
          <cell r="AH1960">
            <v>132312.56</v>
          </cell>
          <cell r="AI1960">
            <v>115687.5</v>
          </cell>
          <cell r="AJ1960">
            <v>113272.3</v>
          </cell>
          <cell r="AK1960">
            <v>109839.6</v>
          </cell>
          <cell r="AL1960">
            <v>409526.24</v>
          </cell>
          <cell r="AM1960">
            <v>34286.410000000003</v>
          </cell>
          <cell r="AN1960">
            <v>29023.33</v>
          </cell>
          <cell r="AO1960">
            <v>115421.58</v>
          </cell>
          <cell r="AP1960">
            <v>120816</v>
          </cell>
          <cell r="AQ1960">
            <v>116558.45</v>
          </cell>
          <cell r="AR1960">
            <v>137111.85</v>
          </cell>
          <cell r="AS1960">
            <v>135475.71</v>
          </cell>
          <cell r="AT1960">
            <v>108949.73</v>
          </cell>
          <cell r="AU1960">
            <v>109298.38</v>
          </cell>
          <cell r="AV1960">
            <v>122783.51</v>
          </cell>
          <cell r="AW1960">
            <v>179965.76</v>
          </cell>
          <cell r="AX1960">
            <v>254507.07</v>
          </cell>
          <cell r="AY1960">
            <v>251041.08</v>
          </cell>
          <cell r="AZ1960">
            <v>186791.46</v>
          </cell>
          <cell r="BA1960">
            <v>185021.46</v>
          </cell>
          <cell r="BB1960">
            <v>210392.66</v>
          </cell>
          <cell r="BC1960">
            <v>225591.46</v>
          </cell>
          <cell r="BD1960">
            <v>0</v>
          </cell>
          <cell r="BE1960">
            <v>0</v>
          </cell>
          <cell r="BF1960">
            <v>0</v>
          </cell>
          <cell r="BG1960">
            <v>0</v>
          </cell>
          <cell r="BH1960">
            <v>0</v>
          </cell>
          <cell r="BI1960">
            <v>0</v>
          </cell>
          <cell r="BJ1960">
            <v>0</v>
          </cell>
          <cell r="BK1960">
            <v>0</v>
          </cell>
          <cell r="BL1960">
            <v>0</v>
          </cell>
        </row>
        <row r="1961">
          <cell r="B1961" t="str">
            <v>1.1.06.09.00010</v>
          </cell>
          <cell r="C1961" t="str">
            <v xml:space="preserve">IMOBILIZADO - VEICULOS                            </v>
          </cell>
          <cell r="D1961">
            <v>5</v>
          </cell>
          <cell r="E1961">
            <v>0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0</v>
          </cell>
          <cell r="P1961">
            <v>0</v>
          </cell>
          <cell r="Q1961">
            <v>0</v>
          </cell>
          <cell r="R1961">
            <v>0</v>
          </cell>
          <cell r="S1961">
            <v>82200</v>
          </cell>
          <cell r="T1961">
            <v>121800</v>
          </cell>
          <cell r="U1961">
            <v>121800</v>
          </cell>
          <cell r="V1961">
            <v>121800</v>
          </cell>
          <cell r="W1961">
            <v>161550</v>
          </cell>
          <cell r="X1961">
            <v>161550</v>
          </cell>
          <cell r="Y1961">
            <v>0</v>
          </cell>
          <cell r="Z1961">
            <v>13650</v>
          </cell>
          <cell r="AA1961">
            <v>40950</v>
          </cell>
          <cell r="AB1961">
            <v>0</v>
          </cell>
          <cell r="AC1961">
            <v>0</v>
          </cell>
          <cell r="AD1961">
            <v>0</v>
          </cell>
          <cell r="AE1961">
            <v>0</v>
          </cell>
          <cell r="AF1961">
            <v>0</v>
          </cell>
          <cell r="AG1961">
            <v>13474.35</v>
          </cell>
          <cell r="AH1961">
            <v>0</v>
          </cell>
          <cell r="AI1961">
            <v>0</v>
          </cell>
          <cell r="AJ1961">
            <v>0</v>
          </cell>
          <cell r="AK1961">
            <v>0</v>
          </cell>
          <cell r="AL1961">
            <v>468528.88</v>
          </cell>
          <cell r="AM1961">
            <v>0</v>
          </cell>
          <cell r="AN1961">
            <v>0</v>
          </cell>
          <cell r="AO1961">
            <v>0</v>
          </cell>
          <cell r="AP1961">
            <v>0</v>
          </cell>
          <cell r="AQ1961">
            <v>0</v>
          </cell>
          <cell r="AR1961">
            <v>0</v>
          </cell>
          <cell r="AS1961">
            <v>94121.08</v>
          </cell>
          <cell r="AT1961">
            <v>315322.5</v>
          </cell>
          <cell r="AU1961">
            <v>324951.62</v>
          </cell>
          <cell r="AV1961">
            <v>238354.65</v>
          </cell>
          <cell r="AW1961">
            <v>253641.46</v>
          </cell>
          <cell r="AX1961">
            <v>253641.46</v>
          </cell>
          <cell r="AY1961">
            <v>253641.46</v>
          </cell>
          <cell r="AZ1961">
            <v>25700</v>
          </cell>
          <cell r="BA1961">
            <v>0</v>
          </cell>
          <cell r="BB1961">
            <v>0</v>
          </cell>
          <cell r="BC1961">
            <v>0</v>
          </cell>
          <cell r="BD1961">
            <v>0</v>
          </cell>
          <cell r="BE1961">
            <v>0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  <cell r="BK1961">
            <v>0</v>
          </cell>
          <cell r="BL1961">
            <v>0</v>
          </cell>
        </row>
        <row r="1962">
          <cell r="B1962" t="str">
            <v>1.1.06.09.00011</v>
          </cell>
          <cell r="C1962" t="str">
            <v xml:space="preserve">IMOBILIZADO - COMPUTADORES E PERIF+RICOS          </v>
          </cell>
          <cell r="D1962">
            <v>5</v>
          </cell>
          <cell r="E1962">
            <v>0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61.05</v>
          </cell>
          <cell r="R1962">
            <v>321.05</v>
          </cell>
          <cell r="S1962">
            <v>23425.69</v>
          </cell>
          <cell r="T1962">
            <v>23615.69</v>
          </cell>
          <cell r="U1962">
            <v>74537.42</v>
          </cell>
          <cell r="V1962">
            <v>119270.5</v>
          </cell>
          <cell r="W1962">
            <v>132662.26</v>
          </cell>
          <cell r="X1962">
            <v>148379.26</v>
          </cell>
          <cell r="Y1962">
            <v>0</v>
          </cell>
          <cell r="Z1962">
            <v>568</v>
          </cell>
          <cell r="AA1962">
            <v>11761.89</v>
          </cell>
          <cell r="AB1962">
            <v>18000</v>
          </cell>
          <cell r="AC1962">
            <v>-3878.92</v>
          </cell>
          <cell r="AD1962">
            <v>-12262.72</v>
          </cell>
          <cell r="AE1962">
            <v>-17619.47</v>
          </cell>
          <cell r="AF1962">
            <v>-6825.62</v>
          </cell>
          <cell r="AG1962">
            <v>-17600.400000000001</v>
          </cell>
          <cell r="AH1962">
            <v>-7590.85</v>
          </cell>
          <cell r="AI1962">
            <v>-11970.05</v>
          </cell>
          <cell r="AJ1962">
            <v>-22986.05</v>
          </cell>
          <cell r="AK1962">
            <v>-10010.799999999999</v>
          </cell>
          <cell r="AL1962">
            <v>-34527.360000000001</v>
          </cell>
          <cell r="AM1962">
            <v>-25632.46</v>
          </cell>
          <cell r="AN1962">
            <v>-33706.639999999999</v>
          </cell>
          <cell r="AO1962">
            <v>-25220.06</v>
          </cell>
          <cell r="AP1962">
            <v>52885.08</v>
          </cell>
          <cell r="AQ1962">
            <v>108539.36</v>
          </cell>
          <cell r="AR1962">
            <v>92375.29</v>
          </cell>
          <cell r="AS1962">
            <v>1646.07</v>
          </cell>
          <cell r="AT1962">
            <v>4480.17</v>
          </cell>
          <cell r="AU1962">
            <v>22895.59</v>
          </cell>
          <cell r="AV1962">
            <v>-6270.61</v>
          </cell>
          <cell r="AW1962">
            <v>-12950.76</v>
          </cell>
          <cell r="AX1962">
            <v>-11247.35</v>
          </cell>
          <cell r="AY1962">
            <v>-30693.759999999998</v>
          </cell>
          <cell r="AZ1962">
            <v>-55160.78</v>
          </cell>
          <cell r="BA1962">
            <v>-84389.73</v>
          </cell>
          <cell r="BB1962">
            <v>-78736.53</v>
          </cell>
          <cell r="BC1962">
            <v>-85949.72</v>
          </cell>
          <cell r="BD1962">
            <v>0</v>
          </cell>
          <cell r="BE1962">
            <v>0</v>
          </cell>
          <cell r="BF1962">
            <v>0</v>
          </cell>
          <cell r="BG1962">
            <v>0</v>
          </cell>
          <cell r="BH1962">
            <v>0</v>
          </cell>
          <cell r="BI1962">
            <v>0</v>
          </cell>
          <cell r="BJ1962">
            <v>0</v>
          </cell>
          <cell r="BK1962">
            <v>0</v>
          </cell>
          <cell r="BL1962">
            <v>0</v>
          </cell>
        </row>
        <row r="1963">
          <cell r="B1963" t="str">
            <v>1.1.06.09.00012</v>
          </cell>
          <cell r="C1963" t="str">
            <v xml:space="preserve">IMOBILIZADO - EQUIPAMENTOS DE LABORAT╦RI          </v>
          </cell>
          <cell r="D1963">
            <v>5</v>
          </cell>
          <cell r="E1963">
            <v>0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0</v>
          </cell>
          <cell r="P1963">
            <v>0</v>
          </cell>
          <cell r="Q1963">
            <v>0</v>
          </cell>
          <cell r="R1963">
            <v>0</v>
          </cell>
          <cell r="S1963">
            <v>1732.5</v>
          </cell>
          <cell r="T1963">
            <v>1732.5</v>
          </cell>
          <cell r="U1963">
            <v>1732.5</v>
          </cell>
          <cell r="V1963">
            <v>1732.5</v>
          </cell>
          <cell r="W1963">
            <v>1732.5</v>
          </cell>
          <cell r="X1963">
            <v>1732.5</v>
          </cell>
          <cell r="Y1963">
            <v>0</v>
          </cell>
          <cell r="Z1963">
            <v>0</v>
          </cell>
          <cell r="AA1963">
            <v>0</v>
          </cell>
          <cell r="AB1963">
            <v>0</v>
          </cell>
          <cell r="AC1963">
            <v>1228.5</v>
          </cell>
          <cell r="AD1963">
            <v>1228.5</v>
          </cell>
          <cell r="AE1963">
            <v>1228.5</v>
          </cell>
          <cell r="AF1963">
            <v>1228.5</v>
          </cell>
          <cell r="AG1963">
            <v>1228.5</v>
          </cell>
          <cell r="AH1963">
            <v>1228.5</v>
          </cell>
          <cell r="AI1963">
            <v>1228.5</v>
          </cell>
          <cell r="AJ1963">
            <v>1228.5</v>
          </cell>
          <cell r="AK1963">
            <v>1228.5</v>
          </cell>
          <cell r="AL1963">
            <v>1228.5</v>
          </cell>
          <cell r="AM1963">
            <v>1228.5</v>
          </cell>
          <cell r="AN1963">
            <v>1228.5</v>
          </cell>
          <cell r="AO1963">
            <v>1228.5</v>
          </cell>
          <cell r="AP1963">
            <v>1228.5</v>
          </cell>
          <cell r="AQ1963">
            <v>1228.5</v>
          </cell>
          <cell r="AR1963">
            <v>1228.5</v>
          </cell>
          <cell r="AS1963">
            <v>1228.5</v>
          </cell>
          <cell r="AT1963">
            <v>1228.5</v>
          </cell>
          <cell r="AU1963">
            <v>1228.5</v>
          </cell>
          <cell r="AV1963">
            <v>1228.5</v>
          </cell>
          <cell r="AW1963">
            <v>1228.5</v>
          </cell>
          <cell r="AX1963">
            <v>1228.5</v>
          </cell>
          <cell r="AY1963">
            <v>1228.5</v>
          </cell>
          <cell r="AZ1963">
            <v>1228.5</v>
          </cell>
          <cell r="BA1963">
            <v>1228.5</v>
          </cell>
          <cell r="BB1963">
            <v>1228.5</v>
          </cell>
          <cell r="BC1963">
            <v>1228.5</v>
          </cell>
          <cell r="BD1963">
            <v>0</v>
          </cell>
          <cell r="BE1963">
            <v>0</v>
          </cell>
          <cell r="BF1963">
            <v>0</v>
          </cell>
          <cell r="BG1963">
            <v>0</v>
          </cell>
          <cell r="BH1963">
            <v>0</v>
          </cell>
          <cell r="BI1963">
            <v>0</v>
          </cell>
          <cell r="BJ1963">
            <v>0</v>
          </cell>
          <cell r="BK1963">
            <v>0</v>
          </cell>
          <cell r="BL1963">
            <v>0</v>
          </cell>
        </row>
        <row r="1964">
          <cell r="B1964" t="str">
            <v>1.1.06.09.00013</v>
          </cell>
          <cell r="C1964" t="str">
            <v xml:space="preserve">IMOBILIZADO - INSTALACOES                         </v>
          </cell>
          <cell r="D1964">
            <v>5</v>
          </cell>
          <cell r="E1964">
            <v>0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Q1964">
            <v>1369</v>
          </cell>
          <cell r="R1964">
            <v>1369</v>
          </cell>
          <cell r="S1964">
            <v>1369</v>
          </cell>
          <cell r="T1964">
            <v>1369</v>
          </cell>
          <cell r="U1964">
            <v>1369</v>
          </cell>
          <cell r="V1964">
            <v>1369</v>
          </cell>
          <cell r="W1964">
            <v>1369</v>
          </cell>
          <cell r="X1964">
            <v>1369</v>
          </cell>
          <cell r="Y1964">
            <v>0</v>
          </cell>
          <cell r="Z1964">
            <v>0</v>
          </cell>
          <cell r="AA1964">
            <v>1833.33</v>
          </cell>
          <cell r="AB1964">
            <v>1833.33</v>
          </cell>
          <cell r="AC1964">
            <v>1833.33</v>
          </cell>
          <cell r="AD1964">
            <v>3000.99</v>
          </cell>
          <cell r="AE1964">
            <v>3000.99</v>
          </cell>
          <cell r="AF1964">
            <v>2349.81</v>
          </cell>
          <cell r="AG1964">
            <v>516.48</v>
          </cell>
          <cell r="AH1964">
            <v>516.48</v>
          </cell>
          <cell r="AI1964">
            <v>516.48</v>
          </cell>
          <cell r="AJ1964">
            <v>516.48</v>
          </cell>
          <cell r="AK1964">
            <v>516.48</v>
          </cell>
          <cell r="AL1964">
            <v>516.48</v>
          </cell>
          <cell r="AM1964">
            <v>516.48</v>
          </cell>
          <cell r="AN1964">
            <v>516.48</v>
          </cell>
          <cell r="AO1964">
            <v>516.48</v>
          </cell>
          <cell r="AP1964">
            <v>516.48</v>
          </cell>
          <cell r="AQ1964">
            <v>516.48</v>
          </cell>
          <cell r="AR1964">
            <v>516.48</v>
          </cell>
          <cell r="AS1964">
            <v>516.48</v>
          </cell>
          <cell r="AT1964">
            <v>516.48</v>
          </cell>
          <cell r="AU1964">
            <v>516.48</v>
          </cell>
          <cell r="AV1964">
            <v>516.48</v>
          </cell>
          <cell r="AW1964">
            <v>516.48</v>
          </cell>
          <cell r="AX1964">
            <v>516.48</v>
          </cell>
          <cell r="AY1964">
            <v>516.48</v>
          </cell>
          <cell r="AZ1964">
            <v>516.48</v>
          </cell>
          <cell r="BA1964">
            <v>516.48</v>
          </cell>
          <cell r="BB1964">
            <v>516.48</v>
          </cell>
          <cell r="BC1964">
            <v>516.48</v>
          </cell>
          <cell r="BD1964">
            <v>0</v>
          </cell>
          <cell r="BE1964">
            <v>0</v>
          </cell>
          <cell r="BF1964">
            <v>0</v>
          </cell>
          <cell r="BG1964">
            <v>0</v>
          </cell>
          <cell r="BH1964">
            <v>0</v>
          </cell>
          <cell r="BI1964">
            <v>0</v>
          </cell>
          <cell r="BJ1964">
            <v>0</v>
          </cell>
          <cell r="BK1964">
            <v>0</v>
          </cell>
          <cell r="BL1964">
            <v>0</v>
          </cell>
        </row>
        <row r="1965">
          <cell r="B1965" t="str">
            <v>1.1.06.09.00014</v>
          </cell>
          <cell r="C1965" t="str">
            <v xml:space="preserve">IMOBILIZADO - CONSTRUCOES EM ANDAMENTO            </v>
          </cell>
          <cell r="D1965">
            <v>5</v>
          </cell>
          <cell r="E1965">
            <v>0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42188.1</v>
          </cell>
          <cell r="R1965">
            <v>172444.65</v>
          </cell>
          <cell r="S1965">
            <v>501287.42</v>
          </cell>
          <cell r="T1965">
            <v>734271.21</v>
          </cell>
          <cell r="U1965">
            <v>860241.9</v>
          </cell>
          <cell r="V1965">
            <v>990840.57</v>
          </cell>
          <cell r="W1965">
            <v>1135646</v>
          </cell>
          <cell r="X1965">
            <v>1240967.6299999999</v>
          </cell>
          <cell r="Y1965">
            <v>0</v>
          </cell>
          <cell r="Z1965">
            <v>2369.1799999999998</v>
          </cell>
          <cell r="AA1965">
            <v>3791.01</v>
          </cell>
          <cell r="AB1965">
            <v>0</v>
          </cell>
          <cell r="AC1965">
            <v>0</v>
          </cell>
          <cell r="AD1965">
            <v>0</v>
          </cell>
          <cell r="AE1965">
            <v>720</v>
          </cell>
          <cell r="AF1965">
            <v>43659.6</v>
          </cell>
          <cell r="AG1965">
            <v>60694.35</v>
          </cell>
          <cell r="AH1965">
            <v>62558.35</v>
          </cell>
          <cell r="AI1965">
            <v>74087.53</v>
          </cell>
          <cell r="AJ1965">
            <v>79918.009999999995</v>
          </cell>
          <cell r="AK1965">
            <v>79918.009999999995</v>
          </cell>
          <cell r="AL1965">
            <v>80548.009999999995</v>
          </cell>
          <cell r="AM1965">
            <v>80548.009999999995</v>
          </cell>
          <cell r="AN1965">
            <v>81563.009999999995</v>
          </cell>
          <cell r="AO1965">
            <v>10643.88</v>
          </cell>
          <cell r="AP1965">
            <v>11243.88</v>
          </cell>
          <cell r="AQ1965">
            <v>13461.63</v>
          </cell>
          <cell r="AR1965">
            <v>16134.27</v>
          </cell>
          <cell r="AS1965">
            <v>16271.09</v>
          </cell>
          <cell r="AT1965">
            <v>16271.09</v>
          </cell>
          <cell r="AU1965">
            <v>16271.09</v>
          </cell>
          <cell r="AV1965">
            <v>16271.09</v>
          </cell>
          <cell r="AW1965">
            <v>16271.09</v>
          </cell>
          <cell r="AX1965">
            <v>16271.09</v>
          </cell>
          <cell r="AY1965">
            <v>16271.09</v>
          </cell>
          <cell r="AZ1965">
            <v>16271.09</v>
          </cell>
          <cell r="BA1965">
            <v>16271.09</v>
          </cell>
          <cell r="BB1965">
            <v>16271.09</v>
          </cell>
          <cell r="BC1965">
            <v>16271.09</v>
          </cell>
          <cell r="BD1965">
            <v>0</v>
          </cell>
          <cell r="BE1965">
            <v>0</v>
          </cell>
          <cell r="BF1965">
            <v>0</v>
          </cell>
          <cell r="BG1965">
            <v>0</v>
          </cell>
          <cell r="BH1965">
            <v>0</v>
          </cell>
          <cell r="BI1965">
            <v>0</v>
          </cell>
          <cell r="BJ1965">
            <v>0</v>
          </cell>
          <cell r="BK1965">
            <v>0</v>
          </cell>
          <cell r="BL1965">
            <v>0</v>
          </cell>
        </row>
        <row r="1966">
          <cell r="B1966" t="str">
            <v>1.1.06.09.00015</v>
          </cell>
          <cell r="C1966" t="str">
            <v xml:space="preserve">IMOBILIZADO - INSTALACOES ADMINISTRATIVA          </v>
          </cell>
          <cell r="D1966">
            <v>5</v>
          </cell>
          <cell r="E1966">
            <v>0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12226</v>
          </cell>
          <cell r="V1966">
            <v>12226</v>
          </cell>
          <cell r="W1966">
            <v>12556</v>
          </cell>
          <cell r="X1966">
            <v>15343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0</v>
          </cell>
          <cell r="AY1966">
            <v>943</v>
          </cell>
          <cell r="AZ1966">
            <v>943</v>
          </cell>
          <cell r="BA1966">
            <v>943</v>
          </cell>
          <cell r="BB1966">
            <v>943</v>
          </cell>
          <cell r="BC1966">
            <v>943</v>
          </cell>
          <cell r="BD1966">
            <v>0</v>
          </cell>
          <cell r="BE1966">
            <v>0</v>
          </cell>
          <cell r="BF1966">
            <v>0</v>
          </cell>
          <cell r="BG1966">
            <v>0</v>
          </cell>
          <cell r="BH1966">
            <v>0</v>
          </cell>
          <cell r="BI1966">
            <v>0</v>
          </cell>
          <cell r="BJ1966">
            <v>0</v>
          </cell>
          <cell r="BK1966">
            <v>0</v>
          </cell>
          <cell r="BL1966">
            <v>0</v>
          </cell>
        </row>
        <row r="1967">
          <cell r="B1967" t="str">
            <v>1.1.06.10</v>
          </cell>
          <cell r="C1967" t="str">
            <v xml:space="preserve">ENTRADAS DE MERCADORIAS P/ DEPOSITO               </v>
          </cell>
          <cell r="D1967">
            <v>4</v>
          </cell>
          <cell r="E1967">
            <v>0</v>
          </cell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AO1967">
            <v>0</v>
          </cell>
          <cell r="AP1967">
            <v>0</v>
          </cell>
          <cell r="AQ1967">
            <v>0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0</v>
          </cell>
          <cell r="AY1967">
            <v>0</v>
          </cell>
          <cell r="AZ1967">
            <v>0</v>
          </cell>
          <cell r="BA1967">
            <v>0</v>
          </cell>
          <cell r="BB1967">
            <v>0</v>
          </cell>
          <cell r="BC1967">
            <v>0</v>
          </cell>
          <cell r="BD1967">
            <v>0</v>
          </cell>
          <cell r="BE1967">
            <v>0</v>
          </cell>
          <cell r="BF1967">
            <v>0</v>
          </cell>
          <cell r="BG1967">
            <v>0</v>
          </cell>
          <cell r="BH1967">
            <v>0</v>
          </cell>
          <cell r="BI1967">
            <v>0</v>
          </cell>
          <cell r="BJ1967">
            <v>0</v>
          </cell>
          <cell r="BK1967">
            <v>0</v>
          </cell>
          <cell r="BL1967">
            <v>0</v>
          </cell>
        </row>
        <row r="1968">
          <cell r="B1968" t="str">
            <v>1.1.06.10.00001</v>
          </cell>
          <cell r="C1968" t="str">
            <v xml:space="preserve">ENTRADAS DE MERCADORIAS P/ DEPOSITO               </v>
          </cell>
          <cell r="D1968">
            <v>5</v>
          </cell>
          <cell r="E1968">
            <v>0</v>
          </cell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  <cell r="AY1968">
            <v>0</v>
          </cell>
          <cell r="AZ1968">
            <v>0</v>
          </cell>
          <cell r="BA1968">
            <v>0</v>
          </cell>
          <cell r="BB1968">
            <v>0</v>
          </cell>
          <cell r="BC1968">
            <v>0</v>
          </cell>
          <cell r="BD1968">
            <v>0</v>
          </cell>
          <cell r="BE1968">
            <v>0</v>
          </cell>
          <cell r="BF1968">
            <v>0</v>
          </cell>
          <cell r="BG1968">
            <v>0</v>
          </cell>
          <cell r="BH1968">
            <v>0</v>
          </cell>
          <cell r="BI1968">
            <v>0</v>
          </cell>
          <cell r="BJ1968">
            <v>0</v>
          </cell>
          <cell r="BK1968">
            <v>0</v>
          </cell>
          <cell r="BL1968">
            <v>0</v>
          </cell>
        </row>
        <row r="1969">
          <cell r="B1969" t="str">
            <v>1.1.06.99</v>
          </cell>
          <cell r="C1969" t="str">
            <v xml:space="preserve">MERCADORIAS EM TRANSITO                           </v>
          </cell>
          <cell r="D1969">
            <v>4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141085.72</v>
          </cell>
          <cell r="R1969">
            <v>41260.400000000001</v>
          </cell>
          <cell r="S1969">
            <v>49903.92</v>
          </cell>
          <cell r="T1969">
            <v>52466.37</v>
          </cell>
          <cell r="U1969">
            <v>143533.88</v>
          </cell>
          <cell r="V1969">
            <v>70582.679999999993</v>
          </cell>
          <cell r="W1969">
            <v>113578.21</v>
          </cell>
          <cell r="X1969">
            <v>14073.92</v>
          </cell>
          <cell r="Y1969">
            <v>125786.41</v>
          </cell>
          <cell r="Z1969">
            <v>372091.44</v>
          </cell>
          <cell r="AA1969">
            <v>139226.19</v>
          </cell>
          <cell r="AB1969">
            <v>14312.05</v>
          </cell>
          <cell r="AC1969">
            <v>63007.41</v>
          </cell>
          <cell r="AD1969">
            <v>97738.81</v>
          </cell>
          <cell r="AE1969">
            <v>9097.18</v>
          </cell>
          <cell r="AF1969">
            <v>64680.959999999999</v>
          </cell>
          <cell r="AG1969">
            <v>37689.379999999997</v>
          </cell>
          <cell r="AH1969">
            <v>128385.78</v>
          </cell>
          <cell r="AI1969">
            <v>260438.39999999999</v>
          </cell>
          <cell r="AJ1969">
            <v>71686.820000000007</v>
          </cell>
          <cell r="AK1969">
            <v>201648.14</v>
          </cell>
          <cell r="AL1969">
            <v>344868.07</v>
          </cell>
          <cell r="AM1969">
            <v>941592.57</v>
          </cell>
          <cell r="AN1969">
            <v>187994.93</v>
          </cell>
          <cell r="AO1969">
            <v>57690.29</v>
          </cell>
          <cell r="AP1969">
            <v>450014.81</v>
          </cell>
          <cell r="AQ1969">
            <v>187816.57</v>
          </cell>
          <cell r="AR1969">
            <v>241870.79</v>
          </cell>
          <cell r="AS1969">
            <v>450082.8</v>
          </cell>
          <cell r="AT1969">
            <v>183439.41</v>
          </cell>
          <cell r="AU1969">
            <v>365679.58</v>
          </cell>
          <cell r="AV1969">
            <v>996574.36</v>
          </cell>
          <cell r="AW1969">
            <v>427029.26</v>
          </cell>
          <cell r="AX1969">
            <v>1418104.93</v>
          </cell>
          <cell r="AY1969">
            <v>1670176.91</v>
          </cell>
          <cell r="AZ1969">
            <v>428047.71</v>
          </cell>
          <cell r="BA1969">
            <v>502008.12</v>
          </cell>
          <cell r="BB1969">
            <v>630849.48</v>
          </cell>
          <cell r="BC1969">
            <v>453373.97</v>
          </cell>
          <cell r="BD1969">
            <v>0</v>
          </cell>
          <cell r="BE1969">
            <v>0</v>
          </cell>
          <cell r="BF1969">
            <v>0</v>
          </cell>
          <cell r="BG1969">
            <v>0</v>
          </cell>
          <cell r="BH1969">
            <v>0</v>
          </cell>
          <cell r="BI1969">
            <v>0</v>
          </cell>
          <cell r="BJ1969">
            <v>0</v>
          </cell>
          <cell r="BK1969">
            <v>0</v>
          </cell>
          <cell r="BL1969">
            <v>0</v>
          </cell>
        </row>
        <row r="1970">
          <cell r="B1970" t="str">
            <v>1.1.06.99.00001</v>
          </cell>
          <cell r="C1970" t="str">
            <v xml:space="preserve">TRANSFERENCIAS                                    </v>
          </cell>
          <cell r="D1970">
            <v>5</v>
          </cell>
          <cell r="E1970">
            <v>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141085.72</v>
          </cell>
          <cell r="R1970">
            <v>41260.400000000001</v>
          </cell>
          <cell r="S1970">
            <v>49903.92</v>
          </cell>
          <cell r="T1970">
            <v>52466.37</v>
          </cell>
          <cell r="U1970">
            <v>143533.88</v>
          </cell>
          <cell r="V1970">
            <v>70582.679999999993</v>
          </cell>
          <cell r="W1970">
            <v>113578.21</v>
          </cell>
          <cell r="X1970">
            <v>14073.92</v>
          </cell>
          <cell r="Y1970">
            <v>125786.41</v>
          </cell>
          <cell r="Z1970">
            <v>372091.44</v>
          </cell>
          <cell r="AA1970">
            <v>139226.19</v>
          </cell>
          <cell r="AB1970">
            <v>14312.05</v>
          </cell>
          <cell r="AC1970">
            <v>63007.41</v>
          </cell>
          <cell r="AD1970">
            <v>97738.81</v>
          </cell>
          <cell r="AE1970">
            <v>9097.18</v>
          </cell>
          <cell r="AF1970">
            <v>64680.959999999999</v>
          </cell>
          <cell r="AG1970">
            <v>37689.379999999997</v>
          </cell>
          <cell r="AH1970">
            <v>128385.78</v>
          </cell>
          <cell r="AI1970">
            <v>260438.39999999999</v>
          </cell>
          <cell r="AJ1970">
            <v>71686.820000000007</v>
          </cell>
          <cell r="AK1970">
            <v>201648.14</v>
          </cell>
          <cell r="AL1970">
            <v>344868.07</v>
          </cell>
          <cell r="AM1970">
            <v>941592.57</v>
          </cell>
          <cell r="AN1970">
            <v>187994.93</v>
          </cell>
          <cell r="AO1970">
            <v>57690.29</v>
          </cell>
          <cell r="AP1970">
            <v>450014.81</v>
          </cell>
          <cell r="AQ1970">
            <v>187816.57</v>
          </cell>
          <cell r="AR1970">
            <v>241870.79</v>
          </cell>
          <cell r="AS1970">
            <v>450082.8</v>
          </cell>
          <cell r="AT1970">
            <v>183439.41</v>
          </cell>
          <cell r="AU1970">
            <v>365679.58</v>
          </cell>
          <cell r="AV1970">
            <v>996574.36</v>
          </cell>
          <cell r="AW1970">
            <v>427029.26</v>
          </cell>
          <cell r="AX1970">
            <v>1418104.93</v>
          </cell>
          <cell r="AY1970">
            <v>1670176.91</v>
          </cell>
          <cell r="AZ1970">
            <v>428047.71</v>
          </cell>
          <cell r="BA1970">
            <v>502008.12</v>
          </cell>
          <cell r="BB1970">
            <v>630849.48</v>
          </cell>
          <cell r="BC1970">
            <v>453373.97</v>
          </cell>
          <cell r="BD1970">
            <v>0</v>
          </cell>
          <cell r="BE1970">
            <v>0</v>
          </cell>
          <cell r="BF1970">
            <v>0</v>
          </cell>
          <cell r="BG1970">
            <v>0</v>
          </cell>
          <cell r="BH1970">
            <v>0</v>
          </cell>
          <cell r="BI1970">
            <v>0</v>
          </cell>
          <cell r="BJ1970">
            <v>0</v>
          </cell>
          <cell r="BK1970">
            <v>0</v>
          </cell>
          <cell r="BL1970">
            <v>0</v>
          </cell>
        </row>
        <row r="1971">
          <cell r="A1971">
            <v>9</v>
          </cell>
          <cell r="B1971" t="str">
            <v>1.1.07</v>
          </cell>
          <cell r="C1971" t="str">
            <v xml:space="preserve">IMPORTACOES EM ANDAMENTO                          </v>
          </cell>
          <cell r="D1971">
            <v>3</v>
          </cell>
          <cell r="E1971">
            <v>0</v>
          </cell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1073170.17</v>
          </cell>
          <cell r="R1971">
            <v>9587184.0399999991</v>
          </cell>
          <cell r="S1971">
            <v>8131691.4699999997</v>
          </cell>
          <cell r="T1971">
            <v>6301946.04</v>
          </cell>
          <cell r="U1971">
            <v>8976484.7300000004</v>
          </cell>
          <cell r="V1971">
            <v>47154344.469999999</v>
          </cell>
          <cell r="W1971">
            <v>73634538.349999994</v>
          </cell>
          <cell r="X1971">
            <v>50273034.380000003</v>
          </cell>
          <cell r="Y1971">
            <v>32683596.760000002</v>
          </cell>
          <cell r="Z1971">
            <v>9874355.6099999994</v>
          </cell>
          <cell r="AA1971">
            <v>1691334.93</v>
          </cell>
          <cell r="AB1971">
            <v>0</v>
          </cell>
          <cell r="AC1971">
            <v>10825556.720000001</v>
          </cell>
          <cell r="AD1971">
            <v>13367162.380000001</v>
          </cell>
          <cell r="AE1971">
            <v>14112756.109999999</v>
          </cell>
          <cell r="AF1971">
            <v>15001240.460000001</v>
          </cell>
          <cell r="AG1971">
            <v>24666135.649999999</v>
          </cell>
          <cell r="AH1971">
            <v>24704028.43</v>
          </cell>
          <cell r="AI1971">
            <v>81029348.079999998</v>
          </cell>
          <cell r="AJ1971">
            <v>84919809.219999999</v>
          </cell>
          <cell r="AK1971">
            <v>73593545.959999993</v>
          </cell>
          <cell r="AL1971">
            <v>74848825.680000007</v>
          </cell>
          <cell r="AM1971">
            <v>37265320.100000001</v>
          </cell>
          <cell r="AN1971">
            <v>7027520.3200000003</v>
          </cell>
          <cell r="AO1971">
            <v>29003383.109999999</v>
          </cell>
          <cell r="AP1971">
            <v>19620493.460000001</v>
          </cell>
          <cell r="AQ1971">
            <v>42280524.259999998</v>
          </cell>
          <cell r="AR1971">
            <v>60015187.090000004</v>
          </cell>
          <cell r="AS1971">
            <v>50503602.979999997</v>
          </cell>
          <cell r="AT1971">
            <v>89800021.099999994</v>
          </cell>
          <cell r="AU1971">
            <v>137639556.80000001</v>
          </cell>
          <cell r="AV1971">
            <v>133021949.83</v>
          </cell>
          <cell r="AW1971">
            <v>135931928.33000001</v>
          </cell>
          <cell r="AX1971">
            <v>94687061.200000003</v>
          </cell>
          <cell r="AY1971">
            <v>46369488.960000001</v>
          </cell>
          <cell r="AZ1971">
            <v>60399546.950000003</v>
          </cell>
          <cell r="BA1971">
            <v>68339002.659999996</v>
          </cell>
          <cell r="BB1971">
            <v>62652995.350000001</v>
          </cell>
          <cell r="BC1971">
            <v>39533692.399999999</v>
          </cell>
          <cell r="BD1971">
            <v>0</v>
          </cell>
          <cell r="BE1971">
            <v>0</v>
          </cell>
          <cell r="BF1971">
            <v>0</v>
          </cell>
          <cell r="BG1971">
            <v>0</v>
          </cell>
          <cell r="BH1971">
            <v>0</v>
          </cell>
          <cell r="BI1971">
            <v>0</v>
          </cell>
          <cell r="BJ1971">
            <v>0</v>
          </cell>
          <cell r="BK1971">
            <v>0</v>
          </cell>
          <cell r="BL1971">
            <v>0</v>
          </cell>
        </row>
        <row r="1972">
          <cell r="B1972" t="str">
            <v>1.1.07.01</v>
          </cell>
          <cell r="C1972" t="str">
            <v xml:space="preserve">CARTA DE CREDITO                                  </v>
          </cell>
          <cell r="D1972">
            <v>4</v>
          </cell>
          <cell r="E1972">
            <v>0</v>
          </cell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0</v>
          </cell>
          <cell r="Q1972">
            <v>1368041.08</v>
          </cell>
          <cell r="R1972">
            <v>6352864.21</v>
          </cell>
          <cell r="S1972">
            <v>5375079.6399999997</v>
          </cell>
          <cell r="T1972">
            <v>7027358.5599999996</v>
          </cell>
          <cell r="U1972">
            <v>5658552.2400000002</v>
          </cell>
          <cell r="V1972">
            <v>26039022.379999999</v>
          </cell>
          <cell r="W1972">
            <v>44960789.549999997</v>
          </cell>
          <cell r="X1972">
            <v>37319330.18</v>
          </cell>
          <cell r="Y1972">
            <v>19863324.66</v>
          </cell>
          <cell r="Z1972">
            <v>9604388.9199999999</v>
          </cell>
          <cell r="AA1972">
            <v>7666955.5999999996</v>
          </cell>
          <cell r="AB1972">
            <v>0</v>
          </cell>
          <cell r="AC1972">
            <v>1288566.71</v>
          </cell>
          <cell r="AD1972">
            <v>7203253.96</v>
          </cell>
          <cell r="AE1972">
            <v>2987414.71</v>
          </cell>
          <cell r="AF1972">
            <v>12743834.01</v>
          </cell>
          <cell r="AG1972">
            <v>5987515.25</v>
          </cell>
          <cell r="AH1972">
            <v>11687132.02</v>
          </cell>
          <cell r="AI1972">
            <v>49156216.659999996</v>
          </cell>
          <cell r="AJ1972">
            <v>42707230.329999998</v>
          </cell>
          <cell r="AK1972">
            <v>44827086.420000002</v>
          </cell>
          <cell r="AL1972">
            <v>48282391.490000002</v>
          </cell>
          <cell r="AM1972">
            <v>40268973</v>
          </cell>
          <cell r="AN1972">
            <v>0</v>
          </cell>
          <cell r="AO1972">
            <v>6772767.7999999998</v>
          </cell>
          <cell r="AP1972">
            <v>8665520.3599999994</v>
          </cell>
          <cell r="AQ1972">
            <v>14403660.57</v>
          </cell>
          <cell r="AR1972">
            <v>18835608.109999999</v>
          </cell>
          <cell r="AS1972">
            <v>12066379.67</v>
          </cell>
          <cell r="AT1972">
            <v>38766012.579999998</v>
          </cell>
          <cell r="AU1972">
            <v>47307101.939999998</v>
          </cell>
          <cell r="AV1972">
            <v>33156261.07</v>
          </cell>
          <cell r="AW1972">
            <v>50661289.810000002</v>
          </cell>
          <cell r="AX1972">
            <v>48307226.759999998</v>
          </cell>
          <cell r="AY1972">
            <v>19649454.809999999</v>
          </cell>
          <cell r="AZ1972">
            <v>14024958.300000001</v>
          </cell>
          <cell r="BA1972">
            <v>20299494.600000001</v>
          </cell>
          <cell r="BB1972">
            <v>15968373.710000001</v>
          </cell>
          <cell r="BC1972">
            <v>5828746.1900000004</v>
          </cell>
          <cell r="BD1972">
            <v>0</v>
          </cell>
          <cell r="BE1972">
            <v>0</v>
          </cell>
          <cell r="BF1972">
            <v>0</v>
          </cell>
          <cell r="BG1972">
            <v>0</v>
          </cell>
          <cell r="BH1972">
            <v>0</v>
          </cell>
          <cell r="BI1972">
            <v>0</v>
          </cell>
          <cell r="BJ1972">
            <v>0</v>
          </cell>
          <cell r="BK1972">
            <v>0</v>
          </cell>
          <cell r="BL1972">
            <v>0</v>
          </cell>
        </row>
        <row r="1973">
          <cell r="B1973" t="str">
            <v>1.1.07.01.00001</v>
          </cell>
          <cell r="C1973" t="str">
            <v xml:space="preserve">ABC ROMA S/A                                      </v>
          </cell>
          <cell r="D1973">
            <v>5</v>
          </cell>
          <cell r="E1973">
            <v>0</v>
          </cell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0</v>
          </cell>
          <cell r="Q1973">
            <v>0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0</v>
          </cell>
          <cell r="W1973">
            <v>0</v>
          </cell>
          <cell r="X1973">
            <v>2346002.36</v>
          </cell>
          <cell r="Y1973">
            <v>2578759.2200000002</v>
          </cell>
          <cell r="Z1973">
            <v>309436.21999999997</v>
          </cell>
          <cell r="AA1973">
            <v>309436.21999999997</v>
          </cell>
          <cell r="AB1973">
            <v>0</v>
          </cell>
          <cell r="AC1973">
            <v>0</v>
          </cell>
          <cell r="AD1973">
            <v>0</v>
          </cell>
          <cell r="AE1973">
            <v>0</v>
          </cell>
          <cell r="AF1973">
            <v>0</v>
          </cell>
          <cell r="AG1973">
            <v>0</v>
          </cell>
          <cell r="AH1973">
            <v>0</v>
          </cell>
          <cell r="AI1973">
            <v>0</v>
          </cell>
          <cell r="AJ1973">
            <v>0</v>
          </cell>
          <cell r="AK1973">
            <v>0</v>
          </cell>
          <cell r="AL1973">
            <v>0</v>
          </cell>
          <cell r="AM1973">
            <v>0</v>
          </cell>
          <cell r="AN1973">
            <v>0</v>
          </cell>
          <cell r="AO1973">
            <v>0</v>
          </cell>
          <cell r="AP1973">
            <v>0</v>
          </cell>
          <cell r="AQ1973">
            <v>0</v>
          </cell>
          <cell r="AR1973">
            <v>0</v>
          </cell>
          <cell r="AS1973">
            <v>0</v>
          </cell>
          <cell r="AT1973">
            <v>0</v>
          </cell>
          <cell r="AU1973">
            <v>2719734.19</v>
          </cell>
          <cell r="AV1973">
            <v>-138385.47</v>
          </cell>
          <cell r="AW1973">
            <v>2904873.93</v>
          </cell>
          <cell r="AX1973">
            <v>2973304.2</v>
          </cell>
          <cell r="AY1973">
            <v>3122308.58</v>
          </cell>
          <cell r="AZ1973">
            <v>1645175.3</v>
          </cell>
          <cell r="BA1973">
            <v>1123102.03</v>
          </cell>
          <cell r="BB1973">
            <v>4208259.09</v>
          </cell>
          <cell r="BC1973">
            <v>4177251.84</v>
          </cell>
          <cell r="BD1973">
            <v>0</v>
          </cell>
          <cell r="BE1973">
            <v>0</v>
          </cell>
          <cell r="BF1973">
            <v>0</v>
          </cell>
          <cell r="BG1973">
            <v>0</v>
          </cell>
          <cell r="BH1973">
            <v>0</v>
          </cell>
          <cell r="BI1973">
            <v>0</v>
          </cell>
          <cell r="BJ1973">
            <v>0</v>
          </cell>
          <cell r="BK1973">
            <v>0</v>
          </cell>
          <cell r="BL1973">
            <v>0</v>
          </cell>
        </row>
        <row r="1974">
          <cell r="B1974" t="str">
            <v>1.1.07.01.00002</v>
          </cell>
          <cell r="C1974" t="str">
            <v xml:space="preserve">BANESPA S/A                                       </v>
          </cell>
          <cell r="D1974">
            <v>5</v>
          </cell>
          <cell r="E1974">
            <v>0</v>
          </cell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>
            <v>0</v>
          </cell>
          <cell r="S1974">
            <v>1591110.53</v>
          </cell>
          <cell r="T1974">
            <v>1591110.53</v>
          </cell>
          <cell r="U1974">
            <v>-72749.47</v>
          </cell>
          <cell r="V1974">
            <v>-72749.47</v>
          </cell>
          <cell r="W1974">
            <v>-72749.47</v>
          </cell>
          <cell r="X1974">
            <v>-72749.47</v>
          </cell>
          <cell r="Y1974">
            <v>0</v>
          </cell>
          <cell r="Z1974">
            <v>0</v>
          </cell>
          <cell r="AA1974">
            <v>0</v>
          </cell>
          <cell r="AB1974">
            <v>0</v>
          </cell>
          <cell r="AC1974">
            <v>0</v>
          </cell>
          <cell r="AD1974">
            <v>0</v>
          </cell>
          <cell r="AE1974">
            <v>0</v>
          </cell>
          <cell r="AF1974">
            <v>0</v>
          </cell>
          <cell r="AG1974">
            <v>0</v>
          </cell>
          <cell r="AH1974">
            <v>0</v>
          </cell>
          <cell r="AI1974">
            <v>0</v>
          </cell>
          <cell r="AJ1974">
            <v>0</v>
          </cell>
          <cell r="AK1974">
            <v>0</v>
          </cell>
          <cell r="AL1974">
            <v>0</v>
          </cell>
          <cell r="AM1974">
            <v>0</v>
          </cell>
          <cell r="AN1974">
            <v>0</v>
          </cell>
          <cell r="AO1974">
            <v>0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T1974">
            <v>0</v>
          </cell>
          <cell r="AU1974">
            <v>0</v>
          </cell>
          <cell r="AV1974">
            <v>0</v>
          </cell>
          <cell r="AW1974">
            <v>0</v>
          </cell>
          <cell r="AX1974">
            <v>0</v>
          </cell>
          <cell r="AY1974">
            <v>0</v>
          </cell>
          <cell r="AZ1974">
            <v>0</v>
          </cell>
          <cell r="BA1974">
            <v>0</v>
          </cell>
          <cell r="BB1974">
            <v>0</v>
          </cell>
          <cell r="BC1974">
            <v>0</v>
          </cell>
          <cell r="BD1974">
            <v>0</v>
          </cell>
          <cell r="BE1974">
            <v>0</v>
          </cell>
          <cell r="BF1974">
            <v>0</v>
          </cell>
          <cell r="BG1974">
            <v>0</v>
          </cell>
          <cell r="BH1974">
            <v>0</v>
          </cell>
          <cell r="BI1974">
            <v>0</v>
          </cell>
          <cell r="BJ1974">
            <v>0</v>
          </cell>
          <cell r="BK1974">
            <v>0</v>
          </cell>
          <cell r="BL1974">
            <v>0</v>
          </cell>
        </row>
        <row r="1975">
          <cell r="B1975" t="str">
            <v>1.1.07.01.00003</v>
          </cell>
          <cell r="C1975" t="str">
            <v xml:space="preserve">BANESTADO S/A                                     </v>
          </cell>
          <cell r="D1975">
            <v>5</v>
          </cell>
          <cell r="E1975">
            <v>0</v>
          </cell>
          <cell r="F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AO1975">
            <v>0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T1975">
            <v>0</v>
          </cell>
          <cell r="AU1975">
            <v>0</v>
          </cell>
          <cell r="AV1975">
            <v>0</v>
          </cell>
          <cell r="AW1975">
            <v>0</v>
          </cell>
          <cell r="AX1975">
            <v>0</v>
          </cell>
          <cell r="AY1975">
            <v>0</v>
          </cell>
          <cell r="AZ1975">
            <v>0</v>
          </cell>
          <cell r="BA1975">
            <v>0</v>
          </cell>
          <cell r="BB1975">
            <v>0</v>
          </cell>
          <cell r="BC1975">
            <v>0</v>
          </cell>
          <cell r="BD1975">
            <v>0</v>
          </cell>
          <cell r="BE1975">
            <v>0</v>
          </cell>
          <cell r="BF1975">
            <v>0</v>
          </cell>
          <cell r="BG1975">
            <v>0</v>
          </cell>
          <cell r="BH1975">
            <v>0</v>
          </cell>
          <cell r="BI1975">
            <v>0</v>
          </cell>
          <cell r="BJ1975">
            <v>0</v>
          </cell>
          <cell r="BK1975">
            <v>0</v>
          </cell>
          <cell r="BL1975">
            <v>0</v>
          </cell>
        </row>
        <row r="1976">
          <cell r="B1976" t="str">
            <v>1.1.07.01.00004</v>
          </cell>
          <cell r="C1976" t="str">
            <v xml:space="preserve">BANESTES S/A                                      </v>
          </cell>
          <cell r="D1976">
            <v>5</v>
          </cell>
          <cell r="E1976">
            <v>0</v>
          </cell>
          <cell r="F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0</v>
          </cell>
          <cell r="P1976">
            <v>0</v>
          </cell>
          <cell r="Q1976">
            <v>0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3974223.83</v>
          </cell>
          <cell r="W1976">
            <v>-141503.85999999999</v>
          </cell>
          <cell r="X1976">
            <v>-547862.07999999996</v>
          </cell>
          <cell r="Y1976">
            <v>0</v>
          </cell>
          <cell r="Z1976">
            <v>0</v>
          </cell>
          <cell r="AA1976">
            <v>0</v>
          </cell>
          <cell r="AB1976">
            <v>0</v>
          </cell>
          <cell r="AC1976">
            <v>0</v>
          </cell>
          <cell r="AD1976">
            <v>0</v>
          </cell>
          <cell r="AE1976">
            <v>0</v>
          </cell>
          <cell r="AF1976">
            <v>0</v>
          </cell>
          <cell r="AG1976">
            <v>0</v>
          </cell>
          <cell r="AH1976">
            <v>1001911.46</v>
          </cell>
          <cell r="AI1976">
            <v>1896890.14</v>
          </cell>
          <cell r="AJ1976">
            <v>3269070.12</v>
          </cell>
          <cell r="AK1976">
            <v>3535481.28</v>
          </cell>
          <cell r="AL1976">
            <v>2282337.2799999998</v>
          </cell>
          <cell r="AM1976">
            <v>2282337.2799999998</v>
          </cell>
          <cell r="AN1976">
            <v>0</v>
          </cell>
          <cell r="AO1976">
            <v>0</v>
          </cell>
          <cell r="AP1976">
            <v>0</v>
          </cell>
          <cell r="AQ1976">
            <v>0</v>
          </cell>
          <cell r="AR1976">
            <v>0</v>
          </cell>
          <cell r="AS1976">
            <v>0</v>
          </cell>
          <cell r="AT1976">
            <v>3136224</v>
          </cell>
          <cell r="AU1976">
            <v>4012321.51</v>
          </cell>
          <cell r="AV1976">
            <v>774256.5</v>
          </cell>
          <cell r="AW1976">
            <v>763007.2</v>
          </cell>
          <cell r="AX1976">
            <v>1957883.15</v>
          </cell>
          <cell r="AY1976">
            <v>706744.1</v>
          </cell>
          <cell r="AZ1976">
            <v>2349484.4</v>
          </cell>
          <cell r="BA1976">
            <v>2630205.89</v>
          </cell>
          <cell r="BB1976">
            <v>2530029.42</v>
          </cell>
          <cell r="BC1976">
            <v>13108.31</v>
          </cell>
          <cell r="BD1976">
            <v>0</v>
          </cell>
          <cell r="BE1976">
            <v>0</v>
          </cell>
          <cell r="BF1976">
            <v>0</v>
          </cell>
          <cell r="BG1976">
            <v>0</v>
          </cell>
          <cell r="BH1976">
            <v>0</v>
          </cell>
          <cell r="BI1976">
            <v>0</v>
          </cell>
          <cell r="BJ1976">
            <v>0</v>
          </cell>
          <cell r="BK1976">
            <v>0</v>
          </cell>
          <cell r="BL1976">
            <v>0</v>
          </cell>
        </row>
        <row r="1977">
          <cell r="B1977" t="str">
            <v>1.1.07.01.00005</v>
          </cell>
          <cell r="C1977" t="str">
            <v xml:space="preserve">BARCLAYS GALICIA S/A                              </v>
          </cell>
          <cell r="D1977">
            <v>5</v>
          </cell>
          <cell r="E1977">
            <v>0</v>
          </cell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AO1977">
            <v>0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T1977">
            <v>0</v>
          </cell>
          <cell r="AU1977">
            <v>0</v>
          </cell>
          <cell r="AV1977">
            <v>0</v>
          </cell>
          <cell r="AW1977">
            <v>0</v>
          </cell>
          <cell r="AX1977">
            <v>0</v>
          </cell>
          <cell r="AY1977">
            <v>0</v>
          </cell>
          <cell r="AZ1977">
            <v>0</v>
          </cell>
          <cell r="BA1977">
            <v>0</v>
          </cell>
          <cell r="BB1977">
            <v>0</v>
          </cell>
          <cell r="BC1977">
            <v>0</v>
          </cell>
          <cell r="BD1977">
            <v>0</v>
          </cell>
          <cell r="BE1977">
            <v>0</v>
          </cell>
          <cell r="BF1977">
            <v>0</v>
          </cell>
          <cell r="BG1977">
            <v>0</v>
          </cell>
          <cell r="BH1977">
            <v>0</v>
          </cell>
          <cell r="BI1977">
            <v>0</v>
          </cell>
          <cell r="BJ1977">
            <v>0</v>
          </cell>
          <cell r="BK1977">
            <v>0</v>
          </cell>
          <cell r="BL1977">
            <v>0</v>
          </cell>
        </row>
        <row r="1978">
          <cell r="B1978" t="str">
            <v>1.1.07.01.00006</v>
          </cell>
          <cell r="C1978" t="str">
            <v xml:space="preserve">BBA S/A                                           </v>
          </cell>
          <cell r="D1978">
            <v>5</v>
          </cell>
          <cell r="E1978">
            <v>0</v>
          </cell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0</v>
          </cell>
          <cell r="P1978">
            <v>0</v>
          </cell>
          <cell r="Q1978">
            <v>613209.21</v>
          </cell>
          <cell r="R1978">
            <v>613209.21</v>
          </cell>
          <cell r="S1978">
            <v>2487145.11</v>
          </cell>
          <cell r="T1978">
            <v>2860029.71</v>
          </cell>
          <cell r="U1978">
            <v>1305457.21</v>
          </cell>
          <cell r="V1978">
            <v>1321411.42</v>
          </cell>
          <cell r="W1978">
            <v>941261.64</v>
          </cell>
          <cell r="X1978">
            <v>941261.64</v>
          </cell>
          <cell r="Y1978">
            <v>0</v>
          </cell>
          <cell r="Z1978">
            <v>0</v>
          </cell>
          <cell r="AA1978">
            <v>0</v>
          </cell>
          <cell r="AB1978">
            <v>0</v>
          </cell>
          <cell r="AC1978">
            <v>0</v>
          </cell>
          <cell r="AD1978">
            <v>0</v>
          </cell>
          <cell r="AE1978">
            <v>0</v>
          </cell>
          <cell r="AF1978">
            <v>0</v>
          </cell>
          <cell r="AG1978">
            <v>0</v>
          </cell>
          <cell r="AH1978">
            <v>0</v>
          </cell>
          <cell r="AI1978">
            <v>0</v>
          </cell>
          <cell r="AJ1978">
            <v>0</v>
          </cell>
          <cell r="AK1978">
            <v>0</v>
          </cell>
          <cell r="AL1978">
            <v>0</v>
          </cell>
          <cell r="AM1978">
            <v>0</v>
          </cell>
          <cell r="AN1978">
            <v>0</v>
          </cell>
          <cell r="AO1978">
            <v>0</v>
          </cell>
          <cell r="AP1978">
            <v>0</v>
          </cell>
          <cell r="AQ1978">
            <v>0</v>
          </cell>
          <cell r="AR1978">
            <v>0</v>
          </cell>
          <cell r="AS1978">
            <v>0</v>
          </cell>
          <cell r="AT1978">
            <v>0</v>
          </cell>
          <cell r="AU1978">
            <v>0</v>
          </cell>
          <cell r="AV1978">
            <v>0</v>
          </cell>
          <cell r="AW1978">
            <v>0</v>
          </cell>
          <cell r="AX1978">
            <v>0</v>
          </cell>
          <cell r="AY1978">
            <v>0</v>
          </cell>
          <cell r="AZ1978">
            <v>0</v>
          </cell>
          <cell r="BA1978">
            <v>0</v>
          </cell>
          <cell r="BB1978">
            <v>0</v>
          </cell>
          <cell r="BC1978">
            <v>0</v>
          </cell>
          <cell r="BD1978">
            <v>0</v>
          </cell>
          <cell r="BE1978">
            <v>0</v>
          </cell>
          <cell r="BF1978">
            <v>0</v>
          </cell>
          <cell r="BG1978">
            <v>0</v>
          </cell>
          <cell r="BH1978">
            <v>0</v>
          </cell>
          <cell r="BI1978">
            <v>0</v>
          </cell>
          <cell r="BJ1978">
            <v>0</v>
          </cell>
          <cell r="BK1978">
            <v>0</v>
          </cell>
          <cell r="BL1978">
            <v>0</v>
          </cell>
        </row>
        <row r="1979">
          <cell r="B1979" t="str">
            <v>1.1.07.01.00007</v>
          </cell>
          <cell r="C1979" t="str">
            <v xml:space="preserve">BBV S/A                                           </v>
          </cell>
          <cell r="D1979">
            <v>5</v>
          </cell>
          <cell r="E1979">
            <v>0</v>
          </cell>
          <cell r="F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0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  <cell r="U1979">
            <v>3928.35</v>
          </cell>
          <cell r="V1979">
            <v>4759917.63</v>
          </cell>
          <cell r="W1979">
            <v>7060817.6299999999</v>
          </cell>
          <cell r="X1979">
            <v>3633123.4</v>
          </cell>
          <cell r="Y1979">
            <v>0</v>
          </cell>
          <cell r="Z1979">
            <v>0</v>
          </cell>
          <cell r="AA1979">
            <v>159754.49</v>
          </cell>
          <cell r="AB1979">
            <v>0</v>
          </cell>
          <cell r="AC1979">
            <v>25498.560000000001</v>
          </cell>
          <cell r="AD1979">
            <v>25498.560000000001</v>
          </cell>
          <cell r="AE1979">
            <v>25498.560000000001</v>
          </cell>
          <cell r="AF1979">
            <v>25498.560000000001</v>
          </cell>
          <cell r="AG1979">
            <v>1673625.56</v>
          </cell>
          <cell r="AH1979">
            <v>1673625.56</v>
          </cell>
          <cell r="AI1979">
            <v>2710183.35</v>
          </cell>
          <cell r="AJ1979">
            <v>5718862.0899999999</v>
          </cell>
          <cell r="AK1979">
            <v>5718862.0899999999</v>
          </cell>
          <cell r="AL1979">
            <v>5718862.0899999999</v>
          </cell>
          <cell r="AM1979">
            <v>5718862.0899999999</v>
          </cell>
          <cell r="AN1979">
            <v>0</v>
          </cell>
          <cell r="AO1979">
            <v>4279620.08</v>
          </cell>
          <cell r="AP1979">
            <v>0</v>
          </cell>
          <cell r="AQ1979">
            <v>6439159.1200000001</v>
          </cell>
          <cell r="AR1979">
            <v>5330553.9800000004</v>
          </cell>
          <cell r="AS1979">
            <v>3338751</v>
          </cell>
          <cell r="AT1979">
            <v>0</v>
          </cell>
          <cell r="AU1979">
            <v>0</v>
          </cell>
          <cell r="AV1979">
            <v>0</v>
          </cell>
          <cell r="AW1979">
            <v>0</v>
          </cell>
          <cell r="AX1979">
            <v>0</v>
          </cell>
          <cell r="AY1979">
            <v>0</v>
          </cell>
          <cell r="AZ1979">
            <v>0</v>
          </cell>
          <cell r="BA1979">
            <v>0</v>
          </cell>
          <cell r="BB1979">
            <v>0</v>
          </cell>
          <cell r="BC1979">
            <v>0</v>
          </cell>
          <cell r="BD1979">
            <v>0</v>
          </cell>
          <cell r="BE1979">
            <v>0</v>
          </cell>
          <cell r="BF1979">
            <v>0</v>
          </cell>
          <cell r="BG1979">
            <v>0</v>
          </cell>
          <cell r="BH1979">
            <v>0</v>
          </cell>
          <cell r="BI1979">
            <v>0</v>
          </cell>
          <cell r="BJ1979">
            <v>0</v>
          </cell>
          <cell r="BK1979">
            <v>0</v>
          </cell>
          <cell r="BL1979">
            <v>0</v>
          </cell>
        </row>
        <row r="1980">
          <cell r="B1980" t="str">
            <v>1.1.07.01.00008</v>
          </cell>
          <cell r="C1980" t="str">
            <v xml:space="preserve">BCN S/A                                           </v>
          </cell>
          <cell r="D1980">
            <v>5</v>
          </cell>
          <cell r="E1980">
            <v>0</v>
          </cell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AO1980">
            <v>0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T1980">
            <v>0</v>
          </cell>
          <cell r="AU1980">
            <v>0</v>
          </cell>
          <cell r="AV1980">
            <v>0</v>
          </cell>
          <cell r="AW1980">
            <v>0</v>
          </cell>
          <cell r="AX1980">
            <v>0</v>
          </cell>
          <cell r="AY1980">
            <v>0</v>
          </cell>
          <cell r="AZ1980">
            <v>0</v>
          </cell>
          <cell r="BA1980">
            <v>0</v>
          </cell>
          <cell r="BB1980">
            <v>0</v>
          </cell>
          <cell r="BC1980">
            <v>0</v>
          </cell>
          <cell r="BD1980">
            <v>0</v>
          </cell>
          <cell r="BE1980">
            <v>0</v>
          </cell>
          <cell r="BF1980">
            <v>0</v>
          </cell>
          <cell r="BG1980">
            <v>0</v>
          </cell>
          <cell r="BH1980">
            <v>0</v>
          </cell>
          <cell r="BI1980">
            <v>0</v>
          </cell>
          <cell r="BJ1980">
            <v>0</v>
          </cell>
          <cell r="BK1980">
            <v>0</v>
          </cell>
          <cell r="BL1980">
            <v>0</v>
          </cell>
        </row>
        <row r="1981">
          <cell r="B1981" t="str">
            <v>1.1.07.01.00009</v>
          </cell>
          <cell r="C1981" t="str">
            <v xml:space="preserve">BEMGE S/A                                         </v>
          </cell>
          <cell r="D1981">
            <v>5</v>
          </cell>
          <cell r="E1981">
            <v>0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AO1981">
            <v>0</v>
          </cell>
          <cell r="AP1981">
            <v>0</v>
          </cell>
          <cell r="AQ1981">
            <v>0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0</v>
          </cell>
          <cell r="AY1981">
            <v>0</v>
          </cell>
          <cell r="AZ1981">
            <v>0</v>
          </cell>
          <cell r="BA1981">
            <v>0</v>
          </cell>
          <cell r="BB1981">
            <v>0</v>
          </cell>
          <cell r="BC1981">
            <v>0</v>
          </cell>
          <cell r="BD1981">
            <v>0</v>
          </cell>
          <cell r="BE1981">
            <v>0</v>
          </cell>
          <cell r="BF1981">
            <v>0</v>
          </cell>
          <cell r="BG1981">
            <v>0</v>
          </cell>
          <cell r="BH1981">
            <v>0</v>
          </cell>
          <cell r="BI1981">
            <v>0</v>
          </cell>
          <cell r="BJ1981">
            <v>0</v>
          </cell>
          <cell r="BK1981">
            <v>0</v>
          </cell>
          <cell r="BL1981">
            <v>0</v>
          </cell>
        </row>
        <row r="1982">
          <cell r="B1982" t="str">
            <v>1.1.07.01.00010</v>
          </cell>
          <cell r="C1982" t="str">
            <v xml:space="preserve">BICBANCO S/A                                      </v>
          </cell>
          <cell r="D1982">
            <v>5</v>
          </cell>
          <cell r="E1982">
            <v>0</v>
          </cell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668834.98</v>
          </cell>
          <cell r="U1982">
            <v>695614.83</v>
          </cell>
          <cell r="V1982">
            <v>695614.83</v>
          </cell>
          <cell r="W1982">
            <v>695614.83</v>
          </cell>
          <cell r="X1982">
            <v>695614.83</v>
          </cell>
          <cell r="Y1982">
            <v>0</v>
          </cell>
          <cell r="Z1982">
            <v>0</v>
          </cell>
          <cell r="AA1982">
            <v>0</v>
          </cell>
          <cell r="AB1982">
            <v>0</v>
          </cell>
          <cell r="AC1982">
            <v>0</v>
          </cell>
          <cell r="AD1982">
            <v>1163151.52</v>
          </cell>
          <cell r="AE1982">
            <v>-53682.98</v>
          </cell>
          <cell r="AF1982">
            <v>-40083.74</v>
          </cell>
          <cell r="AG1982">
            <v>-40083.74</v>
          </cell>
          <cell r="AH1982">
            <v>-40083.74</v>
          </cell>
          <cell r="AI1982">
            <v>-40083.74</v>
          </cell>
          <cell r="AJ1982">
            <v>-40083.74</v>
          </cell>
          <cell r="AK1982">
            <v>-40083.74</v>
          </cell>
          <cell r="AL1982">
            <v>-40083.74</v>
          </cell>
          <cell r="AM1982">
            <v>-40083.74</v>
          </cell>
          <cell r="AN1982">
            <v>0</v>
          </cell>
          <cell r="AO1982">
            <v>0</v>
          </cell>
          <cell r="AP1982">
            <v>0</v>
          </cell>
          <cell r="AQ1982">
            <v>1302528.46</v>
          </cell>
          <cell r="AR1982">
            <v>2128909.88</v>
          </cell>
          <cell r="AS1982">
            <v>0</v>
          </cell>
          <cell r="AT1982">
            <v>3584083.36</v>
          </cell>
          <cell r="AU1982">
            <v>8567640.5500000007</v>
          </cell>
          <cell r="AV1982">
            <v>4048473.11</v>
          </cell>
          <cell r="AW1982">
            <v>2139684.67</v>
          </cell>
          <cell r="AX1982">
            <v>2205912.64</v>
          </cell>
          <cell r="AY1982">
            <v>1125031.05</v>
          </cell>
          <cell r="AZ1982">
            <v>2640769.25</v>
          </cell>
          <cell r="BA1982">
            <v>-134041.17000000001</v>
          </cell>
          <cell r="BB1982">
            <v>-134041.17000000001</v>
          </cell>
          <cell r="BC1982">
            <v>-134041.17000000001</v>
          </cell>
          <cell r="BD1982">
            <v>0</v>
          </cell>
          <cell r="BE1982">
            <v>0</v>
          </cell>
          <cell r="BF1982">
            <v>0</v>
          </cell>
          <cell r="BG1982">
            <v>0</v>
          </cell>
          <cell r="BH1982">
            <v>0</v>
          </cell>
          <cell r="BI1982">
            <v>0</v>
          </cell>
          <cell r="BJ1982">
            <v>0</v>
          </cell>
          <cell r="BK1982">
            <v>0</v>
          </cell>
          <cell r="BL1982">
            <v>0</v>
          </cell>
        </row>
        <row r="1983">
          <cell r="B1983" t="str">
            <v>1.1.07.01.00011</v>
          </cell>
          <cell r="C1983" t="str">
            <v xml:space="preserve">BILBAO VISCAYA S/A                                </v>
          </cell>
          <cell r="D1983">
            <v>5</v>
          </cell>
          <cell r="E1983">
            <v>0</v>
          </cell>
          <cell r="F1983">
            <v>0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  <cell r="W1983">
            <v>1217692.29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0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3686155.41</v>
          </cell>
          <cell r="AI1983">
            <v>3686155.41</v>
          </cell>
          <cell r="AJ1983">
            <v>4349323.59</v>
          </cell>
          <cell r="AK1983">
            <v>4349323.59</v>
          </cell>
          <cell r="AL1983">
            <v>4349323.59</v>
          </cell>
          <cell r="AM1983">
            <v>4349323.59</v>
          </cell>
          <cell r="AN1983">
            <v>0</v>
          </cell>
          <cell r="AO1983">
            <v>0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0</v>
          </cell>
          <cell r="AY1983">
            <v>0</v>
          </cell>
          <cell r="AZ1983">
            <v>0</v>
          </cell>
          <cell r="BA1983">
            <v>0</v>
          </cell>
          <cell r="BB1983">
            <v>0</v>
          </cell>
          <cell r="BC1983">
            <v>0</v>
          </cell>
          <cell r="BD1983">
            <v>0</v>
          </cell>
          <cell r="BE1983">
            <v>0</v>
          </cell>
          <cell r="BF1983">
            <v>0</v>
          </cell>
          <cell r="BG1983">
            <v>0</v>
          </cell>
          <cell r="BH1983">
            <v>0</v>
          </cell>
          <cell r="BI1983">
            <v>0</v>
          </cell>
          <cell r="BJ1983">
            <v>0</v>
          </cell>
          <cell r="BK1983">
            <v>0</v>
          </cell>
          <cell r="BL1983">
            <v>0</v>
          </cell>
        </row>
        <row r="1984">
          <cell r="B1984" t="str">
            <v>1.1.07.01.00012</v>
          </cell>
          <cell r="C1984" t="str">
            <v xml:space="preserve">BMC S/A                                           </v>
          </cell>
          <cell r="D1984">
            <v>5</v>
          </cell>
          <cell r="E1984">
            <v>0</v>
          </cell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0</v>
          </cell>
          <cell r="W1984">
            <v>0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B1984">
            <v>0</v>
          </cell>
          <cell r="AC1984">
            <v>0</v>
          </cell>
          <cell r="AD1984">
            <v>0</v>
          </cell>
          <cell r="AE1984">
            <v>0</v>
          </cell>
          <cell r="AF1984">
            <v>0</v>
          </cell>
          <cell r="AG1984">
            <v>0</v>
          </cell>
          <cell r="AH1984">
            <v>0</v>
          </cell>
          <cell r="AI1984">
            <v>3210790.25</v>
          </cell>
          <cell r="AJ1984">
            <v>739848.65</v>
          </cell>
          <cell r="AK1984">
            <v>739848.65</v>
          </cell>
          <cell r="AL1984">
            <v>739848.65</v>
          </cell>
          <cell r="AM1984">
            <v>739848.65</v>
          </cell>
          <cell r="AN1984">
            <v>0</v>
          </cell>
          <cell r="AO1984">
            <v>0</v>
          </cell>
          <cell r="AP1984">
            <v>0</v>
          </cell>
          <cell r="AQ1984">
            <v>0</v>
          </cell>
          <cell r="AR1984">
            <v>0</v>
          </cell>
          <cell r="AS1984">
            <v>0</v>
          </cell>
          <cell r="AT1984">
            <v>0</v>
          </cell>
          <cell r="AU1984">
            <v>2063673.6</v>
          </cell>
          <cell r="AV1984">
            <v>-62467.35</v>
          </cell>
          <cell r="AW1984">
            <v>955986.74</v>
          </cell>
          <cell r="AX1984">
            <v>1453737.24</v>
          </cell>
          <cell r="AY1984">
            <v>423528.04</v>
          </cell>
          <cell r="AZ1984">
            <v>-63525.62</v>
          </cell>
          <cell r="BA1984">
            <v>-63525.62</v>
          </cell>
          <cell r="BB1984">
            <v>-50133.8</v>
          </cell>
          <cell r="BC1984">
            <v>1557.23</v>
          </cell>
          <cell r="BD1984">
            <v>0</v>
          </cell>
          <cell r="BE1984">
            <v>0</v>
          </cell>
          <cell r="BF1984">
            <v>0</v>
          </cell>
          <cell r="BG1984">
            <v>0</v>
          </cell>
          <cell r="BH1984">
            <v>0</v>
          </cell>
          <cell r="BI1984">
            <v>0</v>
          </cell>
          <cell r="BJ1984">
            <v>0</v>
          </cell>
          <cell r="BK1984">
            <v>0</v>
          </cell>
          <cell r="BL1984">
            <v>0</v>
          </cell>
        </row>
        <row r="1985">
          <cell r="B1985" t="str">
            <v>1.1.07.01.00013</v>
          </cell>
          <cell r="C1985" t="str">
            <v xml:space="preserve">BMD S/A                                           </v>
          </cell>
          <cell r="D1985">
            <v>5</v>
          </cell>
          <cell r="E1985">
            <v>0</v>
          </cell>
          <cell r="F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AO1985">
            <v>0</v>
          </cell>
          <cell r="AP1985">
            <v>0</v>
          </cell>
          <cell r="AQ1985">
            <v>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0</v>
          </cell>
          <cell r="AY1985">
            <v>0</v>
          </cell>
          <cell r="AZ1985">
            <v>0</v>
          </cell>
          <cell r="BA1985">
            <v>0</v>
          </cell>
          <cell r="BB1985">
            <v>0</v>
          </cell>
          <cell r="BC1985">
            <v>0</v>
          </cell>
          <cell r="BD1985">
            <v>0</v>
          </cell>
          <cell r="BE1985">
            <v>0</v>
          </cell>
          <cell r="BF1985">
            <v>0</v>
          </cell>
          <cell r="BG1985">
            <v>0</v>
          </cell>
          <cell r="BH1985">
            <v>0</v>
          </cell>
          <cell r="BI1985">
            <v>0</v>
          </cell>
          <cell r="BJ1985">
            <v>0</v>
          </cell>
          <cell r="BK1985">
            <v>0</v>
          </cell>
          <cell r="BL1985">
            <v>0</v>
          </cell>
        </row>
        <row r="1986">
          <cell r="B1986" t="str">
            <v>1.1.07.01.00014</v>
          </cell>
          <cell r="C1986" t="str">
            <v xml:space="preserve">BNL DO BRASIL S/A                                 </v>
          </cell>
          <cell r="D1986">
            <v>5</v>
          </cell>
          <cell r="E1986">
            <v>0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-2851.62</v>
          </cell>
          <cell r="V1986">
            <v>5046008.78</v>
          </cell>
          <cell r="W1986">
            <v>2469218.3199999998</v>
          </cell>
          <cell r="X1986">
            <v>-2741991.01</v>
          </cell>
          <cell r="Y1986">
            <v>0</v>
          </cell>
          <cell r="Z1986">
            <v>0</v>
          </cell>
          <cell r="AA1986">
            <v>96255.95</v>
          </cell>
          <cell r="AB1986">
            <v>0</v>
          </cell>
          <cell r="AC1986">
            <v>0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0</v>
          </cell>
          <cell r="AK1986">
            <v>0</v>
          </cell>
          <cell r="AL1986">
            <v>2524162.5</v>
          </cell>
          <cell r="AM1986">
            <v>5777407.7699999996</v>
          </cell>
          <cell r="AN1986">
            <v>0</v>
          </cell>
          <cell r="AO1986">
            <v>-36167.81</v>
          </cell>
          <cell r="AP1986">
            <v>0</v>
          </cell>
          <cell r="AQ1986">
            <v>0</v>
          </cell>
          <cell r="AR1986">
            <v>0</v>
          </cell>
          <cell r="AS1986">
            <v>2771191.57</v>
          </cell>
          <cell r="AT1986">
            <v>5487778.0499999998</v>
          </cell>
          <cell r="AU1986">
            <v>4226423.26</v>
          </cell>
          <cell r="AV1986">
            <v>-107156.06</v>
          </cell>
          <cell r="AW1986">
            <v>-107156.06</v>
          </cell>
          <cell r="AX1986">
            <v>-43513.72</v>
          </cell>
          <cell r="AY1986">
            <v>-43513.72</v>
          </cell>
          <cell r="AZ1986">
            <v>-43513.72</v>
          </cell>
          <cell r="BA1986">
            <v>-43513.72</v>
          </cell>
          <cell r="BB1986">
            <v>0</v>
          </cell>
          <cell r="BC1986">
            <v>0</v>
          </cell>
          <cell r="BD1986">
            <v>0</v>
          </cell>
          <cell r="BE1986">
            <v>0</v>
          </cell>
          <cell r="BF1986">
            <v>0</v>
          </cell>
          <cell r="BG1986">
            <v>0</v>
          </cell>
          <cell r="BH1986">
            <v>0</v>
          </cell>
          <cell r="BI1986">
            <v>0</v>
          </cell>
          <cell r="BJ1986">
            <v>0</v>
          </cell>
          <cell r="BK1986">
            <v>0</v>
          </cell>
          <cell r="BL1986">
            <v>0</v>
          </cell>
        </row>
        <row r="1987">
          <cell r="B1987" t="str">
            <v>1.1.07.01.00015</v>
          </cell>
          <cell r="C1987" t="str">
            <v xml:space="preserve">BOAVISTA S/A                                      </v>
          </cell>
          <cell r="D1987">
            <v>5</v>
          </cell>
          <cell r="E1987">
            <v>0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  <cell r="AY1987">
            <v>0</v>
          </cell>
          <cell r="AZ1987">
            <v>0</v>
          </cell>
          <cell r="BA1987">
            <v>0</v>
          </cell>
          <cell r="BB1987">
            <v>0</v>
          </cell>
          <cell r="BC1987">
            <v>0</v>
          </cell>
          <cell r="BD1987">
            <v>0</v>
          </cell>
          <cell r="BE1987">
            <v>0</v>
          </cell>
          <cell r="BF1987">
            <v>0</v>
          </cell>
          <cell r="BG1987">
            <v>0</v>
          </cell>
          <cell r="BH1987">
            <v>0</v>
          </cell>
          <cell r="BI1987">
            <v>0</v>
          </cell>
          <cell r="BJ1987">
            <v>0</v>
          </cell>
          <cell r="BK1987">
            <v>0</v>
          </cell>
          <cell r="BL1987">
            <v>0</v>
          </cell>
        </row>
        <row r="1988">
          <cell r="B1988" t="str">
            <v>1.1.07.01.00016</v>
          </cell>
          <cell r="C1988" t="str">
            <v xml:space="preserve">BOSTON S/A                                        </v>
          </cell>
          <cell r="D1988">
            <v>5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1106555.46</v>
          </cell>
          <cell r="S1988">
            <v>-187275.54</v>
          </cell>
          <cell r="T1988">
            <v>-70292.350000000006</v>
          </cell>
          <cell r="U1988">
            <v>-45194.68</v>
          </cell>
          <cell r="V1988">
            <v>-45194.68</v>
          </cell>
          <cell r="W1988">
            <v>-45194.68</v>
          </cell>
          <cell r="X1988">
            <v>5393075.6399999997</v>
          </cell>
          <cell r="Y1988">
            <v>8193623.9900000002</v>
          </cell>
          <cell r="Z1988">
            <v>4696207.99</v>
          </cell>
          <cell r="AA1988">
            <v>2631512.1800000002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9395059.2400000002</v>
          </cell>
          <cell r="AJ1988">
            <v>7666894.4000000004</v>
          </cell>
          <cell r="AK1988">
            <v>3931331.4</v>
          </cell>
          <cell r="AL1988">
            <v>3931331.4</v>
          </cell>
          <cell r="AM1988">
            <v>2268919.0699999998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4149979.01</v>
          </cell>
          <cell r="AS1988">
            <v>-55857.25</v>
          </cell>
          <cell r="AT1988">
            <v>1188349.3600000001</v>
          </cell>
          <cell r="AU1988">
            <v>5070298.84</v>
          </cell>
          <cell r="AV1988">
            <v>10430657.76</v>
          </cell>
          <cell r="AW1988">
            <v>9583282.4100000001</v>
          </cell>
          <cell r="AX1988">
            <v>2042528.55</v>
          </cell>
          <cell r="AY1988">
            <v>-355158.64</v>
          </cell>
          <cell r="AZ1988">
            <v>-51066.84</v>
          </cell>
          <cell r="BA1988">
            <v>-47684.78</v>
          </cell>
          <cell r="BB1988">
            <v>-19168.41</v>
          </cell>
          <cell r="BC1988">
            <v>-19168.41</v>
          </cell>
          <cell r="BD1988">
            <v>0</v>
          </cell>
          <cell r="BE1988">
            <v>0</v>
          </cell>
          <cell r="BF1988">
            <v>0</v>
          </cell>
          <cell r="BG1988">
            <v>0</v>
          </cell>
          <cell r="BH1988">
            <v>0</v>
          </cell>
          <cell r="BI1988">
            <v>0</v>
          </cell>
          <cell r="BJ1988">
            <v>0</v>
          </cell>
          <cell r="BK1988">
            <v>0</v>
          </cell>
          <cell r="BL1988">
            <v>0</v>
          </cell>
        </row>
        <row r="1989">
          <cell r="B1989" t="str">
            <v>1.1.07.01.00017</v>
          </cell>
          <cell r="C1989" t="str">
            <v xml:space="preserve">BOZANO,SIMONSEN S/A                               </v>
          </cell>
          <cell r="D1989">
            <v>5</v>
          </cell>
          <cell r="E1989">
            <v>0</v>
          </cell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AO1989">
            <v>0</v>
          </cell>
          <cell r="AP1989">
            <v>0</v>
          </cell>
          <cell r="AQ1989">
            <v>0</v>
          </cell>
          <cell r="AR1989">
            <v>0</v>
          </cell>
          <cell r="AS1989">
            <v>0</v>
          </cell>
          <cell r="AT1989">
            <v>0</v>
          </cell>
          <cell r="AU1989">
            <v>0</v>
          </cell>
          <cell r="AV1989">
            <v>0</v>
          </cell>
          <cell r="AW1989">
            <v>0</v>
          </cell>
          <cell r="AX1989">
            <v>0</v>
          </cell>
          <cell r="AY1989">
            <v>0</v>
          </cell>
          <cell r="AZ1989">
            <v>0</v>
          </cell>
          <cell r="BA1989">
            <v>0</v>
          </cell>
          <cell r="BB1989">
            <v>0</v>
          </cell>
          <cell r="BC1989">
            <v>0</v>
          </cell>
          <cell r="BD1989">
            <v>0</v>
          </cell>
          <cell r="BE1989">
            <v>0</v>
          </cell>
          <cell r="BF1989">
            <v>0</v>
          </cell>
          <cell r="BG1989">
            <v>0</v>
          </cell>
          <cell r="BH1989">
            <v>0</v>
          </cell>
          <cell r="BI1989">
            <v>0</v>
          </cell>
          <cell r="BJ1989">
            <v>0</v>
          </cell>
          <cell r="BK1989">
            <v>0</v>
          </cell>
          <cell r="BL1989">
            <v>0</v>
          </cell>
        </row>
        <row r="1990">
          <cell r="B1990" t="str">
            <v>1.1.07.01.00018</v>
          </cell>
          <cell r="C1990" t="str">
            <v xml:space="preserve">BRADESCO S/A                                      </v>
          </cell>
          <cell r="D1990">
            <v>5</v>
          </cell>
          <cell r="E1990">
            <v>0</v>
          </cell>
          <cell r="F1990">
            <v>0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  <cell r="R1990">
            <v>7521.29</v>
          </cell>
          <cell r="S1990">
            <v>7521.29</v>
          </cell>
          <cell r="T1990">
            <v>7521.29</v>
          </cell>
          <cell r="U1990">
            <v>7521.29</v>
          </cell>
          <cell r="V1990">
            <v>7521.29</v>
          </cell>
          <cell r="W1990">
            <v>8522420.1500000004</v>
          </cell>
          <cell r="X1990">
            <v>3450517.4</v>
          </cell>
          <cell r="Y1990">
            <v>746628.35</v>
          </cell>
          <cell r="Z1990">
            <v>800659.23</v>
          </cell>
          <cell r="AA1990">
            <v>800659.23</v>
          </cell>
          <cell r="AB1990">
            <v>0</v>
          </cell>
          <cell r="AC1990">
            <v>0</v>
          </cell>
          <cell r="AD1990">
            <v>0</v>
          </cell>
          <cell r="AE1990">
            <v>0</v>
          </cell>
          <cell r="AF1990">
            <v>0</v>
          </cell>
          <cell r="AG1990">
            <v>0</v>
          </cell>
          <cell r="AH1990">
            <v>0</v>
          </cell>
          <cell r="AI1990">
            <v>6822294.9000000004</v>
          </cell>
          <cell r="AJ1990">
            <v>2907489.94</v>
          </cell>
          <cell r="AK1990">
            <v>2489478.0499999998</v>
          </cell>
          <cell r="AL1990">
            <v>2485833.0499999998</v>
          </cell>
          <cell r="AM1990">
            <v>2485833.0499999998</v>
          </cell>
          <cell r="AN1990">
            <v>0</v>
          </cell>
          <cell r="AO1990">
            <v>0</v>
          </cell>
          <cell r="AP1990">
            <v>0</v>
          </cell>
          <cell r="AQ1990">
            <v>0</v>
          </cell>
          <cell r="AR1990">
            <v>0</v>
          </cell>
          <cell r="AS1990">
            <v>884163.99</v>
          </cell>
          <cell r="AT1990">
            <v>9978746.7599999998</v>
          </cell>
          <cell r="AU1990">
            <v>7208125.04</v>
          </cell>
          <cell r="AV1990">
            <v>-471615.7</v>
          </cell>
          <cell r="AW1990">
            <v>-471615.7</v>
          </cell>
          <cell r="AX1990">
            <v>-283764.71999999997</v>
          </cell>
          <cell r="AY1990">
            <v>-185025.65</v>
          </cell>
          <cell r="AZ1990">
            <v>-61693.63</v>
          </cell>
          <cell r="BA1990">
            <v>0</v>
          </cell>
          <cell r="BB1990">
            <v>0</v>
          </cell>
          <cell r="BC1990">
            <v>1483836.31</v>
          </cell>
          <cell r="BD1990">
            <v>0</v>
          </cell>
          <cell r="BE1990">
            <v>0</v>
          </cell>
          <cell r="BF1990">
            <v>0</v>
          </cell>
          <cell r="BG1990">
            <v>0</v>
          </cell>
          <cell r="BH1990">
            <v>0</v>
          </cell>
          <cell r="BI1990">
            <v>0</v>
          </cell>
          <cell r="BJ1990">
            <v>0</v>
          </cell>
          <cell r="BK1990">
            <v>0</v>
          </cell>
          <cell r="BL1990">
            <v>0</v>
          </cell>
        </row>
        <row r="1991">
          <cell r="B1991" t="str">
            <v>1.1.07.01.00019</v>
          </cell>
          <cell r="C1991" t="str">
            <v xml:space="preserve">BRASIL S/A                                        </v>
          </cell>
          <cell r="D1991">
            <v>5</v>
          </cell>
          <cell r="E1991">
            <v>0</v>
          </cell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161298.35</v>
          </cell>
          <cell r="R1991">
            <v>-55138.1</v>
          </cell>
          <cell r="S1991">
            <v>-55138.1</v>
          </cell>
          <cell r="T1991">
            <v>358032.36</v>
          </cell>
          <cell r="U1991">
            <v>-572517.24</v>
          </cell>
          <cell r="V1991">
            <v>-572517.24</v>
          </cell>
          <cell r="W1991">
            <v>751416.41</v>
          </cell>
          <cell r="X1991">
            <v>3242717.67</v>
          </cell>
          <cell r="Y1991">
            <v>905570.7</v>
          </cell>
          <cell r="Z1991">
            <v>562327.99</v>
          </cell>
          <cell r="AA1991">
            <v>1315069.67</v>
          </cell>
          <cell r="AB1991">
            <v>0</v>
          </cell>
          <cell r="AC1991">
            <v>1261556.71</v>
          </cell>
          <cell r="AD1991">
            <v>1401331.98</v>
          </cell>
          <cell r="AE1991">
            <v>1401331.98</v>
          </cell>
          <cell r="AF1991">
            <v>5354609.54</v>
          </cell>
          <cell r="AG1991">
            <v>2414377.67</v>
          </cell>
          <cell r="AH1991">
            <v>1581906.24</v>
          </cell>
          <cell r="AI1991">
            <v>5168130.22</v>
          </cell>
          <cell r="AJ1991">
            <v>4971890.8</v>
          </cell>
          <cell r="AK1991">
            <v>4971890.8</v>
          </cell>
          <cell r="AL1991">
            <v>8752645.1799999997</v>
          </cell>
          <cell r="AM1991">
            <v>5995839.5899999999</v>
          </cell>
          <cell r="AN1991">
            <v>0</v>
          </cell>
          <cell r="AO1991">
            <v>41351.18</v>
          </cell>
          <cell r="AP1991">
            <v>47248.23</v>
          </cell>
          <cell r="AQ1991">
            <v>47248.23</v>
          </cell>
          <cell r="AR1991">
            <v>1490703.33</v>
          </cell>
          <cell r="AS1991">
            <v>3482296.5</v>
          </cell>
          <cell r="AT1991">
            <v>2771945.85</v>
          </cell>
          <cell r="AU1991">
            <v>2202069.52</v>
          </cell>
          <cell r="AV1991">
            <v>2361729.31</v>
          </cell>
          <cell r="AW1991">
            <v>3020551.26</v>
          </cell>
          <cell r="AX1991">
            <v>4281159.95</v>
          </cell>
          <cell r="AY1991">
            <v>-117312.37</v>
          </cell>
          <cell r="AZ1991">
            <v>426162.74</v>
          </cell>
          <cell r="BA1991">
            <v>3925343.31</v>
          </cell>
          <cell r="BB1991">
            <v>186346.2</v>
          </cell>
          <cell r="BC1991">
            <v>-270013.78000000003</v>
          </cell>
          <cell r="BD1991">
            <v>0</v>
          </cell>
          <cell r="BE1991">
            <v>0</v>
          </cell>
          <cell r="BF1991">
            <v>0</v>
          </cell>
          <cell r="BG1991">
            <v>0</v>
          </cell>
          <cell r="BH1991">
            <v>0</v>
          </cell>
          <cell r="BI1991">
            <v>0</v>
          </cell>
          <cell r="BJ1991">
            <v>0</v>
          </cell>
          <cell r="BK1991">
            <v>0</v>
          </cell>
          <cell r="BL1991">
            <v>0</v>
          </cell>
        </row>
        <row r="1992">
          <cell r="B1992" t="str">
            <v>1.1.07.01.00020</v>
          </cell>
          <cell r="C1992" t="str">
            <v xml:space="preserve">CCF S/A                                           </v>
          </cell>
          <cell r="D1992">
            <v>5</v>
          </cell>
          <cell r="E1992">
            <v>0</v>
          </cell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AO1992">
            <v>0</v>
          </cell>
          <cell r="AP1992">
            <v>0</v>
          </cell>
          <cell r="AQ1992">
            <v>0</v>
          </cell>
          <cell r="AR1992">
            <v>0</v>
          </cell>
          <cell r="AS1992">
            <v>0</v>
          </cell>
          <cell r="AT1992">
            <v>0</v>
          </cell>
          <cell r="AU1992">
            <v>0</v>
          </cell>
          <cell r="AV1992">
            <v>0</v>
          </cell>
          <cell r="AW1992">
            <v>0</v>
          </cell>
          <cell r="AX1992">
            <v>0</v>
          </cell>
          <cell r="AY1992">
            <v>0</v>
          </cell>
          <cell r="AZ1992">
            <v>0</v>
          </cell>
          <cell r="BA1992">
            <v>0</v>
          </cell>
          <cell r="BB1992">
            <v>0</v>
          </cell>
          <cell r="BC1992">
            <v>0</v>
          </cell>
          <cell r="BD1992">
            <v>0</v>
          </cell>
          <cell r="BE1992">
            <v>0</v>
          </cell>
          <cell r="BF1992">
            <v>0</v>
          </cell>
          <cell r="BG1992">
            <v>0</v>
          </cell>
          <cell r="BH1992">
            <v>0</v>
          </cell>
          <cell r="BI1992">
            <v>0</v>
          </cell>
          <cell r="BJ1992">
            <v>0</v>
          </cell>
          <cell r="BK1992">
            <v>0</v>
          </cell>
          <cell r="BL1992">
            <v>0</v>
          </cell>
        </row>
        <row r="1993">
          <cell r="B1993" t="str">
            <v>1.1.07.01.00021</v>
          </cell>
          <cell r="C1993" t="str">
            <v xml:space="preserve">CIDADE S/A                                        </v>
          </cell>
          <cell r="D1993">
            <v>5</v>
          </cell>
          <cell r="E1993">
            <v>0</v>
          </cell>
          <cell r="F1993">
            <v>0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AO1993">
            <v>0</v>
          </cell>
          <cell r="AP1993">
            <v>0</v>
          </cell>
          <cell r="AQ1993">
            <v>0</v>
          </cell>
          <cell r="AR1993">
            <v>0</v>
          </cell>
          <cell r="AS1993">
            <v>0</v>
          </cell>
          <cell r="AT1993">
            <v>0</v>
          </cell>
          <cell r="AU1993">
            <v>0</v>
          </cell>
          <cell r="AV1993">
            <v>0</v>
          </cell>
          <cell r="AW1993">
            <v>0</v>
          </cell>
          <cell r="AX1993">
            <v>0</v>
          </cell>
          <cell r="AY1993">
            <v>0</v>
          </cell>
          <cell r="AZ1993">
            <v>0</v>
          </cell>
          <cell r="BA1993">
            <v>0</v>
          </cell>
          <cell r="BB1993">
            <v>0</v>
          </cell>
          <cell r="BC1993">
            <v>0</v>
          </cell>
          <cell r="BD1993">
            <v>0</v>
          </cell>
          <cell r="BE1993">
            <v>0</v>
          </cell>
          <cell r="BF1993">
            <v>0</v>
          </cell>
          <cell r="BG1993">
            <v>0</v>
          </cell>
          <cell r="BH1993">
            <v>0</v>
          </cell>
          <cell r="BI1993">
            <v>0</v>
          </cell>
          <cell r="BJ1993">
            <v>0</v>
          </cell>
          <cell r="BK1993">
            <v>0</v>
          </cell>
          <cell r="BL1993">
            <v>0</v>
          </cell>
        </row>
        <row r="1994">
          <cell r="B1994" t="str">
            <v>1.1.07.01.00022</v>
          </cell>
          <cell r="C1994" t="str">
            <v xml:space="preserve">CREDIBANCO S/A                                    </v>
          </cell>
          <cell r="D1994">
            <v>5</v>
          </cell>
          <cell r="E1994">
            <v>0</v>
          </cell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AO1994">
            <v>0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T1994">
            <v>0</v>
          </cell>
          <cell r="AU1994">
            <v>0</v>
          </cell>
          <cell r="AV1994">
            <v>0</v>
          </cell>
          <cell r="AW1994">
            <v>0</v>
          </cell>
          <cell r="AX1994">
            <v>0</v>
          </cell>
          <cell r="AY1994">
            <v>0</v>
          </cell>
          <cell r="AZ1994">
            <v>0</v>
          </cell>
          <cell r="BA1994">
            <v>0</v>
          </cell>
          <cell r="BB1994">
            <v>0</v>
          </cell>
          <cell r="BC1994">
            <v>0</v>
          </cell>
          <cell r="BD1994">
            <v>0</v>
          </cell>
          <cell r="BE1994">
            <v>0</v>
          </cell>
          <cell r="BF1994">
            <v>0</v>
          </cell>
          <cell r="BG1994">
            <v>0</v>
          </cell>
          <cell r="BH1994">
            <v>0</v>
          </cell>
          <cell r="BI1994">
            <v>0</v>
          </cell>
          <cell r="BJ1994">
            <v>0</v>
          </cell>
          <cell r="BK1994">
            <v>0</v>
          </cell>
          <cell r="BL1994">
            <v>0</v>
          </cell>
        </row>
        <row r="1995">
          <cell r="B1995" t="str">
            <v>1.1.07.01.00023</v>
          </cell>
          <cell r="C1995" t="str">
            <v xml:space="preserve">DEUTSCHE BANK S/A                                 </v>
          </cell>
          <cell r="D1995">
            <v>5</v>
          </cell>
          <cell r="E1995">
            <v>0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AO1995">
            <v>0</v>
          </cell>
          <cell r="AP1995">
            <v>0</v>
          </cell>
          <cell r="AQ1995">
            <v>0</v>
          </cell>
          <cell r="AR1995">
            <v>0</v>
          </cell>
          <cell r="AS1995">
            <v>0</v>
          </cell>
          <cell r="AT1995">
            <v>0</v>
          </cell>
          <cell r="AU1995">
            <v>0</v>
          </cell>
          <cell r="AV1995">
            <v>0</v>
          </cell>
          <cell r="AW1995">
            <v>0</v>
          </cell>
          <cell r="AX1995">
            <v>0</v>
          </cell>
          <cell r="AY1995">
            <v>0</v>
          </cell>
          <cell r="AZ1995">
            <v>0</v>
          </cell>
          <cell r="BA1995">
            <v>0</v>
          </cell>
          <cell r="BB1995">
            <v>0</v>
          </cell>
          <cell r="BC1995">
            <v>0</v>
          </cell>
          <cell r="BD1995">
            <v>0</v>
          </cell>
          <cell r="BE1995">
            <v>0</v>
          </cell>
          <cell r="BF1995">
            <v>0</v>
          </cell>
          <cell r="BG1995">
            <v>0</v>
          </cell>
          <cell r="BH1995">
            <v>0</v>
          </cell>
          <cell r="BI1995">
            <v>0</v>
          </cell>
          <cell r="BJ1995">
            <v>0</v>
          </cell>
          <cell r="BK1995">
            <v>0</v>
          </cell>
          <cell r="BL1995">
            <v>0</v>
          </cell>
        </row>
        <row r="1996">
          <cell r="B1996" t="str">
            <v>1.1.07.01.00024</v>
          </cell>
          <cell r="C1996" t="str">
            <v xml:space="preserve">DRESDNER BANK S/A                                 </v>
          </cell>
          <cell r="D1996">
            <v>5</v>
          </cell>
          <cell r="E1996">
            <v>0</v>
          </cell>
          <cell r="F1996">
            <v>0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6326971.9900000002</v>
          </cell>
          <cell r="X1996">
            <v>6326971.9900000002</v>
          </cell>
          <cell r="Y1996">
            <v>1511261.26</v>
          </cell>
          <cell r="Z1996">
            <v>763283.26</v>
          </cell>
          <cell r="AA1996">
            <v>763283.26</v>
          </cell>
          <cell r="AB1996">
            <v>0</v>
          </cell>
          <cell r="AC1996">
            <v>0</v>
          </cell>
          <cell r="AD1996">
            <v>0</v>
          </cell>
          <cell r="AE1996">
            <v>0</v>
          </cell>
          <cell r="AF1996">
            <v>2340292.5</v>
          </cell>
          <cell r="AG1996">
            <v>-78191.39</v>
          </cell>
          <cell r="AH1996">
            <v>1186684.8500000001</v>
          </cell>
          <cell r="AI1996">
            <v>1181342.83</v>
          </cell>
          <cell r="AJ1996">
            <v>1181342.83</v>
          </cell>
          <cell r="AK1996">
            <v>2724969.83</v>
          </cell>
          <cell r="AL1996">
            <v>2724969.83</v>
          </cell>
          <cell r="AM1996">
            <v>1223147.8400000001</v>
          </cell>
          <cell r="AN1996">
            <v>0</v>
          </cell>
          <cell r="AO1996">
            <v>0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T1996">
            <v>0</v>
          </cell>
          <cell r="AU1996">
            <v>0</v>
          </cell>
          <cell r="AV1996">
            <v>0</v>
          </cell>
          <cell r="AW1996">
            <v>0</v>
          </cell>
          <cell r="AX1996">
            <v>0</v>
          </cell>
          <cell r="AY1996">
            <v>0</v>
          </cell>
          <cell r="AZ1996">
            <v>0</v>
          </cell>
          <cell r="BA1996">
            <v>0</v>
          </cell>
          <cell r="BB1996">
            <v>0</v>
          </cell>
          <cell r="BC1996">
            <v>0</v>
          </cell>
          <cell r="BD1996">
            <v>0</v>
          </cell>
          <cell r="BE1996">
            <v>0</v>
          </cell>
          <cell r="BF1996">
            <v>0</v>
          </cell>
          <cell r="BG1996">
            <v>0</v>
          </cell>
          <cell r="BH1996">
            <v>0</v>
          </cell>
          <cell r="BI1996">
            <v>0</v>
          </cell>
          <cell r="BJ1996">
            <v>0</v>
          </cell>
          <cell r="BK1996">
            <v>0</v>
          </cell>
          <cell r="BL1996">
            <v>0</v>
          </cell>
        </row>
        <row r="1997">
          <cell r="B1997" t="str">
            <v>1.1.07.01.00025</v>
          </cell>
          <cell r="C1997" t="str">
            <v xml:space="preserve">ESCIMBANK                                         </v>
          </cell>
          <cell r="D1997">
            <v>5</v>
          </cell>
          <cell r="E1997">
            <v>0</v>
          </cell>
          <cell r="F1997">
            <v>0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AO1997">
            <v>0</v>
          </cell>
          <cell r="AP1997">
            <v>0</v>
          </cell>
          <cell r="AQ1997">
            <v>0</v>
          </cell>
          <cell r="AR1997">
            <v>0</v>
          </cell>
          <cell r="AS1997">
            <v>0</v>
          </cell>
          <cell r="AT1997">
            <v>0</v>
          </cell>
          <cell r="AU1997">
            <v>0</v>
          </cell>
          <cell r="AV1997">
            <v>0</v>
          </cell>
          <cell r="AW1997">
            <v>0</v>
          </cell>
          <cell r="AX1997">
            <v>0</v>
          </cell>
          <cell r="AY1997">
            <v>0</v>
          </cell>
          <cell r="AZ1997">
            <v>0</v>
          </cell>
          <cell r="BA1997">
            <v>0</v>
          </cell>
          <cell r="BB1997">
            <v>0</v>
          </cell>
          <cell r="BC1997">
            <v>0</v>
          </cell>
          <cell r="BD1997">
            <v>0</v>
          </cell>
          <cell r="BE1997">
            <v>0</v>
          </cell>
          <cell r="BF1997">
            <v>0</v>
          </cell>
          <cell r="BG1997">
            <v>0</v>
          </cell>
          <cell r="BH1997">
            <v>0</v>
          </cell>
          <cell r="BI1997">
            <v>0</v>
          </cell>
          <cell r="BJ1997">
            <v>0</v>
          </cell>
          <cell r="BK1997">
            <v>0</v>
          </cell>
          <cell r="BL1997">
            <v>0</v>
          </cell>
        </row>
        <row r="1998">
          <cell r="B1998" t="str">
            <v>1.1.07.01.00026</v>
          </cell>
          <cell r="C1998" t="str">
            <v xml:space="preserve">EXCEL BANCO S/A                                   </v>
          </cell>
          <cell r="D1998">
            <v>5</v>
          </cell>
          <cell r="E1998">
            <v>0</v>
          </cell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AO1998">
            <v>0</v>
          </cell>
          <cell r="AP1998">
            <v>0</v>
          </cell>
          <cell r="AQ1998">
            <v>0</v>
          </cell>
          <cell r="AR1998">
            <v>0</v>
          </cell>
          <cell r="AS1998">
            <v>0</v>
          </cell>
          <cell r="AT1998">
            <v>0</v>
          </cell>
          <cell r="AU1998">
            <v>0</v>
          </cell>
          <cell r="AV1998">
            <v>0</v>
          </cell>
          <cell r="AW1998">
            <v>0</v>
          </cell>
          <cell r="AX1998">
            <v>0</v>
          </cell>
          <cell r="AY1998">
            <v>0</v>
          </cell>
          <cell r="AZ1998">
            <v>0</v>
          </cell>
          <cell r="BA1998">
            <v>0</v>
          </cell>
          <cell r="BB1998">
            <v>0</v>
          </cell>
          <cell r="BC1998">
            <v>0</v>
          </cell>
          <cell r="BD1998">
            <v>0</v>
          </cell>
          <cell r="BE1998">
            <v>0</v>
          </cell>
          <cell r="BF1998">
            <v>0</v>
          </cell>
          <cell r="BG1998">
            <v>0</v>
          </cell>
          <cell r="BH1998">
            <v>0</v>
          </cell>
          <cell r="BI1998">
            <v>0</v>
          </cell>
          <cell r="BJ1998">
            <v>0</v>
          </cell>
          <cell r="BK1998">
            <v>0</v>
          </cell>
          <cell r="BL1998">
            <v>0</v>
          </cell>
        </row>
        <row r="1999">
          <cell r="B1999" t="str">
            <v>1.1.07.01.00027</v>
          </cell>
          <cell r="C1999" t="str">
            <v xml:space="preserve">EXIBANC                                           </v>
          </cell>
          <cell r="D1999">
            <v>5</v>
          </cell>
          <cell r="E1999">
            <v>0</v>
          </cell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>
            <v>25951.78</v>
          </cell>
          <cell r="S1999">
            <v>25951.78</v>
          </cell>
          <cell r="T1999">
            <v>25951.78</v>
          </cell>
          <cell r="U1999">
            <v>25951.78</v>
          </cell>
          <cell r="V1999">
            <v>103997.23</v>
          </cell>
          <cell r="W1999">
            <v>103997.23</v>
          </cell>
          <cell r="X1999">
            <v>103997.23</v>
          </cell>
          <cell r="Y1999">
            <v>0</v>
          </cell>
          <cell r="Z1999">
            <v>0</v>
          </cell>
          <cell r="AA1999">
            <v>0</v>
          </cell>
          <cell r="AB1999">
            <v>0</v>
          </cell>
          <cell r="AC1999">
            <v>0</v>
          </cell>
          <cell r="AD1999">
            <v>0</v>
          </cell>
          <cell r="AE1999">
            <v>0</v>
          </cell>
          <cell r="AF1999">
            <v>0</v>
          </cell>
          <cell r="AG1999">
            <v>0</v>
          </cell>
          <cell r="AH1999">
            <v>0</v>
          </cell>
          <cell r="AI1999">
            <v>0</v>
          </cell>
          <cell r="AJ1999">
            <v>0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O1999">
            <v>0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T1999">
            <v>0</v>
          </cell>
          <cell r="AU1999">
            <v>0</v>
          </cell>
          <cell r="AV1999">
            <v>0</v>
          </cell>
          <cell r="AW1999">
            <v>0</v>
          </cell>
          <cell r="AX1999">
            <v>0</v>
          </cell>
          <cell r="AY1999">
            <v>0</v>
          </cell>
          <cell r="AZ1999">
            <v>0</v>
          </cell>
          <cell r="BA1999">
            <v>0</v>
          </cell>
          <cell r="BB1999">
            <v>0</v>
          </cell>
          <cell r="BC1999">
            <v>0</v>
          </cell>
          <cell r="BD1999">
            <v>0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0</v>
          </cell>
          <cell r="BJ1999">
            <v>0</v>
          </cell>
          <cell r="BK1999">
            <v>0</v>
          </cell>
          <cell r="BL1999">
            <v>0</v>
          </cell>
        </row>
        <row r="2000">
          <cell r="B2000" t="str">
            <v>1.1.07.01.00028</v>
          </cell>
          <cell r="C2000" t="str">
            <v xml:space="preserve">FIBRA S/A                                         </v>
          </cell>
          <cell r="D2000">
            <v>5</v>
          </cell>
          <cell r="E2000">
            <v>0</v>
          </cell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0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572520.82999999996</v>
          </cell>
          <cell r="AI2000">
            <v>-40385.17</v>
          </cell>
          <cell r="AJ2000">
            <v>-9968.74</v>
          </cell>
          <cell r="AK2000">
            <v>-9968.74</v>
          </cell>
          <cell r="AL2000">
            <v>339951.26</v>
          </cell>
          <cell r="AM2000">
            <v>-9668.74</v>
          </cell>
          <cell r="AN2000">
            <v>0</v>
          </cell>
          <cell r="AO2000">
            <v>0</v>
          </cell>
          <cell r="AP2000">
            <v>3665925</v>
          </cell>
          <cell r="AQ2000">
            <v>0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0</v>
          </cell>
          <cell r="AY2000">
            <v>2394757.9500000002</v>
          </cell>
          <cell r="AZ2000">
            <v>0</v>
          </cell>
          <cell r="BA2000">
            <v>0</v>
          </cell>
          <cell r="BB2000">
            <v>0</v>
          </cell>
          <cell r="BC2000">
            <v>0</v>
          </cell>
          <cell r="BD2000">
            <v>0</v>
          </cell>
          <cell r="BE2000">
            <v>0</v>
          </cell>
          <cell r="BF2000">
            <v>0</v>
          </cell>
          <cell r="BG2000">
            <v>0</v>
          </cell>
          <cell r="BH2000">
            <v>0</v>
          </cell>
          <cell r="BI2000">
            <v>0</v>
          </cell>
          <cell r="BJ2000">
            <v>0</v>
          </cell>
          <cell r="BK2000">
            <v>0</v>
          </cell>
          <cell r="BL2000">
            <v>0</v>
          </cell>
        </row>
        <row r="2001">
          <cell r="B2001" t="str">
            <v>1.1.07.01.00029</v>
          </cell>
          <cell r="C2001" t="str">
            <v xml:space="preserve">HSBC - BAMERINDUS S/A                             </v>
          </cell>
          <cell r="D2001">
            <v>5</v>
          </cell>
          <cell r="E2001">
            <v>0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0</v>
          </cell>
          <cell r="W2001">
            <v>2232237.31</v>
          </cell>
          <cell r="X2001">
            <v>506605.31</v>
          </cell>
          <cell r="Y2001">
            <v>0</v>
          </cell>
          <cell r="Z2001">
            <v>0</v>
          </cell>
          <cell r="AA2001">
            <v>0</v>
          </cell>
          <cell r="AB2001">
            <v>0</v>
          </cell>
          <cell r="AC2001">
            <v>1511.44</v>
          </cell>
          <cell r="AD2001">
            <v>1511.44</v>
          </cell>
          <cell r="AE2001">
            <v>1511.44</v>
          </cell>
          <cell r="AF2001">
            <v>1511.44</v>
          </cell>
          <cell r="AG2001">
            <v>1511.44</v>
          </cell>
          <cell r="AH2001">
            <v>1511.44</v>
          </cell>
          <cell r="AI2001">
            <v>1511.44</v>
          </cell>
          <cell r="AJ2001">
            <v>1511.44</v>
          </cell>
          <cell r="AK2001">
            <v>1511.44</v>
          </cell>
          <cell r="AL2001">
            <v>1511.44</v>
          </cell>
          <cell r="AM2001">
            <v>1511.44</v>
          </cell>
          <cell r="AN2001">
            <v>0</v>
          </cell>
          <cell r="AO2001">
            <v>0</v>
          </cell>
          <cell r="AP2001">
            <v>0</v>
          </cell>
          <cell r="AQ2001">
            <v>0</v>
          </cell>
          <cell r="AR2001">
            <v>0</v>
          </cell>
          <cell r="AS2001">
            <v>0</v>
          </cell>
          <cell r="AT2001">
            <v>0</v>
          </cell>
          <cell r="AU2001">
            <v>0</v>
          </cell>
          <cell r="AV2001">
            <v>0</v>
          </cell>
          <cell r="AW2001">
            <v>0</v>
          </cell>
          <cell r="AX2001">
            <v>0</v>
          </cell>
          <cell r="AY2001">
            <v>0</v>
          </cell>
          <cell r="AZ2001">
            <v>0</v>
          </cell>
          <cell r="BA2001">
            <v>0</v>
          </cell>
          <cell r="BB2001">
            <v>0</v>
          </cell>
          <cell r="BC2001">
            <v>0</v>
          </cell>
          <cell r="BD2001">
            <v>0</v>
          </cell>
          <cell r="BE2001">
            <v>0</v>
          </cell>
          <cell r="BF2001">
            <v>0</v>
          </cell>
          <cell r="BG2001">
            <v>0</v>
          </cell>
          <cell r="BH2001">
            <v>0</v>
          </cell>
          <cell r="BI2001">
            <v>0</v>
          </cell>
          <cell r="BJ2001">
            <v>0</v>
          </cell>
          <cell r="BK2001">
            <v>0</v>
          </cell>
          <cell r="BL2001">
            <v>0</v>
          </cell>
        </row>
        <row r="2002">
          <cell r="B2002" t="str">
            <v>1.1.07.01.00030</v>
          </cell>
          <cell r="C2002" t="str">
            <v xml:space="preserve">INTER AMERICAN EXPRESS                            </v>
          </cell>
          <cell r="D2002">
            <v>5</v>
          </cell>
          <cell r="E2002">
            <v>0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0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2368976.2200000002</v>
          </cell>
          <cell r="W2002">
            <v>-413803.78</v>
          </cell>
          <cell r="X2002">
            <v>-413803.78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0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0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0</v>
          </cell>
          <cell r="AY2002">
            <v>0</v>
          </cell>
          <cell r="AZ2002">
            <v>0</v>
          </cell>
          <cell r="BA2002">
            <v>0</v>
          </cell>
          <cell r="BB2002">
            <v>0</v>
          </cell>
          <cell r="BC2002">
            <v>0</v>
          </cell>
          <cell r="BD2002">
            <v>0</v>
          </cell>
          <cell r="BE2002">
            <v>0</v>
          </cell>
          <cell r="BF2002">
            <v>0</v>
          </cell>
          <cell r="BG2002">
            <v>0</v>
          </cell>
          <cell r="BH2002">
            <v>0</v>
          </cell>
          <cell r="BI2002">
            <v>0</v>
          </cell>
          <cell r="BJ2002">
            <v>0</v>
          </cell>
          <cell r="BK2002">
            <v>0</v>
          </cell>
          <cell r="BL2002">
            <v>0</v>
          </cell>
        </row>
        <row r="2003">
          <cell r="B2003" t="str">
            <v>1.1.07.01.00031</v>
          </cell>
          <cell r="C2003" t="str">
            <v xml:space="preserve">INTER ATLANTICO S/A                               </v>
          </cell>
          <cell r="D2003">
            <v>5</v>
          </cell>
          <cell r="E2003">
            <v>0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AO2003">
            <v>0</v>
          </cell>
          <cell r="AP2003">
            <v>0</v>
          </cell>
          <cell r="AQ2003">
            <v>0</v>
          </cell>
          <cell r="AR2003">
            <v>0</v>
          </cell>
          <cell r="AS2003">
            <v>0</v>
          </cell>
          <cell r="AT2003">
            <v>0</v>
          </cell>
          <cell r="AU2003">
            <v>0</v>
          </cell>
          <cell r="AV2003">
            <v>0</v>
          </cell>
          <cell r="AW2003">
            <v>0</v>
          </cell>
          <cell r="AX2003">
            <v>0</v>
          </cell>
          <cell r="AY2003">
            <v>0</v>
          </cell>
          <cell r="AZ2003">
            <v>0</v>
          </cell>
          <cell r="BA2003">
            <v>0</v>
          </cell>
          <cell r="BB2003">
            <v>0</v>
          </cell>
          <cell r="BC2003">
            <v>0</v>
          </cell>
          <cell r="BD2003">
            <v>0</v>
          </cell>
          <cell r="BE2003">
            <v>0</v>
          </cell>
          <cell r="BF2003">
            <v>0</v>
          </cell>
          <cell r="BG2003">
            <v>0</v>
          </cell>
          <cell r="BH2003">
            <v>0</v>
          </cell>
          <cell r="BI2003">
            <v>0</v>
          </cell>
          <cell r="BJ2003">
            <v>0</v>
          </cell>
          <cell r="BK2003">
            <v>0</v>
          </cell>
          <cell r="BL2003">
            <v>0</v>
          </cell>
        </row>
        <row r="2004">
          <cell r="B2004" t="str">
            <v>1.1.07.01.00032</v>
          </cell>
          <cell r="C2004" t="str">
            <v xml:space="preserve">ITAMARATI S/A                                     </v>
          </cell>
          <cell r="D2004">
            <v>5</v>
          </cell>
          <cell r="E2004">
            <v>0</v>
          </cell>
          <cell r="F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AO2004">
            <v>0</v>
          </cell>
          <cell r="AP2004">
            <v>0</v>
          </cell>
          <cell r="AQ2004">
            <v>0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0</v>
          </cell>
          <cell r="AY2004">
            <v>0</v>
          </cell>
          <cell r="AZ2004">
            <v>0</v>
          </cell>
          <cell r="BA2004">
            <v>0</v>
          </cell>
          <cell r="BB2004">
            <v>0</v>
          </cell>
          <cell r="BC2004">
            <v>0</v>
          </cell>
          <cell r="BD2004">
            <v>0</v>
          </cell>
          <cell r="BE2004">
            <v>0</v>
          </cell>
          <cell r="BF2004">
            <v>0</v>
          </cell>
          <cell r="BG2004">
            <v>0</v>
          </cell>
          <cell r="BH2004">
            <v>0</v>
          </cell>
          <cell r="BI2004">
            <v>0</v>
          </cell>
          <cell r="BJ2004">
            <v>0</v>
          </cell>
          <cell r="BK2004">
            <v>0</v>
          </cell>
          <cell r="BL2004">
            <v>0</v>
          </cell>
        </row>
        <row r="2005">
          <cell r="B2005" t="str">
            <v>1.1.07.01.00033</v>
          </cell>
          <cell r="C2005" t="str">
            <v xml:space="preserve">ITAU S/A                                          </v>
          </cell>
          <cell r="D2005">
            <v>5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>
            <v>3149608</v>
          </cell>
          <cell r="S2005">
            <v>608</v>
          </cell>
          <cell r="T2005">
            <v>608</v>
          </cell>
          <cell r="U2005">
            <v>608</v>
          </cell>
          <cell r="V2005">
            <v>1600413.74</v>
          </cell>
          <cell r="W2005">
            <v>2172073.15</v>
          </cell>
          <cell r="X2005">
            <v>1467165.84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0</v>
          </cell>
          <cell r="AD2005">
            <v>4280511.1900000004</v>
          </cell>
          <cell r="AE2005">
            <v>1281506.44</v>
          </cell>
          <cell r="AF2005">
            <v>1281506.44</v>
          </cell>
          <cell r="AG2005">
            <v>1281506.44</v>
          </cell>
          <cell r="AH2005">
            <v>1288130.7</v>
          </cell>
          <cell r="AI2005">
            <v>2253253.4500000002</v>
          </cell>
          <cell r="AJ2005">
            <v>1440353.45</v>
          </cell>
          <cell r="AK2005">
            <v>1440353.45</v>
          </cell>
          <cell r="AL2005">
            <v>2509263.39</v>
          </cell>
          <cell r="AM2005">
            <v>1858443.47</v>
          </cell>
          <cell r="AN2005">
            <v>0</v>
          </cell>
          <cell r="AO2005">
            <v>-66307.649999999994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T2005">
            <v>5774377.1500000004</v>
          </cell>
          <cell r="AU2005">
            <v>4262244.9400000004</v>
          </cell>
          <cell r="AV2005">
            <v>3758142.72</v>
          </cell>
          <cell r="AW2005">
            <v>3702448.87</v>
          </cell>
          <cell r="AX2005">
            <v>3639330.81</v>
          </cell>
          <cell r="AY2005">
            <v>-162680.6</v>
          </cell>
          <cell r="AZ2005">
            <v>-87509.8</v>
          </cell>
          <cell r="BA2005">
            <v>-87509.8</v>
          </cell>
          <cell r="BB2005">
            <v>1929753.97</v>
          </cell>
          <cell r="BC2005">
            <v>-82679.039999999994</v>
          </cell>
          <cell r="BD2005">
            <v>0</v>
          </cell>
          <cell r="BE2005">
            <v>0</v>
          </cell>
          <cell r="BF2005">
            <v>0</v>
          </cell>
          <cell r="BG2005">
            <v>0</v>
          </cell>
          <cell r="BH2005">
            <v>0</v>
          </cell>
          <cell r="BI2005">
            <v>0</v>
          </cell>
          <cell r="BJ2005">
            <v>0</v>
          </cell>
          <cell r="BK2005">
            <v>0</v>
          </cell>
          <cell r="BL2005">
            <v>0</v>
          </cell>
        </row>
        <row r="2006">
          <cell r="B2006" t="str">
            <v>1.1.07.01.00034</v>
          </cell>
          <cell r="C2006" t="str">
            <v xml:space="preserve">NOROESTE S/A                                      </v>
          </cell>
          <cell r="D2006">
            <v>5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  <cell r="AY2006">
            <v>0</v>
          </cell>
          <cell r="AZ2006">
            <v>0</v>
          </cell>
          <cell r="BA2006">
            <v>0</v>
          </cell>
          <cell r="BB2006">
            <v>0</v>
          </cell>
          <cell r="BC2006">
            <v>0</v>
          </cell>
          <cell r="BD2006">
            <v>0</v>
          </cell>
          <cell r="BE2006">
            <v>0</v>
          </cell>
          <cell r="BF2006">
            <v>0</v>
          </cell>
          <cell r="BG2006">
            <v>0</v>
          </cell>
          <cell r="BH2006">
            <v>0</v>
          </cell>
          <cell r="BI2006">
            <v>0</v>
          </cell>
          <cell r="BJ2006">
            <v>0</v>
          </cell>
          <cell r="BK2006">
            <v>0</v>
          </cell>
          <cell r="BL2006">
            <v>0</v>
          </cell>
        </row>
        <row r="2007">
          <cell r="B2007" t="str">
            <v>1.1.07.01.00035</v>
          </cell>
          <cell r="C2007" t="str">
            <v xml:space="preserve">PONTUAL S/A                                       </v>
          </cell>
          <cell r="D2007">
            <v>5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  <cell r="AY2007">
            <v>0</v>
          </cell>
          <cell r="AZ2007">
            <v>0</v>
          </cell>
          <cell r="BA2007">
            <v>0</v>
          </cell>
          <cell r="BB2007">
            <v>0</v>
          </cell>
          <cell r="BC2007">
            <v>0</v>
          </cell>
          <cell r="BD2007">
            <v>0</v>
          </cell>
          <cell r="BE2007">
            <v>0</v>
          </cell>
          <cell r="BF2007">
            <v>0</v>
          </cell>
          <cell r="BG2007">
            <v>0</v>
          </cell>
          <cell r="BH2007">
            <v>0</v>
          </cell>
          <cell r="BI2007">
            <v>0</v>
          </cell>
          <cell r="BJ2007">
            <v>0</v>
          </cell>
          <cell r="BK2007">
            <v>0</v>
          </cell>
          <cell r="BL2007">
            <v>0</v>
          </cell>
        </row>
        <row r="2008">
          <cell r="B2008" t="str">
            <v>1.1.07.01.00036</v>
          </cell>
          <cell r="C2008" t="str">
            <v xml:space="preserve">RAIBOBANK S/A                                     </v>
          </cell>
          <cell r="D2008">
            <v>5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AO2008">
            <v>0</v>
          </cell>
          <cell r="AP2008">
            <v>0</v>
          </cell>
          <cell r="AQ2008">
            <v>0</v>
          </cell>
          <cell r="AR2008">
            <v>0</v>
          </cell>
          <cell r="AS2008">
            <v>0</v>
          </cell>
          <cell r="AT2008">
            <v>0</v>
          </cell>
          <cell r="AU2008">
            <v>0</v>
          </cell>
          <cell r="AV2008">
            <v>0</v>
          </cell>
          <cell r="AW2008">
            <v>0</v>
          </cell>
          <cell r="AX2008">
            <v>0</v>
          </cell>
          <cell r="AY2008">
            <v>0</v>
          </cell>
          <cell r="AZ2008">
            <v>0</v>
          </cell>
          <cell r="BA2008">
            <v>0</v>
          </cell>
          <cell r="BB2008">
            <v>0</v>
          </cell>
          <cell r="BC2008">
            <v>0</v>
          </cell>
          <cell r="BD2008">
            <v>0</v>
          </cell>
          <cell r="BE2008">
            <v>0</v>
          </cell>
          <cell r="BF2008">
            <v>0</v>
          </cell>
          <cell r="BG2008">
            <v>0</v>
          </cell>
          <cell r="BH2008">
            <v>0</v>
          </cell>
          <cell r="BI2008">
            <v>0</v>
          </cell>
          <cell r="BJ2008">
            <v>0</v>
          </cell>
          <cell r="BK2008">
            <v>0</v>
          </cell>
          <cell r="BL2008">
            <v>0</v>
          </cell>
        </row>
        <row r="2009">
          <cell r="B2009" t="str">
            <v>1.1.07.01.00037</v>
          </cell>
          <cell r="C2009" t="str">
            <v xml:space="preserve">REAL S/A                                          </v>
          </cell>
          <cell r="D2009">
            <v>5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>
            <v>752715.41</v>
          </cell>
          <cell r="S2009">
            <v>752715.41</v>
          </cell>
          <cell r="T2009">
            <v>833121.1</v>
          </cell>
          <cell r="U2009">
            <v>833121.1</v>
          </cell>
          <cell r="V2009">
            <v>1650784.38</v>
          </cell>
          <cell r="W2009">
            <v>1650784.38</v>
          </cell>
          <cell r="X2009">
            <v>1657953.63</v>
          </cell>
          <cell r="Y2009">
            <v>0</v>
          </cell>
          <cell r="Z2009">
            <v>0</v>
          </cell>
          <cell r="AA2009">
            <v>0</v>
          </cell>
          <cell r="AB2009">
            <v>0</v>
          </cell>
          <cell r="AC2009">
            <v>0</v>
          </cell>
          <cell r="AD2009">
            <v>0</v>
          </cell>
          <cell r="AE2009">
            <v>0</v>
          </cell>
          <cell r="AF2009">
            <v>0</v>
          </cell>
          <cell r="AG2009">
            <v>0</v>
          </cell>
          <cell r="AH2009">
            <v>0</v>
          </cell>
          <cell r="AI2009">
            <v>0</v>
          </cell>
          <cell r="AJ2009">
            <v>0</v>
          </cell>
          <cell r="AK2009">
            <v>0</v>
          </cell>
          <cell r="AL2009">
            <v>0</v>
          </cell>
          <cell r="AM2009">
            <v>0</v>
          </cell>
          <cell r="AN2009">
            <v>0</v>
          </cell>
          <cell r="AO2009">
            <v>0</v>
          </cell>
          <cell r="AP2009">
            <v>0</v>
          </cell>
          <cell r="AQ2009">
            <v>0</v>
          </cell>
          <cell r="AR2009">
            <v>0</v>
          </cell>
          <cell r="AS2009">
            <v>0</v>
          </cell>
          <cell r="AT2009">
            <v>0</v>
          </cell>
          <cell r="AU2009">
            <v>0</v>
          </cell>
          <cell r="AV2009">
            <v>4415822.1500000004</v>
          </cell>
          <cell r="AW2009">
            <v>3411718.99</v>
          </cell>
          <cell r="AX2009">
            <v>1347709.82</v>
          </cell>
          <cell r="AY2009">
            <v>-115739.89</v>
          </cell>
          <cell r="AZ2009">
            <v>-115739.89</v>
          </cell>
          <cell r="BA2009">
            <v>-12971.63</v>
          </cell>
          <cell r="BB2009">
            <v>-12971.63</v>
          </cell>
          <cell r="BC2009">
            <v>5653.65</v>
          </cell>
          <cell r="BD2009">
            <v>0</v>
          </cell>
          <cell r="BE2009">
            <v>0</v>
          </cell>
          <cell r="BF2009">
            <v>0</v>
          </cell>
          <cell r="BG2009">
            <v>0</v>
          </cell>
          <cell r="BH2009">
            <v>0</v>
          </cell>
          <cell r="BI2009">
            <v>0</v>
          </cell>
          <cell r="BJ2009">
            <v>0</v>
          </cell>
          <cell r="BK2009">
            <v>0</v>
          </cell>
          <cell r="BL2009">
            <v>0</v>
          </cell>
        </row>
        <row r="2010">
          <cell r="B2010" t="str">
            <v>1.1.07.01.00038</v>
          </cell>
          <cell r="C2010" t="str">
            <v xml:space="preserve">RURAL S/A                                         </v>
          </cell>
          <cell r="D2010">
            <v>5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-117449.92</v>
          </cell>
          <cell r="R2010">
            <v>12888.25</v>
          </cell>
          <cell r="S2010">
            <v>12888.25</v>
          </cell>
          <cell r="T2010">
            <v>12888.25</v>
          </cell>
          <cell r="U2010">
            <v>12888.25</v>
          </cell>
          <cell r="V2010">
            <v>12888.25</v>
          </cell>
          <cell r="W2010">
            <v>2060073.33</v>
          </cell>
          <cell r="X2010">
            <v>4201527.55</v>
          </cell>
          <cell r="Y2010">
            <v>5927481.1399999997</v>
          </cell>
          <cell r="Z2010">
            <v>2472474.23</v>
          </cell>
          <cell r="AA2010">
            <v>1590984.6</v>
          </cell>
          <cell r="AB2010">
            <v>0</v>
          </cell>
          <cell r="AC2010">
            <v>0</v>
          </cell>
          <cell r="AD2010">
            <v>-14037.36</v>
          </cell>
          <cell r="AE2010">
            <v>-14037.36</v>
          </cell>
          <cell r="AF2010">
            <v>-14037.36</v>
          </cell>
          <cell r="AG2010">
            <v>-14037.36</v>
          </cell>
          <cell r="AH2010">
            <v>-14037.36</v>
          </cell>
          <cell r="AI2010">
            <v>8790337.9600000009</v>
          </cell>
          <cell r="AJ2010">
            <v>6546467.4800000004</v>
          </cell>
          <cell r="AK2010">
            <v>11009860.300000001</v>
          </cell>
          <cell r="AL2010">
            <v>10029579.699999999</v>
          </cell>
          <cell r="AM2010">
            <v>5674059.7000000002</v>
          </cell>
          <cell r="AN2010">
            <v>0</v>
          </cell>
          <cell r="AO2010">
            <v>0</v>
          </cell>
          <cell r="AP2010">
            <v>2264570.38</v>
          </cell>
          <cell r="AQ2010">
            <v>6725246.6500000004</v>
          </cell>
          <cell r="AR2010">
            <v>5793527.1799999997</v>
          </cell>
          <cell r="AS2010">
            <v>0</v>
          </cell>
          <cell r="AT2010">
            <v>3604154.65</v>
          </cell>
          <cell r="AU2010">
            <v>7032177.1299999999</v>
          </cell>
          <cell r="AV2010">
            <v>2072877.54</v>
          </cell>
          <cell r="AW2010">
            <v>8907007.4199999999</v>
          </cell>
          <cell r="AX2010">
            <v>9279063.5</v>
          </cell>
          <cell r="AY2010">
            <v>411648.84</v>
          </cell>
          <cell r="AZ2010">
            <v>-14279.61</v>
          </cell>
          <cell r="BA2010">
            <v>-14279.61</v>
          </cell>
          <cell r="BB2010">
            <v>0</v>
          </cell>
          <cell r="BC2010">
            <v>0</v>
          </cell>
          <cell r="BD2010">
            <v>0</v>
          </cell>
          <cell r="BE2010">
            <v>0</v>
          </cell>
          <cell r="BF2010">
            <v>0</v>
          </cell>
          <cell r="BG2010">
            <v>0</v>
          </cell>
          <cell r="BH2010">
            <v>0</v>
          </cell>
          <cell r="BI2010">
            <v>0</v>
          </cell>
          <cell r="BJ2010">
            <v>0</v>
          </cell>
          <cell r="BK2010">
            <v>0</v>
          </cell>
          <cell r="BL2010">
            <v>0</v>
          </cell>
        </row>
        <row r="2011">
          <cell r="B2011" t="str">
            <v>1.1.07.01.00039</v>
          </cell>
          <cell r="C2011" t="str">
            <v xml:space="preserve">SAFRA S/A                                         </v>
          </cell>
          <cell r="D2011">
            <v>5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AO2011">
            <v>0</v>
          </cell>
          <cell r="AP2011">
            <v>0</v>
          </cell>
          <cell r="AQ2011">
            <v>0</v>
          </cell>
          <cell r="AR2011">
            <v>0</v>
          </cell>
          <cell r="AS2011">
            <v>0</v>
          </cell>
          <cell r="AT2011">
            <v>0</v>
          </cell>
          <cell r="AU2011">
            <v>0</v>
          </cell>
          <cell r="AV2011">
            <v>0</v>
          </cell>
          <cell r="AW2011">
            <v>0</v>
          </cell>
          <cell r="AX2011">
            <v>5636139.46</v>
          </cell>
          <cell r="AY2011">
            <v>5820051.0199999996</v>
          </cell>
          <cell r="AZ2011">
            <v>0</v>
          </cell>
          <cell r="BA2011">
            <v>0</v>
          </cell>
          <cell r="BB2011">
            <v>0</v>
          </cell>
          <cell r="BC2011">
            <v>0</v>
          </cell>
          <cell r="BD2011">
            <v>0</v>
          </cell>
          <cell r="BE2011">
            <v>0</v>
          </cell>
          <cell r="BF2011">
            <v>0</v>
          </cell>
          <cell r="BG2011">
            <v>0</v>
          </cell>
          <cell r="BH2011">
            <v>0</v>
          </cell>
          <cell r="BI2011">
            <v>0</v>
          </cell>
          <cell r="BJ2011">
            <v>0</v>
          </cell>
          <cell r="BK2011">
            <v>0</v>
          </cell>
          <cell r="BL2011">
            <v>0</v>
          </cell>
        </row>
        <row r="2012">
          <cell r="B2012" t="str">
            <v>1.1.07.01.00040</v>
          </cell>
          <cell r="C2012" t="str">
            <v xml:space="preserve">SANTANDER S/A                                     </v>
          </cell>
          <cell r="D2012">
            <v>5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2058670.11</v>
          </cell>
          <cell r="V2012">
            <v>4059507.7</v>
          </cell>
          <cell r="W2012">
            <v>3053263.8</v>
          </cell>
          <cell r="X2012">
            <v>4271096.1399999997</v>
          </cell>
          <cell r="Y2012">
            <v>0</v>
          </cell>
          <cell r="Z2012">
            <v>0</v>
          </cell>
          <cell r="AA2012">
            <v>0</v>
          </cell>
          <cell r="AB2012">
            <v>0</v>
          </cell>
          <cell r="AC2012">
            <v>0</v>
          </cell>
          <cell r="AD2012">
            <v>0</v>
          </cell>
          <cell r="AE2012">
            <v>0</v>
          </cell>
          <cell r="AF2012">
            <v>0</v>
          </cell>
          <cell r="AG2012">
            <v>0</v>
          </cell>
          <cell r="AH2012">
            <v>0</v>
          </cell>
          <cell r="AI2012">
            <v>0</v>
          </cell>
          <cell r="AJ2012">
            <v>0</v>
          </cell>
          <cell r="AK2012">
            <v>0</v>
          </cell>
          <cell r="AL2012">
            <v>0</v>
          </cell>
          <cell r="AM2012">
            <v>0</v>
          </cell>
          <cell r="AN2012">
            <v>0</v>
          </cell>
          <cell r="AO2012">
            <v>0</v>
          </cell>
          <cell r="AP2012">
            <v>0</v>
          </cell>
          <cell r="AQ2012">
            <v>0</v>
          </cell>
          <cell r="AR2012">
            <v>0</v>
          </cell>
          <cell r="AS2012">
            <v>0</v>
          </cell>
          <cell r="AT2012">
            <v>1923185.63</v>
          </cell>
          <cell r="AU2012">
            <v>-49418.21</v>
          </cell>
          <cell r="AV2012">
            <v>0</v>
          </cell>
          <cell r="AW2012">
            <v>3679171.98</v>
          </cell>
          <cell r="AX2012">
            <v>3618721.64</v>
          </cell>
          <cell r="AY2012">
            <v>1642392.8</v>
          </cell>
          <cell r="AZ2012">
            <v>1606874.8</v>
          </cell>
          <cell r="BA2012">
            <v>-147370.12</v>
          </cell>
          <cell r="BB2012">
            <v>-147370.12</v>
          </cell>
          <cell r="BC2012">
            <v>-24862.75</v>
          </cell>
          <cell r="BD2012">
            <v>0</v>
          </cell>
          <cell r="BE2012">
            <v>0</v>
          </cell>
          <cell r="BF2012">
            <v>0</v>
          </cell>
          <cell r="BG2012">
            <v>0</v>
          </cell>
          <cell r="BH2012">
            <v>0</v>
          </cell>
          <cell r="BI2012">
            <v>0</v>
          </cell>
          <cell r="BJ2012">
            <v>0</v>
          </cell>
          <cell r="BK2012">
            <v>0</v>
          </cell>
          <cell r="BL2012">
            <v>0</v>
          </cell>
        </row>
        <row r="2013">
          <cell r="B2013" t="str">
            <v>1.1.07.01.00041</v>
          </cell>
          <cell r="C2013" t="str">
            <v xml:space="preserve">SUDAMERIS S/A                                     </v>
          </cell>
          <cell r="D2013">
            <v>5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0</v>
          </cell>
          <cell r="W2013">
            <v>5241949</v>
          </cell>
          <cell r="X2013">
            <v>1941150.43</v>
          </cell>
          <cell r="Y2013">
            <v>0</v>
          </cell>
          <cell r="Z2013">
            <v>0</v>
          </cell>
          <cell r="AA2013">
            <v>0</v>
          </cell>
          <cell r="AB2013">
            <v>0</v>
          </cell>
          <cell r="AC2013">
            <v>0</v>
          </cell>
          <cell r="AD2013">
            <v>0</v>
          </cell>
          <cell r="AE2013">
            <v>0</v>
          </cell>
          <cell r="AF2013">
            <v>3449250</v>
          </cell>
          <cell r="AG2013">
            <v>0</v>
          </cell>
          <cell r="AH2013">
            <v>0</v>
          </cell>
          <cell r="AI2013">
            <v>3371929.75</v>
          </cell>
          <cell r="AJ2013">
            <v>3215421.39</v>
          </cell>
          <cell r="AK2013">
            <v>3215421.39</v>
          </cell>
          <cell r="AL2013">
            <v>1184049.24</v>
          </cell>
          <cell r="AM2013">
            <v>1184049.24</v>
          </cell>
          <cell r="AN2013">
            <v>0</v>
          </cell>
          <cell r="AO2013">
            <v>2554272</v>
          </cell>
          <cell r="AP2013">
            <v>2687776.75</v>
          </cell>
          <cell r="AQ2013">
            <v>-110521.89</v>
          </cell>
          <cell r="AR2013">
            <v>-58065.27</v>
          </cell>
          <cell r="AS2013">
            <v>1368550.26</v>
          </cell>
          <cell r="AT2013">
            <v>1325356.2</v>
          </cell>
          <cell r="AU2013">
            <v>0</v>
          </cell>
          <cell r="AV2013">
            <v>0</v>
          </cell>
          <cell r="AW2013">
            <v>0</v>
          </cell>
          <cell r="AX2013">
            <v>0</v>
          </cell>
          <cell r="AY2013">
            <v>0</v>
          </cell>
          <cell r="AZ2013">
            <v>0</v>
          </cell>
          <cell r="BA2013">
            <v>0</v>
          </cell>
          <cell r="BB2013">
            <v>0</v>
          </cell>
          <cell r="BC2013">
            <v>0</v>
          </cell>
          <cell r="BD2013">
            <v>0</v>
          </cell>
          <cell r="BE2013">
            <v>0</v>
          </cell>
          <cell r="BF2013">
            <v>0</v>
          </cell>
          <cell r="BG2013">
            <v>0</v>
          </cell>
          <cell r="BH2013">
            <v>0</v>
          </cell>
          <cell r="BI2013">
            <v>0</v>
          </cell>
          <cell r="BJ2013">
            <v>0</v>
          </cell>
          <cell r="BK2013">
            <v>0</v>
          </cell>
          <cell r="BL2013">
            <v>0</v>
          </cell>
        </row>
        <row r="2014">
          <cell r="B2014" t="str">
            <v>1.1.07.01.00042</v>
          </cell>
          <cell r="C2014" t="str">
            <v xml:space="preserve">UNIBANCO S/A                                      </v>
          </cell>
          <cell r="D2014">
            <v>5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  <cell r="O2014">
            <v>0</v>
          </cell>
          <cell r="P2014">
            <v>0</v>
          </cell>
          <cell r="AO2014">
            <v>0</v>
          </cell>
          <cell r="AP2014">
            <v>0</v>
          </cell>
          <cell r="AQ2014">
            <v>0</v>
          </cell>
          <cell r="AR2014">
            <v>0</v>
          </cell>
          <cell r="AS2014">
            <v>0</v>
          </cell>
          <cell r="AT2014">
            <v>0</v>
          </cell>
          <cell r="AU2014">
            <v>0</v>
          </cell>
          <cell r="AV2014">
            <v>0</v>
          </cell>
          <cell r="AW2014">
            <v>0</v>
          </cell>
          <cell r="AX2014">
            <v>0</v>
          </cell>
          <cell r="AY2014">
            <v>0</v>
          </cell>
          <cell r="AZ2014">
            <v>0</v>
          </cell>
          <cell r="BA2014">
            <v>0</v>
          </cell>
          <cell r="BB2014">
            <v>0</v>
          </cell>
          <cell r="BC2014">
            <v>0</v>
          </cell>
          <cell r="BD2014">
            <v>0</v>
          </cell>
          <cell r="BE2014">
            <v>0</v>
          </cell>
          <cell r="BF2014">
            <v>0</v>
          </cell>
          <cell r="BG2014">
            <v>0</v>
          </cell>
          <cell r="BH2014">
            <v>0</v>
          </cell>
          <cell r="BI2014">
            <v>0</v>
          </cell>
          <cell r="BJ2014">
            <v>0</v>
          </cell>
          <cell r="BK2014">
            <v>0</v>
          </cell>
          <cell r="BL2014">
            <v>0</v>
          </cell>
        </row>
        <row r="2015">
          <cell r="B2015" t="str">
            <v>1.1.07.01.00043</v>
          </cell>
          <cell r="C2015" t="str">
            <v xml:space="preserve">VOTORANTIM S/A                                    </v>
          </cell>
          <cell r="D2015">
            <v>5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AO2015">
            <v>0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T2015">
            <v>0</v>
          </cell>
          <cell r="AU2015">
            <v>0</v>
          </cell>
          <cell r="AV2015">
            <v>0</v>
          </cell>
          <cell r="AW2015">
            <v>0</v>
          </cell>
          <cell r="AX2015">
            <v>0</v>
          </cell>
          <cell r="AY2015">
            <v>0</v>
          </cell>
          <cell r="AZ2015">
            <v>0</v>
          </cell>
          <cell r="BA2015">
            <v>0</v>
          </cell>
          <cell r="BB2015">
            <v>0</v>
          </cell>
          <cell r="BC2015">
            <v>0</v>
          </cell>
          <cell r="BD2015">
            <v>0</v>
          </cell>
          <cell r="BE2015">
            <v>0</v>
          </cell>
          <cell r="BF2015">
            <v>0</v>
          </cell>
          <cell r="BG2015">
            <v>0</v>
          </cell>
          <cell r="BH2015">
            <v>0</v>
          </cell>
          <cell r="BI2015">
            <v>0</v>
          </cell>
          <cell r="BJ2015">
            <v>0</v>
          </cell>
          <cell r="BK2015">
            <v>0</v>
          </cell>
          <cell r="BL2015">
            <v>0</v>
          </cell>
        </row>
        <row r="2016">
          <cell r="B2016" t="str">
            <v>1.1.07.01.00044</v>
          </cell>
          <cell r="C2016" t="str">
            <v xml:space="preserve">NACION ARGENTINA                                  </v>
          </cell>
          <cell r="D2016">
            <v>5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Q2016">
            <v>0</v>
          </cell>
          <cell r="R2016">
            <v>0</v>
          </cell>
          <cell r="S2016">
            <v>0</v>
          </cell>
          <cell r="T2016">
            <v>0</v>
          </cell>
          <cell r="U2016">
            <v>668551.42000000004</v>
          </cell>
          <cell r="V2016">
            <v>388665.56</v>
          </cell>
          <cell r="W2016">
            <v>394696.97</v>
          </cell>
          <cell r="X2016">
            <v>177402.55</v>
          </cell>
          <cell r="Y2016">
            <v>0</v>
          </cell>
          <cell r="Z2016">
            <v>0</v>
          </cell>
          <cell r="AA2016">
            <v>0</v>
          </cell>
          <cell r="AB2016">
            <v>0</v>
          </cell>
          <cell r="AC2016">
            <v>0</v>
          </cell>
          <cell r="AD2016">
            <v>345286.63</v>
          </cell>
          <cell r="AE2016">
            <v>345286.63</v>
          </cell>
          <cell r="AF2016">
            <v>345286.63</v>
          </cell>
          <cell r="AG2016">
            <v>748806.63</v>
          </cell>
          <cell r="AH2016">
            <v>748806.63</v>
          </cell>
          <cell r="AI2016">
            <v>748806.63</v>
          </cell>
          <cell r="AJ2016">
            <v>748806.63</v>
          </cell>
          <cell r="AK2016">
            <v>748806.63</v>
          </cell>
          <cell r="AL2016">
            <v>748806.63</v>
          </cell>
          <cell r="AM2016">
            <v>759142.7</v>
          </cell>
          <cell r="AN2016">
            <v>0</v>
          </cell>
          <cell r="AO2016">
            <v>0</v>
          </cell>
          <cell r="AP2016">
            <v>0</v>
          </cell>
          <cell r="AQ2016">
            <v>0</v>
          </cell>
          <cell r="AR2016">
            <v>0</v>
          </cell>
          <cell r="AS2016">
            <v>0</v>
          </cell>
          <cell r="AT2016">
            <v>0</v>
          </cell>
          <cell r="AU2016">
            <v>0</v>
          </cell>
          <cell r="AV2016">
            <v>0</v>
          </cell>
          <cell r="AW2016">
            <v>0</v>
          </cell>
          <cell r="AX2016">
            <v>0</v>
          </cell>
          <cell r="AY2016">
            <v>0</v>
          </cell>
          <cell r="AZ2016">
            <v>0</v>
          </cell>
          <cell r="BA2016">
            <v>544807.61</v>
          </cell>
          <cell r="BB2016">
            <v>-37360.04</v>
          </cell>
          <cell r="BC2016">
            <v>-35804.42</v>
          </cell>
          <cell r="BD2016">
            <v>0</v>
          </cell>
          <cell r="BE2016">
            <v>0</v>
          </cell>
          <cell r="BF2016">
            <v>0</v>
          </cell>
          <cell r="BG2016">
            <v>0</v>
          </cell>
          <cell r="BH2016">
            <v>0</v>
          </cell>
          <cell r="BI2016">
            <v>0</v>
          </cell>
          <cell r="BJ2016">
            <v>0</v>
          </cell>
          <cell r="BK2016">
            <v>0</v>
          </cell>
          <cell r="BL2016">
            <v>0</v>
          </cell>
        </row>
        <row r="2017">
          <cell r="B2017" t="str">
            <v>1.1.07.01.00045</v>
          </cell>
          <cell r="C2017" t="str">
            <v xml:space="preserve">URUGUAI                                           </v>
          </cell>
          <cell r="D2017">
            <v>5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Q2017">
            <v>710983.44</v>
          </cell>
          <cell r="R2017">
            <v>739552.91</v>
          </cell>
          <cell r="S2017">
            <v>739552.91</v>
          </cell>
          <cell r="T2017">
            <v>739552.91</v>
          </cell>
          <cell r="U2017">
            <v>739552.91</v>
          </cell>
          <cell r="V2017">
            <v>739552.91</v>
          </cell>
          <cell r="W2017">
            <v>739552.91</v>
          </cell>
          <cell r="X2017">
            <v>739552.91</v>
          </cell>
          <cell r="Y2017">
            <v>0</v>
          </cell>
          <cell r="Z2017">
            <v>0</v>
          </cell>
          <cell r="AA2017">
            <v>0</v>
          </cell>
          <cell r="AB2017">
            <v>0</v>
          </cell>
          <cell r="AC2017">
            <v>0</v>
          </cell>
          <cell r="AD2017">
            <v>0</v>
          </cell>
          <cell r="AE2017">
            <v>0</v>
          </cell>
          <cell r="AF2017">
            <v>0</v>
          </cell>
          <cell r="AG2017">
            <v>0</v>
          </cell>
          <cell r="AH2017">
            <v>0</v>
          </cell>
          <cell r="AI2017">
            <v>0</v>
          </cell>
          <cell r="AJ2017">
            <v>0</v>
          </cell>
          <cell r="AK2017">
            <v>0</v>
          </cell>
          <cell r="AL2017">
            <v>0</v>
          </cell>
          <cell r="AM2017">
            <v>0</v>
          </cell>
          <cell r="AN2017">
            <v>0</v>
          </cell>
          <cell r="AO2017">
            <v>0</v>
          </cell>
          <cell r="AP2017">
            <v>0</v>
          </cell>
          <cell r="AQ2017">
            <v>0</v>
          </cell>
          <cell r="AR2017">
            <v>0</v>
          </cell>
          <cell r="AS2017">
            <v>0</v>
          </cell>
          <cell r="AT2017">
            <v>0</v>
          </cell>
          <cell r="AU2017">
            <v>0</v>
          </cell>
          <cell r="AV2017">
            <v>0</v>
          </cell>
          <cell r="AW2017">
            <v>0</v>
          </cell>
          <cell r="AX2017">
            <v>0</v>
          </cell>
          <cell r="AY2017">
            <v>0</v>
          </cell>
          <cell r="AZ2017">
            <v>0</v>
          </cell>
          <cell r="BA2017">
            <v>0</v>
          </cell>
          <cell r="BB2017">
            <v>0</v>
          </cell>
          <cell r="BC2017">
            <v>0</v>
          </cell>
          <cell r="BD2017">
            <v>0</v>
          </cell>
          <cell r="BE2017">
            <v>0</v>
          </cell>
          <cell r="BF2017">
            <v>0</v>
          </cell>
          <cell r="BG2017">
            <v>0</v>
          </cell>
          <cell r="BH2017">
            <v>0</v>
          </cell>
          <cell r="BI2017">
            <v>0</v>
          </cell>
          <cell r="BJ2017">
            <v>0</v>
          </cell>
          <cell r="BK2017">
            <v>0</v>
          </cell>
          <cell r="BL2017">
            <v>0</v>
          </cell>
        </row>
        <row r="2018">
          <cell r="B2018" t="str">
            <v>1.1.07.01.00046</v>
          </cell>
          <cell r="C2018" t="str">
            <v xml:space="preserve">BANCO ALFA DE INVESTIMENTOS S/A                   </v>
          </cell>
          <cell r="D2018">
            <v>5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AO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T2018">
            <v>0</v>
          </cell>
          <cell r="AU2018">
            <v>0</v>
          </cell>
          <cell r="AV2018">
            <v>1582887.32</v>
          </cell>
          <cell r="AW2018">
            <v>1825919.1</v>
          </cell>
          <cell r="AX2018">
            <v>1276721.3999999999</v>
          </cell>
          <cell r="AY2018">
            <v>773110.05</v>
          </cell>
          <cell r="AZ2018">
            <v>-52866.3</v>
          </cell>
          <cell r="BA2018">
            <v>-52866.3</v>
          </cell>
          <cell r="BB2018">
            <v>-26433.15</v>
          </cell>
          <cell r="BC2018">
            <v>-26433.15</v>
          </cell>
          <cell r="BD2018">
            <v>0</v>
          </cell>
          <cell r="BE2018">
            <v>0</v>
          </cell>
          <cell r="BF2018">
            <v>0</v>
          </cell>
          <cell r="BG2018">
            <v>0</v>
          </cell>
          <cell r="BH2018">
            <v>0</v>
          </cell>
          <cell r="BI2018">
            <v>0</v>
          </cell>
          <cell r="BJ2018">
            <v>0</v>
          </cell>
          <cell r="BK2018">
            <v>0</v>
          </cell>
          <cell r="BL2018">
            <v>0</v>
          </cell>
        </row>
        <row r="2019">
          <cell r="B2019" t="str">
            <v>1.1.07.01.00047</v>
          </cell>
          <cell r="C2019" t="str">
            <v xml:space="preserve">BANCO PAULISTA                                    </v>
          </cell>
          <cell r="D2019">
            <v>5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0</v>
          </cell>
          <cell r="AO2019">
            <v>0</v>
          </cell>
          <cell r="AP2019">
            <v>0</v>
          </cell>
          <cell r="AQ2019">
            <v>0</v>
          </cell>
          <cell r="AR2019">
            <v>0</v>
          </cell>
          <cell r="AS2019">
            <v>277283.59999999998</v>
          </cell>
          <cell r="AT2019">
            <v>-8188.43</v>
          </cell>
          <cell r="AU2019">
            <v>-8188.43</v>
          </cell>
          <cell r="AV2019">
            <v>-8188.43</v>
          </cell>
          <cell r="AW2019">
            <v>323009.39</v>
          </cell>
          <cell r="AX2019">
            <v>319180.34999999998</v>
          </cell>
          <cell r="AY2019">
            <v>-10084.299999999999</v>
          </cell>
          <cell r="AZ2019">
            <v>334967.46000000002</v>
          </cell>
          <cell r="BA2019">
            <v>-9389.44</v>
          </cell>
          <cell r="BB2019">
            <v>-9389.44</v>
          </cell>
          <cell r="BC2019">
            <v>1058.8</v>
          </cell>
          <cell r="BD2019">
            <v>0</v>
          </cell>
          <cell r="BE2019">
            <v>0</v>
          </cell>
          <cell r="BF2019">
            <v>0</v>
          </cell>
          <cell r="BG2019">
            <v>0</v>
          </cell>
          <cell r="BH2019">
            <v>0</v>
          </cell>
          <cell r="BI2019">
            <v>0</v>
          </cell>
          <cell r="BJ2019">
            <v>0</v>
          </cell>
          <cell r="BK2019">
            <v>0</v>
          </cell>
          <cell r="BL2019">
            <v>0</v>
          </cell>
        </row>
        <row r="2020">
          <cell r="B2020" t="str">
            <v>1.1.07.01.00048</v>
          </cell>
          <cell r="C2020" t="str">
            <v xml:space="preserve">BANCO SANTOS S/A                                  </v>
          </cell>
          <cell r="D2020">
            <v>5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  <cell r="AO2020">
            <v>0</v>
          </cell>
          <cell r="AP2020">
            <v>0</v>
          </cell>
          <cell r="AQ2020">
            <v>0</v>
          </cell>
          <cell r="AR2020">
            <v>0</v>
          </cell>
          <cell r="AS2020">
            <v>0</v>
          </cell>
          <cell r="AT2020">
            <v>0</v>
          </cell>
          <cell r="AU2020">
            <v>0</v>
          </cell>
          <cell r="AV2020">
            <v>4499227.67</v>
          </cell>
          <cell r="AW2020">
            <v>4433858.8099999996</v>
          </cell>
          <cell r="AX2020">
            <v>-75879.64</v>
          </cell>
          <cell r="AY2020">
            <v>-787988.18</v>
          </cell>
          <cell r="AZ2020">
            <v>0</v>
          </cell>
          <cell r="BA2020">
            <v>0</v>
          </cell>
          <cell r="BB2020">
            <v>0</v>
          </cell>
          <cell r="BC2020">
            <v>0</v>
          </cell>
          <cell r="BD2020">
            <v>0</v>
          </cell>
          <cell r="BE2020">
            <v>0</v>
          </cell>
          <cell r="BF2020">
            <v>0</v>
          </cell>
          <cell r="BG2020">
            <v>0</v>
          </cell>
          <cell r="BH2020">
            <v>0</v>
          </cell>
          <cell r="BI2020">
            <v>0</v>
          </cell>
          <cell r="BJ2020">
            <v>0</v>
          </cell>
          <cell r="BK2020">
            <v>0</v>
          </cell>
          <cell r="BL2020">
            <v>0</v>
          </cell>
        </row>
        <row r="2021">
          <cell r="B2021" t="str">
            <v>1.1.07.01.00049</v>
          </cell>
          <cell r="C2021" t="str">
            <v xml:space="preserve">BANCO PINE                                        </v>
          </cell>
          <cell r="D2021">
            <v>5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AO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2389879.5</v>
          </cell>
          <cell r="AX2021">
            <v>2334943.5</v>
          </cell>
          <cell r="AY2021">
            <v>0</v>
          </cell>
          <cell r="AZ2021">
            <v>0</v>
          </cell>
          <cell r="BA2021">
            <v>0</v>
          </cell>
          <cell r="BB2021">
            <v>0</v>
          </cell>
          <cell r="BC2021">
            <v>0</v>
          </cell>
          <cell r="BD2021">
            <v>0</v>
          </cell>
          <cell r="BE2021">
            <v>0</v>
          </cell>
          <cell r="BF2021">
            <v>0</v>
          </cell>
          <cell r="BG2021">
            <v>0</v>
          </cell>
          <cell r="BH2021">
            <v>0</v>
          </cell>
          <cell r="BI2021">
            <v>0</v>
          </cell>
          <cell r="BJ2021">
            <v>0</v>
          </cell>
          <cell r="BK2021">
            <v>0</v>
          </cell>
          <cell r="BL2021">
            <v>0</v>
          </cell>
        </row>
        <row r="2022">
          <cell r="B2022" t="str">
            <v>1.1.07.01.00050</v>
          </cell>
          <cell r="C2022" t="str">
            <v xml:space="preserve">BANCO BANIF-PRIMUS                                </v>
          </cell>
          <cell r="D2022">
            <v>5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  <cell r="AO2022">
            <v>0</v>
          </cell>
          <cell r="AP2022">
            <v>0</v>
          </cell>
          <cell r="AQ2022">
            <v>0</v>
          </cell>
          <cell r="AR2022">
            <v>0</v>
          </cell>
          <cell r="AS2022">
            <v>0</v>
          </cell>
          <cell r="AT2022">
            <v>0</v>
          </cell>
          <cell r="AU2022">
            <v>0</v>
          </cell>
          <cell r="AV2022">
            <v>0</v>
          </cell>
          <cell r="AW2022">
            <v>3199661.3</v>
          </cell>
          <cell r="AX2022">
            <v>6344048.6299999999</v>
          </cell>
          <cell r="AY2022">
            <v>3322941.51</v>
          </cell>
          <cell r="AZ2022">
            <v>0</v>
          </cell>
          <cell r="BA2022">
            <v>0</v>
          </cell>
          <cell r="BB2022">
            <v>0</v>
          </cell>
          <cell r="BC2022">
            <v>0</v>
          </cell>
          <cell r="BD2022">
            <v>0</v>
          </cell>
          <cell r="BE2022">
            <v>0</v>
          </cell>
          <cell r="BF2022">
            <v>0</v>
          </cell>
          <cell r="BG2022">
            <v>0</v>
          </cell>
          <cell r="BH2022">
            <v>0</v>
          </cell>
          <cell r="BI2022">
            <v>0</v>
          </cell>
          <cell r="BJ2022">
            <v>0</v>
          </cell>
          <cell r="BK2022">
            <v>0</v>
          </cell>
          <cell r="BL2022">
            <v>0</v>
          </cell>
        </row>
        <row r="2023">
          <cell r="B2023" t="str">
            <v>1.1.07.01.00051</v>
          </cell>
          <cell r="C2023" t="str">
            <v xml:space="preserve">BANCO SCHAHIN                                     </v>
          </cell>
          <cell r="D2023">
            <v>5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AO2023">
            <v>0</v>
          </cell>
          <cell r="AP2023">
            <v>0</v>
          </cell>
          <cell r="AQ2023">
            <v>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0</v>
          </cell>
          <cell r="AY2023">
            <v>1684444.22</v>
          </cell>
          <cell r="AZ2023">
            <v>0</v>
          </cell>
          <cell r="BA2023">
            <v>0</v>
          </cell>
          <cell r="BB2023">
            <v>0</v>
          </cell>
          <cell r="BC2023">
            <v>0</v>
          </cell>
          <cell r="BD2023">
            <v>0</v>
          </cell>
          <cell r="BE2023">
            <v>0</v>
          </cell>
          <cell r="BF2023">
            <v>0</v>
          </cell>
          <cell r="BG2023">
            <v>0</v>
          </cell>
          <cell r="BH2023">
            <v>0</v>
          </cell>
          <cell r="BI2023">
            <v>0</v>
          </cell>
          <cell r="BJ2023">
            <v>0</v>
          </cell>
          <cell r="BK2023">
            <v>0</v>
          </cell>
          <cell r="BL2023">
            <v>0</v>
          </cell>
        </row>
        <row r="2024">
          <cell r="B2024" t="str">
            <v>1.1.07.01.00052</v>
          </cell>
          <cell r="C2024" t="str">
            <v xml:space="preserve">BANCO INDUSVAL                                    </v>
          </cell>
          <cell r="D2024">
            <v>5</v>
          </cell>
          <cell r="E2024">
            <v>0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AO2024">
            <v>0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0</v>
          </cell>
          <cell r="AY2024">
            <v>0</v>
          </cell>
          <cell r="AZ2024">
            <v>2610031.0499999998</v>
          </cell>
          <cell r="BA2024">
            <v>2413382.88</v>
          </cell>
          <cell r="BB2024">
            <v>2494052.4900000002</v>
          </cell>
          <cell r="BC2024">
            <v>-53947.38</v>
          </cell>
          <cell r="BD2024">
            <v>0</v>
          </cell>
          <cell r="BE2024">
            <v>0</v>
          </cell>
          <cell r="BF2024">
            <v>0</v>
          </cell>
          <cell r="BG2024">
            <v>0</v>
          </cell>
          <cell r="BH2024">
            <v>0</v>
          </cell>
          <cell r="BI2024">
            <v>0</v>
          </cell>
          <cell r="BJ2024">
            <v>0</v>
          </cell>
          <cell r="BK2024">
            <v>0</v>
          </cell>
          <cell r="BL2024">
            <v>0</v>
          </cell>
        </row>
        <row r="2025">
          <cell r="B2025" t="str">
            <v>1.1.07.01.00053</v>
          </cell>
          <cell r="C2025" t="str">
            <v xml:space="preserve">BANCO BBM                                         </v>
          </cell>
          <cell r="D2025">
            <v>5</v>
          </cell>
          <cell r="E2025">
            <v>0</v>
          </cell>
          <cell r="F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  <cell r="AY2025">
            <v>0</v>
          </cell>
          <cell r="AZ2025">
            <v>2901688.71</v>
          </cell>
          <cell r="BA2025">
            <v>10275805.07</v>
          </cell>
          <cell r="BB2025">
            <v>5056800.3</v>
          </cell>
          <cell r="BC2025">
            <v>793230.15</v>
          </cell>
          <cell r="BD2025">
            <v>0</v>
          </cell>
          <cell r="BE2025">
            <v>0</v>
          </cell>
          <cell r="BF2025">
            <v>0</v>
          </cell>
          <cell r="BG2025">
            <v>0</v>
          </cell>
          <cell r="BH2025">
            <v>0</v>
          </cell>
          <cell r="BI2025">
            <v>0</v>
          </cell>
          <cell r="BJ2025">
            <v>0</v>
          </cell>
          <cell r="BK2025">
            <v>0</v>
          </cell>
          <cell r="BL2025">
            <v>0</v>
          </cell>
        </row>
        <row r="2026">
          <cell r="B2026" t="str">
            <v>1.1.07.01.00054</v>
          </cell>
          <cell r="C2026" t="str">
            <v xml:space="preserve">CANPOTEX                                          </v>
          </cell>
          <cell r="D2026">
            <v>5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  <cell r="AY2026">
            <v>0</v>
          </cell>
          <cell r="AZ2026">
            <v>0</v>
          </cell>
          <cell r="BA2026">
            <v>0</v>
          </cell>
          <cell r="BB2026">
            <v>0</v>
          </cell>
          <cell r="BC2026">
            <v>0</v>
          </cell>
          <cell r="BD2026">
            <v>0</v>
          </cell>
          <cell r="BE2026">
            <v>0</v>
          </cell>
          <cell r="BF2026">
            <v>0</v>
          </cell>
          <cell r="BG2026">
            <v>0</v>
          </cell>
          <cell r="BH2026">
            <v>0</v>
          </cell>
          <cell r="BI2026">
            <v>0</v>
          </cell>
          <cell r="BJ2026">
            <v>0</v>
          </cell>
          <cell r="BK2026">
            <v>0</v>
          </cell>
          <cell r="BL2026">
            <v>0</v>
          </cell>
        </row>
        <row r="2027">
          <cell r="B2027" t="str">
            <v>1.1.07.01.00055</v>
          </cell>
          <cell r="C2027" t="str">
            <v xml:space="preserve">ABC BRASIL                                        </v>
          </cell>
          <cell r="D2027">
            <v>5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0</v>
          </cell>
          <cell r="P2027">
            <v>0</v>
          </cell>
          <cell r="AO2027">
            <v>0</v>
          </cell>
          <cell r="AP2027">
            <v>0</v>
          </cell>
          <cell r="AQ2027">
            <v>0</v>
          </cell>
          <cell r="AR2027">
            <v>0</v>
          </cell>
          <cell r="AS2027">
            <v>0</v>
          </cell>
          <cell r="AT2027">
            <v>0</v>
          </cell>
          <cell r="AU2027">
            <v>0</v>
          </cell>
          <cell r="AV2027">
            <v>0</v>
          </cell>
          <cell r="AW2027">
            <v>0</v>
          </cell>
          <cell r="AX2027">
            <v>0</v>
          </cell>
          <cell r="AY2027">
            <v>0</v>
          </cell>
          <cell r="AZ2027">
            <v>0</v>
          </cell>
          <cell r="BA2027">
            <v>0</v>
          </cell>
          <cell r="BB2027">
            <v>0</v>
          </cell>
          <cell r="BC2027">
            <v>0</v>
          </cell>
          <cell r="BD2027">
            <v>0</v>
          </cell>
          <cell r="BE2027">
            <v>0</v>
          </cell>
          <cell r="BF2027">
            <v>0</v>
          </cell>
          <cell r="BG2027">
            <v>0</v>
          </cell>
          <cell r="BH2027">
            <v>0</v>
          </cell>
          <cell r="BI2027">
            <v>0</v>
          </cell>
          <cell r="BJ2027">
            <v>0</v>
          </cell>
          <cell r="BK2027">
            <v>0</v>
          </cell>
          <cell r="BL2027">
            <v>0</v>
          </cell>
        </row>
        <row r="2028">
          <cell r="B2028" t="str">
            <v>1.1.07.02</v>
          </cell>
          <cell r="C2028" t="str">
            <v xml:space="preserve">FORNECEDORES NO EXTERIOR                          </v>
          </cell>
          <cell r="D2028">
            <v>4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-294870.90999999997</v>
          </cell>
          <cell r="R2028">
            <v>3234319.83</v>
          </cell>
          <cell r="S2028">
            <v>2756611.83</v>
          </cell>
          <cell r="T2028">
            <v>-725412.52</v>
          </cell>
          <cell r="U2028">
            <v>3317932.49</v>
          </cell>
          <cell r="V2028">
            <v>21115322.09</v>
          </cell>
          <cell r="W2028">
            <v>28673748.800000001</v>
          </cell>
          <cell r="X2028">
            <v>12953704.199999999</v>
          </cell>
          <cell r="Y2028">
            <v>12820272.1</v>
          </cell>
          <cell r="Z2028">
            <v>269966.69</v>
          </cell>
          <cell r="AA2028">
            <v>-5975620.6699999999</v>
          </cell>
          <cell r="AB2028">
            <v>0</v>
          </cell>
          <cell r="AC2028">
            <v>9536990.0099999998</v>
          </cell>
          <cell r="AD2028">
            <v>6163908.4199999999</v>
          </cell>
          <cell r="AE2028">
            <v>11125341.4</v>
          </cell>
          <cell r="AF2028">
            <v>2257406.4500000002</v>
          </cell>
          <cell r="AG2028">
            <v>18678620.399999999</v>
          </cell>
          <cell r="AH2028">
            <v>13016896.41</v>
          </cell>
          <cell r="AI2028">
            <v>31873131.420000002</v>
          </cell>
          <cell r="AJ2028">
            <v>42212578.890000001</v>
          </cell>
          <cell r="AK2028">
            <v>28766459.539999999</v>
          </cell>
          <cell r="AL2028">
            <v>26566434.190000001</v>
          </cell>
          <cell r="AM2028">
            <v>-3003652.9</v>
          </cell>
          <cell r="AN2028">
            <v>7027520.3200000003</v>
          </cell>
          <cell r="AO2028">
            <v>22230615.309999999</v>
          </cell>
          <cell r="AP2028">
            <v>10954973.1</v>
          </cell>
          <cell r="AQ2028">
            <v>27876863.690000001</v>
          </cell>
          <cell r="AR2028">
            <v>41179578.979999997</v>
          </cell>
          <cell r="AS2028">
            <v>38437223.310000002</v>
          </cell>
          <cell r="AT2028">
            <v>51034008.520000003</v>
          </cell>
          <cell r="AU2028">
            <v>90332454.859999999</v>
          </cell>
          <cell r="AV2028">
            <v>99865688.760000005</v>
          </cell>
          <cell r="AW2028">
            <v>85270638.519999996</v>
          </cell>
          <cell r="AX2028">
            <v>46379834.439999998</v>
          </cell>
          <cell r="AY2028">
            <v>26720034.149999999</v>
          </cell>
          <cell r="AZ2028">
            <v>46374588.649999999</v>
          </cell>
          <cell r="BA2028">
            <v>48039508.060000002</v>
          </cell>
          <cell r="BB2028">
            <v>46684621.640000001</v>
          </cell>
          <cell r="BC2028">
            <v>33704946.210000001</v>
          </cell>
          <cell r="BD2028">
            <v>0</v>
          </cell>
          <cell r="BE2028">
            <v>0</v>
          </cell>
          <cell r="BF2028">
            <v>0</v>
          </cell>
          <cell r="BG2028">
            <v>0</v>
          </cell>
          <cell r="BH2028">
            <v>0</v>
          </cell>
          <cell r="BI2028">
            <v>0</v>
          </cell>
          <cell r="BJ2028">
            <v>0</v>
          </cell>
          <cell r="BK2028">
            <v>0</v>
          </cell>
          <cell r="BL2028">
            <v>0</v>
          </cell>
        </row>
        <row r="2029">
          <cell r="B2029" t="str">
            <v>1.1.07.02.00001</v>
          </cell>
          <cell r="C2029" t="str">
            <v xml:space="preserve">ALLIED SIGNAL INC.                                </v>
          </cell>
          <cell r="D2029">
            <v>5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  <cell r="X2029">
            <v>0</v>
          </cell>
          <cell r="Y2029">
            <v>0</v>
          </cell>
          <cell r="Z2029">
            <v>0</v>
          </cell>
          <cell r="AA2029">
            <v>0</v>
          </cell>
          <cell r="AB2029">
            <v>0</v>
          </cell>
          <cell r="AC2029">
            <v>0</v>
          </cell>
          <cell r="AD2029">
            <v>0</v>
          </cell>
          <cell r="AE2029">
            <v>0</v>
          </cell>
          <cell r="AF2029">
            <v>0</v>
          </cell>
          <cell r="AG2029">
            <v>0</v>
          </cell>
          <cell r="AH2029">
            <v>0</v>
          </cell>
          <cell r="AI2029">
            <v>0</v>
          </cell>
          <cell r="AJ2029">
            <v>-2721227.36</v>
          </cell>
          <cell r="AK2029">
            <v>-2721227.36</v>
          </cell>
          <cell r="AL2029">
            <v>-2721227.36</v>
          </cell>
          <cell r="AM2029">
            <v>-2721227.36</v>
          </cell>
          <cell r="AN2029">
            <v>0</v>
          </cell>
          <cell r="AO2029">
            <v>0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T2029">
            <v>0</v>
          </cell>
          <cell r="AU2029">
            <v>0</v>
          </cell>
          <cell r="AV2029">
            <v>0</v>
          </cell>
          <cell r="AW2029">
            <v>0</v>
          </cell>
          <cell r="AX2029">
            <v>0</v>
          </cell>
          <cell r="AY2029">
            <v>0</v>
          </cell>
          <cell r="AZ2029">
            <v>0</v>
          </cell>
          <cell r="BA2029">
            <v>0</v>
          </cell>
          <cell r="BB2029">
            <v>0</v>
          </cell>
          <cell r="BC2029">
            <v>0</v>
          </cell>
          <cell r="BD2029">
            <v>0</v>
          </cell>
          <cell r="BE2029">
            <v>0</v>
          </cell>
          <cell r="BF2029">
            <v>0</v>
          </cell>
          <cell r="BG2029">
            <v>0</v>
          </cell>
          <cell r="BH2029">
            <v>0</v>
          </cell>
          <cell r="BI2029">
            <v>0</v>
          </cell>
          <cell r="BJ2029">
            <v>0</v>
          </cell>
          <cell r="BK2029">
            <v>0</v>
          </cell>
          <cell r="BL2029">
            <v>0</v>
          </cell>
        </row>
        <row r="2030">
          <cell r="B2030" t="str">
            <v>1.1.07.02.00002</v>
          </cell>
          <cell r="C2030" t="str">
            <v xml:space="preserve">AMEROPA AG                                        </v>
          </cell>
          <cell r="D2030">
            <v>5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0</v>
          </cell>
          <cell r="P2030">
            <v>0</v>
          </cell>
          <cell r="Q2030">
            <v>-292390</v>
          </cell>
          <cell r="R2030">
            <v>2927152.65</v>
          </cell>
          <cell r="S2030">
            <v>1842923.81</v>
          </cell>
          <cell r="T2030">
            <v>1006939.48</v>
          </cell>
          <cell r="U2030">
            <v>9237502.1699999999</v>
          </cell>
          <cell r="V2030">
            <v>2672833.19</v>
          </cell>
          <cell r="W2030">
            <v>3601958.21</v>
          </cell>
          <cell r="X2030">
            <v>3867627.21</v>
          </cell>
          <cell r="Y2030">
            <v>3384330.34</v>
          </cell>
          <cell r="Z2030">
            <v>-2125601.39</v>
          </cell>
          <cell r="AA2030">
            <v>-2125601.39</v>
          </cell>
          <cell r="AB2030">
            <v>0</v>
          </cell>
          <cell r="AC2030">
            <v>1835489.71</v>
          </cell>
          <cell r="AD2030">
            <v>7579.36</v>
          </cell>
          <cell r="AE2030">
            <v>2362780.3199999998</v>
          </cell>
          <cell r="AF2030">
            <v>-35129.47</v>
          </cell>
          <cell r="AG2030">
            <v>3678657.14</v>
          </cell>
          <cell r="AH2030">
            <v>-174253.56</v>
          </cell>
          <cell r="AI2030">
            <v>4231368.9400000004</v>
          </cell>
          <cell r="AJ2030">
            <v>8891755.5399999991</v>
          </cell>
          <cell r="AK2030">
            <v>4060088.66</v>
          </cell>
          <cell r="AL2030">
            <v>8743913.6600000001</v>
          </cell>
          <cell r="AM2030">
            <v>3613275.87</v>
          </cell>
          <cell r="AN2030">
            <v>0</v>
          </cell>
          <cell r="AO2030">
            <v>-287817.84000000003</v>
          </cell>
          <cell r="AP2030">
            <v>0</v>
          </cell>
          <cell r="AQ2030">
            <v>10361540.99</v>
          </cell>
          <cell r="AR2030">
            <v>13852603.51</v>
          </cell>
          <cell r="AS2030">
            <v>11382346.08</v>
          </cell>
          <cell r="AT2030">
            <v>10201786.25</v>
          </cell>
          <cell r="AU2030">
            <v>10532121.68</v>
          </cell>
          <cell r="AV2030">
            <v>12248673.93</v>
          </cell>
          <cell r="AW2030">
            <v>5189654.07</v>
          </cell>
          <cell r="AX2030">
            <v>0</v>
          </cell>
          <cell r="AY2030">
            <v>0</v>
          </cell>
          <cell r="AZ2030">
            <v>2132229.6</v>
          </cell>
          <cell r="BA2030">
            <v>7852315.1399999997</v>
          </cell>
          <cell r="BB2030">
            <v>13672025.18</v>
          </cell>
          <cell r="BC2030">
            <v>3463500.82</v>
          </cell>
          <cell r="BD2030">
            <v>0</v>
          </cell>
          <cell r="BE2030">
            <v>0</v>
          </cell>
          <cell r="BF2030">
            <v>0</v>
          </cell>
          <cell r="BG2030">
            <v>0</v>
          </cell>
          <cell r="BH2030">
            <v>0</v>
          </cell>
          <cell r="BI2030">
            <v>0</v>
          </cell>
          <cell r="BJ2030">
            <v>0</v>
          </cell>
          <cell r="BK2030">
            <v>0</v>
          </cell>
          <cell r="BL2030">
            <v>0</v>
          </cell>
        </row>
        <row r="2031">
          <cell r="B2031" t="str">
            <v>1.1.07.02.00003</v>
          </cell>
          <cell r="C2031" t="str">
            <v xml:space="preserve">CAMPOTEX LIMITED                                  </v>
          </cell>
          <cell r="D2031">
            <v>5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  <cell r="Q2031">
            <v>0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0</v>
          </cell>
          <cell r="W2031">
            <v>4084584</v>
          </cell>
          <cell r="X2031">
            <v>4084584</v>
          </cell>
          <cell r="Y2031">
            <v>0</v>
          </cell>
          <cell r="Z2031">
            <v>-129213.5</v>
          </cell>
          <cell r="AA2031">
            <v>-129213.5</v>
          </cell>
          <cell r="AB2031">
            <v>0</v>
          </cell>
          <cell r="AC2031">
            <v>0</v>
          </cell>
          <cell r="AD2031">
            <v>0</v>
          </cell>
          <cell r="AE2031">
            <v>0</v>
          </cell>
          <cell r="AF2031">
            <v>0</v>
          </cell>
          <cell r="AG2031">
            <v>0</v>
          </cell>
          <cell r="AH2031">
            <v>3327948</v>
          </cell>
          <cell r="AI2031">
            <v>5708458.4100000001</v>
          </cell>
          <cell r="AJ2031">
            <v>8185984.5199999996</v>
          </cell>
          <cell r="AK2031">
            <v>8686619.5199999996</v>
          </cell>
          <cell r="AL2031">
            <v>307884.33</v>
          </cell>
          <cell r="AM2031">
            <v>3853471.83</v>
          </cell>
          <cell r="AN2031">
            <v>0</v>
          </cell>
          <cell r="AO2031">
            <v>6971328</v>
          </cell>
          <cell r="AP2031">
            <v>5784021</v>
          </cell>
          <cell r="AQ2031">
            <v>1335372.08</v>
          </cell>
          <cell r="AR2031">
            <v>1150862.8500000001</v>
          </cell>
          <cell r="AS2031">
            <v>3262901.4</v>
          </cell>
          <cell r="AT2031">
            <v>7444224</v>
          </cell>
          <cell r="AU2031">
            <v>16276044.789999999</v>
          </cell>
          <cell r="AV2031">
            <v>14423656.970000001</v>
          </cell>
          <cell r="AW2031">
            <v>11182069.51</v>
          </cell>
          <cell r="AX2031">
            <v>8008688.1200000001</v>
          </cell>
          <cell r="AY2031">
            <v>1247344.2</v>
          </cell>
          <cell r="AZ2031">
            <v>1058169.5</v>
          </cell>
          <cell r="BA2031">
            <v>8616837.0099999998</v>
          </cell>
          <cell r="BB2031">
            <v>7464819.6100000003</v>
          </cell>
          <cell r="BC2031">
            <v>6140829.1200000001</v>
          </cell>
          <cell r="BD2031">
            <v>0</v>
          </cell>
          <cell r="BE2031">
            <v>0</v>
          </cell>
          <cell r="BF2031">
            <v>0</v>
          </cell>
          <cell r="BG2031">
            <v>0</v>
          </cell>
          <cell r="BH2031">
            <v>0</v>
          </cell>
          <cell r="BI2031">
            <v>0</v>
          </cell>
          <cell r="BJ2031">
            <v>0</v>
          </cell>
          <cell r="BK2031">
            <v>0</v>
          </cell>
          <cell r="BL2031">
            <v>0</v>
          </cell>
        </row>
        <row r="2032">
          <cell r="B2032" t="str">
            <v>1.1.07.02.00004</v>
          </cell>
          <cell r="C2032" t="str">
            <v xml:space="preserve">CARGILL FERTILIZER INC                            </v>
          </cell>
          <cell r="D2032">
            <v>5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0</v>
          </cell>
          <cell r="P2032">
            <v>0</v>
          </cell>
          <cell r="Q2032">
            <v>0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157309.43</v>
          </cell>
          <cell r="W2032">
            <v>504499.07</v>
          </cell>
          <cell r="X2032">
            <v>331338.68</v>
          </cell>
          <cell r="Y2032">
            <v>0</v>
          </cell>
          <cell r="Z2032">
            <v>0</v>
          </cell>
          <cell r="AA2032">
            <v>18531.37</v>
          </cell>
          <cell r="AB2032">
            <v>0</v>
          </cell>
          <cell r="AC2032">
            <v>0</v>
          </cell>
          <cell r="AD2032">
            <v>0</v>
          </cell>
          <cell r="AE2032">
            <v>1271241.56</v>
          </cell>
          <cell r="AF2032">
            <v>1390169.81</v>
          </cell>
          <cell r="AG2032">
            <v>4772839.88</v>
          </cell>
          <cell r="AH2032">
            <v>5833437.7699999996</v>
          </cell>
          <cell r="AI2032">
            <v>-2216822.3199999998</v>
          </cell>
          <cell r="AJ2032">
            <v>-795757.46</v>
          </cell>
          <cell r="AK2032">
            <v>-3580863.56</v>
          </cell>
          <cell r="AL2032">
            <v>-5885443.0499999998</v>
          </cell>
          <cell r="AM2032">
            <v>-3084577.04</v>
          </cell>
          <cell r="AN2032">
            <v>0</v>
          </cell>
          <cell r="AO2032">
            <v>-101879.01</v>
          </cell>
          <cell r="AP2032">
            <v>0</v>
          </cell>
          <cell r="AQ2032">
            <v>0</v>
          </cell>
          <cell r="AR2032">
            <v>6210312.2599999998</v>
          </cell>
          <cell r="AS2032">
            <v>3047948.18</v>
          </cell>
          <cell r="AT2032">
            <v>3689039.46</v>
          </cell>
          <cell r="AU2032">
            <v>1791410.72</v>
          </cell>
          <cell r="AV2032">
            <v>3577138.09</v>
          </cell>
          <cell r="AW2032">
            <v>1664508.67</v>
          </cell>
          <cell r="AX2032">
            <v>-94647.28</v>
          </cell>
          <cell r="AY2032">
            <v>0</v>
          </cell>
          <cell r="AZ2032">
            <v>0</v>
          </cell>
          <cell r="BA2032">
            <v>5169631.66</v>
          </cell>
          <cell r="BB2032">
            <v>5121994.2</v>
          </cell>
          <cell r="BC2032">
            <v>-219442.14</v>
          </cell>
          <cell r="BD2032">
            <v>0</v>
          </cell>
          <cell r="BE2032">
            <v>0</v>
          </cell>
          <cell r="BF2032">
            <v>0</v>
          </cell>
          <cell r="BG2032">
            <v>0</v>
          </cell>
          <cell r="BH2032">
            <v>0</v>
          </cell>
          <cell r="BI2032">
            <v>0</v>
          </cell>
          <cell r="BJ2032">
            <v>0</v>
          </cell>
          <cell r="BK2032">
            <v>0</v>
          </cell>
          <cell r="BL2032">
            <v>0</v>
          </cell>
        </row>
        <row r="2033">
          <cell r="B2033" t="str">
            <v>1.1.07.02.00005</v>
          </cell>
          <cell r="C2033" t="str">
            <v xml:space="preserve">CELTIC HANDELS AG.                                </v>
          </cell>
          <cell r="D2033">
            <v>5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AO2033">
            <v>0</v>
          </cell>
          <cell r="AP2033">
            <v>0</v>
          </cell>
          <cell r="AQ2033">
            <v>0</v>
          </cell>
          <cell r="AR2033">
            <v>0</v>
          </cell>
          <cell r="AS2033">
            <v>0</v>
          </cell>
          <cell r="AT2033">
            <v>0</v>
          </cell>
          <cell r="AU2033">
            <v>0</v>
          </cell>
          <cell r="AV2033">
            <v>0</v>
          </cell>
          <cell r="AW2033">
            <v>0</v>
          </cell>
          <cell r="AX2033">
            <v>0</v>
          </cell>
          <cell r="AY2033">
            <v>0</v>
          </cell>
          <cell r="AZ2033">
            <v>0</v>
          </cell>
          <cell r="BA2033">
            <v>0</v>
          </cell>
          <cell r="BB2033">
            <v>0</v>
          </cell>
          <cell r="BC2033">
            <v>0</v>
          </cell>
          <cell r="BD2033">
            <v>0</v>
          </cell>
          <cell r="BE2033">
            <v>0</v>
          </cell>
          <cell r="BF2033">
            <v>0</v>
          </cell>
          <cell r="BG2033">
            <v>0</v>
          </cell>
          <cell r="BH2033">
            <v>0</v>
          </cell>
          <cell r="BI2033">
            <v>0</v>
          </cell>
          <cell r="BJ2033">
            <v>0</v>
          </cell>
          <cell r="BK2033">
            <v>0</v>
          </cell>
          <cell r="BL2033">
            <v>0</v>
          </cell>
        </row>
        <row r="2034">
          <cell r="B2034" t="str">
            <v>1.1.07.02.00006</v>
          </cell>
          <cell r="C2034" t="str">
            <v xml:space="preserve">DETLEF VON APPEN                                  </v>
          </cell>
          <cell r="D2034">
            <v>5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AO2034">
            <v>0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T2034">
            <v>0</v>
          </cell>
          <cell r="AU2034">
            <v>0</v>
          </cell>
          <cell r="AV2034">
            <v>0</v>
          </cell>
          <cell r="AW2034">
            <v>0</v>
          </cell>
          <cell r="AX2034">
            <v>0</v>
          </cell>
          <cell r="AY2034">
            <v>0</v>
          </cell>
          <cell r="AZ2034">
            <v>0</v>
          </cell>
          <cell r="BA2034">
            <v>0</v>
          </cell>
          <cell r="BB2034">
            <v>0</v>
          </cell>
          <cell r="BC2034">
            <v>0</v>
          </cell>
          <cell r="BD2034">
            <v>0</v>
          </cell>
          <cell r="BE2034">
            <v>0</v>
          </cell>
          <cell r="BF2034">
            <v>0</v>
          </cell>
          <cell r="BG2034">
            <v>0</v>
          </cell>
          <cell r="BH2034">
            <v>0</v>
          </cell>
          <cell r="BI2034">
            <v>0</v>
          </cell>
          <cell r="BJ2034">
            <v>0</v>
          </cell>
          <cell r="BK2034">
            <v>0</v>
          </cell>
          <cell r="BL2034">
            <v>0</v>
          </cell>
        </row>
        <row r="2035">
          <cell r="B2035" t="str">
            <v>1.1.07.02.00007</v>
          </cell>
          <cell r="C2035" t="str">
            <v xml:space="preserve">ELDRIGE TRADING INC.                              </v>
          </cell>
          <cell r="D2035">
            <v>5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0</v>
          </cell>
          <cell r="P2035">
            <v>0</v>
          </cell>
          <cell r="AO2035">
            <v>0</v>
          </cell>
          <cell r="AP2035">
            <v>0</v>
          </cell>
          <cell r="AQ2035">
            <v>0</v>
          </cell>
          <cell r="AR2035">
            <v>0</v>
          </cell>
          <cell r="AS2035">
            <v>0</v>
          </cell>
          <cell r="AT2035">
            <v>0</v>
          </cell>
          <cell r="AU2035">
            <v>0</v>
          </cell>
          <cell r="AV2035">
            <v>0</v>
          </cell>
          <cell r="AW2035">
            <v>0</v>
          </cell>
          <cell r="AX2035">
            <v>0</v>
          </cell>
          <cell r="AY2035">
            <v>0</v>
          </cell>
          <cell r="AZ2035">
            <v>0</v>
          </cell>
          <cell r="BA2035">
            <v>0</v>
          </cell>
          <cell r="BB2035">
            <v>0</v>
          </cell>
          <cell r="BC2035">
            <v>0</v>
          </cell>
          <cell r="BD2035">
            <v>0</v>
          </cell>
          <cell r="BE2035">
            <v>0</v>
          </cell>
          <cell r="BF2035">
            <v>0</v>
          </cell>
          <cell r="BG2035">
            <v>0</v>
          </cell>
          <cell r="BH2035">
            <v>0</v>
          </cell>
          <cell r="BI2035">
            <v>0</v>
          </cell>
          <cell r="BJ2035">
            <v>0</v>
          </cell>
          <cell r="BK2035">
            <v>0</v>
          </cell>
          <cell r="BL2035">
            <v>0</v>
          </cell>
        </row>
        <row r="2036">
          <cell r="B2036" t="str">
            <v>1.1.07.02.00008</v>
          </cell>
          <cell r="C2036" t="str">
            <v xml:space="preserve">HANDELSGESELLSCHAFT                               </v>
          </cell>
          <cell r="D2036">
            <v>5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AO2036">
            <v>0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T2036">
            <v>0</v>
          </cell>
          <cell r="AU2036">
            <v>0</v>
          </cell>
          <cell r="AV2036">
            <v>0</v>
          </cell>
          <cell r="AW2036">
            <v>0</v>
          </cell>
          <cell r="AX2036">
            <v>0</v>
          </cell>
          <cell r="AY2036">
            <v>0</v>
          </cell>
          <cell r="AZ2036">
            <v>0</v>
          </cell>
          <cell r="BA2036">
            <v>0</v>
          </cell>
          <cell r="BB2036">
            <v>0</v>
          </cell>
          <cell r="BC2036">
            <v>0</v>
          </cell>
          <cell r="BD2036">
            <v>0</v>
          </cell>
          <cell r="BE2036">
            <v>0</v>
          </cell>
          <cell r="BF2036">
            <v>0</v>
          </cell>
          <cell r="BG2036">
            <v>0</v>
          </cell>
          <cell r="BH2036">
            <v>0</v>
          </cell>
          <cell r="BI2036">
            <v>0</v>
          </cell>
          <cell r="BJ2036">
            <v>0</v>
          </cell>
          <cell r="BK2036">
            <v>0</v>
          </cell>
          <cell r="BL2036">
            <v>0</v>
          </cell>
        </row>
        <row r="2037">
          <cell r="B2037" t="str">
            <v>1.1.07.02.00009</v>
          </cell>
          <cell r="C2037" t="str">
            <v xml:space="preserve">HELM FERTILIZER CORPORATION                       </v>
          </cell>
          <cell r="D2037">
            <v>5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0</v>
          </cell>
          <cell r="P2037">
            <v>0</v>
          </cell>
          <cell r="Q2037">
            <v>0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0</v>
          </cell>
          <cell r="W2037">
            <v>5626028.2000000002</v>
          </cell>
          <cell r="X2037">
            <v>4457449.54</v>
          </cell>
          <cell r="Y2037">
            <v>0</v>
          </cell>
          <cell r="Z2037">
            <v>-1929130.25</v>
          </cell>
          <cell r="AA2037">
            <v>-1929130.25</v>
          </cell>
          <cell r="AB2037">
            <v>0</v>
          </cell>
          <cell r="AC2037">
            <v>0</v>
          </cell>
          <cell r="AD2037">
            <v>-194731.95</v>
          </cell>
          <cell r="AE2037">
            <v>-194731.95</v>
          </cell>
          <cell r="AF2037">
            <v>-194731.95</v>
          </cell>
          <cell r="AG2037">
            <v>266492.89</v>
          </cell>
          <cell r="AH2037">
            <v>-21782.55</v>
          </cell>
          <cell r="AI2037">
            <v>-16375.49</v>
          </cell>
          <cell r="AJ2037">
            <v>9747110.4800000004</v>
          </cell>
          <cell r="AK2037">
            <v>3026204.93</v>
          </cell>
          <cell r="AL2037">
            <v>2698257.38</v>
          </cell>
          <cell r="AM2037">
            <v>-677592.88</v>
          </cell>
          <cell r="AN2037">
            <v>0</v>
          </cell>
          <cell r="AO2037">
            <v>4079217.12</v>
          </cell>
          <cell r="AP2037">
            <v>-120591.29</v>
          </cell>
          <cell r="AQ2037">
            <v>-120591.29</v>
          </cell>
          <cell r="AR2037">
            <v>832175.77</v>
          </cell>
          <cell r="AS2037">
            <v>5103267.9000000004</v>
          </cell>
          <cell r="AT2037">
            <v>7076792.46</v>
          </cell>
          <cell r="AU2037">
            <v>19085945.649999999</v>
          </cell>
          <cell r="AV2037">
            <v>13049951.35</v>
          </cell>
          <cell r="AW2037">
            <v>12014130.41</v>
          </cell>
          <cell r="AX2037">
            <v>9337747.7599999998</v>
          </cell>
          <cell r="AY2037">
            <v>1074627.8799999999</v>
          </cell>
          <cell r="AZ2037">
            <v>1591489.29</v>
          </cell>
          <cell r="BA2037">
            <v>-701852.71</v>
          </cell>
          <cell r="BB2037">
            <v>-477283.54</v>
          </cell>
          <cell r="BC2037">
            <v>-118827.89</v>
          </cell>
          <cell r="BD2037">
            <v>0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0</v>
          </cell>
          <cell r="BJ2037">
            <v>0</v>
          </cell>
          <cell r="BK2037">
            <v>0</v>
          </cell>
          <cell r="BL2037">
            <v>0</v>
          </cell>
        </row>
        <row r="2038">
          <cell r="B2038" t="str">
            <v>1.1.07.02.00010</v>
          </cell>
          <cell r="C2038" t="str">
            <v xml:space="preserve">HIDRO AGRI INTERNACIONAL                          </v>
          </cell>
          <cell r="D2038">
            <v>5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72723.360000000001</v>
          </cell>
          <cell r="R2038">
            <v>72723.360000000001</v>
          </cell>
          <cell r="S2038">
            <v>72723.360000000001</v>
          </cell>
          <cell r="T2038">
            <v>72723.360000000001</v>
          </cell>
          <cell r="U2038">
            <v>72723.360000000001</v>
          </cell>
          <cell r="V2038">
            <v>72723.360000000001</v>
          </cell>
          <cell r="W2038">
            <v>72723.360000000001</v>
          </cell>
          <cell r="X2038">
            <v>72723.360000000001</v>
          </cell>
          <cell r="Y2038">
            <v>0</v>
          </cell>
          <cell r="Z2038">
            <v>1969090.4</v>
          </cell>
          <cell r="AA2038">
            <v>-524400.16</v>
          </cell>
          <cell r="AB2038">
            <v>0</v>
          </cell>
          <cell r="AC2038">
            <v>0</v>
          </cell>
          <cell r="AD2038">
            <v>0</v>
          </cell>
          <cell r="AE2038">
            <v>1203299.5</v>
          </cell>
          <cell r="AF2038">
            <v>9697.27</v>
          </cell>
          <cell r="AG2038">
            <v>649326.91</v>
          </cell>
          <cell r="AH2038">
            <v>649326.91</v>
          </cell>
          <cell r="AI2038">
            <v>649326.91</v>
          </cell>
          <cell r="AJ2038">
            <v>1887934.25</v>
          </cell>
          <cell r="AK2038">
            <v>-41618.769999999997</v>
          </cell>
          <cell r="AL2038">
            <v>-2876846.89</v>
          </cell>
          <cell r="AM2038">
            <v>-3168196.89</v>
          </cell>
          <cell r="AN2038">
            <v>0</v>
          </cell>
          <cell r="AO2038">
            <v>0</v>
          </cell>
          <cell r="AP2038">
            <v>0</v>
          </cell>
          <cell r="AQ2038">
            <v>1832525.11</v>
          </cell>
          <cell r="AR2038">
            <v>1579323.93</v>
          </cell>
          <cell r="AS2038">
            <v>1620749.9</v>
          </cell>
          <cell r="AT2038">
            <v>-5586.47</v>
          </cell>
          <cell r="AU2038">
            <v>45512.84</v>
          </cell>
          <cell r="AV2038">
            <v>0</v>
          </cell>
          <cell r="AW2038">
            <v>0</v>
          </cell>
          <cell r="AX2038">
            <v>0</v>
          </cell>
          <cell r="AY2038">
            <v>0</v>
          </cell>
          <cell r="AZ2038">
            <v>0</v>
          </cell>
          <cell r="BA2038">
            <v>0</v>
          </cell>
          <cell r="BB2038">
            <v>0</v>
          </cell>
          <cell r="BC2038">
            <v>0</v>
          </cell>
          <cell r="BD2038">
            <v>0</v>
          </cell>
          <cell r="BE2038">
            <v>0</v>
          </cell>
          <cell r="BF2038">
            <v>0</v>
          </cell>
          <cell r="BG2038">
            <v>0</v>
          </cell>
          <cell r="BH2038">
            <v>0</v>
          </cell>
          <cell r="BI2038">
            <v>0</v>
          </cell>
          <cell r="BJ2038">
            <v>0</v>
          </cell>
          <cell r="BK2038">
            <v>0</v>
          </cell>
          <cell r="BL2038">
            <v>0</v>
          </cell>
        </row>
        <row r="2039">
          <cell r="B2039" t="str">
            <v>1.1.07.02.00011</v>
          </cell>
          <cell r="C2039" t="str">
            <v xml:space="preserve">HONEYWELL INTERNATIONAL                           </v>
          </cell>
          <cell r="D2039">
            <v>5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</v>
          </cell>
          <cell r="Q2039">
            <v>3648395.57</v>
          </cell>
          <cell r="R2039">
            <v>3974475.66</v>
          </cell>
          <cell r="S2039">
            <v>4348395.4400000004</v>
          </cell>
          <cell r="T2039">
            <v>2181197.7000000002</v>
          </cell>
          <cell r="U2039">
            <v>55821.02</v>
          </cell>
          <cell r="V2039">
            <v>2692933.82</v>
          </cell>
          <cell r="W2039">
            <v>3208766.18</v>
          </cell>
          <cell r="X2039">
            <v>-120549.46</v>
          </cell>
          <cell r="Y2039">
            <v>2147299.71</v>
          </cell>
          <cell r="Z2039">
            <v>-1774335.68</v>
          </cell>
          <cell r="AA2039">
            <v>-2898074.94</v>
          </cell>
          <cell r="AB2039">
            <v>0</v>
          </cell>
          <cell r="AC2039">
            <v>4970211.0999999996</v>
          </cell>
          <cell r="AD2039">
            <v>2967951.79</v>
          </cell>
          <cell r="AE2039">
            <v>6252515.0300000003</v>
          </cell>
          <cell r="AF2039">
            <v>2597051.59</v>
          </cell>
          <cell r="AG2039">
            <v>4104735.59</v>
          </cell>
          <cell r="AH2039">
            <v>-663155.17000000004</v>
          </cell>
          <cell r="AI2039">
            <v>1614785.92</v>
          </cell>
          <cell r="AJ2039">
            <v>2154932.54</v>
          </cell>
          <cell r="AK2039">
            <v>162374.42000000001</v>
          </cell>
          <cell r="AL2039">
            <v>2590794.85</v>
          </cell>
          <cell r="AM2039">
            <v>381319.67999999999</v>
          </cell>
          <cell r="AN2039">
            <v>7027520.3200000003</v>
          </cell>
          <cell r="AO2039">
            <v>6585707.2000000002</v>
          </cell>
          <cell r="AP2039">
            <v>4295716.4400000004</v>
          </cell>
          <cell r="AQ2039">
            <v>2588956.58</v>
          </cell>
          <cell r="AR2039">
            <v>-72063.5</v>
          </cell>
          <cell r="AS2039">
            <v>-72063.5</v>
          </cell>
          <cell r="AT2039">
            <v>4753949.8499999996</v>
          </cell>
          <cell r="AU2039">
            <v>9921491.6500000004</v>
          </cell>
          <cell r="AV2039">
            <v>11951334.529999999</v>
          </cell>
          <cell r="AW2039">
            <v>13675713.09</v>
          </cell>
          <cell r="AX2039">
            <v>6474443.3300000001</v>
          </cell>
          <cell r="AY2039">
            <v>5583228.29</v>
          </cell>
          <cell r="AZ2039">
            <v>6859070.4199999999</v>
          </cell>
          <cell r="BA2039">
            <v>3835067.79</v>
          </cell>
          <cell r="BB2039">
            <v>5531249.7199999997</v>
          </cell>
          <cell r="BC2039">
            <v>7306251.2999999998</v>
          </cell>
          <cell r="BD2039">
            <v>0</v>
          </cell>
          <cell r="BE2039">
            <v>0</v>
          </cell>
          <cell r="BF2039">
            <v>0</v>
          </cell>
          <cell r="BG2039">
            <v>0</v>
          </cell>
          <cell r="BH2039">
            <v>0</v>
          </cell>
          <cell r="BI2039">
            <v>0</v>
          </cell>
          <cell r="BJ2039">
            <v>0</v>
          </cell>
          <cell r="BK2039">
            <v>0</v>
          </cell>
          <cell r="BL2039">
            <v>0</v>
          </cell>
        </row>
        <row r="2040">
          <cell r="B2040" t="str">
            <v>1.1.07.02.00012</v>
          </cell>
          <cell r="C2040" t="str">
            <v xml:space="preserve">HUNINT LTD                                        </v>
          </cell>
          <cell r="D2040">
            <v>5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Q2040">
            <v>-741672</v>
          </cell>
          <cell r="R2040">
            <v>-741672</v>
          </cell>
          <cell r="S2040">
            <v>-741672</v>
          </cell>
          <cell r="T2040">
            <v>-741672</v>
          </cell>
          <cell r="U2040">
            <v>-1495364.41</v>
          </cell>
          <cell r="V2040">
            <v>-2614103.77</v>
          </cell>
          <cell r="W2040">
            <v>-2614103.77</v>
          </cell>
          <cell r="X2040">
            <v>-2078246.77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0</v>
          </cell>
          <cell r="AD2040">
            <v>0</v>
          </cell>
          <cell r="AE2040">
            <v>0</v>
          </cell>
          <cell r="AF2040">
            <v>-350635.61</v>
          </cell>
          <cell r="AG2040">
            <v>-350635.61</v>
          </cell>
          <cell r="AH2040">
            <v>-350635.61</v>
          </cell>
          <cell r="AI2040">
            <v>-350635.61</v>
          </cell>
          <cell r="AJ2040">
            <v>-195005.39</v>
          </cell>
          <cell r="AK2040">
            <v>-1307159.97</v>
          </cell>
          <cell r="AL2040">
            <v>-1307159.97</v>
          </cell>
          <cell r="AM2040">
            <v>-1286413.05</v>
          </cell>
          <cell r="AN2040">
            <v>0</v>
          </cell>
          <cell r="AO2040">
            <v>0</v>
          </cell>
          <cell r="AP2040">
            <v>0</v>
          </cell>
          <cell r="AQ2040">
            <v>0</v>
          </cell>
          <cell r="AR2040">
            <v>0</v>
          </cell>
          <cell r="AS2040">
            <v>0</v>
          </cell>
          <cell r="AT2040">
            <v>0</v>
          </cell>
          <cell r="AU2040">
            <v>636092.96</v>
          </cell>
          <cell r="AV2040">
            <v>1393879.04</v>
          </cell>
          <cell r="AW2040">
            <v>739415.71</v>
          </cell>
          <cell r="AX2040">
            <v>-239454.72</v>
          </cell>
          <cell r="AY2040">
            <v>-239454.72</v>
          </cell>
          <cell r="AZ2040">
            <v>0</v>
          </cell>
          <cell r="BA2040">
            <v>1079310.3</v>
          </cell>
          <cell r="BB2040">
            <v>-32282.61</v>
          </cell>
          <cell r="BC2040">
            <v>-32282.61</v>
          </cell>
          <cell r="BD2040">
            <v>0</v>
          </cell>
          <cell r="BE2040">
            <v>0</v>
          </cell>
          <cell r="BF2040">
            <v>0</v>
          </cell>
          <cell r="BG2040">
            <v>0</v>
          </cell>
          <cell r="BH2040">
            <v>0</v>
          </cell>
          <cell r="BI2040">
            <v>0</v>
          </cell>
          <cell r="BJ2040">
            <v>0</v>
          </cell>
          <cell r="BK2040">
            <v>0</v>
          </cell>
          <cell r="BL2040">
            <v>0</v>
          </cell>
        </row>
        <row r="2041">
          <cell r="B2041" t="str">
            <v>1.1.07.02.00013</v>
          </cell>
          <cell r="C2041" t="str">
            <v xml:space="preserve">INDAGRO S/A                                       </v>
          </cell>
          <cell r="D2041">
            <v>5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>
            <v>0</v>
          </cell>
          <cell r="S2041">
            <v>0</v>
          </cell>
          <cell r="T2041">
            <v>0</v>
          </cell>
          <cell r="U2041">
            <v>-27349.35</v>
          </cell>
          <cell r="V2041">
            <v>352959.15</v>
          </cell>
          <cell r="W2041">
            <v>-797074.96</v>
          </cell>
          <cell r="X2041">
            <v>-752548.96</v>
          </cell>
          <cell r="Y2041">
            <v>881529</v>
          </cell>
          <cell r="Z2041">
            <v>-394468.23</v>
          </cell>
          <cell r="AA2041">
            <v>-2649001.67</v>
          </cell>
          <cell r="AB2041">
            <v>0</v>
          </cell>
          <cell r="AC2041">
            <v>0</v>
          </cell>
          <cell r="AD2041">
            <v>0</v>
          </cell>
          <cell r="AE2041">
            <v>-906975.39</v>
          </cell>
          <cell r="AF2041">
            <v>-1018323.14</v>
          </cell>
          <cell r="AG2041">
            <v>-1018323.14</v>
          </cell>
          <cell r="AH2041">
            <v>-1018323.14</v>
          </cell>
          <cell r="AI2041">
            <v>-3009065.69</v>
          </cell>
          <cell r="AJ2041">
            <v>-3009065.69</v>
          </cell>
          <cell r="AK2041">
            <v>592766.44999999995</v>
          </cell>
          <cell r="AL2041">
            <v>3085872.67</v>
          </cell>
          <cell r="AM2041">
            <v>-878563.88</v>
          </cell>
          <cell r="AN2041">
            <v>0</v>
          </cell>
          <cell r="AO2041">
            <v>97779.839999999997</v>
          </cell>
          <cell r="AP2041">
            <v>-521525.28</v>
          </cell>
          <cell r="AQ2041">
            <v>-521525.28</v>
          </cell>
          <cell r="AR2041">
            <v>0</v>
          </cell>
          <cell r="AS2041">
            <v>0</v>
          </cell>
          <cell r="AT2041">
            <v>0</v>
          </cell>
          <cell r="AU2041">
            <v>0</v>
          </cell>
          <cell r="AV2041">
            <v>0</v>
          </cell>
          <cell r="AW2041">
            <v>0</v>
          </cell>
          <cell r="AX2041">
            <v>0</v>
          </cell>
          <cell r="AY2041">
            <v>0</v>
          </cell>
          <cell r="AZ2041">
            <v>6356890.7999999998</v>
          </cell>
          <cell r="BA2041">
            <v>-242244.57</v>
          </cell>
          <cell r="BB2041">
            <v>-218482.82</v>
          </cell>
          <cell r="BC2041">
            <v>-80104.509999999995</v>
          </cell>
          <cell r="BD2041">
            <v>0</v>
          </cell>
          <cell r="BE2041">
            <v>0</v>
          </cell>
          <cell r="BF2041">
            <v>0</v>
          </cell>
          <cell r="BG2041">
            <v>0</v>
          </cell>
          <cell r="BH2041">
            <v>0</v>
          </cell>
          <cell r="BI2041">
            <v>0</v>
          </cell>
          <cell r="BJ2041">
            <v>0</v>
          </cell>
          <cell r="BK2041">
            <v>0</v>
          </cell>
          <cell r="BL2041">
            <v>0</v>
          </cell>
        </row>
        <row r="2042">
          <cell r="B2042" t="str">
            <v>1.1.07.02.00014</v>
          </cell>
          <cell r="C2042" t="str">
            <v xml:space="preserve">ITABIRA INTERNATIONAL LTDA                        </v>
          </cell>
          <cell r="D2042">
            <v>5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0</v>
          </cell>
          <cell r="P2042">
            <v>0</v>
          </cell>
          <cell r="AO2042">
            <v>0</v>
          </cell>
          <cell r="AP2042">
            <v>0</v>
          </cell>
          <cell r="AQ2042">
            <v>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0</v>
          </cell>
          <cell r="AY2042">
            <v>0</v>
          </cell>
          <cell r="AZ2042">
            <v>0</v>
          </cell>
          <cell r="BA2042">
            <v>0</v>
          </cell>
          <cell r="BB2042">
            <v>0</v>
          </cell>
          <cell r="BC2042">
            <v>0</v>
          </cell>
          <cell r="BD2042">
            <v>0</v>
          </cell>
          <cell r="BE2042">
            <v>0</v>
          </cell>
          <cell r="BF2042">
            <v>0</v>
          </cell>
          <cell r="BG2042">
            <v>0</v>
          </cell>
          <cell r="BH2042">
            <v>0</v>
          </cell>
          <cell r="BI2042">
            <v>0</v>
          </cell>
          <cell r="BJ2042">
            <v>0</v>
          </cell>
          <cell r="BK2042">
            <v>0</v>
          </cell>
          <cell r="BL2042">
            <v>0</v>
          </cell>
        </row>
        <row r="2043">
          <cell r="B2043" t="str">
            <v>1.1.07.02.00015</v>
          </cell>
          <cell r="C2043" t="str">
            <v xml:space="preserve">KALI UND.SALZ GMBH                                </v>
          </cell>
          <cell r="D2043">
            <v>5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-4304028.0599999996</v>
          </cell>
          <cell r="R2043">
            <v>-4304028.0599999996</v>
          </cell>
          <cell r="S2043">
            <v>-2998421.66</v>
          </cell>
          <cell r="T2043">
            <v>-2998421.66</v>
          </cell>
          <cell r="U2043">
            <v>-4352316.45</v>
          </cell>
          <cell r="V2043">
            <v>10454361.15</v>
          </cell>
          <cell r="W2043">
            <v>7637484.4699999997</v>
          </cell>
          <cell r="X2043">
            <v>5166003.67</v>
          </cell>
          <cell r="Y2043">
            <v>2340058.7999999998</v>
          </cell>
          <cell r="Z2043">
            <v>2340058.7999999998</v>
          </cell>
          <cell r="AA2043">
            <v>2340058.7999999998</v>
          </cell>
          <cell r="AB2043">
            <v>0</v>
          </cell>
          <cell r="AC2043">
            <v>1354248</v>
          </cell>
          <cell r="AD2043">
            <v>1956755.82</v>
          </cell>
          <cell r="AE2043">
            <v>3230929.64</v>
          </cell>
          <cell r="AF2043">
            <v>1953025.26</v>
          </cell>
          <cell r="AG2043">
            <v>4204273.9800000004</v>
          </cell>
          <cell r="AH2043">
            <v>-251029.32</v>
          </cell>
          <cell r="AI2043">
            <v>9250906.4700000007</v>
          </cell>
          <cell r="AJ2043">
            <v>9569891.5</v>
          </cell>
          <cell r="AK2043">
            <v>19166925.100000001</v>
          </cell>
          <cell r="AL2043">
            <v>21551035.100000001</v>
          </cell>
          <cell r="AM2043">
            <v>12988210.23</v>
          </cell>
          <cell r="AN2043">
            <v>0</v>
          </cell>
          <cell r="AO2043">
            <v>0</v>
          </cell>
          <cell r="AP2043">
            <v>0</v>
          </cell>
          <cell r="AQ2043">
            <v>12131515.800000001</v>
          </cell>
          <cell r="AR2043">
            <v>11541861.199999999</v>
          </cell>
          <cell r="AS2043">
            <v>6405696</v>
          </cell>
          <cell r="AT2043">
            <v>8370444</v>
          </cell>
          <cell r="AU2043">
            <v>14479053.75</v>
          </cell>
          <cell r="AV2043">
            <v>22285831.25</v>
          </cell>
          <cell r="AW2043">
            <v>24008422.5</v>
          </cell>
          <cell r="AX2043">
            <v>15594852</v>
          </cell>
          <cell r="AY2043">
            <v>7579958</v>
          </cell>
          <cell r="AZ2043">
            <v>14774646.5</v>
          </cell>
          <cell r="BA2043">
            <v>10829182.140000001</v>
          </cell>
          <cell r="BB2043">
            <v>9298946.5199999996</v>
          </cell>
          <cell r="BC2043">
            <v>5913390.5199999996</v>
          </cell>
          <cell r="BD2043">
            <v>0</v>
          </cell>
          <cell r="BE2043">
            <v>0</v>
          </cell>
          <cell r="BF2043">
            <v>0</v>
          </cell>
          <cell r="BG2043">
            <v>0</v>
          </cell>
          <cell r="BH2043">
            <v>0</v>
          </cell>
          <cell r="BI2043">
            <v>0</v>
          </cell>
          <cell r="BJ2043">
            <v>0</v>
          </cell>
          <cell r="BK2043">
            <v>0</v>
          </cell>
          <cell r="BL2043">
            <v>0</v>
          </cell>
        </row>
        <row r="2044">
          <cell r="B2044" t="str">
            <v>1.1.07.02.00016</v>
          </cell>
          <cell r="C2044" t="str">
            <v xml:space="preserve">MEKATRADE                                         </v>
          </cell>
          <cell r="D2044">
            <v>5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-511410</v>
          </cell>
          <cell r="X2044">
            <v>-293490.18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-1543707.71</v>
          </cell>
          <cell r="AJ2044">
            <v>-1604914.11</v>
          </cell>
          <cell r="AK2044">
            <v>-2212785.5099999998</v>
          </cell>
          <cell r="AL2044">
            <v>-2357800.7999999998</v>
          </cell>
          <cell r="AM2044">
            <v>-2357800.7999999998</v>
          </cell>
          <cell r="AN2044">
            <v>0</v>
          </cell>
          <cell r="AO2044">
            <v>0</v>
          </cell>
          <cell r="AP2044">
            <v>-26281.88</v>
          </cell>
          <cell r="AQ2044">
            <v>-26281.88</v>
          </cell>
          <cell r="AR2044">
            <v>1126987.32</v>
          </cell>
          <cell r="AS2044">
            <v>1502270.44</v>
          </cell>
          <cell r="AT2044">
            <v>0</v>
          </cell>
          <cell r="AU2044">
            <v>510066</v>
          </cell>
          <cell r="AV2044">
            <v>-15403.09</v>
          </cell>
          <cell r="AW2044">
            <v>508528.66</v>
          </cell>
          <cell r="AX2044">
            <v>-25619.41</v>
          </cell>
          <cell r="AY2044">
            <v>1527224.35</v>
          </cell>
          <cell r="AZ2044">
            <v>1466514.89</v>
          </cell>
          <cell r="BA2044">
            <v>1174904.68</v>
          </cell>
          <cell r="BB2044">
            <v>1106562.78</v>
          </cell>
          <cell r="BC2044">
            <v>-10224.74</v>
          </cell>
          <cell r="BD2044">
            <v>0</v>
          </cell>
          <cell r="BE2044">
            <v>0</v>
          </cell>
          <cell r="BF2044">
            <v>0</v>
          </cell>
          <cell r="BG2044">
            <v>0</v>
          </cell>
          <cell r="BH2044">
            <v>0</v>
          </cell>
          <cell r="BI2044">
            <v>0</v>
          </cell>
          <cell r="BJ2044">
            <v>0</v>
          </cell>
          <cell r="BK2044">
            <v>0</v>
          </cell>
          <cell r="BL2044">
            <v>0</v>
          </cell>
        </row>
        <row r="2045">
          <cell r="B2045" t="str">
            <v>1.1.07.02.00017</v>
          </cell>
          <cell r="C2045" t="str">
            <v xml:space="preserve">NORSK HYDRO A.S.                                  </v>
          </cell>
          <cell r="D2045">
            <v>5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  <cell r="AY2045">
            <v>0</v>
          </cell>
          <cell r="AZ2045">
            <v>0</v>
          </cell>
          <cell r="BA2045">
            <v>0</v>
          </cell>
          <cell r="BB2045">
            <v>0</v>
          </cell>
          <cell r="BC2045">
            <v>0</v>
          </cell>
          <cell r="BD2045">
            <v>0</v>
          </cell>
          <cell r="BE2045">
            <v>0</v>
          </cell>
          <cell r="BF2045">
            <v>0</v>
          </cell>
          <cell r="BG2045">
            <v>0</v>
          </cell>
          <cell r="BH2045">
            <v>0</v>
          </cell>
          <cell r="BI2045">
            <v>0</v>
          </cell>
          <cell r="BJ2045">
            <v>0</v>
          </cell>
          <cell r="BK2045">
            <v>0</v>
          </cell>
          <cell r="BL2045">
            <v>0</v>
          </cell>
        </row>
        <row r="2046">
          <cell r="B2046" t="str">
            <v>1.1.07.02.00018</v>
          </cell>
          <cell r="C2046" t="str">
            <v xml:space="preserve">PCS SALES                                         </v>
          </cell>
          <cell r="D2046">
            <v>5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1322100.22</v>
          </cell>
          <cell r="R2046">
            <v>1322100.22</v>
          </cell>
          <cell r="S2046">
            <v>1126434.47</v>
          </cell>
          <cell r="T2046">
            <v>-125026.27</v>
          </cell>
          <cell r="U2046">
            <v>-125026.27</v>
          </cell>
          <cell r="V2046">
            <v>3501791.5</v>
          </cell>
          <cell r="W2046">
            <v>1174491.28</v>
          </cell>
          <cell r="X2046">
            <v>3291457.9</v>
          </cell>
          <cell r="Y2046">
            <v>0</v>
          </cell>
          <cell r="Z2046">
            <v>-794208.88</v>
          </cell>
          <cell r="AA2046">
            <v>-794208.88</v>
          </cell>
          <cell r="AB2046">
            <v>0</v>
          </cell>
          <cell r="AC2046">
            <v>0</v>
          </cell>
          <cell r="AD2046">
            <v>0</v>
          </cell>
          <cell r="AE2046">
            <v>0</v>
          </cell>
          <cell r="AF2046">
            <v>0</v>
          </cell>
          <cell r="AG2046">
            <v>0</v>
          </cell>
          <cell r="AH2046">
            <v>0</v>
          </cell>
          <cell r="AI2046">
            <v>0</v>
          </cell>
          <cell r="AJ2046">
            <v>0</v>
          </cell>
          <cell r="AK2046">
            <v>0</v>
          </cell>
          <cell r="AL2046">
            <v>0</v>
          </cell>
          <cell r="AM2046">
            <v>-2538790.86</v>
          </cell>
          <cell r="AN2046">
            <v>0</v>
          </cell>
          <cell r="AO2046">
            <v>0</v>
          </cell>
          <cell r="AP2046">
            <v>0</v>
          </cell>
          <cell r="AQ2046">
            <v>0</v>
          </cell>
          <cell r="AR2046">
            <v>0</v>
          </cell>
          <cell r="AS2046">
            <v>0</v>
          </cell>
          <cell r="AT2046">
            <v>0</v>
          </cell>
          <cell r="AU2046">
            <v>0</v>
          </cell>
          <cell r="AV2046">
            <v>0</v>
          </cell>
          <cell r="AW2046">
            <v>0</v>
          </cell>
          <cell r="AX2046">
            <v>742612</v>
          </cell>
          <cell r="AY2046">
            <v>0</v>
          </cell>
          <cell r="AZ2046">
            <v>0</v>
          </cell>
          <cell r="BA2046">
            <v>0</v>
          </cell>
          <cell r="BB2046">
            <v>0</v>
          </cell>
          <cell r="BC2046">
            <v>0</v>
          </cell>
          <cell r="BD2046">
            <v>0</v>
          </cell>
          <cell r="BE2046">
            <v>0</v>
          </cell>
          <cell r="BF2046">
            <v>0</v>
          </cell>
          <cell r="BG2046">
            <v>0</v>
          </cell>
          <cell r="BH2046">
            <v>0</v>
          </cell>
          <cell r="BI2046">
            <v>0</v>
          </cell>
          <cell r="BJ2046">
            <v>0</v>
          </cell>
          <cell r="BK2046">
            <v>0</v>
          </cell>
          <cell r="BL2046">
            <v>0</v>
          </cell>
        </row>
        <row r="2047">
          <cell r="B2047" t="str">
            <v>1.1.07.02.00019</v>
          </cell>
          <cell r="C2047" t="str">
            <v xml:space="preserve">PHOSPHATE CHEMICAIS EXPORT ASSOC INC.             </v>
          </cell>
          <cell r="D2047">
            <v>5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AO2047">
            <v>0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T2047">
            <v>0</v>
          </cell>
          <cell r="AU2047">
            <v>0</v>
          </cell>
          <cell r="AV2047">
            <v>0</v>
          </cell>
          <cell r="AW2047">
            <v>0</v>
          </cell>
          <cell r="AX2047">
            <v>0</v>
          </cell>
          <cell r="AY2047">
            <v>0</v>
          </cell>
          <cell r="AZ2047">
            <v>0</v>
          </cell>
          <cell r="BA2047">
            <v>0</v>
          </cell>
          <cell r="BB2047">
            <v>0</v>
          </cell>
          <cell r="BC2047">
            <v>0</v>
          </cell>
          <cell r="BD2047">
            <v>0</v>
          </cell>
          <cell r="BE2047">
            <v>0</v>
          </cell>
          <cell r="BF2047">
            <v>0</v>
          </cell>
          <cell r="BG2047">
            <v>0</v>
          </cell>
          <cell r="BH2047">
            <v>0</v>
          </cell>
          <cell r="BI2047">
            <v>0</v>
          </cell>
          <cell r="BJ2047">
            <v>0</v>
          </cell>
          <cell r="BK2047">
            <v>0</v>
          </cell>
          <cell r="BL2047">
            <v>0</v>
          </cell>
        </row>
        <row r="2048">
          <cell r="B2048" t="str">
            <v>1.1.07.02.00020</v>
          </cell>
          <cell r="C2048" t="str">
            <v xml:space="preserve">RAMEXCO S/A                                       </v>
          </cell>
          <cell r="D2048">
            <v>5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AO2048">
            <v>0</v>
          </cell>
          <cell r="AP2048">
            <v>0</v>
          </cell>
          <cell r="AQ2048">
            <v>0</v>
          </cell>
          <cell r="AR2048">
            <v>0</v>
          </cell>
          <cell r="AS2048">
            <v>0</v>
          </cell>
          <cell r="AT2048">
            <v>0</v>
          </cell>
          <cell r="AU2048">
            <v>0</v>
          </cell>
          <cell r="AV2048">
            <v>0</v>
          </cell>
          <cell r="AW2048">
            <v>0</v>
          </cell>
          <cell r="AX2048">
            <v>0</v>
          </cell>
          <cell r="AY2048">
            <v>0</v>
          </cell>
          <cell r="AZ2048">
            <v>0</v>
          </cell>
          <cell r="BA2048">
            <v>0</v>
          </cell>
          <cell r="BB2048">
            <v>0</v>
          </cell>
          <cell r="BC2048">
            <v>0</v>
          </cell>
          <cell r="BD2048">
            <v>0</v>
          </cell>
          <cell r="BE2048">
            <v>0</v>
          </cell>
          <cell r="BF2048">
            <v>0</v>
          </cell>
          <cell r="BG2048">
            <v>0</v>
          </cell>
          <cell r="BH2048">
            <v>0</v>
          </cell>
          <cell r="BI2048">
            <v>0</v>
          </cell>
          <cell r="BJ2048">
            <v>0</v>
          </cell>
          <cell r="BK2048">
            <v>0</v>
          </cell>
          <cell r="BL2048">
            <v>0</v>
          </cell>
        </row>
        <row r="2049">
          <cell r="B2049" t="str">
            <v>1.1.07.02.00021</v>
          </cell>
          <cell r="C2049" t="str">
            <v xml:space="preserve">ROTEM AMFERT NEGEV LTDA                           </v>
          </cell>
          <cell r="D2049">
            <v>5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  <cell r="W2049">
            <v>0</v>
          </cell>
          <cell r="X2049">
            <v>0</v>
          </cell>
          <cell r="Y2049">
            <v>0</v>
          </cell>
          <cell r="Z2049">
            <v>0</v>
          </cell>
          <cell r="AA2049">
            <v>0</v>
          </cell>
          <cell r="AB2049">
            <v>0</v>
          </cell>
          <cell r="AC2049">
            <v>0</v>
          </cell>
          <cell r="AD2049">
            <v>0</v>
          </cell>
          <cell r="AE2049">
            <v>0</v>
          </cell>
          <cell r="AF2049">
            <v>0</v>
          </cell>
          <cell r="AG2049">
            <v>0</v>
          </cell>
          <cell r="AH2049">
            <v>3348569.9</v>
          </cell>
          <cell r="AI2049">
            <v>3348569.9</v>
          </cell>
          <cell r="AJ2049">
            <v>3348569.9</v>
          </cell>
          <cell r="AK2049">
            <v>3348569.9</v>
          </cell>
          <cell r="AL2049">
            <v>3348569.9</v>
          </cell>
          <cell r="AM2049">
            <v>3348569.9</v>
          </cell>
          <cell r="AN2049">
            <v>0</v>
          </cell>
          <cell r="AO2049">
            <v>0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T2049">
            <v>0</v>
          </cell>
          <cell r="AU2049">
            <v>0</v>
          </cell>
          <cell r="AV2049">
            <v>0</v>
          </cell>
          <cell r="AW2049">
            <v>0</v>
          </cell>
          <cell r="AX2049">
            <v>0</v>
          </cell>
          <cell r="AY2049">
            <v>0</v>
          </cell>
          <cell r="AZ2049">
            <v>0</v>
          </cell>
          <cell r="BA2049">
            <v>0</v>
          </cell>
          <cell r="BB2049">
            <v>0</v>
          </cell>
          <cell r="BC2049">
            <v>0</v>
          </cell>
          <cell r="BD2049">
            <v>0</v>
          </cell>
          <cell r="BE2049">
            <v>0</v>
          </cell>
          <cell r="BF2049">
            <v>0</v>
          </cell>
          <cell r="BG2049">
            <v>0</v>
          </cell>
          <cell r="BH2049">
            <v>0</v>
          </cell>
          <cell r="BI2049">
            <v>0</v>
          </cell>
          <cell r="BJ2049">
            <v>0</v>
          </cell>
          <cell r="BK2049">
            <v>0</v>
          </cell>
          <cell r="BL2049">
            <v>0</v>
          </cell>
        </row>
        <row r="2050">
          <cell r="B2050" t="str">
            <v>1.1.07.02.00022</v>
          </cell>
          <cell r="C2050" t="str">
            <v xml:space="preserve">TOEPFER                                           </v>
          </cell>
          <cell r="D2050">
            <v>5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AO2050">
            <v>0</v>
          </cell>
          <cell r="AP2050">
            <v>0</v>
          </cell>
          <cell r="AQ2050">
            <v>0</v>
          </cell>
          <cell r="AR2050">
            <v>0</v>
          </cell>
          <cell r="AS2050">
            <v>0</v>
          </cell>
          <cell r="AT2050">
            <v>0</v>
          </cell>
          <cell r="AU2050">
            <v>0</v>
          </cell>
          <cell r="AV2050">
            <v>0</v>
          </cell>
          <cell r="AW2050">
            <v>0</v>
          </cell>
          <cell r="AX2050">
            <v>0</v>
          </cell>
          <cell r="AY2050">
            <v>0</v>
          </cell>
          <cell r="AZ2050">
            <v>0</v>
          </cell>
          <cell r="BA2050">
            <v>0</v>
          </cell>
          <cell r="BB2050">
            <v>0</v>
          </cell>
          <cell r="BC2050">
            <v>0</v>
          </cell>
          <cell r="BD2050">
            <v>0</v>
          </cell>
          <cell r="BE2050">
            <v>0</v>
          </cell>
          <cell r="BF2050">
            <v>0</v>
          </cell>
          <cell r="BG2050">
            <v>0</v>
          </cell>
          <cell r="BH2050">
            <v>0</v>
          </cell>
          <cell r="BI2050">
            <v>0</v>
          </cell>
          <cell r="BJ2050">
            <v>0</v>
          </cell>
          <cell r="BK2050">
            <v>0</v>
          </cell>
          <cell r="BL2050">
            <v>0</v>
          </cell>
        </row>
        <row r="2051">
          <cell r="B2051" t="str">
            <v>1.1.07.02.00023</v>
          </cell>
          <cell r="C2051" t="str">
            <v xml:space="preserve">TRANSAMONIA                                       </v>
          </cell>
          <cell r="D2051">
            <v>5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>
            <v>0</v>
          </cell>
          <cell r="S2051">
            <v>0</v>
          </cell>
          <cell r="T2051">
            <v>1462088.63</v>
          </cell>
          <cell r="U2051">
            <v>1535184.18</v>
          </cell>
          <cell r="V2051">
            <v>2065651.02</v>
          </cell>
          <cell r="W2051">
            <v>2125460.1800000002</v>
          </cell>
          <cell r="X2051">
            <v>925485.07</v>
          </cell>
          <cell r="Y2051">
            <v>0</v>
          </cell>
          <cell r="Z2051">
            <v>0</v>
          </cell>
          <cell r="AA2051">
            <v>0</v>
          </cell>
          <cell r="AB2051">
            <v>0</v>
          </cell>
          <cell r="AC2051">
            <v>-1305020.97</v>
          </cell>
          <cell r="AD2051">
            <v>-1305020.97</v>
          </cell>
          <cell r="AE2051">
            <v>-1305020.97</v>
          </cell>
          <cell r="AF2051">
            <v>-1305020.97</v>
          </cell>
          <cell r="AG2051">
            <v>-469456.7</v>
          </cell>
          <cell r="AH2051">
            <v>-422950.76</v>
          </cell>
          <cell r="AI2051">
            <v>1774474.87</v>
          </cell>
          <cell r="AJ2051">
            <v>-5964211.0099999998</v>
          </cell>
          <cell r="AK2051">
            <v>-5964211.0099999998</v>
          </cell>
          <cell r="AL2051">
            <v>4406542.99</v>
          </cell>
          <cell r="AM2051">
            <v>4406542.99</v>
          </cell>
          <cell r="AN2051">
            <v>0</v>
          </cell>
          <cell r="AO2051">
            <v>0</v>
          </cell>
          <cell r="AP2051">
            <v>0</v>
          </cell>
          <cell r="AQ2051">
            <v>0</v>
          </cell>
          <cell r="AR2051">
            <v>0</v>
          </cell>
          <cell r="AS2051">
            <v>0</v>
          </cell>
          <cell r="AT2051">
            <v>0</v>
          </cell>
          <cell r="AU2051">
            <v>0</v>
          </cell>
          <cell r="AV2051">
            <v>6959131.21</v>
          </cell>
          <cell r="AW2051">
            <v>4063820.84</v>
          </cell>
          <cell r="AX2051">
            <v>3967264.52</v>
          </cell>
          <cell r="AY2051">
            <v>-341496.25</v>
          </cell>
          <cell r="AZ2051">
            <v>-136666.45000000001</v>
          </cell>
          <cell r="BA2051">
            <v>4209898.3499999996</v>
          </cell>
          <cell r="BB2051">
            <v>-15915.69</v>
          </cell>
          <cell r="BC2051">
            <v>-1653.34</v>
          </cell>
          <cell r="BD2051">
            <v>0</v>
          </cell>
          <cell r="BE2051">
            <v>0</v>
          </cell>
          <cell r="BF2051">
            <v>0</v>
          </cell>
          <cell r="BG2051">
            <v>0</v>
          </cell>
          <cell r="BH2051">
            <v>0</v>
          </cell>
          <cell r="BI2051">
            <v>0</v>
          </cell>
          <cell r="BJ2051">
            <v>0</v>
          </cell>
          <cell r="BK2051">
            <v>0</v>
          </cell>
          <cell r="BL2051">
            <v>0</v>
          </cell>
        </row>
        <row r="2052">
          <cell r="B2052" t="str">
            <v>1.1.07.02.00024</v>
          </cell>
          <cell r="C2052" t="str">
            <v xml:space="preserve">WITTRACO DUNGEMITEL GMBH                          </v>
          </cell>
          <cell r="D2052">
            <v>5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  <cell r="X2052">
            <v>0</v>
          </cell>
          <cell r="Y2052">
            <v>0</v>
          </cell>
          <cell r="Z2052">
            <v>0</v>
          </cell>
          <cell r="AA2052">
            <v>0</v>
          </cell>
          <cell r="AB2052">
            <v>0</v>
          </cell>
          <cell r="AC2052">
            <v>0</v>
          </cell>
          <cell r="AD2052">
            <v>0</v>
          </cell>
          <cell r="AE2052">
            <v>0</v>
          </cell>
          <cell r="AF2052">
            <v>0</v>
          </cell>
          <cell r="AG2052">
            <v>0</v>
          </cell>
          <cell r="AH2052">
            <v>0</v>
          </cell>
          <cell r="AI2052">
            <v>4110771.5</v>
          </cell>
          <cell r="AJ2052">
            <v>3442550.81</v>
          </cell>
          <cell r="AK2052">
            <v>1130156.81</v>
          </cell>
          <cell r="AL2052">
            <v>-1174011.19</v>
          </cell>
          <cell r="AM2052">
            <v>-1091565.42</v>
          </cell>
          <cell r="AN2052">
            <v>0</v>
          </cell>
          <cell r="AO2052">
            <v>0</v>
          </cell>
          <cell r="AP2052">
            <v>1543634.11</v>
          </cell>
          <cell r="AQ2052">
            <v>295351.58</v>
          </cell>
          <cell r="AR2052">
            <v>-95299.66</v>
          </cell>
          <cell r="AS2052">
            <v>-39112.76</v>
          </cell>
          <cell r="AT2052">
            <v>0</v>
          </cell>
          <cell r="AU2052">
            <v>0</v>
          </cell>
          <cell r="AV2052">
            <v>0</v>
          </cell>
          <cell r="AW2052">
            <v>0</v>
          </cell>
          <cell r="AX2052">
            <v>0</v>
          </cell>
          <cell r="AY2052">
            <v>0</v>
          </cell>
          <cell r="AZ2052">
            <v>0</v>
          </cell>
          <cell r="BA2052">
            <v>0</v>
          </cell>
          <cell r="BB2052">
            <v>0</v>
          </cell>
          <cell r="BC2052">
            <v>0</v>
          </cell>
          <cell r="BD2052">
            <v>0</v>
          </cell>
          <cell r="BE2052">
            <v>0</v>
          </cell>
          <cell r="BF2052">
            <v>0</v>
          </cell>
          <cell r="BG2052">
            <v>0</v>
          </cell>
          <cell r="BH2052">
            <v>0</v>
          </cell>
          <cell r="BI2052">
            <v>0</v>
          </cell>
          <cell r="BJ2052">
            <v>0</v>
          </cell>
          <cell r="BK2052">
            <v>0</v>
          </cell>
          <cell r="BL2052">
            <v>0</v>
          </cell>
        </row>
        <row r="2053">
          <cell r="B2053" t="str">
            <v>1.1.07.02.00025</v>
          </cell>
          <cell r="C2053" t="str">
            <v xml:space="preserve">QUIMICA INDUSTRIAL DEL BORAX LTDA                 </v>
          </cell>
          <cell r="D2053">
            <v>5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>
            <v>-16432</v>
          </cell>
          <cell r="S2053">
            <v>-13661.59</v>
          </cell>
          <cell r="T2053">
            <v>-13661.59</v>
          </cell>
          <cell r="U2053">
            <v>-13661.59</v>
          </cell>
          <cell r="V2053">
            <v>-13661.59</v>
          </cell>
          <cell r="W2053">
            <v>-13661.59</v>
          </cell>
          <cell r="X2053">
            <v>-13661.59</v>
          </cell>
          <cell r="Y2053">
            <v>0</v>
          </cell>
          <cell r="Z2053">
            <v>0</v>
          </cell>
          <cell r="AA2053">
            <v>0</v>
          </cell>
          <cell r="AB2053">
            <v>0</v>
          </cell>
          <cell r="AC2053">
            <v>0</v>
          </cell>
          <cell r="AD2053">
            <v>0</v>
          </cell>
          <cell r="AE2053">
            <v>0</v>
          </cell>
          <cell r="AF2053">
            <v>0</v>
          </cell>
          <cell r="AG2053">
            <v>0</v>
          </cell>
          <cell r="AH2053">
            <v>0</v>
          </cell>
          <cell r="AI2053">
            <v>0</v>
          </cell>
          <cell r="AJ2053">
            <v>0</v>
          </cell>
          <cell r="AK2053">
            <v>0</v>
          </cell>
          <cell r="AL2053">
            <v>0</v>
          </cell>
          <cell r="AM2053">
            <v>0</v>
          </cell>
          <cell r="AN2053">
            <v>0</v>
          </cell>
          <cell r="AO2053">
            <v>0</v>
          </cell>
          <cell r="AP2053">
            <v>0</v>
          </cell>
          <cell r="AQ2053">
            <v>0</v>
          </cell>
          <cell r="AR2053">
            <v>0</v>
          </cell>
          <cell r="AS2053">
            <v>0</v>
          </cell>
          <cell r="AT2053">
            <v>0</v>
          </cell>
          <cell r="AU2053">
            <v>0</v>
          </cell>
          <cell r="AV2053">
            <v>0</v>
          </cell>
          <cell r="AW2053">
            <v>0</v>
          </cell>
          <cell r="AX2053">
            <v>0</v>
          </cell>
          <cell r="AY2053">
            <v>0</v>
          </cell>
          <cell r="AZ2053">
            <v>0</v>
          </cell>
          <cell r="BA2053">
            <v>0</v>
          </cell>
          <cell r="BB2053">
            <v>0</v>
          </cell>
          <cell r="BC2053">
            <v>0</v>
          </cell>
          <cell r="BD2053">
            <v>0</v>
          </cell>
          <cell r="BE2053">
            <v>0</v>
          </cell>
          <cell r="BF2053">
            <v>0</v>
          </cell>
          <cell r="BG2053">
            <v>0</v>
          </cell>
          <cell r="BH2053">
            <v>0</v>
          </cell>
          <cell r="BI2053">
            <v>0</v>
          </cell>
          <cell r="BJ2053">
            <v>0</v>
          </cell>
          <cell r="BK2053">
            <v>0</v>
          </cell>
          <cell r="BL2053">
            <v>0</v>
          </cell>
        </row>
        <row r="2054">
          <cell r="B2054" t="str">
            <v>1.1.07.02.00026</v>
          </cell>
          <cell r="C2054" t="str">
            <v xml:space="preserve">APATIT FERTILIZERS S/A                            </v>
          </cell>
          <cell r="D2054">
            <v>5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>
            <v>0</v>
          </cell>
          <cell r="S2054">
            <v>-880110</v>
          </cell>
          <cell r="T2054">
            <v>-880110</v>
          </cell>
          <cell r="U2054">
            <v>-880110</v>
          </cell>
          <cell r="V2054">
            <v>-880110</v>
          </cell>
          <cell r="W2054">
            <v>-880110</v>
          </cell>
          <cell r="X2054">
            <v>-3194284.75</v>
          </cell>
          <cell r="Y2054">
            <v>0</v>
          </cell>
          <cell r="Z2054">
            <v>42.62</v>
          </cell>
          <cell r="AA2054">
            <v>0</v>
          </cell>
          <cell r="AB2054">
            <v>0</v>
          </cell>
          <cell r="AC2054">
            <v>0</v>
          </cell>
          <cell r="AD2054">
            <v>0</v>
          </cell>
          <cell r="AE2054">
            <v>0</v>
          </cell>
          <cell r="AF2054">
            <v>0</v>
          </cell>
          <cell r="AG2054">
            <v>0</v>
          </cell>
          <cell r="AH2054">
            <v>0</v>
          </cell>
          <cell r="AI2054">
            <v>0</v>
          </cell>
          <cell r="AJ2054">
            <v>0</v>
          </cell>
          <cell r="AK2054">
            <v>0</v>
          </cell>
          <cell r="AL2054">
            <v>0</v>
          </cell>
          <cell r="AM2054">
            <v>0</v>
          </cell>
          <cell r="AN2054">
            <v>0</v>
          </cell>
          <cell r="AO2054">
            <v>0</v>
          </cell>
          <cell r="AP2054">
            <v>0</v>
          </cell>
          <cell r="AQ2054">
            <v>0</v>
          </cell>
          <cell r="AR2054">
            <v>0</v>
          </cell>
          <cell r="AS2054">
            <v>0</v>
          </cell>
          <cell r="AT2054">
            <v>0</v>
          </cell>
          <cell r="AU2054">
            <v>0</v>
          </cell>
          <cell r="AV2054">
            <v>0</v>
          </cell>
          <cell r="AW2054">
            <v>0</v>
          </cell>
          <cell r="AX2054">
            <v>0</v>
          </cell>
          <cell r="AY2054">
            <v>0</v>
          </cell>
          <cell r="AZ2054">
            <v>0</v>
          </cell>
          <cell r="BA2054">
            <v>0</v>
          </cell>
          <cell r="BB2054">
            <v>0</v>
          </cell>
          <cell r="BC2054">
            <v>0</v>
          </cell>
          <cell r="BD2054">
            <v>0</v>
          </cell>
          <cell r="BE2054">
            <v>0</v>
          </cell>
          <cell r="BF2054">
            <v>0</v>
          </cell>
          <cell r="BG2054">
            <v>0</v>
          </cell>
          <cell r="BH2054">
            <v>0</v>
          </cell>
          <cell r="BI2054">
            <v>0</v>
          </cell>
          <cell r="BJ2054">
            <v>0</v>
          </cell>
          <cell r="BK2054">
            <v>0</v>
          </cell>
          <cell r="BL2054">
            <v>0</v>
          </cell>
        </row>
        <row r="2055">
          <cell r="B2055" t="str">
            <v>1.1.07.02.00027</v>
          </cell>
          <cell r="C2055" t="str">
            <v xml:space="preserve">EVERTRADE                                         </v>
          </cell>
          <cell r="D2055">
            <v>5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>
            <v>0</v>
          </cell>
          <cell r="S2055">
            <v>0</v>
          </cell>
          <cell r="T2055">
            <v>-689470.17</v>
          </cell>
          <cell r="U2055">
            <v>-689470.17</v>
          </cell>
          <cell r="V2055">
            <v>-689470.17</v>
          </cell>
          <cell r="W2055">
            <v>-689470.17</v>
          </cell>
          <cell r="X2055">
            <v>-689470.17</v>
          </cell>
          <cell r="Y2055">
            <v>0</v>
          </cell>
          <cell r="Z2055">
            <v>0</v>
          </cell>
          <cell r="AA2055">
            <v>0</v>
          </cell>
          <cell r="AB2055">
            <v>0</v>
          </cell>
          <cell r="AC2055">
            <v>0</v>
          </cell>
          <cell r="AD2055">
            <v>0</v>
          </cell>
          <cell r="AE2055">
            <v>0</v>
          </cell>
          <cell r="AF2055">
            <v>0</v>
          </cell>
          <cell r="AG2055">
            <v>0</v>
          </cell>
          <cell r="AH2055">
            <v>0</v>
          </cell>
          <cell r="AI2055">
            <v>0</v>
          </cell>
          <cell r="AJ2055">
            <v>0</v>
          </cell>
          <cell r="AK2055">
            <v>0</v>
          </cell>
          <cell r="AL2055">
            <v>0</v>
          </cell>
          <cell r="AM2055">
            <v>0</v>
          </cell>
          <cell r="AN2055">
            <v>0</v>
          </cell>
          <cell r="AO2055">
            <v>0</v>
          </cell>
          <cell r="AP2055">
            <v>0</v>
          </cell>
          <cell r="AQ2055">
            <v>0</v>
          </cell>
          <cell r="AR2055">
            <v>0</v>
          </cell>
          <cell r="AS2055">
            <v>0</v>
          </cell>
          <cell r="AT2055">
            <v>0</v>
          </cell>
          <cell r="AU2055">
            <v>0</v>
          </cell>
          <cell r="AV2055">
            <v>0</v>
          </cell>
          <cell r="AW2055">
            <v>0</v>
          </cell>
          <cell r="AX2055">
            <v>0</v>
          </cell>
          <cell r="AY2055">
            <v>0</v>
          </cell>
          <cell r="AZ2055">
            <v>0</v>
          </cell>
          <cell r="BA2055">
            <v>0</v>
          </cell>
          <cell r="BB2055">
            <v>0</v>
          </cell>
          <cell r="BC2055">
            <v>0</v>
          </cell>
          <cell r="BD2055">
            <v>0</v>
          </cell>
          <cell r="BE2055">
            <v>0</v>
          </cell>
          <cell r="BF2055">
            <v>0</v>
          </cell>
          <cell r="BG2055">
            <v>0</v>
          </cell>
          <cell r="BH2055">
            <v>0</v>
          </cell>
          <cell r="BI2055">
            <v>0</v>
          </cell>
          <cell r="BJ2055">
            <v>0</v>
          </cell>
          <cell r="BK2055">
            <v>0</v>
          </cell>
          <cell r="BL2055">
            <v>0</v>
          </cell>
        </row>
        <row r="2056">
          <cell r="B2056" t="str">
            <v>1.1.07.02.00028</v>
          </cell>
          <cell r="C2056" t="str">
            <v xml:space="preserve">DELANACION ARGENTINA                              </v>
          </cell>
          <cell r="D2056">
            <v>5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  <cell r="X2056">
            <v>0</v>
          </cell>
          <cell r="Y2056">
            <v>0</v>
          </cell>
          <cell r="Z2056">
            <v>0</v>
          </cell>
          <cell r="AA2056">
            <v>0</v>
          </cell>
          <cell r="AB2056">
            <v>0</v>
          </cell>
          <cell r="AC2056">
            <v>0</v>
          </cell>
          <cell r="AD2056">
            <v>0</v>
          </cell>
          <cell r="AE2056">
            <v>0</v>
          </cell>
          <cell r="AF2056">
            <v>0</v>
          </cell>
          <cell r="AG2056">
            <v>10335.799999999999</v>
          </cell>
          <cell r="AH2056">
            <v>10335.799999999999</v>
          </cell>
          <cell r="AI2056">
            <v>10335.799999999999</v>
          </cell>
          <cell r="AJ2056">
            <v>10335.799999999999</v>
          </cell>
          <cell r="AK2056">
            <v>10335.799999999999</v>
          </cell>
          <cell r="AL2056">
            <v>10335.799999999999</v>
          </cell>
          <cell r="AM2056">
            <v>10335.799999999999</v>
          </cell>
          <cell r="AN2056">
            <v>0</v>
          </cell>
          <cell r="AO2056">
            <v>0</v>
          </cell>
          <cell r="AP2056">
            <v>0</v>
          </cell>
          <cell r="AQ2056">
            <v>0</v>
          </cell>
          <cell r="AR2056">
            <v>0</v>
          </cell>
          <cell r="AS2056">
            <v>0</v>
          </cell>
          <cell r="AT2056">
            <v>0</v>
          </cell>
          <cell r="AU2056">
            <v>0</v>
          </cell>
          <cell r="AV2056">
            <v>0</v>
          </cell>
          <cell r="AW2056">
            <v>0</v>
          </cell>
          <cell r="AX2056">
            <v>0</v>
          </cell>
          <cell r="AY2056">
            <v>0</v>
          </cell>
          <cell r="AZ2056">
            <v>0</v>
          </cell>
          <cell r="BA2056">
            <v>0</v>
          </cell>
          <cell r="BB2056">
            <v>0</v>
          </cell>
          <cell r="BC2056">
            <v>0</v>
          </cell>
          <cell r="BD2056">
            <v>0</v>
          </cell>
          <cell r="BE2056">
            <v>0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  <cell r="BK2056">
            <v>0</v>
          </cell>
          <cell r="BL2056">
            <v>0</v>
          </cell>
        </row>
        <row r="2057">
          <cell r="B2057" t="str">
            <v>1.1.07.02.00029</v>
          </cell>
          <cell r="C2057" t="str">
            <v xml:space="preserve">FETCOMINVEST - MONACO SAM                         </v>
          </cell>
          <cell r="D2057">
            <v>5</v>
          </cell>
          <cell r="E2057">
            <v>0</v>
          </cell>
          <cell r="F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</v>
          </cell>
          <cell r="AO2057">
            <v>0</v>
          </cell>
          <cell r="AP2057">
            <v>0</v>
          </cell>
          <cell r="AQ2057">
            <v>0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0</v>
          </cell>
          <cell r="AY2057">
            <v>0</v>
          </cell>
          <cell r="AZ2057">
            <v>0</v>
          </cell>
          <cell r="BA2057">
            <v>0</v>
          </cell>
          <cell r="BB2057">
            <v>0</v>
          </cell>
          <cell r="BC2057">
            <v>0</v>
          </cell>
          <cell r="BD2057">
            <v>0</v>
          </cell>
          <cell r="BE2057">
            <v>0</v>
          </cell>
          <cell r="BF2057">
            <v>0</v>
          </cell>
          <cell r="BG2057">
            <v>0</v>
          </cell>
          <cell r="BH2057">
            <v>0</v>
          </cell>
          <cell r="BI2057">
            <v>0</v>
          </cell>
          <cell r="BJ2057">
            <v>0</v>
          </cell>
          <cell r="BK2057">
            <v>0</v>
          </cell>
          <cell r="BL2057">
            <v>0</v>
          </cell>
        </row>
        <row r="2058">
          <cell r="B2058" t="str">
            <v>1.1.07.02.00030</v>
          </cell>
          <cell r="C2058" t="str">
            <v xml:space="preserve">INTER SHEN INTERN.CHEMICAL COMP.                  </v>
          </cell>
          <cell r="D2058">
            <v>5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AO2058">
            <v>0</v>
          </cell>
          <cell r="AP2058">
            <v>0</v>
          </cell>
          <cell r="AQ2058">
            <v>0</v>
          </cell>
          <cell r="AR2058">
            <v>0</v>
          </cell>
          <cell r="AS2058">
            <v>0</v>
          </cell>
          <cell r="AT2058">
            <v>0</v>
          </cell>
          <cell r="AU2058">
            <v>0</v>
          </cell>
          <cell r="AV2058">
            <v>0</v>
          </cell>
          <cell r="AW2058">
            <v>0</v>
          </cell>
          <cell r="AX2058">
            <v>0</v>
          </cell>
          <cell r="AY2058">
            <v>0</v>
          </cell>
          <cell r="AZ2058">
            <v>0</v>
          </cell>
          <cell r="BA2058">
            <v>0</v>
          </cell>
          <cell r="BB2058">
            <v>0</v>
          </cell>
          <cell r="BC2058">
            <v>0</v>
          </cell>
          <cell r="BD2058">
            <v>0</v>
          </cell>
          <cell r="BE2058">
            <v>0</v>
          </cell>
          <cell r="BF2058">
            <v>0</v>
          </cell>
          <cell r="BG2058">
            <v>0</v>
          </cell>
          <cell r="BH2058">
            <v>0</v>
          </cell>
          <cell r="BI2058">
            <v>0</v>
          </cell>
          <cell r="BJ2058">
            <v>0</v>
          </cell>
          <cell r="BK2058">
            <v>0</v>
          </cell>
          <cell r="BL2058">
            <v>0</v>
          </cell>
        </row>
        <row r="2059">
          <cell r="B2059" t="str">
            <v>1.1.07.02.00031</v>
          </cell>
          <cell r="C2059" t="str">
            <v xml:space="preserve">GLENCORE INTERNATIONAL AG                         </v>
          </cell>
          <cell r="D2059">
            <v>5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0</v>
          </cell>
          <cell r="P2059">
            <v>0</v>
          </cell>
          <cell r="AO2059">
            <v>0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0</v>
          </cell>
          <cell r="AY2059">
            <v>0</v>
          </cell>
          <cell r="AZ2059">
            <v>0</v>
          </cell>
          <cell r="BA2059">
            <v>0</v>
          </cell>
          <cell r="BB2059">
            <v>0</v>
          </cell>
          <cell r="BC2059">
            <v>0</v>
          </cell>
          <cell r="BD2059">
            <v>0</v>
          </cell>
          <cell r="BE2059">
            <v>0</v>
          </cell>
          <cell r="BF2059">
            <v>0</v>
          </cell>
          <cell r="BG2059">
            <v>0</v>
          </cell>
          <cell r="BH2059">
            <v>0</v>
          </cell>
          <cell r="BI2059">
            <v>0</v>
          </cell>
          <cell r="BJ2059">
            <v>0</v>
          </cell>
          <cell r="BK2059">
            <v>0</v>
          </cell>
          <cell r="BL2059">
            <v>0</v>
          </cell>
        </row>
        <row r="2060">
          <cell r="B2060" t="str">
            <v>1.1.07.02.00032</v>
          </cell>
          <cell r="C2060" t="str">
            <v xml:space="preserve">DSW                                               </v>
          </cell>
          <cell r="D2060">
            <v>5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3342105</v>
          </cell>
          <cell r="W2060">
            <v>8630182.5</v>
          </cell>
          <cell r="X2060">
            <v>8630182.5</v>
          </cell>
          <cell r="Y2060">
            <v>4067054.25</v>
          </cell>
          <cell r="Z2060">
            <v>4145560.15</v>
          </cell>
          <cell r="AA2060">
            <v>4263319</v>
          </cell>
          <cell r="AB2060">
            <v>0</v>
          </cell>
          <cell r="AC2060">
            <v>2771129.97</v>
          </cell>
          <cell r="AD2060">
            <v>2820442.17</v>
          </cell>
          <cell r="AE2060">
            <v>2820442.17</v>
          </cell>
          <cell r="AF2060">
            <v>2820442.17</v>
          </cell>
          <cell r="AG2060">
            <v>6439512.1699999999</v>
          </cell>
          <cell r="AH2060">
            <v>6439512.1699999999</v>
          </cell>
          <cell r="AI2060">
            <v>15699033.550000001</v>
          </cell>
          <cell r="AJ2060">
            <v>20462228.600000001</v>
          </cell>
          <cell r="AK2060">
            <v>24454111.609999999</v>
          </cell>
          <cell r="AL2060">
            <v>24454111.609999999</v>
          </cell>
          <cell r="AM2060">
            <v>24454111.609999999</v>
          </cell>
          <cell r="AN2060">
            <v>0</v>
          </cell>
          <cell r="AO2060">
            <v>4886280</v>
          </cell>
          <cell r="AP2060">
            <v>0</v>
          </cell>
          <cell r="AQ2060">
            <v>0</v>
          </cell>
          <cell r="AR2060">
            <v>5052815.3</v>
          </cell>
          <cell r="AS2060">
            <v>6223219.6699999999</v>
          </cell>
          <cell r="AT2060">
            <v>9503358.9700000007</v>
          </cell>
          <cell r="AU2060">
            <v>15422156.890000001</v>
          </cell>
          <cell r="AV2060">
            <v>12358387.029999999</v>
          </cell>
          <cell r="AW2060">
            <v>10614993.890000001</v>
          </cell>
          <cell r="AX2060">
            <v>3134583.4</v>
          </cell>
          <cell r="AY2060">
            <v>10288602.4</v>
          </cell>
          <cell r="AZ2060">
            <v>12272244.1</v>
          </cell>
          <cell r="BA2060">
            <v>4414827.6399999997</v>
          </cell>
          <cell r="BB2060">
            <v>2195346.5699999998</v>
          </cell>
          <cell r="BC2060">
            <v>8330934.04</v>
          </cell>
          <cell r="BD2060">
            <v>0</v>
          </cell>
          <cell r="BE2060">
            <v>0</v>
          </cell>
          <cell r="BF2060">
            <v>0</v>
          </cell>
          <cell r="BG2060">
            <v>0</v>
          </cell>
          <cell r="BH2060">
            <v>0</v>
          </cell>
          <cell r="BI2060">
            <v>0</v>
          </cell>
          <cell r="BJ2060">
            <v>0</v>
          </cell>
          <cell r="BK2060">
            <v>0</v>
          </cell>
          <cell r="BL2060">
            <v>0</v>
          </cell>
        </row>
        <row r="2061">
          <cell r="B2061" t="str">
            <v>1.1.07.02.00033</v>
          </cell>
          <cell r="C2061" t="str">
            <v xml:space="preserve">AWT HANDELS UND BETEILIGUNGS                      </v>
          </cell>
          <cell r="D2061">
            <v>5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0</v>
          </cell>
          <cell r="W2061">
            <v>-2486598.16</v>
          </cell>
          <cell r="X2061">
            <v>-2486598.16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0</v>
          </cell>
          <cell r="AK2061">
            <v>-887710.97</v>
          </cell>
          <cell r="AL2061">
            <v>-2583973.9700000002</v>
          </cell>
          <cell r="AM2061">
            <v>-2583973.9700000002</v>
          </cell>
          <cell r="AN2061">
            <v>0</v>
          </cell>
          <cell r="AO2061">
            <v>0</v>
          </cell>
          <cell r="AP2061">
            <v>0</v>
          </cell>
          <cell r="AQ2061">
            <v>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0</v>
          </cell>
          <cell r="AY2061">
            <v>0</v>
          </cell>
          <cell r="AZ2061">
            <v>0</v>
          </cell>
          <cell r="BA2061">
            <v>0</v>
          </cell>
          <cell r="BB2061">
            <v>0</v>
          </cell>
          <cell r="BC2061">
            <v>0</v>
          </cell>
          <cell r="BD2061">
            <v>0</v>
          </cell>
          <cell r="BE2061">
            <v>0</v>
          </cell>
          <cell r="BF2061">
            <v>0</v>
          </cell>
          <cell r="BG2061">
            <v>0</v>
          </cell>
          <cell r="BH2061">
            <v>0</v>
          </cell>
          <cell r="BI2061">
            <v>0</v>
          </cell>
          <cell r="BJ2061">
            <v>0</v>
          </cell>
          <cell r="BK2061">
            <v>0</v>
          </cell>
          <cell r="BL2061">
            <v>0</v>
          </cell>
        </row>
        <row r="2062">
          <cell r="B2062" t="str">
            <v>1.1.07.02.00034</v>
          </cell>
          <cell r="C2062" t="str">
            <v xml:space="preserve">FERTKOLA INC.                                     </v>
          </cell>
          <cell r="D2062">
            <v>5</v>
          </cell>
          <cell r="E2062">
            <v>0</v>
          </cell>
          <cell r="F2062">
            <v>0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  <cell r="X2062">
            <v>0</v>
          </cell>
          <cell r="Y2062">
            <v>0</v>
          </cell>
          <cell r="Z2062">
            <v>-1037827.35</v>
          </cell>
          <cell r="AA2062">
            <v>2743090.95</v>
          </cell>
          <cell r="AB2062">
            <v>0</v>
          </cell>
          <cell r="AC2062">
            <v>0</v>
          </cell>
          <cell r="AD2062">
            <v>0</v>
          </cell>
          <cell r="AE2062">
            <v>-665744.21</v>
          </cell>
          <cell r="AF2062">
            <v>-665744.21</v>
          </cell>
          <cell r="AG2062">
            <v>-665744.21</v>
          </cell>
          <cell r="AH2062">
            <v>-665744.21</v>
          </cell>
          <cell r="AI2062">
            <v>-665744.21</v>
          </cell>
          <cell r="AJ2062">
            <v>-665744.21</v>
          </cell>
          <cell r="AK2062">
            <v>-665744.21</v>
          </cell>
          <cell r="AL2062">
            <v>-665744.21</v>
          </cell>
          <cell r="AM2062">
            <v>-665744.21</v>
          </cell>
          <cell r="AN2062">
            <v>0</v>
          </cell>
          <cell r="AO2062">
            <v>0</v>
          </cell>
          <cell r="AP2062">
            <v>0</v>
          </cell>
          <cell r="AQ2062">
            <v>0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0</v>
          </cell>
          <cell r="AY2062">
            <v>0</v>
          </cell>
          <cell r="AZ2062">
            <v>0</v>
          </cell>
          <cell r="BA2062">
            <v>0</v>
          </cell>
          <cell r="BB2062">
            <v>0</v>
          </cell>
          <cell r="BC2062">
            <v>0</v>
          </cell>
          <cell r="BD2062">
            <v>0</v>
          </cell>
          <cell r="BE2062">
            <v>0</v>
          </cell>
          <cell r="BF2062">
            <v>0</v>
          </cell>
          <cell r="BG2062">
            <v>0</v>
          </cell>
          <cell r="BH2062">
            <v>0</v>
          </cell>
          <cell r="BI2062">
            <v>0</v>
          </cell>
          <cell r="BJ2062">
            <v>0</v>
          </cell>
          <cell r="BK2062">
            <v>0</v>
          </cell>
          <cell r="BL2062">
            <v>0</v>
          </cell>
        </row>
        <row r="2063">
          <cell r="B2063" t="str">
            <v>1.1.07.02.00035</v>
          </cell>
          <cell r="C2063" t="str">
            <v xml:space="preserve">INTERNATIONAL PETROCHIMICAL SALES                 </v>
          </cell>
          <cell r="D2063">
            <v>5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-1732707.34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  <cell r="AY2063">
            <v>0</v>
          </cell>
          <cell r="AZ2063">
            <v>0</v>
          </cell>
          <cell r="BA2063">
            <v>0</v>
          </cell>
          <cell r="BB2063">
            <v>0</v>
          </cell>
          <cell r="BC2063">
            <v>0</v>
          </cell>
          <cell r="BD2063">
            <v>0</v>
          </cell>
          <cell r="BE2063">
            <v>0</v>
          </cell>
          <cell r="BF2063">
            <v>0</v>
          </cell>
          <cell r="BG2063">
            <v>0</v>
          </cell>
          <cell r="BH2063">
            <v>0</v>
          </cell>
          <cell r="BI2063">
            <v>0</v>
          </cell>
          <cell r="BJ2063">
            <v>0</v>
          </cell>
          <cell r="BK2063">
            <v>0</v>
          </cell>
          <cell r="BL2063">
            <v>0</v>
          </cell>
        </row>
        <row r="2064">
          <cell r="B2064" t="str">
            <v>1.1.07.02.00036</v>
          </cell>
          <cell r="C2064" t="str">
            <v xml:space="preserve">CONAGRA INTERNATIONAL FERTILIZER COMPANY          </v>
          </cell>
          <cell r="D2064">
            <v>5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-1732959.5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1812294</v>
          </cell>
          <cell r="AM2064">
            <v>1812294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  <cell r="AY2064">
            <v>0</v>
          </cell>
          <cell r="AZ2064">
            <v>0</v>
          </cell>
          <cell r="BA2064">
            <v>1801630.63</v>
          </cell>
          <cell r="BB2064">
            <v>-83620.84</v>
          </cell>
          <cell r="BC2064">
            <v>-83620.84</v>
          </cell>
          <cell r="BD2064">
            <v>0</v>
          </cell>
          <cell r="BE2064">
            <v>0</v>
          </cell>
          <cell r="BF2064">
            <v>0</v>
          </cell>
          <cell r="BG2064">
            <v>0</v>
          </cell>
          <cell r="BH2064">
            <v>0</v>
          </cell>
          <cell r="BI2064">
            <v>0</v>
          </cell>
          <cell r="BJ2064">
            <v>0</v>
          </cell>
          <cell r="BK2064">
            <v>0</v>
          </cell>
          <cell r="BL2064">
            <v>0</v>
          </cell>
        </row>
        <row r="2065">
          <cell r="B2065" t="str">
            <v>1.1.07.02.00037</v>
          </cell>
          <cell r="C2065" t="str">
            <v xml:space="preserve">DEAD SEAWORKS LTDA                                </v>
          </cell>
          <cell r="D2065">
            <v>5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  <cell r="X2065">
            <v>-3573000</v>
          </cell>
          <cell r="Y2065">
            <v>0</v>
          </cell>
          <cell r="Z2065">
            <v>0</v>
          </cell>
          <cell r="AA2065">
            <v>-4290990</v>
          </cell>
          <cell r="AB2065">
            <v>0</v>
          </cell>
          <cell r="AC2065">
            <v>0</v>
          </cell>
          <cell r="AD2065">
            <v>0</v>
          </cell>
          <cell r="AE2065">
            <v>-2854326.5</v>
          </cell>
          <cell r="AF2065">
            <v>-2854326.5</v>
          </cell>
          <cell r="AG2065">
            <v>-2854326.5</v>
          </cell>
          <cell r="AH2065">
            <v>-2854326.5</v>
          </cell>
          <cell r="AI2065">
            <v>-6552516.5</v>
          </cell>
          <cell r="AJ2065">
            <v>-10362756.5</v>
          </cell>
          <cell r="AK2065">
            <v>-18320338.98</v>
          </cell>
          <cell r="AL2065">
            <v>-23845302.98</v>
          </cell>
          <cell r="AM2065">
            <v>-31929848.98</v>
          </cell>
          <cell r="AN2065">
            <v>0</v>
          </cell>
          <cell r="AO2065">
            <v>0</v>
          </cell>
          <cell r="AP2065">
            <v>0</v>
          </cell>
          <cell r="AQ2065">
            <v>0</v>
          </cell>
          <cell r="AR2065">
            <v>0</v>
          </cell>
          <cell r="AS2065">
            <v>0</v>
          </cell>
          <cell r="AT2065">
            <v>0</v>
          </cell>
          <cell r="AU2065">
            <v>0</v>
          </cell>
          <cell r="AV2065">
            <v>0</v>
          </cell>
          <cell r="AW2065">
            <v>0</v>
          </cell>
          <cell r="AX2065">
            <v>0</v>
          </cell>
          <cell r="AY2065">
            <v>0</v>
          </cell>
          <cell r="AZ2065">
            <v>0</v>
          </cell>
          <cell r="BA2065">
            <v>0</v>
          </cell>
          <cell r="BB2065">
            <v>0</v>
          </cell>
          <cell r="BC2065">
            <v>0</v>
          </cell>
          <cell r="BD2065">
            <v>0</v>
          </cell>
          <cell r="BE2065">
            <v>0</v>
          </cell>
          <cell r="BF2065">
            <v>0</v>
          </cell>
          <cell r="BG2065">
            <v>0</v>
          </cell>
          <cell r="BH2065">
            <v>0</v>
          </cell>
          <cell r="BI2065">
            <v>0</v>
          </cell>
          <cell r="BJ2065">
            <v>0</v>
          </cell>
          <cell r="BK2065">
            <v>0</v>
          </cell>
          <cell r="BL2065">
            <v>0</v>
          </cell>
        </row>
        <row r="2066">
          <cell r="B2066" t="str">
            <v>1.1.07.02.00038</v>
          </cell>
          <cell r="C2066" t="str">
            <v xml:space="preserve">MAROC PHOSPMORE S/A                               </v>
          </cell>
          <cell r="D2066">
            <v>5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  <cell r="Q2066">
            <v>0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-1084056.3999999999</v>
          </cell>
          <cell r="Y2066">
            <v>0</v>
          </cell>
          <cell r="Z2066">
            <v>0</v>
          </cell>
          <cell r="AA2066">
            <v>0</v>
          </cell>
          <cell r="AB2066">
            <v>0</v>
          </cell>
          <cell r="AC2066">
            <v>0</v>
          </cell>
          <cell r="AD2066">
            <v>0</v>
          </cell>
          <cell r="AE2066">
            <v>0</v>
          </cell>
          <cell r="AF2066">
            <v>0</v>
          </cell>
          <cell r="AG2066">
            <v>0</v>
          </cell>
          <cell r="AH2066">
            <v>0</v>
          </cell>
          <cell r="AI2066">
            <v>0</v>
          </cell>
          <cell r="AJ2066">
            <v>0</v>
          </cell>
          <cell r="AK2066">
            <v>0</v>
          </cell>
          <cell r="AL2066">
            <v>0</v>
          </cell>
          <cell r="AM2066">
            <v>0</v>
          </cell>
          <cell r="AN2066">
            <v>0</v>
          </cell>
          <cell r="AO2066">
            <v>0</v>
          </cell>
          <cell r="AP2066">
            <v>0</v>
          </cell>
          <cell r="AQ2066">
            <v>0</v>
          </cell>
          <cell r="AR2066">
            <v>0</v>
          </cell>
          <cell r="AS2066">
            <v>0</v>
          </cell>
          <cell r="AT2066">
            <v>0</v>
          </cell>
          <cell r="AU2066">
            <v>0</v>
          </cell>
          <cell r="AV2066">
            <v>0</v>
          </cell>
          <cell r="AW2066">
            <v>0</v>
          </cell>
          <cell r="AX2066">
            <v>0</v>
          </cell>
          <cell r="AY2066">
            <v>0</v>
          </cell>
          <cell r="AZ2066">
            <v>0</v>
          </cell>
          <cell r="BA2066">
            <v>0</v>
          </cell>
          <cell r="BB2066">
            <v>0</v>
          </cell>
          <cell r="BC2066">
            <v>0</v>
          </cell>
          <cell r="BD2066">
            <v>0</v>
          </cell>
          <cell r="BE2066">
            <v>0</v>
          </cell>
          <cell r="BF2066">
            <v>0</v>
          </cell>
          <cell r="BG2066">
            <v>0</v>
          </cell>
          <cell r="BH2066">
            <v>0</v>
          </cell>
          <cell r="BI2066">
            <v>0</v>
          </cell>
          <cell r="BJ2066">
            <v>0</v>
          </cell>
          <cell r="BK2066">
            <v>0</v>
          </cell>
          <cell r="BL2066">
            <v>0</v>
          </cell>
        </row>
        <row r="2067">
          <cell r="B2067" t="str">
            <v>1.1.07.02.00039</v>
          </cell>
          <cell r="C2067" t="str">
            <v xml:space="preserve">SOC.QUIMICA Y MINERA DE CHILE S/A                 </v>
          </cell>
          <cell r="D2067">
            <v>5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  <cell r="X2067">
            <v>-121574.45</v>
          </cell>
          <cell r="Y2067">
            <v>0</v>
          </cell>
          <cell r="Z2067">
            <v>0</v>
          </cell>
          <cell r="AA2067">
            <v>0</v>
          </cell>
          <cell r="AB2067">
            <v>0</v>
          </cell>
          <cell r="AC2067">
            <v>0</v>
          </cell>
          <cell r="AD2067">
            <v>0</v>
          </cell>
          <cell r="AE2067">
            <v>0</v>
          </cell>
          <cell r="AF2067">
            <v>0</v>
          </cell>
          <cell r="AG2067">
            <v>0</v>
          </cell>
          <cell r="AH2067">
            <v>0</v>
          </cell>
          <cell r="AI2067">
            <v>0</v>
          </cell>
          <cell r="AJ2067">
            <v>0</v>
          </cell>
          <cell r="AK2067">
            <v>0</v>
          </cell>
          <cell r="AL2067">
            <v>0</v>
          </cell>
          <cell r="AM2067">
            <v>0</v>
          </cell>
          <cell r="AN2067">
            <v>0</v>
          </cell>
          <cell r="AO2067">
            <v>0</v>
          </cell>
          <cell r="AP2067">
            <v>0</v>
          </cell>
          <cell r="AQ2067">
            <v>0</v>
          </cell>
          <cell r="AR2067">
            <v>0</v>
          </cell>
          <cell r="AS2067">
            <v>0</v>
          </cell>
          <cell r="AT2067">
            <v>0</v>
          </cell>
          <cell r="AU2067">
            <v>0</v>
          </cell>
          <cell r="AV2067">
            <v>0</v>
          </cell>
          <cell r="AW2067">
            <v>0</v>
          </cell>
          <cell r="AX2067">
            <v>0</v>
          </cell>
          <cell r="AY2067">
            <v>0</v>
          </cell>
          <cell r="AZ2067">
            <v>0</v>
          </cell>
          <cell r="BA2067">
            <v>0</v>
          </cell>
          <cell r="BB2067">
            <v>0</v>
          </cell>
          <cell r="BC2067">
            <v>0</v>
          </cell>
          <cell r="BD2067">
            <v>0</v>
          </cell>
          <cell r="BE2067">
            <v>0</v>
          </cell>
          <cell r="BF2067">
            <v>0</v>
          </cell>
          <cell r="BG2067">
            <v>0</v>
          </cell>
          <cell r="BH2067">
            <v>0</v>
          </cell>
          <cell r="BI2067">
            <v>0</v>
          </cell>
          <cell r="BJ2067">
            <v>0</v>
          </cell>
          <cell r="BK2067">
            <v>0</v>
          </cell>
          <cell r="BL2067">
            <v>0</v>
          </cell>
        </row>
        <row r="2068">
          <cell r="B2068" t="str">
            <v>1.1.07.02.00040</v>
          </cell>
          <cell r="C2068" t="str">
            <v xml:space="preserve">TECNOQUIMICA IND. E COM. FRL                      </v>
          </cell>
          <cell r="D2068">
            <v>5</v>
          </cell>
          <cell r="E2068">
            <v>0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  <cell r="X2068">
            <v>0</v>
          </cell>
          <cell r="Y2068">
            <v>0</v>
          </cell>
          <cell r="Z2068">
            <v>0</v>
          </cell>
          <cell r="AA2068">
            <v>0</v>
          </cell>
          <cell r="AB2068">
            <v>0</v>
          </cell>
          <cell r="AC2068">
            <v>-89067.8</v>
          </cell>
          <cell r="AD2068">
            <v>-89067.8</v>
          </cell>
          <cell r="AE2068">
            <v>-89067.8</v>
          </cell>
          <cell r="AF2068">
            <v>-89067.8</v>
          </cell>
          <cell r="AG2068">
            <v>-89067.8</v>
          </cell>
          <cell r="AH2068">
            <v>-170033.32</v>
          </cell>
          <cell r="AI2068">
            <v>-170033.32</v>
          </cell>
          <cell r="AJ2068">
            <v>-170033.32</v>
          </cell>
          <cell r="AK2068">
            <v>-170033.32</v>
          </cell>
          <cell r="AL2068">
            <v>-170033.32</v>
          </cell>
          <cell r="AM2068">
            <v>-170033.32</v>
          </cell>
          <cell r="AN2068">
            <v>0</v>
          </cell>
          <cell r="AO2068">
            <v>0</v>
          </cell>
          <cell r="AP2068">
            <v>0</v>
          </cell>
          <cell r="AQ2068">
            <v>0</v>
          </cell>
          <cell r="AR2068">
            <v>0</v>
          </cell>
          <cell r="AS2068">
            <v>0</v>
          </cell>
          <cell r="AT2068">
            <v>0</v>
          </cell>
          <cell r="AU2068">
            <v>0</v>
          </cell>
          <cell r="AV2068">
            <v>0</v>
          </cell>
          <cell r="AW2068">
            <v>0</v>
          </cell>
          <cell r="AX2068">
            <v>0</v>
          </cell>
          <cell r="AY2068">
            <v>0</v>
          </cell>
          <cell r="AZ2068">
            <v>0</v>
          </cell>
          <cell r="BA2068">
            <v>0</v>
          </cell>
          <cell r="BB2068">
            <v>0</v>
          </cell>
          <cell r="BC2068">
            <v>0</v>
          </cell>
          <cell r="BD2068">
            <v>0</v>
          </cell>
          <cell r="BE2068">
            <v>0</v>
          </cell>
          <cell r="BF2068">
            <v>0</v>
          </cell>
          <cell r="BG2068">
            <v>0</v>
          </cell>
          <cell r="BH2068">
            <v>0</v>
          </cell>
          <cell r="BI2068">
            <v>0</v>
          </cell>
          <cell r="BJ2068">
            <v>0</v>
          </cell>
          <cell r="BK2068">
            <v>0</v>
          </cell>
          <cell r="BL2068">
            <v>0</v>
          </cell>
        </row>
        <row r="2069">
          <cell r="B2069" t="str">
            <v>1.1.07.02.00041</v>
          </cell>
          <cell r="C2069" t="str">
            <v xml:space="preserve">P.M.I. TRADING LIMITED                            </v>
          </cell>
          <cell r="D2069">
            <v>5</v>
          </cell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  <cell r="X2069">
            <v>0</v>
          </cell>
          <cell r="Y2069">
            <v>0</v>
          </cell>
          <cell r="Z2069">
            <v>0</v>
          </cell>
          <cell r="AA2069">
            <v>0</v>
          </cell>
          <cell r="AB2069">
            <v>0</v>
          </cell>
          <cell r="AC2069">
            <v>0</v>
          </cell>
          <cell r="AD2069">
            <v>0</v>
          </cell>
          <cell r="AE2069">
            <v>0</v>
          </cell>
          <cell r="AF2069">
            <v>0</v>
          </cell>
          <cell r="AG2069">
            <v>0</v>
          </cell>
          <cell r="AH2069">
            <v>0</v>
          </cell>
          <cell r="AI2069">
            <v>0</v>
          </cell>
          <cell r="AJ2069">
            <v>0</v>
          </cell>
          <cell r="AK2069">
            <v>0</v>
          </cell>
          <cell r="AL2069">
            <v>-2855634.36</v>
          </cell>
          <cell r="AM2069">
            <v>-2855634.36</v>
          </cell>
          <cell r="AN2069">
            <v>0</v>
          </cell>
          <cell r="AO2069">
            <v>0</v>
          </cell>
          <cell r="AP2069">
            <v>0</v>
          </cell>
          <cell r="AQ2069">
            <v>0</v>
          </cell>
          <cell r="AR2069">
            <v>0</v>
          </cell>
          <cell r="AS2069">
            <v>0</v>
          </cell>
          <cell r="AT2069">
            <v>0</v>
          </cell>
          <cell r="AU2069">
            <v>0</v>
          </cell>
          <cell r="AV2069">
            <v>0</v>
          </cell>
          <cell r="AW2069">
            <v>0</v>
          </cell>
          <cell r="AX2069">
            <v>0</v>
          </cell>
          <cell r="AY2069">
            <v>0</v>
          </cell>
          <cell r="AZ2069">
            <v>0</v>
          </cell>
          <cell r="BA2069">
            <v>0</v>
          </cell>
          <cell r="BB2069">
            <v>0</v>
          </cell>
          <cell r="BC2069">
            <v>0</v>
          </cell>
          <cell r="BD2069">
            <v>0</v>
          </cell>
          <cell r="BE2069">
            <v>0</v>
          </cell>
          <cell r="BF2069">
            <v>0</v>
          </cell>
          <cell r="BG2069">
            <v>0</v>
          </cell>
          <cell r="BH2069">
            <v>0</v>
          </cell>
          <cell r="BI2069">
            <v>0</v>
          </cell>
          <cell r="BJ2069">
            <v>0</v>
          </cell>
          <cell r="BK2069">
            <v>0</v>
          </cell>
          <cell r="BL2069">
            <v>0</v>
          </cell>
        </row>
        <row r="2070">
          <cell r="B2070" t="str">
            <v>1.1.07.02.00042</v>
          </cell>
          <cell r="C2070" t="str">
            <v xml:space="preserve">INTERNATIONAL FERTILIZER COMPANY                  </v>
          </cell>
          <cell r="D2070">
            <v>5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  <cell r="X2070">
            <v>0</v>
          </cell>
          <cell r="Y2070">
            <v>0</v>
          </cell>
          <cell r="Z2070">
            <v>0</v>
          </cell>
          <cell r="AA2070">
            <v>0</v>
          </cell>
          <cell r="AB2070">
            <v>0</v>
          </cell>
          <cell r="AC2070">
            <v>0</v>
          </cell>
          <cell r="AD2070">
            <v>0</v>
          </cell>
          <cell r="AE2070">
            <v>0</v>
          </cell>
          <cell r="AF2070">
            <v>0</v>
          </cell>
          <cell r="AG2070">
            <v>0</v>
          </cell>
          <cell r="AH2070">
            <v>0</v>
          </cell>
          <cell r="AI2070">
            <v>0</v>
          </cell>
          <cell r="AJ2070">
            <v>0</v>
          </cell>
          <cell r="AK2070">
            <v>0</v>
          </cell>
          <cell r="AL2070">
            <v>0</v>
          </cell>
          <cell r="AM2070">
            <v>-1861821.79</v>
          </cell>
          <cell r="AN2070">
            <v>0</v>
          </cell>
          <cell r="AO2070">
            <v>0</v>
          </cell>
          <cell r="AP2070">
            <v>0</v>
          </cell>
          <cell r="AQ2070">
            <v>0</v>
          </cell>
          <cell r="AR2070">
            <v>0</v>
          </cell>
          <cell r="AS2070">
            <v>0</v>
          </cell>
          <cell r="AT2070">
            <v>0</v>
          </cell>
          <cell r="AU2070">
            <v>0</v>
          </cell>
          <cell r="AV2070">
            <v>0</v>
          </cell>
          <cell r="AW2070">
            <v>0</v>
          </cell>
          <cell r="AX2070">
            <v>0</v>
          </cell>
          <cell r="AY2070">
            <v>0</v>
          </cell>
          <cell r="AZ2070">
            <v>0</v>
          </cell>
          <cell r="BA2070">
            <v>0</v>
          </cell>
          <cell r="BB2070">
            <v>0</v>
          </cell>
          <cell r="BC2070">
            <v>0</v>
          </cell>
          <cell r="BD2070">
            <v>0</v>
          </cell>
          <cell r="BE2070">
            <v>0</v>
          </cell>
          <cell r="BF2070">
            <v>0</v>
          </cell>
          <cell r="BG2070">
            <v>0</v>
          </cell>
          <cell r="BH2070">
            <v>0</v>
          </cell>
          <cell r="BI2070">
            <v>0</v>
          </cell>
          <cell r="BJ2070">
            <v>0</v>
          </cell>
          <cell r="BK2070">
            <v>0</v>
          </cell>
          <cell r="BL2070">
            <v>0</v>
          </cell>
        </row>
        <row r="2071">
          <cell r="B2071" t="str">
            <v>1.1.07.02.00043</v>
          </cell>
          <cell r="C2071" t="str">
            <v xml:space="preserve">FERTIBERIA                                        </v>
          </cell>
          <cell r="D2071">
            <v>5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AO2071">
            <v>0</v>
          </cell>
          <cell r="AP2071">
            <v>0</v>
          </cell>
          <cell r="AQ2071">
            <v>0</v>
          </cell>
          <cell r="AR2071">
            <v>0</v>
          </cell>
          <cell r="AS2071">
            <v>0</v>
          </cell>
          <cell r="AT2071">
            <v>0</v>
          </cell>
          <cell r="AU2071">
            <v>0</v>
          </cell>
          <cell r="AV2071">
            <v>0</v>
          </cell>
          <cell r="AW2071">
            <v>0</v>
          </cell>
          <cell r="AX2071">
            <v>0</v>
          </cell>
          <cell r="AY2071">
            <v>0</v>
          </cell>
          <cell r="AZ2071">
            <v>0</v>
          </cell>
          <cell r="BA2071">
            <v>0</v>
          </cell>
          <cell r="BB2071">
            <v>0</v>
          </cell>
          <cell r="BC2071">
            <v>0</v>
          </cell>
          <cell r="BD2071">
            <v>0</v>
          </cell>
          <cell r="BE2071">
            <v>0</v>
          </cell>
          <cell r="BF2071">
            <v>0</v>
          </cell>
          <cell r="BG2071">
            <v>0</v>
          </cell>
          <cell r="BH2071">
            <v>0</v>
          </cell>
          <cell r="BI2071">
            <v>0</v>
          </cell>
          <cell r="BJ2071">
            <v>0</v>
          </cell>
          <cell r="BK2071">
            <v>0</v>
          </cell>
          <cell r="BL2071">
            <v>0</v>
          </cell>
        </row>
        <row r="2072">
          <cell r="B2072" t="str">
            <v>1.1.07.02.00044</v>
          </cell>
          <cell r="C2072" t="str">
            <v xml:space="preserve">FERTIVA GMBH                                      </v>
          </cell>
          <cell r="D2072">
            <v>5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AO2072">
            <v>0</v>
          </cell>
          <cell r="AP2072">
            <v>0</v>
          </cell>
          <cell r="AQ2072">
            <v>0</v>
          </cell>
          <cell r="AR2072">
            <v>0</v>
          </cell>
          <cell r="AS2072">
            <v>0</v>
          </cell>
          <cell r="AT2072">
            <v>0</v>
          </cell>
          <cell r="AU2072">
            <v>0</v>
          </cell>
          <cell r="AV2072">
            <v>0</v>
          </cell>
          <cell r="AW2072">
            <v>0</v>
          </cell>
          <cell r="AX2072">
            <v>0</v>
          </cell>
          <cell r="AY2072">
            <v>0</v>
          </cell>
          <cell r="AZ2072">
            <v>0</v>
          </cell>
          <cell r="BA2072">
            <v>0</v>
          </cell>
          <cell r="BB2072">
            <v>0</v>
          </cell>
          <cell r="BC2072">
            <v>0</v>
          </cell>
          <cell r="BD2072">
            <v>0</v>
          </cell>
          <cell r="BE2072">
            <v>0</v>
          </cell>
          <cell r="BF2072">
            <v>0</v>
          </cell>
          <cell r="BG2072">
            <v>0</v>
          </cell>
          <cell r="BH2072">
            <v>0</v>
          </cell>
          <cell r="BI2072">
            <v>0</v>
          </cell>
          <cell r="BJ2072">
            <v>0</v>
          </cell>
          <cell r="BK2072">
            <v>0</v>
          </cell>
          <cell r="BL2072">
            <v>0</v>
          </cell>
        </row>
        <row r="2073">
          <cell r="B2073" t="str">
            <v>1.1.07.02.00045</v>
          </cell>
          <cell r="C2073" t="str">
            <v xml:space="preserve">KEYTRADE AG.                                      </v>
          </cell>
          <cell r="D2073">
            <v>5</v>
          </cell>
          <cell r="E2073">
            <v>0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AO2073">
            <v>0</v>
          </cell>
          <cell r="AP2073">
            <v>0</v>
          </cell>
          <cell r="AQ2073">
            <v>0</v>
          </cell>
          <cell r="AR2073">
            <v>0</v>
          </cell>
          <cell r="AS2073">
            <v>0</v>
          </cell>
          <cell r="AT2073">
            <v>0</v>
          </cell>
          <cell r="AU2073">
            <v>1632557.93</v>
          </cell>
          <cell r="AV2073">
            <v>1633108.45</v>
          </cell>
          <cell r="AW2073">
            <v>1609381.17</v>
          </cell>
          <cell r="AX2073">
            <v>-520635.28</v>
          </cell>
          <cell r="AY2073">
            <v>0</v>
          </cell>
          <cell r="AZ2073">
            <v>0</v>
          </cell>
          <cell r="BA2073">
            <v>0</v>
          </cell>
          <cell r="BB2073">
            <v>3121262.56</v>
          </cell>
          <cell r="BC2073">
            <v>3096196.48</v>
          </cell>
          <cell r="BD2073">
            <v>0</v>
          </cell>
          <cell r="BE2073">
            <v>0</v>
          </cell>
          <cell r="BF2073">
            <v>0</v>
          </cell>
          <cell r="BG2073">
            <v>0</v>
          </cell>
          <cell r="BH2073">
            <v>0</v>
          </cell>
          <cell r="BI2073">
            <v>0</v>
          </cell>
          <cell r="BJ2073">
            <v>0</v>
          </cell>
          <cell r="BK2073">
            <v>0</v>
          </cell>
          <cell r="BL2073">
            <v>0</v>
          </cell>
        </row>
        <row r="2074">
          <cell r="B2074" t="str">
            <v>1.1.07.02.00046</v>
          </cell>
          <cell r="C2074" t="str">
            <v xml:space="preserve">BUNGE TRADE SERVICES B.V.                         </v>
          </cell>
          <cell r="D2074">
            <v>5</v>
          </cell>
          <cell r="E2074">
            <v>0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AO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T2074">
            <v>0</v>
          </cell>
          <cell r="AU2074">
            <v>0</v>
          </cell>
          <cell r="AV2074">
            <v>0</v>
          </cell>
          <cell r="AW2074">
            <v>0</v>
          </cell>
          <cell r="AX2074">
            <v>0</v>
          </cell>
          <cell r="AY2074">
            <v>0</v>
          </cell>
          <cell r="AZ2074">
            <v>0</v>
          </cell>
          <cell r="BA2074">
            <v>0</v>
          </cell>
          <cell r="BB2074">
            <v>0</v>
          </cell>
          <cell r="BC2074">
            <v>0</v>
          </cell>
          <cell r="BD2074">
            <v>0</v>
          </cell>
          <cell r="BE2074">
            <v>0</v>
          </cell>
          <cell r="BF2074">
            <v>0</v>
          </cell>
          <cell r="BG2074">
            <v>0</v>
          </cell>
          <cell r="BH2074">
            <v>0</v>
          </cell>
          <cell r="BI2074">
            <v>0</v>
          </cell>
          <cell r="BJ2074">
            <v>0</v>
          </cell>
          <cell r="BK2074">
            <v>0</v>
          </cell>
          <cell r="BL2074">
            <v>0</v>
          </cell>
        </row>
        <row r="2075">
          <cell r="B2075" t="str">
            <v>1.1.07.02.00047</v>
          </cell>
          <cell r="C2075" t="str">
            <v xml:space="preserve">HELIO POTASSE S/A                                 </v>
          </cell>
          <cell r="D2075">
            <v>5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AO2075">
            <v>0</v>
          </cell>
          <cell r="AP2075">
            <v>0</v>
          </cell>
          <cell r="AQ2075">
            <v>0</v>
          </cell>
          <cell r="AR2075">
            <v>0</v>
          </cell>
          <cell r="AS2075">
            <v>0</v>
          </cell>
          <cell r="AT2075">
            <v>0</v>
          </cell>
          <cell r="AU2075">
            <v>0</v>
          </cell>
          <cell r="AV2075">
            <v>0</v>
          </cell>
          <cell r="AW2075">
            <v>0</v>
          </cell>
          <cell r="AX2075">
            <v>0</v>
          </cell>
          <cell r="AY2075">
            <v>0</v>
          </cell>
          <cell r="AZ2075">
            <v>0</v>
          </cell>
          <cell r="BA2075">
            <v>0</v>
          </cell>
          <cell r="BB2075">
            <v>0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0</v>
          </cell>
          <cell r="BJ2075">
            <v>0</v>
          </cell>
          <cell r="BK2075">
            <v>0</v>
          </cell>
          <cell r="BL2075">
            <v>0</v>
          </cell>
        </row>
        <row r="2076">
          <cell r="B2076" t="str">
            <v>1.1.07.02.00048</v>
          </cell>
          <cell r="C2076" t="str">
            <v xml:space="preserve">HELM DUNGIMETELL                                  </v>
          </cell>
          <cell r="D2076">
            <v>5</v>
          </cell>
          <cell r="E2076">
            <v>0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AO2076">
            <v>0</v>
          </cell>
          <cell r="AP2076">
            <v>0</v>
          </cell>
          <cell r="AQ2076">
            <v>0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0</v>
          </cell>
          <cell r="AY2076">
            <v>0</v>
          </cell>
          <cell r="AZ2076">
            <v>0</v>
          </cell>
          <cell r="BA2076">
            <v>0</v>
          </cell>
          <cell r="BB2076">
            <v>0</v>
          </cell>
          <cell r="BC2076">
            <v>0</v>
          </cell>
          <cell r="BD2076">
            <v>0</v>
          </cell>
          <cell r="BE2076">
            <v>0</v>
          </cell>
          <cell r="BF2076">
            <v>0</v>
          </cell>
          <cell r="BG2076">
            <v>0</v>
          </cell>
          <cell r="BH2076">
            <v>0</v>
          </cell>
          <cell r="BI2076">
            <v>0</v>
          </cell>
          <cell r="BJ2076">
            <v>0</v>
          </cell>
          <cell r="BK2076">
            <v>0</v>
          </cell>
          <cell r="BL2076">
            <v>0</v>
          </cell>
        </row>
        <row r="2077">
          <cell r="B2077" t="str">
            <v>1.1.07.02.00051</v>
          </cell>
          <cell r="C2077" t="str">
            <v xml:space="preserve">BK GIULINI CHEMIE GMBH &amp; C. OHG                   </v>
          </cell>
          <cell r="D2077">
            <v>5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AO2077">
            <v>0</v>
          </cell>
          <cell r="AP2077">
            <v>0</v>
          </cell>
          <cell r="AQ2077">
            <v>0</v>
          </cell>
          <cell r="AR2077">
            <v>0</v>
          </cell>
          <cell r="AS2077">
            <v>0</v>
          </cell>
          <cell r="AT2077">
            <v>0</v>
          </cell>
          <cell r="AU2077">
            <v>0</v>
          </cell>
          <cell r="AV2077">
            <v>0</v>
          </cell>
          <cell r="AW2077">
            <v>0</v>
          </cell>
          <cell r="AX2077">
            <v>0</v>
          </cell>
          <cell r="AY2077">
            <v>0</v>
          </cell>
          <cell r="AZ2077">
            <v>0</v>
          </cell>
          <cell r="BA2077">
            <v>0</v>
          </cell>
          <cell r="BB2077">
            <v>0</v>
          </cell>
          <cell r="BC2077">
            <v>0</v>
          </cell>
          <cell r="BD2077">
            <v>0</v>
          </cell>
          <cell r="BE2077">
            <v>0</v>
          </cell>
          <cell r="BF2077">
            <v>0</v>
          </cell>
          <cell r="BG2077">
            <v>0</v>
          </cell>
          <cell r="BH2077">
            <v>0</v>
          </cell>
          <cell r="BI2077">
            <v>0</v>
          </cell>
          <cell r="BJ2077">
            <v>0</v>
          </cell>
          <cell r="BK2077">
            <v>0</v>
          </cell>
          <cell r="BL2077">
            <v>0</v>
          </cell>
        </row>
        <row r="2078">
          <cell r="B2078" t="str">
            <v>1.1.07.02.00052</v>
          </cell>
          <cell r="C2078" t="str">
            <v xml:space="preserve">CANONICUS CORPORATION                             </v>
          </cell>
          <cell r="D2078">
            <v>5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AO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0</v>
          </cell>
          <cell r="AY2078">
            <v>0</v>
          </cell>
          <cell r="AZ2078">
            <v>0</v>
          </cell>
          <cell r="BA2078">
            <v>0</v>
          </cell>
          <cell r="BB2078">
            <v>0</v>
          </cell>
          <cell r="BC2078">
            <v>0</v>
          </cell>
          <cell r="BD2078">
            <v>0</v>
          </cell>
          <cell r="BE2078">
            <v>0</v>
          </cell>
          <cell r="BF2078">
            <v>0</v>
          </cell>
          <cell r="BG2078">
            <v>0</v>
          </cell>
          <cell r="BH2078">
            <v>0</v>
          </cell>
          <cell r="BI2078">
            <v>0</v>
          </cell>
          <cell r="BJ2078">
            <v>0</v>
          </cell>
          <cell r="BK2078">
            <v>0</v>
          </cell>
          <cell r="BL2078">
            <v>0</v>
          </cell>
        </row>
        <row r="2079">
          <cell r="B2079" t="str">
            <v>1.1.07.02.00053</v>
          </cell>
          <cell r="C2079" t="str">
            <v xml:space="preserve">FEDCOMINVEST MONACO SAM                           </v>
          </cell>
          <cell r="D2079">
            <v>5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AO2079">
            <v>0</v>
          </cell>
          <cell r="AP2079">
            <v>0</v>
          </cell>
          <cell r="AQ2079">
            <v>0</v>
          </cell>
          <cell r="AR2079">
            <v>0</v>
          </cell>
          <cell r="AS2079">
            <v>0</v>
          </cell>
          <cell r="AT2079">
            <v>0</v>
          </cell>
          <cell r="AU2079">
            <v>0</v>
          </cell>
          <cell r="AV2079">
            <v>0</v>
          </cell>
          <cell r="AW2079">
            <v>0</v>
          </cell>
          <cell r="AX2079">
            <v>0</v>
          </cell>
          <cell r="AY2079">
            <v>0</v>
          </cell>
          <cell r="AZ2079">
            <v>0</v>
          </cell>
          <cell r="BA2079">
            <v>0</v>
          </cell>
          <cell r="BB2079">
            <v>0</v>
          </cell>
          <cell r="BC2079">
            <v>0</v>
          </cell>
          <cell r="BD2079">
            <v>0</v>
          </cell>
          <cell r="BE2079">
            <v>0</v>
          </cell>
          <cell r="BF2079">
            <v>0</v>
          </cell>
          <cell r="BG2079">
            <v>0</v>
          </cell>
          <cell r="BH2079">
            <v>0</v>
          </cell>
          <cell r="BI2079">
            <v>0</v>
          </cell>
          <cell r="BJ2079">
            <v>0</v>
          </cell>
          <cell r="BK2079">
            <v>0</v>
          </cell>
          <cell r="BL2079">
            <v>0</v>
          </cell>
        </row>
        <row r="2080">
          <cell r="B2080" t="str">
            <v>1.1.07.02.00054</v>
          </cell>
          <cell r="C2080" t="str">
            <v xml:space="preserve">HONYWELL NYLON INC.                               </v>
          </cell>
          <cell r="D2080">
            <v>5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0</v>
          </cell>
          <cell r="P2080">
            <v>0</v>
          </cell>
          <cell r="AO2080">
            <v>0</v>
          </cell>
          <cell r="AP2080">
            <v>0</v>
          </cell>
          <cell r="AQ2080">
            <v>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0</v>
          </cell>
          <cell r="AY2080">
            <v>0</v>
          </cell>
          <cell r="AZ2080">
            <v>0</v>
          </cell>
          <cell r="BA2080">
            <v>0</v>
          </cell>
          <cell r="BB2080">
            <v>0</v>
          </cell>
          <cell r="BC2080">
            <v>0</v>
          </cell>
          <cell r="BD2080">
            <v>0</v>
          </cell>
          <cell r="BE2080">
            <v>0</v>
          </cell>
          <cell r="BF2080">
            <v>0</v>
          </cell>
          <cell r="BG2080">
            <v>0</v>
          </cell>
          <cell r="BH2080">
            <v>0</v>
          </cell>
          <cell r="BI2080">
            <v>0</v>
          </cell>
          <cell r="BJ2080">
            <v>0</v>
          </cell>
          <cell r="BK2080">
            <v>0</v>
          </cell>
          <cell r="BL2080">
            <v>0</v>
          </cell>
        </row>
        <row r="2081">
          <cell r="B2081" t="str">
            <v>1.1.07.02.00055</v>
          </cell>
          <cell r="C2081" t="str">
            <v xml:space="preserve">K + S KALI GMBL                                   </v>
          </cell>
          <cell r="D2081">
            <v>5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AO2081">
            <v>0</v>
          </cell>
          <cell r="AP2081">
            <v>0</v>
          </cell>
          <cell r="AQ2081">
            <v>0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0</v>
          </cell>
          <cell r="AY2081">
            <v>0</v>
          </cell>
          <cell r="AZ2081">
            <v>0</v>
          </cell>
          <cell r="BA2081">
            <v>0</v>
          </cell>
          <cell r="BB2081">
            <v>0</v>
          </cell>
          <cell r="BC2081">
            <v>0</v>
          </cell>
          <cell r="BD2081">
            <v>0</v>
          </cell>
          <cell r="BE2081">
            <v>0</v>
          </cell>
          <cell r="BF2081">
            <v>0</v>
          </cell>
          <cell r="BG2081">
            <v>0</v>
          </cell>
          <cell r="BH2081">
            <v>0</v>
          </cell>
          <cell r="BI2081">
            <v>0</v>
          </cell>
          <cell r="BJ2081">
            <v>0</v>
          </cell>
          <cell r="BK2081">
            <v>0</v>
          </cell>
          <cell r="BL2081">
            <v>0</v>
          </cell>
        </row>
        <row r="2082">
          <cell r="B2082" t="str">
            <v>1.1.07.02.00056</v>
          </cell>
          <cell r="C2082" t="str">
            <v xml:space="preserve">ADP - ADUBOS DE PORTUGAL SA                       </v>
          </cell>
          <cell r="D2082">
            <v>5</v>
          </cell>
          <cell r="E2082">
            <v>0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  <cell r="AY2082">
            <v>0</v>
          </cell>
          <cell r="AZ2082">
            <v>0</v>
          </cell>
          <cell r="BA2082">
            <v>0</v>
          </cell>
          <cell r="BB2082">
            <v>0</v>
          </cell>
          <cell r="BC2082">
            <v>0</v>
          </cell>
          <cell r="BD2082">
            <v>0</v>
          </cell>
          <cell r="BE2082">
            <v>0</v>
          </cell>
          <cell r="BF2082">
            <v>0</v>
          </cell>
          <cell r="BG2082">
            <v>0</v>
          </cell>
          <cell r="BH2082">
            <v>0</v>
          </cell>
          <cell r="BI2082">
            <v>0</v>
          </cell>
          <cell r="BJ2082">
            <v>0</v>
          </cell>
          <cell r="BK2082">
            <v>0</v>
          </cell>
          <cell r="BL2082">
            <v>0</v>
          </cell>
        </row>
        <row r="2083">
          <cell r="B2083" t="str">
            <v>1.1.07.02.00057</v>
          </cell>
          <cell r="C2083" t="str">
            <v xml:space="preserve">AGROGRAIN LTDA                                    </v>
          </cell>
          <cell r="D2083">
            <v>5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  <cell r="AY2083">
            <v>0</v>
          </cell>
          <cell r="AZ2083">
            <v>0</v>
          </cell>
          <cell r="BA2083">
            <v>0</v>
          </cell>
          <cell r="BB2083">
            <v>0</v>
          </cell>
          <cell r="BC2083">
            <v>0</v>
          </cell>
          <cell r="BD2083">
            <v>0</v>
          </cell>
          <cell r="BE2083">
            <v>0</v>
          </cell>
          <cell r="BF2083">
            <v>0</v>
          </cell>
          <cell r="BG2083">
            <v>0</v>
          </cell>
          <cell r="BH2083">
            <v>0</v>
          </cell>
          <cell r="BI2083">
            <v>0</v>
          </cell>
          <cell r="BJ2083">
            <v>0</v>
          </cell>
          <cell r="BK2083">
            <v>0</v>
          </cell>
          <cell r="BL2083">
            <v>0</v>
          </cell>
        </row>
        <row r="2084">
          <cell r="A2084">
            <v>6</v>
          </cell>
          <cell r="B2084" t="str">
            <v>1.1.08</v>
          </cell>
          <cell r="C2084" t="str">
            <v xml:space="preserve">IMPOSTOS RECUPERAVEIS                             </v>
          </cell>
          <cell r="D2084">
            <v>3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10705872.460000001</v>
          </cell>
          <cell r="R2084">
            <v>10651335.550000001</v>
          </cell>
          <cell r="S2084">
            <v>11044567.73</v>
          </cell>
          <cell r="T2084">
            <v>11324440.779999999</v>
          </cell>
          <cell r="U2084">
            <v>11892440.779999999</v>
          </cell>
          <cell r="V2084">
            <v>12140772.539999999</v>
          </cell>
          <cell r="W2084">
            <v>12631480.23</v>
          </cell>
          <cell r="X2084">
            <v>13066678.619999999</v>
          </cell>
          <cell r="Y2084">
            <v>14621315.32</v>
          </cell>
          <cell r="Z2084">
            <v>15471053.449999999</v>
          </cell>
          <cell r="AA2084">
            <v>16868059.25</v>
          </cell>
          <cell r="AB2084">
            <v>16398663.050000001</v>
          </cell>
          <cell r="AC2084">
            <v>16380120.609999999</v>
          </cell>
          <cell r="AD2084">
            <v>16546812.130000001</v>
          </cell>
          <cell r="AE2084">
            <v>16936440</v>
          </cell>
          <cell r="AF2084">
            <v>16824308.870000001</v>
          </cell>
          <cell r="AG2084">
            <v>16733578.1</v>
          </cell>
          <cell r="AH2084">
            <v>16937710.59</v>
          </cell>
          <cell r="AI2084">
            <v>17087390.969999999</v>
          </cell>
          <cell r="AJ2084">
            <v>17339098.510000002</v>
          </cell>
          <cell r="AK2084">
            <v>10004779.039999999</v>
          </cell>
          <cell r="AL2084">
            <v>9296916.6799999997</v>
          </cell>
          <cell r="AM2084">
            <v>9464616.8399999999</v>
          </cell>
          <cell r="AN2084">
            <v>10623999.810000001</v>
          </cell>
          <cell r="AO2084">
            <v>7588872.1299999999</v>
          </cell>
          <cell r="AP2084">
            <v>67628637.829999998</v>
          </cell>
          <cell r="AQ2084">
            <v>63209787.899999999</v>
          </cell>
          <cell r="AR2084">
            <v>59920984.759999998</v>
          </cell>
          <cell r="AS2084">
            <v>54732541.469999999</v>
          </cell>
          <cell r="AT2084">
            <v>48626100.960000001</v>
          </cell>
          <cell r="AU2084">
            <v>44690677.75</v>
          </cell>
          <cell r="AV2084">
            <v>41700429.909999996</v>
          </cell>
          <cell r="AW2084">
            <v>36562337.119999997</v>
          </cell>
          <cell r="AX2084">
            <v>23683008.16</v>
          </cell>
          <cell r="AY2084">
            <v>17079964.789999999</v>
          </cell>
          <cell r="AZ2084">
            <v>18237100.75</v>
          </cell>
          <cell r="BA2084">
            <v>20965931.399999999</v>
          </cell>
          <cell r="BB2084">
            <v>26212089.859999999</v>
          </cell>
          <cell r="BC2084">
            <v>30407947.050000001</v>
          </cell>
          <cell r="BD2084">
            <v>0</v>
          </cell>
          <cell r="BE2084">
            <v>0</v>
          </cell>
          <cell r="BF2084">
            <v>0</v>
          </cell>
          <cell r="BG2084">
            <v>0</v>
          </cell>
          <cell r="BH2084">
            <v>0</v>
          </cell>
          <cell r="BI2084">
            <v>0</v>
          </cell>
          <cell r="BJ2084">
            <v>0</v>
          </cell>
          <cell r="BK2084">
            <v>0</v>
          </cell>
          <cell r="BL2084">
            <v>0</v>
          </cell>
        </row>
        <row r="2085">
          <cell r="B2085" t="str">
            <v>1.1.08.01</v>
          </cell>
          <cell r="C2085" t="str">
            <v xml:space="preserve">IMPOSTOS RECUPERAVEIS                             </v>
          </cell>
          <cell r="D2085">
            <v>4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0</v>
          </cell>
          <cell r="P2085">
            <v>0</v>
          </cell>
          <cell r="Q2085">
            <v>10705872.460000001</v>
          </cell>
          <cell r="R2085">
            <v>10651335.550000001</v>
          </cell>
          <cell r="S2085">
            <v>11044567.73</v>
          </cell>
          <cell r="T2085">
            <v>11324440.779999999</v>
          </cell>
          <cell r="U2085">
            <v>11892440.779999999</v>
          </cell>
          <cell r="V2085">
            <v>12140772.539999999</v>
          </cell>
          <cell r="W2085">
            <v>12631480.23</v>
          </cell>
          <cell r="X2085">
            <v>13066678.619999999</v>
          </cell>
          <cell r="Y2085">
            <v>14621315.32</v>
          </cell>
          <cell r="Z2085">
            <v>15471053.449999999</v>
          </cell>
          <cell r="AA2085">
            <v>16868059.25</v>
          </cell>
          <cell r="AB2085">
            <v>16398663.050000001</v>
          </cell>
          <cell r="AC2085">
            <v>16380120.609999999</v>
          </cell>
          <cell r="AD2085">
            <v>16546812.130000001</v>
          </cell>
          <cell r="AE2085">
            <v>16936440</v>
          </cell>
          <cell r="AF2085">
            <v>16824308.870000001</v>
          </cell>
          <cell r="AG2085">
            <v>16733578.1</v>
          </cell>
          <cell r="AH2085">
            <v>16937710.59</v>
          </cell>
          <cell r="AI2085">
            <v>17087390.969999999</v>
          </cell>
          <cell r="AJ2085">
            <v>17339098.510000002</v>
          </cell>
          <cell r="AK2085">
            <v>10004779.039999999</v>
          </cell>
          <cell r="AL2085">
            <v>9296916.6799999997</v>
          </cell>
          <cell r="AM2085">
            <v>9464616.8399999999</v>
          </cell>
          <cell r="AN2085">
            <v>10623999.810000001</v>
          </cell>
          <cell r="AO2085">
            <v>7588872.1299999999</v>
          </cell>
          <cell r="AP2085">
            <v>8210773.0499999998</v>
          </cell>
          <cell r="AQ2085">
            <v>9047827.6699999999</v>
          </cell>
          <cell r="AR2085">
            <v>10006119.550000001</v>
          </cell>
          <cell r="AS2085">
            <v>10516381.5</v>
          </cell>
          <cell r="AT2085">
            <v>10789323.15</v>
          </cell>
          <cell r="AU2085">
            <v>11724544.01</v>
          </cell>
          <cell r="AV2085">
            <v>11883381.33</v>
          </cell>
          <cell r="AW2085">
            <v>13544843.24</v>
          </cell>
          <cell r="AX2085">
            <v>15387323.449999999</v>
          </cell>
          <cell r="AY2085">
            <v>16929619.949999999</v>
          </cell>
          <cell r="AZ2085">
            <v>18084560.879999999</v>
          </cell>
          <cell r="BA2085">
            <v>20810828.859999999</v>
          </cell>
          <cell r="BB2085">
            <v>26054040.370000001</v>
          </cell>
          <cell r="BC2085">
            <v>30247684.870000001</v>
          </cell>
          <cell r="BD2085">
            <v>0</v>
          </cell>
          <cell r="BE2085">
            <v>0</v>
          </cell>
          <cell r="BF2085">
            <v>0</v>
          </cell>
          <cell r="BG2085">
            <v>0</v>
          </cell>
          <cell r="BH2085">
            <v>0</v>
          </cell>
          <cell r="BI2085">
            <v>0</v>
          </cell>
          <cell r="BJ2085">
            <v>0</v>
          </cell>
          <cell r="BK2085">
            <v>0</v>
          </cell>
          <cell r="BL2085">
            <v>0</v>
          </cell>
        </row>
        <row r="2086">
          <cell r="B2086" t="str">
            <v>1.1.08.01.00001</v>
          </cell>
          <cell r="C2086" t="str">
            <v xml:space="preserve">COFINS                                            </v>
          </cell>
          <cell r="D2086">
            <v>5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12442.67</v>
          </cell>
          <cell r="R2086">
            <v>12442.67</v>
          </cell>
          <cell r="S2086">
            <v>12442.67</v>
          </cell>
          <cell r="T2086">
            <v>12442.67</v>
          </cell>
          <cell r="U2086">
            <v>12442.67</v>
          </cell>
          <cell r="V2086">
            <v>12442.67</v>
          </cell>
          <cell r="W2086">
            <v>12442.67</v>
          </cell>
          <cell r="X2086">
            <v>12442.67</v>
          </cell>
          <cell r="Y2086">
            <v>12442.67</v>
          </cell>
          <cell r="Z2086">
            <v>12442.67</v>
          </cell>
          <cell r="AA2086">
            <v>12442.67</v>
          </cell>
          <cell r="AB2086">
            <v>12442.67</v>
          </cell>
          <cell r="AC2086">
            <v>12442.67</v>
          </cell>
          <cell r="AD2086">
            <v>12442.67</v>
          </cell>
          <cell r="AE2086">
            <v>12442.67</v>
          </cell>
          <cell r="AF2086">
            <v>12442.67</v>
          </cell>
          <cell r="AG2086">
            <v>12442.67</v>
          </cell>
          <cell r="AH2086">
            <v>12442.67</v>
          </cell>
          <cell r="AI2086">
            <v>12442.67</v>
          </cell>
          <cell r="AJ2086">
            <v>12442.67</v>
          </cell>
          <cell r="AK2086">
            <v>12442.67</v>
          </cell>
          <cell r="AL2086">
            <v>12442.67</v>
          </cell>
          <cell r="AM2086">
            <v>12442.67</v>
          </cell>
          <cell r="AN2086">
            <v>12442.67</v>
          </cell>
          <cell r="AO2086">
            <v>13401.22</v>
          </cell>
          <cell r="AP2086">
            <v>13401.22</v>
          </cell>
          <cell r="AQ2086">
            <v>13401.22</v>
          </cell>
          <cell r="AR2086">
            <v>13401.22</v>
          </cell>
          <cell r="AS2086">
            <v>13401.22</v>
          </cell>
          <cell r="AT2086">
            <v>13401.22</v>
          </cell>
          <cell r="AU2086">
            <v>13401.22</v>
          </cell>
          <cell r="AV2086">
            <v>13401.22</v>
          </cell>
          <cell r="AW2086">
            <v>13401.22</v>
          </cell>
          <cell r="AX2086">
            <v>13401.22</v>
          </cell>
          <cell r="AY2086">
            <v>13401.22</v>
          </cell>
          <cell r="AZ2086">
            <v>13401.22</v>
          </cell>
          <cell r="BA2086">
            <v>13401.22</v>
          </cell>
          <cell r="BB2086">
            <v>13401.22</v>
          </cell>
          <cell r="BC2086">
            <v>13401.22</v>
          </cell>
          <cell r="BD2086">
            <v>0</v>
          </cell>
          <cell r="BE2086">
            <v>0</v>
          </cell>
          <cell r="BF2086">
            <v>0</v>
          </cell>
          <cell r="BG2086">
            <v>0</v>
          </cell>
          <cell r="BH2086">
            <v>0</v>
          </cell>
          <cell r="BI2086">
            <v>0</v>
          </cell>
          <cell r="BJ2086">
            <v>0</v>
          </cell>
          <cell r="BK2086">
            <v>0</v>
          </cell>
          <cell r="BL2086">
            <v>0</v>
          </cell>
        </row>
        <row r="2087">
          <cell r="B2087" t="str">
            <v>1.1.08.01.00002</v>
          </cell>
          <cell r="C2087" t="str">
            <v xml:space="preserve">COFINS PROC.98.0009366-4                          </v>
          </cell>
          <cell r="D2087">
            <v>5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0</v>
          </cell>
          <cell r="P2087">
            <v>0</v>
          </cell>
          <cell r="Q2087">
            <v>797880.51</v>
          </cell>
          <cell r="R2087">
            <v>797880.51</v>
          </cell>
          <cell r="S2087">
            <v>797880.51</v>
          </cell>
          <cell r="T2087">
            <v>797880.51</v>
          </cell>
          <cell r="U2087">
            <v>797880.51</v>
          </cell>
          <cell r="V2087">
            <v>797880.51</v>
          </cell>
          <cell r="W2087">
            <v>797880.51</v>
          </cell>
          <cell r="X2087">
            <v>797880.51</v>
          </cell>
          <cell r="Y2087">
            <v>797880.51</v>
          </cell>
          <cell r="Z2087">
            <v>797880.51</v>
          </cell>
          <cell r="AA2087">
            <v>797880.51</v>
          </cell>
          <cell r="AB2087">
            <v>0</v>
          </cell>
          <cell r="AC2087">
            <v>0</v>
          </cell>
          <cell r="AD2087">
            <v>0</v>
          </cell>
          <cell r="AE2087">
            <v>0</v>
          </cell>
          <cell r="AF2087">
            <v>0</v>
          </cell>
          <cell r="AG2087">
            <v>0</v>
          </cell>
          <cell r="AH2087">
            <v>0</v>
          </cell>
          <cell r="AI2087">
            <v>0</v>
          </cell>
          <cell r="AJ2087">
            <v>0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O2087">
            <v>0</v>
          </cell>
          <cell r="AP2087">
            <v>0</v>
          </cell>
          <cell r="AQ2087">
            <v>0</v>
          </cell>
          <cell r="AR2087">
            <v>0</v>
          </cell>
          <cell r="AS2087">
            <v>0</v>
          </cell>
          <cell r="AT2087">
            <v>0</v>
          </cell>
          <cell r="AU2087">
            <v>0</v>
          </cell>
          <cell r="AV2087">
            <v>0</v>
          </cell>
          <cell r="AW2087">
            <v>0</v>
          </cell>
          <cell r="AX2087">
            <v>0</v>
          </cell>
          <cell r="AY2087">
            <v>0</v>
          </cell>
          <cell r="AZ2087">
            <v>0</v>
          </cell>
          <cell r="BA2087">
            <v>0</v>
          </cell>
          <cell r="BB2087">
            <v>0</v>
          </cell>
          <cell r="BC2087">
            <v>0</v>
          </cell>
          <cell r="BD2087">
            <v>0</v>
          </cell>
          <cell r="BE2087">
            <v>0</v>
          </cell>
          <cell r="BF2087">
            <v>0</v>
          </cell>
          <cell r="BG2087">
            <v>0</v>
          </cell>
          <cell r="BH2087">
            <v>0</v>
          </cell>
          <cell r="BI2087">
            <v>0</v>
          </cell>
          <cell r="BJ2087">
            <v>0</v>
          </cell>
          <cell r="BK2087">
            <v>0</v>
          </cell>
          <cell r="BL2087">
            <v>0</v>
          </cell>
        </row>
        <row r="2088">
          <cell r="B2088" t="str">
            <v>1.1.08.01.00003</v>
          </cell>
          <cell r="C2088" t="str">
            <v xml:space="preserve">CONTR.SOCIAL ANTECIP./ESTIM.A RESTITUIR           </v>
          </cell>
          <cell r="D2088">
            <v>5</v>
          </cell>
          <cell r="E2088">
            <v>0</v>
          </cell>
          <cell r="F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AO2088">
            <v>0</v>
          </cell>
          <cell r="AP2088">
            <v>0</v>
          </cell>
          <cell r="AQ2088">
            <v>0</v>
          </cell>
          <cell r="AR2088">
            <v>0</v>
          </cell>
          <cell r="AS2088">
            <v>0</v>
          </cell>
          <cell r="AT2088">
            <v>0</v>
          </cell>
          <cell r="AU2088">
            <v>0</v>
          </cell>
          <cell r="AV2088">
            <v>0</v>
          </cell>
          <cell r="AW2088">
            <v>0</v>
          </cell>
          <cell r="AX2088">
            <v>0</v>
          </cell>
          <cell r="AY2088">
            <v>0</v>
          </cell>
          <cell r="AZ2088">
            <v>0</v>
          </cell>
          <cell r="BA2088">
            <v>0</v>
          </cell>
          <cell r="BB2088">
            <v>0</v>
          </cell>
          <cell r="BC2088">
            <v>0</v>
          </cell>
          <cell r="BD2088">
            <v>0</v>
          </cell>
          <cell r="BE2088">
            <v>0</v>
          </cell>
          <cell r="BF2088">
            <v>0</v>
          </cell>
          <cell r="BG2088">
            <v>0</v>
          </cell>
          <cell r="BH2088">
            <v>0</v>
          </cell>
          <cell r="BI2088">
            <v>0</v>
          </cell>
          <cell r="BJ2088">
            <v>0</v>
          </cell>
          <cell r="BK2088">
            <v>0</v>
          </cell>
          <cell r="BL2088">
            <v>0</v>
          </cell>
        </row>
        <row r="2089">
          <cell r="B2089" t="str">
            <v>1.1.08.01.00004</v>
          </cell>
          <cell r="C2089" t="str">
            <v xml:space="preserve">CONTRIB.SOCIAL-ANTECIPACAO                        </v>
          </cell>
          <cell r="D2089">
            <v>5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AO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T2089">
            <v>0</v>
          </cell>
          <cell r="AU2089">
            <v>0</v>
          </cell>
          <cell r="AV2089">
            <v>0</v>
          </cell>
          <cell r="AW2089">
            <v>0</v>
          </cell>
          <cell r="AX2089">
            <v>0</v>
          </cell>
          <cell r="AY2089">
            <v>568.38</v>
          </cell>
          <cell r="AZ2089">
            <v>568.38</v>
          </cell>
          <cell r="BA2089">
            <v>568.38</v>
          </cell>
          <cell r="BB2089">
            <v>568.38</v>
          </cell>
          <cell r="BC2089">
            <v>568.38</v>
          </cell>
          <cell r="BD2089">
            <v>0</v>
          </cell>
          <cell r="BE2089">
            <v>0</v>
          </cell>
          <cell r="BF2089">
            <v>0</v>
          </cell>
          <cell r="BG2089">
            <v>0</v>
          </cell>
          <cell r="BH2089">
            <v>0</v>
          </cell>
          <cell r="BI2089">
            <v>0</v>
          </cell>
          <cell r="BJ2089">
            <v>0</v>
          </cell>
          <cell r="BK2089">
            <v>0</v>
          </cell>
          <cell r="BL2089">
            <v>0</v>
          </cell>
        </row>
        <row r="2090">
          <cell r="B2090" t="str">
            <v>1.1.08.01.00005</v>
          </cell>
          <cell r="C2090" t="str">
            <v xml:space="preserve">ICMS A RECUPERAR                                  </v>
          </cell>
          <cell r="D2090">
            <v>5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9809960.3699999992</v>
          </cell>
          <cell r="R2090">
            <v>9745617.2799999993</v>
          </cell>
          <cell r="S2090">
            <v>10111032.369999999</v>
          </cell>
          <cell r="T2090">
            <v>10326577.970000001</v>
          </cell>
          <cell r="U2090">
            <v>10646786.869999999</v>
          </cell>
          <cell r="V2090">
            <v>10852443.17</v>
          </cell>
          <cell r="W2090">
            <v>11244666.32</v>
          </cell>
          <cell r="X2090">
            <v>11675950.689999999</v>
          </cell>
          <cell r="Y2090">
            <v>9596471.2300000004</v>
          </cell>
          <cell r="Z2090">
            <v>10286507.08</v>
          </cell>
          <cell r="AA2090">
            <v>10149560.310000001</v>
          </cell>
          <cell r="AB2090">
            <v>10502648.300000001</v>
          </cell>
          <cell r="AC2090">
            <v>11151493.73</v>
          </cell>
          <cell r="AD2090">
            <v>11549194.140000001</v>
          </cell>
          <cell r="AE2090">
            <v>12119643.9</v>
          </cell>
          <cell r="AF2090">
            <v>12122684.59</v>
          </cell>
          <cell r="AG2090">
            <v>12130473.630000001</v>
          </cell>
          <cell r="AH2090">
            <v>12499497.1</v>
          </cell>
          <cell r="AI2090">
            <v>12857395.26</v>
          </cell>
          <cell r="AJ2090">
            <v>13167956.43</v>
          </cell>
          <cell r="AK2090">
            <v>3985244.96</v>
          </cell>
          <cell r="AL2090">
            <v>3963379.27</v>
          </cell>
          <cell r="AM2090">
            <v>4566871.97</v>
          </cell>
          <cell r="AN2090">
            <v>5368046.6399999997</v>
          </cell>
          <cell r="AO2090">
            <v>5608466.0300000003</v>
          </cell>
          <cell r="AP2090">
            <v>6089421.5800000001</v>
          </cell>
          <cell r="AQ2090">
            <v>6751584.9699999997</v>
          </cell>
          <cell r="AR2090">
            <v>7661751.4699999997</v>
          </cell>
          <cell r="AS2090">
            <v>8106846.2199999997</v>
          </cell>
          <cell r="AT2090">
            <v>8364873.8799999999</v>
          </cell>
          <cell r="AU2090">
            <v>9232140.6799999997</v>
          </cell>
          <cell r="AV2090">
            <v>9356118.9299999997</v>
          </cell>
          <cell r="AW2090">
            <v>10967140.98</v>
          </cell>
          <cell r="AX2090">
            <v>12742611.470000001</v>
          </cell>
          <cell r="AY2090">
            <v>14246426.68</v>
          </cell>
          <cell r="AZ2090">
            <v>15395356.390000001</v>
          </cell>
          <cell r="BA2090">
            <v>16667730.75</v>
          </cell>
          <cell r="BB2090">
            <v>18933878.059999999</v>
          </cell>
          <cell r="BC2090">
            <v>20397164.370000001</v>
          </cell>
          <cell r="BD2090">
            <v>0</v>
          </cell>
          <cell r="BE2090">
            <v>0</v>
          </cell>
          <cell r="BF2090">
            <v>0</v>
          </cell>
          <cell r="BG2090">
            <v>0</v>
          </cell>
          <cell r="BH2090">
            <v>0</v>
          </cell>
          <cell r="BI2090">
            <v>0</v>
          </cell>
          <cell r="BJ2090">
            <v>0</v>
          </cell>
          <cell r="BK2090">
            <v>0</v>
          </cell>
          <cell r="BL2090">
            <v>0</v>
          </cell>
        </row>
        <row r="2091">
          <cell r="B2091" t="str">
            <v>1.1.08.01.00006</v>
          </cell>
          <cell r="C2091" t="str">
            <v xml:space="preserve">ICMS APROPRIADO                                   </v>
          </cell>
          <cell r="D2091">
            <v>5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AO2091">
            <v>0</v>
          </cell>
          <cell r="AP2091">
            <v>0</v>
          </cell>
          <cell r="AQ2091">
            <v>0</v>
          </cell>
          <cell r="AR2091">
            <v>0</v>
          </cell>
          <cell r="AS2091">
            <v>0</v>
          </cell>
          <cell r="AT2091">
            <v>0</v>
          </cell>
          <cell r="AU2091">
            <v>0</v>
          </cell>
          <cell r="AV2091">
            <v>0</v>
          </cell>
          <cell r="AW2091">
            <v>105</v>
          </cell>
          <cell r="AX2091">
            <v>105</v>
          </cell>
          <cell r="AY2091">
            <v>105</v>
          </cell>
          <cell r="AZ2091">
            <v>105</v>
          </cell>
          <cell r="BA2091">
            <v>105</v>
          </cell>
          <cell r="BB2091">
            <v>105</v>
          </cell>
          <cell r="BC2091">
            <v>105</v>
          </cell>
          <cell r="BD2091">
            <v>0</v>
          </cell>
          <cell r="BE2091">
            <v>0</v>
          </cell>
          <cell r="BF2091">
            <v>0</v>
          </cell>
          <cell r="BG2091">
            <v>0</v>
          </cell>
          <cell r="BH2091">
            <v>0</v>
          </cell>
          <cell r="BI2091">
            <v>0</v>
          </cell>
          <cell r="BJ2091">
            <v>0</v>
          </cell>
          <cell r="BK2091">
            <v>0</v>
          </cell>
          <cell r="BL2091">
            <v>0</v>
          </cell>
        </row>
        <row r="2092">
          <cell r="B2092" t="str">
            <v>1.1.08.01.00007</v>
          </cell>
          <cell r="C2092" t="str">
            <v xml:space="preserve">ICMS S/CONSIGNACAO                                </v>
          </cell>
          <cell r="D2092">
            <v>5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0</v>
          </cell>
          <cell r="P2092">
            <v>0</v>
          </cell>
          <cell r="Q2092">
            <v>3374.59</v>
          </cell>
          <cell r="R2092">
            <v>3374.59</v>
          </cell>
          <cell r="S2092">
            <v>3374.59</v>
          </cell>
          <cell r="T2092">
            <v>3374.59</v>
          </cell>
          <cell r="U2092">
            <v>3374.59</v>
          </cell>
          <cell r="V2092">
            <v>3374.59</v>
          </cell>
          <cell r="W2092">
            <v>3374.59</v>
          </cell>
          <cell r="X2092">
            <v>3374.59</v>
          </cell>
          <cell r="Y2092">
            <v>3374.59</v>
          </cell>
          <cell r="Z2092">
            <v>3374.59</v>
          </cell>
          <cell r="AA2092">
            <v>3374.59</v>
          </cell>
          <cell r="AB2092">
            <v>0</v>
          </cell>
          <cell r="AC2092">
            <v>0</v>
          </cell>
          <cell r="AD2092">
            <v>0</v>
          </cell>
          <cell r="AE2092">
            <v>0</v>
          </cell>
          <cell r="AF2092">
            <v>0</v>
          </cell>
          <cell r="AG2092">
            <v>0</v>
          </cell>
          <cell r="AH2092">
            <v>0</v>
          </cell>
          <cell r="AI2092">
            <v>0</v>
          </cell>
          <cell r="AJ2092">
            <v>0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O2092">
            <v>0</v>
          </cell>
          <cell r="AP2092">
            <v>0</v>
          </cell>
          <cell r="AQ2092">
            <v>0</v>
          </cell>
          <cell r="AR2092">
            <v>0</v>
          </cell>
          <cell r="AS2092">
            <v>0</v>
          </cell>
          <cell r="AT2092">
            <v>0</v>
          </cell>
          <cell r="AU2092">
            <v>0</v>
          </cell>
          <cell r="AV2092">
            <v>0</v>
          </cell>
          <cell r="AW2092">
            <v>0</v>
          </cell>
          <cell r="AX2092">
            <v>0</v>
          </cell>
          <cell r="AY2092">
            <v>0</v>
          </cell>
          <cell r="AZ2092">
            <v>0</v>
          </cell>
          <cell r="BA2092">
            <v>0</v>
          </cell>
          <cell r="BB2092">
            <v>0</v>
          </cell>
          <cell r="BC2092">
            <v>0</v>
          </cell>
          <cell r="BD2092">
            <v>0</v>
          </cell>
          <cell r="BE2092">
            <v>0</v>
          </cell>
          <cell r="BF2092">
            <v>0</v>
          </cell>
          <cell r="BG2092">
            <v>0</v>
          </cell>
          <cell r="BH2092">
            <v>0</v>
          </cell>
          <cell r="BI2092">
            <v>0</v>
          </cell>
          <cell r="BJ2092">
            <v>0</v>
          </cell>
          <cell r="BK2092">
            <v>0</v>
          </cell>
          <cell r="BL2092">
            <v>0</v>
          </cell>
        </row>
        <row r="2093">
          <cell r="B2093" t="str">
            <v>1.1.08.01.00008</v>
          </cell>
          <cell r="C2093" t="str">
            <v xml:space="preserve">IMP.IMPORTACAO A COMPENSAR                        </v>
          </cell>
          <cell r="D2093">
            <v>5</v>
          </cell>
          <cell r="E2093">
            <v>0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17391.900000000001</v>
          </cell>
          <cell r="R2093">
            <v>17391.900000000001</v>
          </cell>
          <cell r="S2093">
            <v>17391.900000000001</v>
          </cell>
          <cell r="T2093">
            <v>17391.900000000001</v>
          </cell>
          <cell r="U2093">
            <v>17391.900000000001</v>
          </cell>
          <cell r="V2093">
            <v>17391.900000000001</v>
          </cell>
          <cell r="W2093">
            <v>17391.900000000001</v>
          </cell>
          <cell r="X2093">
            <v>17391.900000000001</v>
          </cell>
          <cell r="Y2093">
            <v>17391.900000000001</v>
          </cell>
          <cell r="Z2093">
            <v>17391.900000000001</v>
          </cell>
          <cell r="AA2093">
            <v>17391.900000000001</v>
          </cell>
          <cell r="AB2093">
            <v>0</v>
          </cell>
          <cell r="AC2093">
            <v>0</v>
          </cell>
          <cell r="AD2093">
            <v>0</v>
          </cell>
          <cell r="AE2093">
            <v>0</v>
          </cell>
          <cell r="AF2093">
            <v>0</v>
          </cell>
          <cell r="AG2093">
            <v>0</v>
          </cell>
          <cell r="AH2093">
            <v>0</v>
          </cell>
          <cell r="AI2093">
            <v>0</v>
          </cell>
          <cell r="AJ2093">
            <v>0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O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T2093">
            <v>0</v>
          </cell>
          <cell r="AU2093">
            <v>0</v>
          </cell>
          <cell r="AV2093">
            <v>0</v>
          </cell>
          <cell r="AW2093">
            <v>20248.259999999998</v>
          </cell>
          <cell r="AX2093">
            <v>20248.259999999998</v>
          </cell>
          <cell r="AY2093">
            <v>20248.259999999998</v>
          </cell>
          <cell r="AZ2093">
            <v>20248.259999999998</v>
          </cell>
          <cell r="BA2093">
            <v>20248.259999999998</v>
          </cell>
          <cell r="BB2093">
            <v>20254.39</v>
          </cell>
          <cell r="BC2093">
            <v>20254.39</v>
          </cell>
          <cell r="BD2093">
            <v>0</v>
          </cell>
          <cell r="BE2093">
            <v>0</v>
          </cell>
          <cell r="BF2093">
            <v>0</v>
          </cell>
          <cell r="BG2093">
            <v>0</v>
          </cell>
          <cell r="BH2093">
            <v>0</v>
          </cell>
          <cell r="BI2093">
            <v>0</v>
          </cell>
          <cell r="BJ2093">
            <v>0</v>
          </cell>
          <cell r="BK2093">
            <v>0</v>
          </cell>
          <cell r="BL2093">
            <v>0</v>
          </cell>
        </row>
        <row r="2094">
          <cell r="B2094" t="str">
            <v>1.1.08.01.00009</v>
          </cell>
          <cell r="C2094" t="str">
            <v xml:space="preserve">IMPOSTO SINDICAL                                  </v>
          </cell>
          <cell r="D2094">
            <v>5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0</v>
          </cell>
          <cell r="P2094">
            <v>0</v>
          </cell>
          <cell r="Q2094">
            <v>215.08</v>
          </cell>
          <cell r="R2094">
            <v>215.08</v>
          </cell>
          <cell r="S2094">
            <v>215.08</v>
          </cell>
          <cell r="T2094">
            <v>215.08</v>
          </cell>
          <cell r="U2094">
            <v>215.08</v>
          </cell>
          <cell r="V2094">
            <v>215.08</v>
          </cell>
          <cell r="W2094">
            <v>215.08</v>
          </cell>
          <cell r="X2094">
            <v>215.08</v>
          </cell>
          <cell r="Y2094">
            <v>215.08</v>
          </cell>
          <cell r="Z2094">
            <v>215.08</v>
          </cell>
          <cell r="AA2094">
            <v>215.08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0</v>
          </cell>
          <cell r="AW2094">
            <v>0</v>
          </cell>
          <cell r="AX2094">
            <v>0</v>
          </cell>
          <cell r="AY2094">
            <v>0</v>
          </cell>
          <cell r="AZ2094">
            <v>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0</v>
          </cell>
          <cell r="BK2094">
            <v>0</v>
          </cell>
          <cell r="BL2094">
            <v>0</v>
          </cell>
        </row>
        <row r="2095">
          <cell r="B2095" t="str">
            <v>1.1.08.01.00010</v>
          </cell>
          <cell r="C2095" t="str">
            <v xml:space="preserve">INSS                                              </v>
          </cell>
          <cell r="D2095">
            <v>5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1568.17</v>
          </cell>
          <cell r="R2095">
            <v>1568.17</v>
          </cell>
          <cell r="S2095">
            <v>1568.17</v>
          </cell>
          <cell r="T2095">
            <v>1568.17</v>
          </cell>
          <cell r="U2095">
            <v>1568.17</v>
          </cell>
          <cell r="V2095">
            <v>1568.17</v>
          </cell>
          <cell r="W2095">
            <v>1568.17</v>
          </cell>
          <cell r="X2095">
            <v>1568.17</v>
          </cell>
          <cell r="Y2095">
            <v>1568.17</v>
          </cell>
          <cell r="Z2095">
            <v>1568.17</v>
          </cell>
          <cell r="AA2095">
            <v>1568.17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22.51</v>
          </cell>
          <cell r="AN2095">
            <v>22.51</v>
          </cell>
          <cell r="AO2095">
            <v>22.51</v>
          </cell>
          <cell r="AP2095">
            <v>22.51</v>
          </cell>
          <cell r="AQ2095">
            <v>22.51</v>
          </cell>
          <cell r="AR2095">
            <v>22.51</v>
          </cell>
          <cell r="AS2095">
            <v>22.51</v>
          </cell>
          <cell r="AT2095">
            <v>22.51</v>
          </cell>
          <cell r="AU2095">
            <v>22.51</v>
          </cell>
          <cell r="AV2095">
            <v>22.51</v>
          </cell>
          <cell r="AW2095">
            <v>22.51</v>
          </cell>
          <cell r="AX2095">
            <v>22.51</v>
          </cell>
          <cell r="AY2095">
            <v>22.51</v>
          </cell>
          <cell r="AZ2095">
            <v>22.51</v>
          </cell>
          <cell r="BA2095">
            <v>22.51</v>
          </cell>
          <cell r="BB2095">
            <v>22.51</v>
          </cell>
          <cell r="BC2095">
            <v>22.51</v>
          </cell>
          <cell r="BD2095">
            <v>0</v>
          </cell>
          <cell r="BE2095">
            <v>0</v>
          </cell>
          <cell r="BF2095">
            <v>0</v>
          </cell>
          <cell r="BG2095">
            <v>0</v>
          </cell>
          <cell r="BH2095">
            <v>0</v>
          </cell>
          <cell r="BI2095">
            <v>0</v>
          </cell>
          <cell r="BJ2095">
            <v>0</v>
          </cell>
          <cell r="BK2095">
            <v>0</v>
          </cell>
          <cell r="BL2095">
            <v>0</v>
          </cell>
        </row>
        <row r="2096">
          <cell r="B2096" t="str">
            <v>1.1.08.01.00011</v>
          </cell>
          <cell r="C2096" t="str">
            <v xml:space="preserve">INSS A COMPENSAR                                  </v>
          </cell>
          <cell r="D2096">
            <v>5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  <cell r="Q2096">
            <v>0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  <cell r="X2096">
            <v>0</v>
          </cell>
          <cell r="Y2096">
            <v>0</v>
          </cell>
          <cell r="Z2096">
            <v>0</v>
          </cell>
          <cell r="AA2096">
            <v>0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53740.18</v>
          </cell>
          <cell r="AL2096">
            <v>53740.18</v>
          </cell>
          <cell r="AM2096">
            <v>46713.56</v>
          </cell>
          <cell r="AN2096">
            <v>37193.57</v>
          </cell>
          <cell r="AO2096">
            <v>22649.43</v>
          </cell>
          <cell r="AP2096">
            <v>15053.12</v>
          </cell>
          <cell r="AQ2096">
            <v>6502.23</v>
          </cell>
          <cell r="AR2096">
            <v>2523.7600000000002</v>
          </cell>
          <cell r="AS2096">
            <v>116.55</v>
          </cell>
          <cell r="AT2096">
            <v>-8.6300000000000008</v>
          </cell>
          <cell r="AU2096">
            <v>-8.6300000000000008</v>
          </cell>
          <cell r="AV2096">
            <v>-8.6300000000000008</v>
          </cell>
          <cell r="AW2096">
            <v>-8.6300000000000008</v>
          </cell>
          <cell r="AX2096">
            <v>-8.6300000000000008</v>
          </cell>
          <cell r="AY2096">
            <v>-8.6300000000000008</v>
          </cell>
          <cell r="AZ2096">
            <v>-8.6300000000000008</v>
          </cell>
          <cell r="BA2096">
            <v>-8.6300000000000008</v>
          </cell>
          <cell r="BB2096">
            <v>-8.6300000000000008</v>
          </cell>
          <cell r="BC2096">
            <v>-8.6300000000000008</v>
          </cell>
          <cell r="BD2096">
            <v>0</v>
          </cell>
          <cell r="BE2096">
            <v>0</v>
          </cell>
          <cell r="BF2096">
            <v>0</v>
          </cell>
          <cell r="BG2096">
            <v>0</v>
          </cell>
          <cell r="BH2096">
            <v>0</v>
          </cell>
          <cell r="BI2096">
            <v>0</v>
          </cell>
          <cell r="BJ2096">
            <v>0</v>
          </cell>
          <cell r="BK2096">
            <v>0</v>
          </cell>
          <cell r="BL2096">
            <v>0</v>
          </cell>
        </row>
        <row r="2097">
          <cell r="B2097" t="str">
            <v>1.1.08.01.00012</v>
          </cell>
          <cell r="C2097" t="str">
            <v xml:space="preserve">IPI A COMPENSAR                                   </v>
          </cell>
          <cell r="D2097">
            <v>5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0</v>
          </cell>
          <cell r="P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  <cell r="AY2097">
            <v>0</v>
          </cell>
          <cell r="AZ2097">
            <v>0</v>
          </cell>
          <cell r="BA2097">
            <v>0</v>
          </cell>
          <cell r="BB2097">
            <v>0</v>
          </cell>
          <cell r="BC2097">
            <v>0</v>
          </cell>
          <cell r="BD2097">
            <v>0</v>
          </cell>
          <cell r="BE2097">
            <v>0</v>
          </cell>
          <cell r="BF2097">
            <v>0</v>
          </cell>
          <cell r="BG2097">
            <v>0</v>
          </cell>
          <cell r="BH2097">
            <v>0</v>
          </cell>
          <cell r="BI2097">
            <v>0</v>
          </cell>
          <cell r="BJ2097">
            <v>0</v>
          </cell>
          <cell r="BK2097">
            <v>0</v>
          </cell>
          <cell r="BL2097">
            <v>0</v>
          </cell>
        </row>
        <row r="2098">
          <cell r="B2098" t="str">
            <v>1.1.08.01.00013</v>
          </cell>
          <cell r="C2098" t="str">
            <v xml:space="preserve">IRPJ-ANTECIPAþõO                                  </v>
          </cell>
          <cell r="D2098">
            <v>5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  <cell r="X2098">
            <v>0</v>
          </cell>
          <cell r="Y2098">
            <v>0</v>
          </cell>
          <cell r="Z2098">
            <v>0</v>
          </cell>
          <cell r="AA2098">
            <v>1574802.57</v>
          </cell>
          <cell r="AB2098">
            <v>1627675.13</v>
          </cell>
          <cell r="AC2098">
            <v>1826297.27</v>
          </cell>
          <cell r="AD2098">
            <v>1826297.27</v>
          </cell>
          <cell r="AE2098">
            <v>1826297.27</v>
          </cell>
          <cell r="AF2098">
            <v>1826297.27</v>
          </cell>
          <cell r="AG2098">
            <v>1826297.27</v>
          </cell>
          <cell r="AH2098">
            <v>1826297.27</v>
          </cell>
          <cell r="AI2098">
            <v>1826297.27</v>
          </cell>
          <cell r="AJ2098">
            <v>1826297.27</v>
          </cell>
          <cell r="AK2098">
            <v>1826297.27</v>
          </cell>
          <cell r="AL2098">
            <v>1826297.27</v>
          </cell>
          <cell r="AM2098">
            <v>1826297.27</v>
          </cell>
          <cell r="AN2098">
            <v>2001987.27</v>
          </cell>
          <cell r="AO2098">
            <v>0</v>
          </cell>
          <cell r="AP2098">
            <v>0</v>
          </cell>
          <cell r="AQ2098">
            <v>0</v>
          </cell>
          <cell r="AR2098">
            <v>0</v>
          </cell>
          <cell r="AS2098">
            <v>0</v>
          </cell>
          <cell r="AT2098">
            <v>0</v>
          </cell>
          <cell r="AU2098">
            <v>0</v>
          </cell>
          <cell r="AV2098">
            <v>0</v>
          </cell>
          <cell r="AW2098">
            <v>0</v>
          </cell>
          <cell r="AX2098">
            <v>0</v>
          </cell>
          <cell r="AY2098">
            <v>0</v>
          </cell>
          <cell r="AZ2098">
            <v>0</v>
          </cell>
          <cell r="BA2098">
            <v>0</v>
          </cell>
          <cell r="BB2098">
            <v>0</v>
          </cell>
          <cell r="BC2098">
            <v>0</v>
          </cell>
          <cell r="BD2098">
            <v>0</v>
          </cell>
          <cell r="BE2098">
            <v>0</v>
          </cell>
          <cell r="BF2098">
            <v>0</v>
          </cell>
          <cell r="BG2098">
            <v>0</v>
          </cell>
          <cell r="BH2098">
            <v>0</v>
          </cell>
          <cell r="BI2098">
            <v>0</v>
          </cell>
          <cell r="BJ2098">
            <v>0</v>
          </cell>
          <cell r="BK2098">
            <v>0</v>
          </cell>
          <cell r="BL2098">
            <v>0</v>
          </cell>
        </row>
        <row r="2099">
          <cell r="B2099" t="str">
            <v>1.1.08.01.00014</v>
          </cell>
          <cell r="C2099" t="str">
            <v xml:space="preserve">IRPJ-ANTECIPACAO/ESTIMATIVA-A RESTITUIR           </v>
          </cell>
          <cell r="D2099">
            <v>5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27942.35</v>
          </cell>
          <cell r="AD2099">
            <v>50771.07</v>
          </cell>
          <cell r="AE2099">
            <v>75791.34</v>
          </cell>
          <cell r="AF2099">
            <v>102820.54</v>
          </cell>
          <cell r="AG2099">
            <v>128571.33</v>
          </cell>
          <cell r="AH2099">
            <v>146834.29999999999</v>
          </cell>
          <cell r="AI2099">
            <v>146834.29999999999</v>
          </cell>
          <cell r="AJ2099">
            <v>146834.29999999999</v>
          </cell>
          <cell r="AK2099">
            <v>146834.29999999999</v>
          </cell>
          <cell r="AL2099">
            <v>146834.29999999999</v>
          </cell>
          <cell r="AM2099">
            <v>146834.29999999999</v>
          </cell>
          <cell r="AN2099">
            <v>146834.29999999999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0</v>
          </cell>
          <cell r="AY2099">
            <v>0</v>
          </cell>
          <cell r="AZ2099">
            <v>0</v>
          </cell>
          <cell r="BA2099">
            <v>0</v>
          </cell>
          <cell r="BB2099">
            <v>0</v>
          </cell>
          <cell r="BC2099">
            <v>0</v>
          </cell>
          <cell r="BD2099">
            <v>0</v>
          </cell>
          <cell r="BE2099">
            <v>0</v>
          </cell>
          <cell r="BF2099">
            <v>0</v>
          </cell>
          <cell r="BG2099">
            <v>0</v>
          </cell>
          <cell r="BH2099">
            <v>0</v>
          </cell>
          <cell r="BI2099">
            <v>0</v>
          </cell>
          <cell r="BJ2099">
            <v>0</v>
          </cell>
          <cell r="BK2099">
            <v>0</v>
          </cell>
          <cell r="BL2099">
            <v>0</v>
          </cell>
        </row>
        <row r="2100">
          <cell r="B2100" t="str">
            <v>1.1.08.01.00015</v>
          </cell>
          <cell r="C2100" t="str">
            <v xml:space="preserve">IRRF A RECUPERAR                                  </v>
          </cell>
          <cell r="D2100">
            <v>5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35454.79</v>
          </cell>
          <cell r="R2100">
            <v>35454.79</v>
          </cell>
          <cell r="S2100">
            <v>35454.79</v>
          </cell>
          <cell r="T2100">
            <v>35454.79</v>
          </cell>
          <cell r="U2100">
            <v>35454.79</v>
          </cell>
          <cell r="V2100">
            <v>35454.79</v>
          </cell>
          <cell r="W2100">
            <v>35454.79</v>
          </cell>
          <cell r="X2100">
            <v>35454.79</v>
          </cell>
          <cell r="Y2100">
            <v>35454.79</v>
          </cell>
          <cell r="Z2100">
            <v>35454.79</v>
          </cell>
          <cell r="AA2100">
            <v>35454.79</v>
          </cell>
          <cell r="AB2100">
            <v>36405.64</v>
          </cell>
          <cell r="AC2100">
            <v>0</v>
          </cell>
          <cell r="AD2100">
            <v>0</v>
          </cell>
          <cell r="AE2100">
            <v>601.91</v>
          </cell>
          <cell r="AF2100">
            <v>601.91</v>
          </cell>
          <cell r="AG2100">
            <v>1211.3900000000001</v>
          </cell>
          <cell r="AH2100">
            <v>1304.27</v>
          </cell>
          <cell r="AI2100">
            <v>1304.27</v>
          </cell>
          <cell r="AJ2100">
            <v>2539.67</v>
          </cell>
          <cell r="AK2100">
            <v>2539.67</v>
          </cell>
          <cell r="AL2100">
            <v>16911.72</v>
          </cell>
          <cell r="AM2100">
            <v>16911.72</v>
          </cell>
          <cell r="AN2100">
            <v>16911.72</v>
          </cell>
          <cell r="AO2100">
            <v>14409.78</v>
          </cell>
          <cell r="AP2100">
            <v>14467.48</v>
          </cell>
          <cell r="AQ2100">
            <v>14467.48</v>
          </cell>
          <cell r="AR2100">
            <v>14834.15</v>
          </cell>
          <cell r="AS2100">
            <v>14834.15</v>
          </cell>
          <cell r="AT2100">
            <v>14834.15</v>
          </cell>
          <cell r="AU2100">
            <v>14825.72</v>
          </cell>
          <cell r="AV2100">
            <v>17552.080000000002</v>
          </cell>
          <cell r="AW2100">
            <v>17552.080000000002</v>
          </cell>
          <cell r="AX2100">
            <v>17552.080000000002</v>
          </cell>
          <cell r="AY2100">
            <v>21361.11</v>
          </cell>
          <cell r="AZ2100">
            <v>21361.11</v>
          </cell>
          <cell r="BA2100">
            <v>21361.11</v>
          </cell>
          <cell r="BB2100">
            <v>21361.11</v>
          </cell>
          <cell r="BC2100">
            <v>21361.11</v>
          </cell>
          <cell r="BD2100">
            <v>0</v>
          </cell>
          <cell r="BE2100">
            <v>0</v>
          </cell>
          <cell r="BF2100">
            <v>0</v>
          </cell>
          <cell r="BG2100">
            <v>0</v>
          </cell>
          <cell r="BH2100">
            <v>0</v>
          </cell>
          <cell r="BI2100">
            <v>0</v>
          </cell>
          <cell r="BJ2100">
            <v>0</v>
          </cell>
          <cell r="BK2100">
            <v>0</v>
          </cell>
          <cell r="BL2100">
            <v>0</v>
          </cell>
        </row>
        <row r="2101">
          <cell r="B2101" t="str">
            <v>1.1.08.01.00016</v>
          </cell>
          <cell r="C2101" t="str">
            <v xml:space="preserve">IRRF S/ APLICA├iES FINANCEIRAS                    </v>
          </cell>
          <cell r="D2101">
            <v>5</v>
          </cell>
          <cell r="E2101">
            <v>0</v>
          </cell>
          <cell r="F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19921.419999999998</v>
          </cell>
          <cell r="R2101">
            <v>29727.599999999999</v>
          </cell>
          <cell r="S2101">
            <v>57544.69</v>
          </cell>
          <cell r="T2101">
            <v>121872.14</v>
          </cell>
          <cell r="U2101">
            <v>369663.24</v>
          </cell>
          <cell r="V2101">
            <v>412338.7</v>
          </cell>
          <cell r="W2101">
            <v>510823.24</v>
          </cell>
          <cell r="X2101">
            <v>514737.26</v>
          </cell>
          <cell r="Y2101">
            <v>533581.11</v>
          </cell>
          <cell r="Z2101">
            <v>603467.18000000005</v>
          </cell>
          <cell r="AA2101">
            <v>610183.86</v>
          </cell>
          <cell r="AB2101">
            <v>634068.02</v>
          </cell>
          <cell r="AC2101">
            <v>4.0599999999999996</v>
          </cell>
          <cell r="AD2101">
            <v>2832.87</v>
          </cell>
          <cell r="AE2101">
            <v>41929.89</v>
          </cell>
          <cell r="AF2101">
            <v>66473.14</v>
          </cell>
          <cell r="AG2101">
            <v>96318.78</v>
          </cell>
          <cell r="AH2101">
            <v>102071.95</v>
          </cell>
          <cell r="AI2101">
            <v>114571.42</v>
          </cell>
          <cell r="AJ2101">
            <v>371383.71</v>
          </cell>
          <cell r="AK2101">
            <v>2659115.64</v>
          </cell>
          <cell r="AL2101">
            <v>2726179.55</v>
          </cell>
          <cell r="AM2101">
            <v>2849991.12</v>
          </cell>
          <cell r="AN2101">
            <v>3037284.33</v>
          </cell>
          <cell r="AO2101">
            <v>1926646.4</v>
          </cell>
          <cell r="AP2101">
            <v>2075130.42</v>
          </cell>
          <cell r="AQ2101">
            <v>2258572.54</v>
          </cell>
          <cell r="AR2101">
            <v>2310309.7200000002</v>
          </cell>
          <cell r="AS2101">
            <v>2377884.13</v>
          </cell>
          <cell r="AT2101">
            <v>2392923.2999999998</v>
          </cell>
          <cell r="AU2101">
            <v>2460885.79</v>
          </cell>
          <cell r="AV2101">
            <v>2493018.5</v>
          </cell>
          <cell r="AW2101">
            <v>2523105.1</v>
          </cell>
          <cell r="AX2101">
            <v>2590114.8199999998</v>
          </cell>
          <cell r="AY2101">
            <v>2624218.7000000002</v>
          </cell>
          <cell r="AZ2101">
            <v>2630229.92</v>
          </cell>
          <cell r="BA2101">
            <v>3162370.54</v>
          </cell>
          <cell r="BB2101">
            <v>2560902.44</v>
          </cell>
          <cell r="BC2101">
            <v>2426272.2799999998</v>
          </cell>
          <cell r="BD2101">
            <v>0</v>
          </cell>
          <cell r="BE2101">
            <v>0</v>
          </cell>
          <cell r="BF2101">
            <v>0</v>
          </cell>
          <cell r="BG2101">
            <v>0</v>
          </cell>
          <cell r="BH2101">
            <v>0</v>
          </cell>
          <cell r="BI2101">
            <v>0</v>
          </cell>
          <cell r="BJ2101">
            <v>0</v>
          </cell>
          <cell r="BK2101">
            <v>0</v>
          </cell>
          <cell r="BL2101">
            <v>0</v>
          </cell>
        </row>
        <row r="2102">
          <cell r="B2102" t="str">
            <v>1.1.08.01.00017</v>
          </cell>
          <cell r="C2102" t="str">
            <v xml:space="preserve">PIS S/FATURAMENTO                                 </v>
          </cell>
          <cell r="D2102">
            <v>5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6668.91</v>
          </cell>
          <cell r="R2102">
            <v>6668.91</v>
          </cell>
          <cell r="S2102">
            <v>6668.91</v>
          </cell>
          <cell r="T2102">
            <v>6668.91</v>
          </cell>
          <cell r="U2102">
            <v>6668.91</v>
          </cell>
          <cell r="V2102">
            <v>6668.91</v>
          </cell>
          <cell r="W2102">
            <v>6668.91</v>
          </cell>
          <cell r="X2102">
            <v>6668.91</v>
          </cell>
          <cell r="Y2102">
            <v>3621941.22</v>
          </cell>
          <cell r="Z2102">
            <v>3711757.43</v>
          </cell>
          <cell r="AA2102">
            <v>3664190.75</v>
          </cell>
          <cell r="AB2102">
            <v>3585423.29</v>
          </cell>
          <cell r="AC2102">
            <v>3361940.53</v>
          </cell>
          <cell r="AD2102">
            <v>3105274.11</v>
          </cell>
          <cell r="AE2102">
            <v>2859733.02</v>
          </cell>
          <cell r="AF2102">
            <v>2692988.75</v>
          </cell>
          <cell r="AG2102">
            <v>2538263.0299999998</v>
          </cell>
          <cell r="AH2102">
            <v>2349263.0299999998</v>
          </cell>
          <cell r="AI2102">
            <v>2126263.0299999998</v>
          </cell>
          <cell r="AJ2102">
            <v>1809361.71</v>
          </cell>
          <cell r="AK2102">
            <v>1316281.6000000001</v>
          </cell>
          <cell r="AL2102">
            <v>548848.97</v>
          </cell>
          <cell r="AM2102">
            <v>-3751.03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0</v>
          </cell>
          <cell r="AV2102">
            <v>0</v>
          </cell>
          <cell r="AW2102">
            <v>0</v>
          </cell>
          <cell r="AX2102">
            <v>0</v>
          </cell>
          <cell r="AY2102">
            <v>0</v>
          </cell>
          <cell r="AZ2102">
            <v>0</v>
          </cell>
          <cell r="BA2102">
            <v>0</v>
          </cell>
          <cell r="BB2102">
            <v>0</v>
          </cell>
          <cell r="BC2102">
            <v>0</v>
          </cell>
          <cell r="BD2102">
            <v>0</v>
          </cell>
          <cell r="BE2102">
            <v>0</v>
          </cell>
          <cell r="BF2102">
            <v>0</v>
          </cell>
          <cell r="BG2102">
            <v>0</v>
          </cell>
          <cell r="BH2102">
            <v>0</v>
          </cell>
          <cell r="BI2102">
            <v>0</v>
          </cell>
          <cell r="BJ2102">
            <v>0</v>
          </cell>
          <cell r="BK2102">
            <v>0</v>
          </cell>
          <cell r="BL2102">
            <v>0</v>
          </cell>
        </row>
        <row r="2103">
          <cell r="B2103" t="str">
            <v>1.1.08.01.00018</v>
          </cell>
          <cell r="C2103" t="str">
            <v xml:space="preserve">TRD A COMPENSAR/FINSOCIAL                         </v>
          </cell>
          <cell r="D2103">
            <v>5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AO2103">
            <v>0</v>
          </cell>
          <cell r="AP2103">
            <v>0</v>
          </cell>
          <cell r="AQ2103">
            <v>0</v>
          </cell>
          <cell r="AR2103">
            <v>0</v>
          </cell>
          <cell r="AS2103">
            <v>0</v>
          </cell>
          <cell r="AT2103">
            <v>0</v>
          </cell>
          <cell r="AU2103">
            <v>0</v>
          </cell>
          <cell r="AV2103">
            <v>0</v>
          </cell>
          <cell r="AW2103">
            <v>0</v>
          </cell>
          <cell r="AX2103">
            <v>0</v>
          </cell>
          <cell r="AY2103">
            <v>0</v>
          </cell>
          <cell r="AZ2103">
            <v>0</v>
          </cell>
          <cell r="BA2103">
            <v>0</v>
          </cell>
          <cell r="BB2103">
            <v>0</v>
          </cell>
          <cell r="BC2103">
            <v>0</v>
          </cell>
          <cell r="BD2103">
            <v>0</v>
          </cell>
          <cell r="BE2103">
            <v>0</v>
          </cell>
          <cell r="BF2103">
            <v>0</v>
          </cell>
          <cell r="BG2103">
            <v>0</v>
          </cell>
          <cell r="BH2103">
            <v>0</v>
          </cell>
          <cell r="BI2103">
            <v>0</v>
          </cell>
          <cell r="BJ2103">
            <v>0</v>
          </cell>
          <cell r="BK2103">
            <v>0</v>
          </cell>
          <cell r="BL2103">
            <v>0</v>
          </cell>
        </row>
        <row r="2104">
          <cell r="B2104" t="str">
            <v>1.1.08.01.00019</v>
          </cell>
          <cell r="C2104" t="str">
            <v xml:space="preserve">TRD A COMPENSAR/INSS                              </v>
          </cell>
          <cell r="D2104">
            <v>5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739.65</v>
          </cell>
          <cell r="R2104">
            <v>739.65</v>
          </cell>
          <cell r="S2104">
            <v>739.65</v>
          </cell>
          <cell r="T2104">
            <v>739.65</v>
          </cell>
          <cell r="U2104">
            <v>739.65</v>
          </cell>
          <cell r="V2104">
            <v>739.65</v>
          </cell>
          <cell r="W2104">
            <v>739.65</v>
          </cell>
          <cell r="X2104">
            <v>739.65</v>
          </cell>
          <cell r="Y2104">
            <v>739.65</v>
          </cell>
          <cell r="Z2104">
            <v>739.65</v>
          </cell>
          <cell r="AA2104">
            <v>739.65</v>
          </cell>
          <cell r="AB2104">
            <v>0</v>
          </cell>
          <cell r="AC2104">
            <v>0</v>
          </cell>
          <cell r="AD2104">
            <v>0</v>
          </cell>
          <cell r="AE2104">
            <v>0</v>
          </cell>
          <cell r="AF2104">
            <v>0</v>
          </cell>
          <cell r="AG2104">
            <v>0</v>
          </cell>
          <cell r="AH2104">
            <v>0</v>
          </cell>
          <cell r="AI2104">
            <v>0</v>
          </cell>
          <cell r="AJ2104">
            <v>0</v>
          </cell>
          <cell r="AK2104">
            <v>0</v>
          </cell>
          <cell r="AL2104">
            <v>0</v>
          </cell>
          <cell r="AM2104">
            <v>0</v>
          </cell>
          <cell r="AN2104">
            <v>739.65</v>
          </cell>
          <cell r="AO2104">
            <v>739.65</v>
          </cell>
          <cell r="AP2104">
            <v>739.65</v>
          </cell>
          <cell r="AQ2104">
            <v>739.65</v>
          </cell>
          <cell r="AR2104">
            <v>739.65</v>
          </cell>
          <cell r="AS2104">
            <v>739.65</v>
          </cell>
          <cell r="AT2104">
            <v>739.65</v>
          </cell>
          <cell r="AU2104">
            <v>739.65</v>
          </cell>
          <cell r="AV2104">
            <v>739.65</v>
          </cell>
          <cell r="AW2104">
            <v>739.65</v>
          </cell>
          <cell r="AX2104">
            <v>739.65</v>
          </cell>
          <cell r="AY2104">
            <v>739.65</v>
          </cell>
          <cell r="AZ2104">
            <v>739.65</v>
          </cell>
          <cell r="BA2104">
            <v>739.65</v>
          </cell>
          <cell r="BB2104">
            <v>739.65</v>
          </cell>
          <cell r="BC2104">
            <v>739.65</v>
          </cell>
          <cell r="BD2104">
            <v>0</v>
          </cell>
          <cell r="BE2104">
            <v>0</v>
          </cell>
          <cell r="BF2104">
            <v>0</v>
          </cell>
          <cell r="BG2104">
            <v>0</v>
          </cell>
          <cell r="BH2104">
            <v>0</v>
          </cell>
          <cell r="BI2104">
            <v>0</v>
          </cell>
          <cell r="BJ2104">
            <v>0</v>
          </cell>
          <cell r="BK2104">
            <v>0</v>
          </cell>
          <cell r="BL2104">
            <v>0</v>
          </cell>
        </row>
        <row r="2105">
          <cell r="B2105" t="str">
            <v>1.1.08.01.00020</v>
          </cell>
          <cell r="C2105" t="str">
            <v xml:space="preserve">TRD A COMPENSAR/IRRF                              </v>
          </cell>
          <cell r="D2105">
            <v>5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254.4</v>
          </cell>
          <cell r="R2105">
            <v>254.4</v>
          </cell>
          <cell r="S2105">
            <v>254.4</v>
          </cell>
          <cell r="T2105">
            <v>254.4</v>
          </cell>
          <cell r="U2105">
            <v>254.4</v>
          </cell>
          <cell r="V2105">
            <v>254.4</v>
          </cell>
          <cell r="W2105">
            <v>254.4</v>
          </cell>
          <cell r="X2105">
            <v>254.4</v>
          </cell>
          <cell r="Y2105">
            <v>254.4</v>
          </cell>
          <cell r="Z2105">
            <v>254.4</v>
          </cell>
          <cell r="AA2105">
            <v>254.4</v>
          </cell>
          <cell r="AB2105">
            <v>0</v>
          </cell>
          <cell r="AC2105">
            <v>0</v>
          </cell>
          <cell r="AD2105">
            <v>0</v>
          </cell>
          <cell r="AE2105">
            <v>0</v>
          </cell>
          <cell r="AF2105">
            <v>0</v>
          </cell>
          <cell r="AG2105">
            <v>0</v>
          </cell>
          <cell r="AH2105">
            <v>0</v>
          </cell>
          <cell r="AI2105">
            <v>2282.75</v>
          </cell>
          <cell r="AJ2105">
            <v>2282.75</v>
          </cell>
          <cell r="AK2105">
            <v>2282.75</v>
          </cell>
          <cell r="AL2105">
            <v>2282.75</v>
          </cell>
          <cell r="AM2105">
            <v>2282.75</v>
          </cell>
          <cell r="AN2105">
            <v>2537.15</v>
          </cell>
          <cell r="AO2105">
            <v>2537.15</v>
          </cell>
          <cell r="AP2105">
            <v>2537.15</v>
          </cell>
          <cell r="AQ2105">
            <v>2537.15</v>
          </cell>
          <cell r="AR2105">
            <v>2537.15</v>
          </cell>
          <cell r="AS2105">
            <v>2537.15</v>
          </cell>
          <cell r="AT2105">
            <v>2537.15</v>
          </cell>
          <cell r="AU2105">
            <v>2537.15</v>
          </cell>
          <cell r="AV2105">
            <v>2537.15</v>
          </cell>
          <cell r="AW2105">
            <v>2537.15</v>
          </cell>
          <cell r="AX2105">
            <v>2537.15</v>
          </cell>
          <cell r="AY2105">
            <v>2537.15</v>
          </cell>
          <cell r="AZ2105">
            <v>2537.15</v>
          </cell>
          <cell r="BA2105">
            <v>2537.15</v>
          </cell>
          <cell r="BB2105">
            <v>2537.15</v>
          </cell>
          <cell r="BC2105">
            <v>2537.15</v>
          </cell>
          <cell r="BD2105">
            <v>0</v>
          </cell>
          <cell r="BE2105">
            <v>0</v>
          </cell>
          <cell r="BF2105">
            <v>0</v>
          </cell>
          <cell r="BG2105">
            <v>0</v>
          </cell>
          <cell r="BH2105">
            <v>0</v>
          </cell>
          <cell r="BI2105">
            <v>0</v>
          </cell>
          <cell r="BJ2105">
            <v>0</v>
          </cell>
          <cell r="BK2105">
            <v>0</v>
          </cell>
          <cell r="BL2105">
            <v>0</v>
          </cell>
        </row>
        <row r="2106">
          <cell r="B2106" t="str">
            <v>1.1.08.01.00021</v>
          </cell>
          <cell r="C2106" t="str">
            <v xml:space="preserve">TRD A RECUPERAR                                   </v>
          </cell>
          <cell r="D2106">
            <v>5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AO2106">
            <v>0</v>
          </cell>
          <cell r="AP2106">
            <v>0</v>
          </cell>
          <cell r="AQ2106">
            <v>0</v>
          </cell>
          <cell r="AR2106">
            <v>0</v>
          </cell>
          <cell r="AS2106">
            <v>0</v>
          </cell>
          <cell r="AT2106">
            <v>0</v>
          </cell>
          <cell r="AU2106">
            <v>0</v>
          </cell>
          <cell r="AV2106">
            <v>0</v>
          </cell>
          <cell r="AW2106">
            <v>0</v>
          </cell>
          <cell r="AX2106">
            <v>0</v>
          </cell>
          <cell r="AY2106">
            <v>0</v>
          </cell>
          <cell r="AZ2106">
            <v>0</v>
          </cell>
          <cell r="BA2106">
            <v>0</v>
          </cell>
          <cell r="BB2106">
            <v>0</v>
          </cell>
          <cell r="BC2106">
            <v>0</v>
          </cell>
          <cell r="BD2106">
            <v>0</v>
          </cell>
          <cell r="BE2106">
            <v>0</v>
          </cell>
          <cell r="BF2106">
            <v>0</v>
          </cell>
          <cell r="BG2106">
            <v>0</v>
          </cell>
          <cell r="BH2106">
            <v>0</v>
          </cell>
          <cell r="BI2106">
            <v>0</v>
          </cell>
          <cell r="BJ2106">
            <v>0</v>
          </cell>
          <cell r="BK2106">
            <v>0</v>
          </cell>
          <cell r="BL2106">
            <v>0</v>
          </cell>
        </row>
        <row r="2107">
          <cell r="B2107" t="str">
            <v>1.1.08.01.00022</v>
          </cell>
          <cell r="C2107" t="str">
            <v xml:space="preserve">Cofins Processo 990001349-2                       </v>
          </cell>
          <cell r="D2107">
            <v>5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AO2107">
            <v>0</v>
          </cell>
          <cell r="AP2107">
            <v>0</v>
          </cell>
          <cell r="AQ2107">
            <v>0</v>
          </cell>
          <cell r="AR2107">
            <v>0</v>
          </cell>
          <cell r="AS2107">
            <v>0</v>
          </cell>
          <cell r="AT2107">
            <v>0</v>
          </cell>
          <cell r="AU2107">
            <v>0</v>
          </cell>
          <cell r="AV2107">
            <v>0</v>
          </cell>
          <cell r="AW2107">
            <v>0</v>
          </cell>
          <cell r="AX2107">
            <v>0</v>
          </cell>
          <cell r="AY2107">
            <v>0</v>
          </cell>
          <cell r="AZ2107">
            <v>0</v>
          </cell>
          <cell r="BA2107">
            <v>0</v>
          </cell>
          <cell r="BB2107">
            <v>0</v>
          </cell>
          <cell r="BC2107">
            <v>0</v>
          </cell>
          <cell r="BD2107">
            <v>0</v>
          </cell>
          <cell r="BE2107">
            <v>0</v>
          </cell>
          <cell r="BF2107">
            <v>0</v>
          </cell>
          <cell r="BG2107">
            <v>0</v>
          </cell>
          <cell r="BH2107">
            <v>0</v>
          </cell>
          <cell r="BI2107">
            <v>0</v>
          </cell>
          <cell r="BJ2107">
            <v>0</v>
          </cell>
          <cell r="BK2107">
            <v>0</v>
          </cell>
          <cell r="BL2107">
            <v>0</v>
          </cell>
        </row>
        <row r="2108">
          <cell r="B2108" t="str">
            <v>1.1.08.01.00023</v>
          </cell>
          <cell r="C2108" t="str">
            <v xml:space="preserve">PIS A RECUPERAR - MP 66                           </v>
          </cell>
          <cell r="D2108">
            <v>5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AO2108">
            <v>-0.04</v>
          </cell>
          <cell r="AP2108">
            <v>-0.08</v>
          </cell>
          <cell r="AQ2108">
            <v>-0.08</v>
          </cell>
          <cell r="AR2108">
            <v>-0.08</v>
          </cell>
          <cell r="AS2108">
            <v>-0.08</v>
          </cell>
          <cell r="AT2108">
            <v>-0.08</v>
          </cell>
          <cell r="AU2108">
            <v>-0.08</v>
          </cell>
          <cell r="AV2108">
            <v>-0.08</v>
          </cell>
          <cell r="AW2108">
            <v>-0.08</v>
          </cell>
          <cell r="AX2108">
            <v>-0.08</v>
          </cell>
          <cell r="AY2108">
            <v>-0.08</v>
          </cell>
          <cell r="AZ2108">
            <v>-0.08</v>
          </cell>
          <cell r="BA2108">
            <v>921752.92</v>
          </cell>
          <cell r="BB2108">
            <v>1590107.76</v>
          </cell>
          <cell r="BC2108">
            <v>2102610.9300000002</v>
          </cell>
          <cell r="BD2108">
            <v>0</v>
          </cell>
          <cell r="BE2108">
            <v>0</v>
          </cell>
          <cell r="BF2108">
            <v>0</v>
          </cell>
          <cell r="BG2108">
            <v>0</v>
          </cell>
          <cell r="BH2108">
            <v>0</v>
          </cell>
          <cell r="BI2108">
            <v>0</v>
          </cell>
          <cell r="BJ2108">
            <v>0</v>
          </cell>
          <cell r="BK2108">
            <v>0</v>
          </cell>
          <cell r="BL2108">
            <v>0</v>
          </cell>
        </row>
        <row r="2109">
          <cell r="B2109" t="str">
            <v>1.1.08.01.00024</v>
          </cell>
          <cell r="C2109" t="str">
            <v xml:space="preserve">ICMS NEGOCIADO                                    </v>
          </cell>
          <cell r="D2109">
            <v>5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  <cell r="X2109">
            <v>0</v>
          </cell>
          <cell r="Y2109">
            <v>0</v>
          </cell>
          <cell r="Z2109">
            <v>0</v>
          </cell>
          <cell r="AA2109">
            <v>0</v>
          </cell>
          <cell r="AB2109">
            <v>0</v>
          </cell>
          <cell r="AC2109">
            <v>0</v>
          </cell>
          <cell r="AD2109">
            <v>0</v>
          </cell>
          <cell r="AE2109">
            <v>0</v>
          </cell>
          <cell r="AF2109">
            <v>0</v>
          </cell>
          <cell r="AG2109">
            <v>0</v>
          </cell>
          <cell r="AH2109">
            <v>0</v>
          </cell>
          <cell r="AI2109">
            <v>0</v>
          </cell>
          <cell r="AJ2109">
            <v>0</v>
          </cell>
          <cell r="AK2109">
            <v>6750000</v>
          </cell>
          <cell r="AL2109">
            <v>6700000</v>
          </cell>
          <cell r="AM2109">
            <v>6520000</v>
          </cell>
          <cell r="AN2109">
            <v>6190000</v>
          </cell>
          <cell r="AO2109">
            <v>5890000</v>
          </cell>
          <cell r="AP2109">
            <v>5680000</v>
          </cell>
          <cell r="AQ2109">
            <v>5300000</v>
          </cell>
          <cell r="AR2109">
            <v>4880000</v>
          </cell>
          <cell r="AS2109">
            <v>4880000</v>
          </cell>
          <cell r="AT2109">
            <v>4500000</v>
          </cell>
          <cell r="AU2109">
            <v>4180000</v>
          </cell>
          <cell r="AV2109">
            <v>3800000</v>
          </cell>
          <cell r="AW2109">
            <v>3320000</v>
          </cell>
          <cell r="AX2109">
            <v>2870000</v>
          </cell>
          <cell r="AY2109">
            <v>2528000</v>
          </cell>
          <cell r="AZ2109">
            <v>2128000</v>
          </cell>
          <cell r="BA2109">
            <v>1828000</v>
          </cell>
          <cell r="BB2109">
            <v>1358000</v>
          </cell>
          <cell r="BC2109">
            <v>938000</v>
          </cell>
          <cell r="BD2109">
            <v>0</v>
          </cell>
          <cell r="BE2109">
            <v>0</v>
          </cell>
          <cell r="BF2109">
            <v>0</v>
          </cell>
          <cell r="BG2109">
            <v>0</v>
          </cell>
          <cell r="BH2109">
            <v>0</v>
          </cell>
          <cell r="BI2109">
            <v>0</v>
          </cell>
          <cell r="BJ2109">
            <v>0</v>
          </cell>
          <cell r="BK2109">
            <v>0</v>
          </cell>
          <cell r="BL2109">
            <v>0</v>
          </cell>
        </row>
        <row r="2110">
          <cell r="B2110" t="str">
            <v>1.1.08.01.00025</v>
          </cell>
          <cell r="C2110" t="str">
            <v xml:space="preserve">(-) ICMS NEGOCIADO                                </v>
          </cell>
          <cell r="D2110">
            <v>5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0</v>
          </cell>
          <cell r="P2110">
            <v>0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  <cell r="X2110">
            <v>0</v>
          </cell>
          <cell r="Y2110">
            <v>0</v>
          </cell>
          <cell r="Z2110">
            <v>0</v>
          </cell>
          <cell r="AA2110">
            <v>0</v>
          </cell>
          <cell r="AB2110">
            <v>0</v>
          </cell>
          <cell r="AC2110">
            <v>0</v>
          </cell>
          <cell r="AD2110">
            <v>0</v>
          </cell>
          <cell r="AE2110">
            <v>0</v>
          </cell>
          <cell r="AF2110">
            <v>0</v>
          </cell>
          <cell r="AG2110">
            <v>0</v>
          </cell>
          <cell r="AH2110">
            <v>0</v>
          </cell>
          <cell r="AI2110">
            <v>0</v>
          </cell>
          <cell r="AJ2110">
            <v>0</v>
          </cell>
          <cell r="AK2110">
            <v>-6750000</v>
          </cell>
          <cell r="AL2110">
            <v>-6700000</v>
          </cell>
          <cell r="AM2110">
            <v>-6520000</v>
          </cell>
          <cell r="AN2110">
            <v>-6190000</v>
          </cell>
          <cell r="AO2110">
            <v>-5890000</v>
          </cell>
          <cell r="AP2110">
            <v>-5680000</v>
          </cell>
          <cell r="AQ2110">
            <v>-5300000</v>
          </cell>
          <cell r="AR2110">
            <v>-4880000</v>
          </cell>
          <cell r="AS2110">
            <v>-4880000</v>
          </cell>
          <cell r="AT2110">
            <v>-4500000</v>
          </cell>
          <cell r="AU2110">
            <v>-4180000</v>
          </cell>
          <cell r="AV2110">
            <v>-3800000</v>
          </cell>
          <cell r="AW2110">
            <v>-3320000</v>
          </cell>
          <cell r="AX2110">
            <v>-2870000</v>
          </cell>
          <cell r="AY2110">
            <v>-2528000</v>
          </cell>
          <cell r="AZ2110">
            <v>-2128000</v>
          </cell>
          <cell r="BA2110">
            <v>-1828000</v>
          </cell>
          <cell r="BB2110">
            <v>-1358000</v>
          </cell>
          <cell r="BC2110">
            <v>-938000</v>
          </cell>
          <cell r="BD2110">
            <v>0</v>
          </cell>
          <cell r="BE2110">
            <v>0</v>
          </cell>
          <cell r="BF2110">
            <v>0</v>
          </cell>
          <cell r="BG2110">
            <v>0</v>
          </cell>
          <cell r="BH2110">
            <v>0</v>
          </cell>
          <cell r="BI2110">
            <v>0</v>
          </cell>
          <cell r="BJ2110">
            <v>0</v>
          </cell>
          <cell r="BK2110">
            <v>0</v>
          </cell>
          <cell r="BL2110">
            <v>0</v>
          </cell>
        </row>
        <row r="2111">
          <cell r="B2111" t="str">
            <v>1.1.08.01.00026</v>
          </cell>
          <cell r="C2111" t="str">
            <v xml:space="preserve">COFINS A RECUPERAR                                </v>
          </cell>
          <cell r="D2111">
            <v>5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AO2111">
            <v>0</v>
          </cell>
          <cell r="AP2111">
            <v>0</v>
          </cell>
          <cell r="AQ2111">
            <v>0</v>
          </cell>
          <cell r="AR2111">
            <v>0</v>
          </cell>
          <cell r="AS2111">
            <v>0</v>
          </cell>
          <cell r="AT2111">
            <v>0</v>
          </cell>
          <cell r="AU2111">
            <v>0</v>
          </cell>
          <cell r="AV2111">
            <v>0</v>
          </cell>
          <cell r="AW2111">
            <v>0</v>
          </cell>
          <cell r="AX2111">
            <v>0</v>
          </cell>
          <cell r="AY2111">
            <v>0</v>
          </cell>
          <cell r="AZ2111">
            <v>0</v>
          </cell>
          <cell r="BA2111">
            <v>0</v>
          </cell>
          <cell r="BB2111">
            <v>2910171.33</v>
          </cell>
          <cell r="BC2111">
            <v>5262656.51</v>
          </cell>
          <cell r="BD2111">
            <v>0</v>
          </cell>
          <cell r="BE2111">
            <v>0</v>
          </cell>
          <cell r="BF2111">
            <v>0</v>
          </cell>
          <cell r="BG2111">
            <v>0</v>
          </cell>
          <cell r="BH2111">
            <v>0</v>
          </cell>
          <cell r="BI2111">
            <v>0</v>
          </cell>
          <cell r="BJ2111">
            <v>0</v>
          </cell>
          <cell r="BK2111">
            <v>0</v>
          </cell>
          <cell r="BL2111">
            <v>0</v>
          </cell>
        </row>
        <row r="2112">
          <cell r="B2112" t="str">
            <v>1.1.08.02</v>
          </cell>
          <cell r="C2112" t="str">
            <v xml:space="preserve">CREDITOS TRIBUTARIOS FEDERAIS                     </v>
          </cell>
          <cell r="D2112">
            <v>4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  <cell r="AO2112">
            <v>0</v>
          </cell>
          <cell r="AP2112">
            <v>59417864.780000001</v>
          </cell>
          <cell r="AQ2112">
            <v>54161960.229999997</v>
          </cell>
          <cell r="AR2112">
            <v>49914865.210000001</v>
          </cell>
          <cell r="AS2112">
            <v>44216159.969999999</v>
          </cell>
          <cell r="AT2112">
            <v>37836777.810000002</v>
          </cell>
          <cell r="AU2112">
            <v>32966133.739999998</v>
          </cell>
          <cell r="AV2112">
            <v>29817048.579999998</v>
          </cell>
          <cell r="AW2112">
            <v>23017493.879999999</v>
          </cell>
          <cell r="AX2112">
            <v>8295684.71</v>
          </cell>
          <cell r="AY2112">
            <v>150344.84</v>
          </cell>
          <cell r="AZ2112">
            <v>152539.87</v>
          </cell>
          <cell r="BA2112">
            <v>155102.54</v>
          </cell>
          <cell r="BB2112">
            <v>158049.49</v>
          </cell>
          <cell r="BC2112">
            <v>160262.18</v>
          </cell>
          <cell r="BD2112">
            <v>0</v>
          </cell>
          <cell r="BE2112">
            <v>0</v>
          </cell>
          <cell r="BF2112">
            <v>0</v>
          </cell>
          <cell r="BG2112">
            <v>0</v>
          </cell>
          <cell r="BH2112">
            <v>0</v>
          </cell>
          <cell r="BI2112">
            <v>0</v>
          </cell>
          <cell r="BJ2112">
            <v>0</v>
          </cell>
          <cell r="BK2112">
            <v>0</v>
          </cell>
          <cell r="BL2112">
            <v>0</v>
          </cell>
        </row>
        <row r="2113">
          <cell r="B2113" t="str">
            <v>1.1.08.02.00001</v>
          </cell>
          <cell r="C2113" t="str">
            <v xml:space="preserve">CREDITOS TRIBUTARIOS FEDERAIS ADQUIRIDOS          </v>
          </cell>
          <cell r="D2113">
            <v>5</v>
          </cell>
          <cell r="E2113">
            <v>0</v>
          </cell>
          <cell r="F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0</v>
          </cell>
          <cell r="P2113">
            <v>0</v>
          </cell>
          <cell r="AO2113">
            <v>0</v>
          </cell>
          <cell r="AP2113">
            <v>59417864.780000001</v>
          </cell>
          <cell r="AQ2113">
            <v>54161960.229999997</v>
          </cell>
          <cell r="AR2113">
            <v>49914865.210000001</v>
          </cell>
          <cell r="AS2113">
            <v>44216159.969999999</v>
          </cell>
          <cell r="AT2113">
            <v>37836777.810000002</v>
          </cell>
          <cell r="AU2113">
            <v>32966133.739999998</v>
          </cell>
          <cell r="AV2113">
            <v>29817048.579999998</v>
          </cell>
          <cell r="AW2113">
            <v>23017493.879999999</v>
          </cell>
          <cell r="AX2113">
            <v>8295684.71</v>
          </cell>
          <cell r="AY2113">
            <v>150344.84</v>
          </cell>
          <cell r="AZ2113">
            <v>152539.87</v>
          </cell>
          <cell r="BA2113">
            <v>155102.54</v>
          </cell>
          <cell r="BB2113">
            <v>158049.49</v>
          </cell>
          <cell r="BC2113">
            <v>160262.18</v>
          </cell>
          <cell r="BD2113">
            <v>0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  <cell r="BK2113">
            <v>0</v>
          </cell>
          <cell r="BL2113">
            <v>0</v>
          </cell>
        </row>
        <row r="2114">
          <cell r="A2114">
            <v>9</v>
          </cell>
          <cell r="B2114" t="str">
            <v>1.1.09</v>
          </cell>
          <cell r="C2114" t="str">
            <v xml:space="preserve">DESPESAS EXERCICIOS FUTUROS                       </v>
          </cell>
          <cell r="D2114">
            <v>3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0</v>
          </cell>
          <cell r="P2114">
            <v>0</v>
          </cell>
          <cell r="Q2114">
            <v>689859.79</v>
          </cell>
          <cell r="R2114">
            <v>867391.31</v>
          </cell>
          <cell r="S2114">
            <v>2303284.96</v>
          </cell>
          <cell r="T2114">
            <v>2357527.81</v>
          </cell>
          <cell r="U2114">
            <v>2411503.02</v>
          </cell>
          <cell r="V2114">
            <v>3057880.97</v>
          </cell>
          <cell r="W2114">
            <v>5480362.9800000004</v>
          </cell>
          <cell r="X2114">
            <v>8240681.4900000002</v>
          </cell>
          <cell r="Y2114">
            <v>1141809.1000000001</v>
          </cell>
          <cell r="Z2114">
            <v>1474623.93</v>
          </cell>
          <cell r="AA2114">
            <v>1205932.67</v>
          </cell>
          <cell r="AB2114">
            <v>72553.33</v>
          </cell>
          <cell r="AC2114">
            <v>69064.460000000006</v>
          </cell>
          <cell r="AD2114">
            <v>-15911.16</v>
          </cell>
          <cell r="AE2114">
            <v>-39216.44</v>
          </cell>
          <cell r="AF2114">
            <v>4316.92</v>
          </cell>
          <cell r="AG2114">
            <v>-3733.51</v>
          </cell>
          <cell r="AH2114">
            <v>-60992.01</v>
          </cell>
          <cell r="AI2114">
            <v>816631.78</v>
          </cell>
          <cell r="AJ2114">
            <v>295184.09000000003</v>
          </cell>
          <cell r="AK2114">
            <v>398022.72</v>
          </cell>
          <cell r="AL2114">
            <v>-169319.55</v>
          </cell>
          <cell r="AM2114">
            <v>-410920.91</v>
          </cell>
          <cell r="AN2114">
            <v>187237.98</v>
          </cell>
          <cell r="AO2114">
            <v>311902.88</v>
          </cell>
          <cell r="AP2114">
            <v>259238.24</v>
          </cell>
          <cell r="AQ2114">
            <v>320150.82</v>
          </cell>
          <cell r="AR2114">
            <v>386984.54</v>
          </cell>
          <cell r="AS2114">
            <v>460905.25</v>
          </cell>
          <cell r="AT2114">
            <v>489388.3</v>
          </cell>
          <cell r="AU2114">
            <v>558685.86</v>
          </cell>
          <cell r="AV2114">
            <v>837126.62</v>
          </cell>
          <cell r="AW2114">
            <v>897935.77</v>
          </cell>
          <cell r="AX2114">
            <v>965229.15</v>
          </cell>
          <cell r="AY2114">
            <v>975021.6</v>
          </cell>
          <cell r="AZ2114">
            <v>213218.39</v>
          </cell>
          <cell r="BA2114">
            <v>-409939.55</v>
          </cell>
          <cell r="BB2114">
            <v>-798082.53</v>
          </cell>
          <cell r="BC2114">
            <v>-1547280.36</v>
          </cell>
          <cell r="BD2114">
            <v>0</v>
          </cell>
          <cell r="BE2114">
            <v>0</v>
          </cell>
          <cell r="BF2114">
            <v>0</v>
          </cell>
          <cell r="BG2114">
            <v>0</v>
          </cell>
          <cell r="BH2114">
            <v>0</v>
          </cell>
          <cell r="BI2114">
            <v>0</v>
          </cell>
          <cell r="BJ2114">
            <v>0</v>
          </cell>
          <cell r="BK2114">
            <v>0</v>
          </cell>
          <cell r="BL2114">
            <v>0</v>
          </cell>
        </row>
        <row r="2115">
          <cell r="B2115" t="str">
            <v>1.1.09.01</v>
          </cell>
          <cell r="C2115" t="str">
            <v xml:space="preserve">DESPESAS EXERCICIOS FUTUROS                       </v>
          </cell>
          <cell r="D2115">
            <v>4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689859.79</v>
          </cell>
          <cell r="R2115">
            <v>867391.31</v>
          </cell>
          <cell r="S2115">
            <v>2303284.96</v>
          </cell>
          <cell r="T2115">
            <v>2357527.81</v>
          </cell>
          <cell r="U2115">
            <v>2411503.02</v>
          </cell>
          <cell r="V2115">
            <v>3057880.97</v>
          </cell>
          <cell r="W2115">
            <v>5480362.9800000004</v>
          </cell>
          <cell r="X2115">
            <v>8240681.4900000002</v>
          </cell>
          <cell r="Y2115">
            <v>1141809.1000000001</v>
          </cell>
          <cell r="Z2115">
            <v>1474623.93</v>
          </cell>
          <cell r="AA2115">
            <v>1205932.67</v>
          </cell>
          <cell r="AB2115">
            <v>72553.33</v>
          </cell>
          <cell r="AC2115">
            <v>69064.460000000006</v>
          </cell>
          <cell r="AD2115">
            <v>-15911.16</v>
          </cell>
          <cell r="AE2115">
            <v>-39216.44</v>
          </cell>
          <cell r="AF2115">
            <v>4316.92</v>
          </cell>
          <cell r="AG2115">
            <v>-3733.51</v>
          </cell>
          <cell r="AH2115">
            <v>-60992.01</v>
          </cell>
          <cell r="AI2115">
            <v>816631.78</v>
          </cell>
          <cell r="AJ2115">
            <v>295184.09000000003</v>
          </cell>
          <cell r="AK2115">
            <v>398022.72</v>
          </cell>
          <cell r="AL2115">
            <v>-169319.55</v>
          </cell>
          <cell r="AM2115">
            <v>-410920.91</v>
          </cell>
          <cell r="AN2115">
            <v>187237.98</v>
          </cell>
          <cell r="AO2115">
            <v>311902.88</v>
          </cell>
          <cell r="AP2115">
            <v>259238.24</v>
          </cell>
          <cell r="AQ2115">
            <v>320150.82</v>
          </cell>
          <cell r="AR2115">
            <v>386984.54</v>
          </cell>
          <cell r="AS2115">
            <v>460905.25</v>
          </cell>
          <cell r="AT2115">
            <v>489388.3</v>
          </cell>
          <cell r="AU2115">
            <v>558685.86</v>
          </cell>
          <cell r="AV2115">
            <v>837126.62</v>
          </cell>
          <cell r="AW2115">
            <v>897935.77</v>
          </cell>
          <cell r="AX2115">
            <v>965229.15</v>
          </cell>
          <cell r="AY2115">
            <v>975021.6</v>
          </cell>
          <cell r="AZ2115">
            <v>213218.39</v>
          </cell>
          <cell r="BA2115">
            <v>-409939.55</v>
          </cell>
          <cell r="BB2115">
            <v>-798082.53</v>
          </cell>
          <cell r="BC2115">
            <v>-1547280.36</v>
          </cell>
          <cell r="BD2115">
            <v>0</v>
          </cell>
          <cell r="BE2115">
            <v>0</v>
          </cell>
          <cell r="BF2115">
            <v>0</v>
          </cell>
          <cell r="BG2115">
            <v>0</v>
          </cell>
          <cell r="BH2115">
            <v>0</v>
          </cell>
          <cell r="BI2115">
            <v>0</v>
          </cell>
          <cell r="BJ2115">
            <v>0</v>
          </cell>
          <cell r="BK2115">
            <v>0</v>
          </cell>
          <cell r="BL2115">
            <v>0</v>
          </cell>
        </row>
        <row r="2116">
          <cell r="B2116" t="str">
            <v>1.1.09.01.00001</v>
          </cell>
          <cell r="C2116" t="str">
            <v xml:space="preserve">ABERTURA DE CARTA DE CREDITO                      </v>
          </cell>
          <cell r="D2116">
            <v>5</v>
          </cell>
          <cell r="E2116">
            <v>0</v>
          </cell>
          <cell r="F2116">
            <v>0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351407.91</v>
          </cell>
          <cell r="R2116">
            <v>480025.48</v>
          </cell>
          <cell r="S2116">
            <v>1878410.66</v>
          </cell>
          <cell r="T2116">
            <v>1902327.26</v>
          </cell>
          <cell r="U2116">
            <v>1949632.44</v>
          </cell>
          <cell r="V2116">
            <v>2591356.5499999998</v>
          </cell>
          <cell r="W2116">
            <v>3148501.17</v>
          </cell>
          <cell r="X2116">
            <v>3558435.97</v>
          </cell>
          <cell r="Y2116">
            <v>314245.2</v>
          </cell>
          <cell r="Z2116">
            <v>499463.07</v>
          </cell>
          <cell r="AA2116">
            <v>172834.06</v>
          </cell>
          <cell r="AB2116">
            <v>0</v>
          </cell>
          <cell r="AC2116">
            <v>10832.68</v>
          </cell>
          <cell r="AD2116">
            <v>-57406.15</v>
          </cell>
          <cell r="AE2116">
            <v>-96802.91</v>
          </cell>
          <cell r="AF2116">
            <v>-90724.67</v>
          </cell>
          <cell r="AG2116">
            <v>-108829.99</v>
          </cell>
          <cell r="AH2116">
            <v>-168429</v>
          </cell>
          <cell r="AI2116">
            <v>284153.59000000003</v>
          </cell>
          <cell r="AJ2116">
            <v>-243929.04</v>
          </cell>
          <cell r="AK2116">
            <v>-572457.87</v>
          </cell>
          <cell r="AL2116">
            <v>-1060541.31</v>
          </cell>
          <cell r="AM2116">
            <v>-1523848.02</v>
          </cell>
          <cell r="AN2116">
            <v>0</v>
          </cell>
          <cell r="AO2116">
            <v>0</v>
          </cell>
          <cell r="AP2116">
            <v>0</v>
          </cell>
          <cell r="AQ2116">
            <v>0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0</v>
          </cell>
          <cell r="AY2116">
            <v>0</v>
          </cell>
          <cell r="AZ2116">
            <v>0</v>
          </cell>
          <cell r="BA2116">
            <v>-441285.15</v>
          </cell>
          <cell r="BB2116">
            <v>-875952.21</v>
          </cell>
          <cell r="BC2116">
            <v>-1541525.93</v>
          </cell>
          <cell r="BD2116">
            <v>0</v>
          </cell>
          <cell r="BE2116">
            <v>0</v>
          </cell>
          <cell r="BF2116">
            <v>0</v>
          </cell>
          <cell r="BG2116">
            <v>0</v>
          </cell>
          <cell r="BH2116">
            <v>0</v>
          </cell>
          <cell r="BI2116">
            <v>0</v>
          </cell>
          <cell r="BJ2116">
            <v>0</v>
          </cell>
          <cell r="BK2116">
            <v>0</v>
          </cell>
          <cell r="BL2116">
            <v>0</v>
          </cell>
        </row>
        <row r="2117">
          <cell r="B2117" t="str">
            <v>1.1.09.01.00002</v>
          </cell>
          <cell r="C2117" t="str">
            <v xml:space="preserve">BBA CRED S/A                                      </v>
          </cell>
          <cell r="D2117">
            <v>5</v>
          </cell>
          <cell r="E2117">
            <v>0</v>
          </cell>
          <cell r="F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  <cell r="O2117">
            <v>0</v>
          </cell>
          <cell r="P2117">
            <v>0</v>
          </cell>
          <cell r="AO2117">
            <v>0</v>
          </cell>
          <cell r="AP2117">
            <v>0</v>
          </cell>
          <cell r="AQ2117">
            <v>0</v>
          </cell>
          <cell r="AR2117">
            <v>0</v>
          </cell>
          <cell r="AS2117">
            <v>0</v>
          </cell>
          <cell r="AT2117">
            <v>0</v>
          </cell>
          <cell r="AU2117">
            <v>0</v>
          </cell>
          <cell r="AV2117">
            <v>0</v>
          </cell>
          <cell r="AW2117">
            <v>0</v>
          </cell>
          <cell r="AX2117">
            <v>0</v>
          </cell>
          <cell r="AY2117">
            <v>0</v>
          </cell>
          <cell r="AZ2117">
            <v>0</v>
          </cell>
          <cell r="BA2117">
            <v>0</v>
          </cell>
          <cell r="BB2117">
            <v>0</v>
          </cell>
          <cell r="BC2117">
            <v>0</v>
          </cell>
          <cell r="BD2117">
            <v>0</v>
          </cell>
          <cell r="BE2117">
            <v>0</v>
          </cell>
          <cell r="BF2117">
            <v>0</v>
          </cell>
          <cell r="BG2117">
            <v>0</v>
          </cell>
          <cell r="BH2117">
            <v>0</v>
          </cell>
          <cell r="BI2117">
            <v>0</v>
          </cell>
          <cell r="BJ2117">
            <v>0</v>
          </cell>
          <cell r="BK2117">
            <v>0</v>
          </cell>
          <cell r="BL2117">
            <v>0</v>
          </cell>
        </row>
        <row r="2118">
          <cell r="B2118" t="str">
            <v>1.1.09.01.00003</v>
          </cell>
          <cell r="C2118" t="str">
            <v xml:space="preserve">GUIA DE IMPORTACAO                                </v>
          </cell>
          <cell r="D2118">
            <v>5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0</v>
          </cell>
          <cell r="P2118">
            <v>0</v>
          </cell>
          <cell r="AO2118">
            <v>0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0</v>
          </cell>
          <cell r="AY2118">
            <v>0</v>
          </cell>
          <cell r="AZ2118">
            <v>0</v>
          </cell>
          <cell r="BA2118">
            <v>0</v>
          </cell>
          <cell r="BB2118">
            <v>0</v>
          </cell>
          <cell r="BC2118">
            <v>0</v>
          </cell>
          <cell r="BD2118">
            <v>0</v>
          </cell>
          <cell r="BE2118">
            <v>0</v>
          </cell>
          <cell r="BF2118">
            <v>0</v>
          </cell>
          <cell r="BG2118">
            <v>0</v>
          </cell>
          <cell r="BH2118">
            <v>0</v>
          </cell>
          <cell r="BI2118">
            <v>0</v>
          </cell>
          <cell r="BJ2118">
            <v>0</v>
          </cell>
          <cell r="BK2118">
            <v>0</v>
          </cell>
          <cell r="BL2118">
            <v>0</v>
          </cell>
        </row>
        <row r="2119">
          <cell r="B2119" t="str">
            <v>1.1.09.01.00004</v>
          </cell>
          <cell r="C2119" t="str">
            <v xml:space="preserve">OUTRAS DESPESAS                                   </v>
          </cell>
          <cell r="D2119">
            <v>5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Q2119">
            <v>49386.86</v>
          </cell>
          <cell r="R2119">
            <v>97755.31</v>
          </cell>
          <cell r="S2119">
            <v>102700.86</v>
          </cell>
          <cell r="T2119">
            <v>115511.01</v>
          </cell>
          <cell r="U2119">
            <v>102113.88</v>
          </cell>
          <cell r="V2119">
            <v>106588.22</v>
          </cell>
          <cell r="W2119">
            <v>70293.98</v>
          </cell>
          <cell r="X2119">
            <v>84185.07</v>
          </cell>
          <cell r="Y2119">
            <v>12178.5</v>
          </cell>
          <cell r="Z2119">
            <v>101107.56</v>
          </cell>
          <cell r="AA2119">
            <v>99204.46</v>
          </cell>
          <cell r="AB2119">
            <v>49026.46</v>
          </cell>
          <cell r="AC2119">
            <v>37009.879999999997</v>
          </cell>
          <cell r="AD2119">
            <v>21181.35</v>
          </cell>
          <cell r="AE2119">
            <v>36528.9</v>
          </cell>
          <cell r="AF2119">
            <v>77360.12</v>
          </cell>
          <cell r="AG2119">
            <v>73348.179999999993</v>
          </cell>
          <cell r="AH2119">
            <v>74645.789999999994</v>
          </cell>
          <cell r="AI2119">
            <v>101015.99</v>
          </cell>
          <cell r="AJ2119">
            <v>102238.92</v>
          </cell>
          <cell r="AK2119">
            <v>114057.35</v>
          </cell>
          <cell r="AL2119">
            <v>99079.42</v>
          </cell>
          <cell r="AM2119">
            <v>90431.32</v>
          </cell>
          <cell r="AN2119">
            <v>78819.679999999993</v>
          </cell>
          <cell r="AO2119">
            <v>68512.25</v>
          </cell>
          <cell r="AP2119">
            <v>73961.37</v>
          </cell>
          <cell r="AQ2119">
            <v>79627.600000000006</v>
          </cell>
          <cell r="AR2119">
            <v>72676.2</v>
          </cell>
          <cell r="AS2119">
            <v>73367.3</v>
          </cell>
          <cell r="AT2119">
            <v>68641.3</v>
          </cell>
          <cell r="AU2119">
            <v>52097.3</v>
          </cell>
          <cell r="AV2119">
            <v>104265.34</v>
          </cell>
          <cell r="AW2119">
            <v>82458.34</v>
          </cell>
          <cell r="AX2119">
            <v>123400.57</v>
          </cell>
          <cell r="AY2119">
            <v>104581.42</v>
          </cell>
          <cell r="AZ2119">
            <v>146612.46</v>
          </cell>
          <cell r="BA2119">
            <v>-1107.46</v>
          </cell>
          <cell r="BB2119">
            <v>32641.03</v>
          </cell>
          <cell r="BC2119">
            <v>-29472.880000000001</v>
          </cell>
          <cell r="BD2119">
            <v>0</v>
          </cell>
          <cell r="BE2119">
            <v>0</v>
          </cell>
          <cell r="BF2119">
            <v>0</v>
          </cell>
          <cell r="BG2119">
            <v>0</v>
          </cell>
          <cell r="BH2119">
            <v>0</v>
          </cell>
          <cell r="BI2119">
            <v>0</v>
          </cell>
          <cell r="BJ2119">
            <v>0</v>
          </cell>
          <cell r="BK2119">
            <v>0</v>
          </cell>
          <cell r="BL2119">
            <v>0</v>
          </cell>
        </row>
        <row r="2120">
          <cell r="B2120" t="str">
            <v>1.1.09.01.00005</v>
          </cell>
          <cell r="C2120" t="str">
            <v xml:space="preserve">SEGURO S/IMPORTACAO                               </v>
          </cell>
          <cell r="D2120">
            <v>5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293986.92</v>
          </cell>
          <cell r="R2120">
            <v>293986.92</v>
          </cell>
          <cell r="S2120">
            <v>316497.44</v>
          </cell>
          <cell r="T2120">
            <v>335903.54</v>
          </cell>
          <cell r="U2120">
            <v>357157.8</v>
          </cell>
          <cell r="V2120">
            <v>357157.8</v>
          </cell>
          <cell r="W2120">
            <v>390224.05</v>
          </cell>
          <cell r="X2120">
            <v>496227.64</v>
          </cell>
          <cell r="Y2120">
            <v>526090.74</v>
          </cell>
          <cell r="Z2120">
            <v>588337.85</v>
          </cell>
          <cell r="AA2120">
            <v>657321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-44580.44</v>
          </cell>
          <cell r="AL2120">
            <v>-105916.96</v>
          </cell>
          <cell r="AM2120">
            <v>130790.01</v>
          </cell>
          <cell r="AN2120">
            <v>66847.89</v>
          </cell>
          <cell r="AO2120">
            <v>206126.17</v>
          </cell>
          <cell r="AP2120">
            <v>145905.56</v>
          </cell>
          <cell r="AQ2120">
            <v>203028.41</v>
          </cell>
          <cell r="AR2120">
            <v>280770.98</v>
          </cell>
          <cell r="AS2120">
            <v>350189.18</v>
          </cell>
          <cell r="AT2120">
            <v>384883.59</v>
          </cell>
          <cell r="AU2120">
            <v>461491.81</v>
          </cell>
          <cell r="AV2120">
            <v>664278.92000000004</v>
          </cell>
          <cell r="AW2120">
            <v>742470.54</v>
          </cell>
          <cell r="AX2120">
            <v>774244.86</v>
          </cell>
          <cell r="AY2120">
            <v>832228.63</v>
          </cell>
          <cell r="AZ2120">
            <v>0</v>
          </cell>
          <cell r="BA2120">
            <v>0</v>
          </cell>
          <cell r="BB2120">
            <v>0</v>
          </cell>
          <cell r="BC2120">
            <v>0</v>
          </cell>
          <cell r="BD2120">
            <v>0</v>
          </cell>
          <cell r="BE2120">
            <v>0</v>
          </cell>
          <cell r="BF2120">
            <v>0</v>
          </cell>
          <cell r="BG2120">
            <v>0</v>
          </cell>
          <cell r="BH2120">
            <v>0</v>
          </cell>
          <cell r="BI2120">
            <v>0</v>
          </cell>
          <cell r="BJ2120">
            <v>0</v>
          </cell>
          <cell r="BK2120">
            <v>0</v>
          </cell>
          <cell r="BL2120">
            <v>0</v>
          </cell>
        </row>
        <row r="2121">
          <cell r="B2121" t="str">
            <v>1.1.09.01.00006</v>
          </cell>
          <cell r="C2121" t="str">
            <v xml:space="preserve">TRANSPORTE DE FUNCIONARIOS                        </v>
          </cell>
          <cell r="D2121">
            <v>5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-4921.8999999999996</v>
          </cell>
          <cell r="R2121">
            <v>-4376.3999999999996</v>
          </cell>
          <cell r="S2121">
            <v>5676</v>
          </cell>
          <cell r="T2121">
            <v>3786</v>
          </cell>
          <cell r="U2121">
            <v>2598.9</v>
          </cell>
          <cell r="V2121">
            <v>2778.4</v>
          </cell>
          <cell r="W2121">
            <v>12269.56</v>
          </cell>
          <cell r="X2121">
            <v>263672.56</v>
          </cell>
          <cell r="Y2121">
            <v>269408.26</v>
          </cell>
          <cell r="Z2121">
            <v>265829.05</v>
          </cell>
          <cell r="AA2121">
            <v>256686.75</v>
          </cell>
          <cell r="AB2121">
            <v>12633.5</v>
          </cell>
          <cell r="AC2121">
            <v>12017</v>
          </cell>
          <cell r="AD2121">
            <v>12633.8</v>
          </cell>
          <cell r="AE2121">
            <v>15066.2</v>
          </cell>
          <cell r="AF2121">
            <v>13324.1</v>
          </cell>
          <cell r="AG2121">
            <v>19292.3</v>
          </cell>
          <cell r="AH2121">
            <v>22810.5</v>
          </cell>
          <cell r="AI2121">
            <v>23199</v>
          </cell>
          <cell r="AJ2121">
            <v>31257.200000000001</v>
          </cell>
          <cell r="AK2121">
            <v>26968.7</v>
          </cell>
          <cell r="AL2121">
            <v>25801.17</v>
          </cell>
          <cell r="AM2121">
            <v>21224.5</v>
          </cell>
          <cell r="AN2121">
            <v>23567.1</v>
          </cell>
          <cell r="AO2121">
            <v>21038</v>
          </cell>
          <cell r="AP2121">
            <v>24921.7</v>
          </cell>
          <cell r="AQ2121">
            <v>24822.05</v>
          </cell>
          <cell r="AR2121">
            <v>22641.45</v>
          </cell>
          <cell r="AS2121">
            <v>28229.71</v>
          </cell>
          <cell r="AT2121">
            <v>28917.85</v>
          </cell>
          <cell r="AU2121">
            <v>28276.75</v>
          </cell>
          <cell r="AV2121">
            <v>28233.45</v>
          </cell>
          <cell r="AW2121">
            <v>34769.15</v>
          </cell>
          <cell r="AX2121">
            <v>31457.15</v>
          </cell>
          <cell r="AY2121">
            <v>36459.42</v>
          </cell>
          <cell r="AZ2121">
            <v>34701.68</v>
          </cell>
          <cell r="BA2121">
            <v>41529.15</v>
          </cell>
          <cell r="BB2121">
            <v>55514.05</v>
          </cell>
          <cell r="BC2121">
            <v>34530.300000000003</v>
          </cell>
          <cell r="BD2121">
            <v>0</v>
          </cell>
          <cell r="BE2121">
            <v>0</v>
          </cell>
          <cell r="BF2121">
            <v>0</v>
          </cell>
          <cell r="BG2121">
            <v>0</v>
          </cell>
          <cell r="BH2121">
            <v>0</v>
          </cell>
          <cell r="BI2121">
            <v>0</v>
          </cell>
          <cell r="BJ2121">
            <v>0</v>
          </cell>
          <cell r="BK2121">
            <v>0</v>
          </cell>
          <cell r="BL2121">
            <v>0</v>
          </cell>
        </row>
        <row r="2122">
          <cell r="B2122" t="str">
            <v>1.1.09.01.00007</v>
          </cell>
          <cell r="C2122" t="str">
            <v xml:space="preserve">SEGUROS OUTROS                                    </v>
          </cell>
          <cell r="D2122">
            <v>5</v>
          </cell>
          <cell r="E2122">
            <v>0</v>
          </cell>
          <cell r="F2122">
            <v>0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  <cell r="W2122">
            <v>19886.400000000001</v>
          </cell>
          <cell r="X2122">
            <v>19886.400000000001</v>
          </cell>
          <cell r="Y2122">
            <v>19886.400000000001</v>
          </cell>
          <cell r="Z2122">
            <v>19886.400000000001</v>
          </cell>
          <cell r="AA2122">
            <v>19886.400000000001</v>
          </cell>
          <cell r="AB2122">
            <v>10893.37</v>
          </cell>
          <cell r="AC2122">
            <v>9204.9</v>
          </cell>
          <cell r="AD2122">
            <v>7679.84</v>
          </cell>
          <cell r="AE2122">
            <v>5991.37</v>
          </cell>
          <cell r="AF2122">
            <v>4357.37</v>
          </cell>
          <cell r="AG2122">
            <v>12456</v>
          </cell>
          <cell r="AH2122">
            <v>9980.7000000000007</v>
          </cell>
          <cell r="AI2122">
            <v>28598.2</v>
          </cell>
          <cell r="AJ2122">
            <v>25952.01</v>
          </cell>
          <cell r="AK2122">
            <v>23333.86</v>
          </cell>
          <cell r="AL2122">
            <v>21557.01</v>
          </cell>
          <cell r="AM2122">
            <v>19780.16</v>
          </cell>
          <cell r="AN2122">
            <v>18003.310000000001</v>
          </cell>
          <cell r="AO2122">
            <v>16226.46</v>
          </cell>
          <cell r="AP2122">
            <v>14449.61</v>
          </cell>
          <cell r="AQ2122">
            <v>12672.76</v>
          </cell>
          <cell r="AR2122">
            <v>10895.91</v>
          </cell>
          <cell r="AS2122">
            <v>9119.06</v>
          </cell>
          <cell r="AT2122">
            <v>32090.99</v>
          </cell>
          <cell r="AU2122">
            <v>42460.08</v>
          </cell>
          <cell r="AV2122">
            <v>40348.910000000003</v>
          </cell>
          <cell r="AW2122">
            <v>38237.74</v>
          </cell>
          <cell r="AX2122">
            <v>36126.57</v>
          </cell>
          <cell r="AY2122">
            <v>34015.410000000003</v>
          </cell>
          <cell r="AZ2122">
            <v>31904.25</v>
          </cell>
          <cell r="BA2122">
            <v>17915.810000000001</v>
          </cell>
          <cell r="BB2122">
            <v>16839.78</v>
          </cell>
          <cell r="BC2122">
            <v>15763.75</v>
          </cell>
          <cell r="BD2122">
            <v>0</v>
          </cell>
          <cell r="BE2122">
            <v>0</v>
          </cell>
          <cell r="BF2122">
            <v>0</v>
          </cell>
          <cell r="BG2122">
            <v>0</v>
          </cell>
          <cell r="BH2122">
            <v>0</v>
          </cell>
          <cell r="BI2122">
            <v>0</v>
          </cell>
          <cell r="BJ2122">
            <v>0</v>
          </cell>
          <cell r="BK2122">
            <v>0</v>
          </cell>
          <cell r="BL2122">
            <v>0</v>
          </cell>
        </row>
        <row r="2123">
          <cell r="B2123" t="str">
            <v>1.1.09.01.00008</v>
          </cell>
          <cell r="C2123" t="str">
            <v xml:space="preserve">VARIACAO CAMBIAL S/IMPORT.EM ANDAMENTO            </v>
          </cell>
          <cell r="D2123">
            <v>5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0</v>
          </cell>
          <cell r="W2123">
            <v>1839187.82</v>
          </cell>
          <cell r="X2123">
            <v>3818273.85</v>
          </cell>
          <cell r="Y2123">
            <v>0</v>
          </cell>
          <cell r="Z2123">
            <v>0</v>
          </cell>
          <cell r="AA2123">
            <v>0</v>
          </cell>
          <cell r="AB2123">
            <v>0</v>
          </cell>
          <cell r="AC2123">
            <v>0</v>
          </cell>
          <cell r="AD2123">
            <v>0</v>
          </cell>
          <cell r="AE2123">
            <v>0</v>
          </cell>
          <cell r="AF2123">
            <v>0</v>
          </cell>
          <cell r="AG2123">
            <v>0</v>
          </cell>
          <cell r="AH2123">
            <v>0</v>
          </cell>
          <cell r="AI2123">
            <v>379665</v>
          </cell>
          <cell r="AJ2123">
            <v>379665</v>
          </cell>
          <cell r="AK2123">
            <v>850701.12</v>
          </cell>
          <cell r="AL2123">
            <v>850701.12</v>
          </cell>
          <cell r="AM2123">
            <v>850701.12</v>
          </cell>
          <cell r="AN2123">
            <v>0</v>
          </cell>
          <cell r="AO2123">
            <v>0</v>
          </cell>
          <cell r="AP2123">
            <v>0</v>
          </cell>
          <cell r="AQ2123">
            <v>0</v>
          </cell>
          <cell r="AR2123">
            <v>0</v>
          </cell>
          <cell r="AS2123">
            <v>0</v>
          </cell>
          <cell r="AT2123">
            <v>0</v>
          </cell>
          <cell r="AU2123">
            <v>0</v>
          </cell>
          <cell r="AV2123">
            <v>0</v>
          </cell>
          <cell r="AW2123">
            <v>0</v>
          </cell>
          <cell r="AX2123">
            <v>0</v>
          </cell>
          <cell r="AY2123">
            <v>0</v>
          </cell>
          <cell r="AZ2123">
            <v>0</v>
          </cell>
          <cell r="BA2123">
            <v>0</v>
          </cell>
          <cell r="BB2123">
            <v>0</v>
          </cell>
          <cell r="BC2123">
            <v>0</v>
          </cell>
          <cell r="BD2123">
            <v>0</v>
          </cell>
          <cell r="BE2123">
            <v>0</v>
          </cell>
          <cell r="BF2123">
            <v>0</v>
          </cell>
          <cell r="BG2123">
            <v>0</v>
          </cell>
          <cell r="BH2123">
            <v>0</v>
          </cell>
          <cell r="BI2123">
            <v>0</v>
          </cell>
          <cell r="BJ2123">
            <v>0</v>
          </cell>
          <cell r="BK2123">
            <v>0</v>
          </cell>
          <cell r="BL2123">
            <v>0</v>
          </cell>
        </row>
        <row r="2124">
          <cell r="B2124" t="str">
            <v>1.1.09.01.00009</v>
          </cell>
          <cell r="C2124" t="str">
            <v xml:space="preserve">ASSISTENCIA M╔DICA                                </v>
          </cell>
          <cell r="D2124">
            <v>5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AO2124">
            <v>0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T2124">
            <v>-25145.43</v>
          </cell>
          <cell r="AU2124">
            <v>-25640.080000000002</v>
          </cell>
          <cell r="AV2124">
            <v>0</v>
          </cell>
          <cell r="AW2124">
            <v>0</v>
          </cell>
          <cell r="AX2124">
            <v>0</v>
          </cell>
          <cell r="AY2124">
            <v>-32263.279999999999</v>
          </cell>
          <cell r="AZ2124">
            <v>0</v>
          </cell>
          <cell r="BA2124">
            <v>-26991.9</v>
          </cell>
          <cell r="BB2124">
            <v>-27125.18</v>
          </cell>
          <cell r="BC2124">
            <v>-26575.599999999999</v>
          </cell>
          <cell r="BD2124">
            <v>0</v>
          </cell>
          <cell r="BE2124">
            <v>0</v>
          </cell>
          <cell r="BF2124">
            <v>0</v>
          </cell>
          <cell r="BG2124">
            <v>0</v>
          </cell>
          <cell r="BH2124">
            <v>0</v>
          </cell>
          <cell r="BI2124">
            <v>0</v>
          </cell>
          <cell r="BJ2124">
            <v>0</v>
          </cell>
          <cell r="BK2124">
            <v>0</v>
          </cell>
          <cell r="BL2124">
            <v>0</v>
          </cell>
        </row>
        <row r="2125">
          <cell r="A2125">
            <v>9</v>
          </cell>
          <cell r="B2125" t="str">
            <v>1.1.90</v>
          </cell>
          <cell r="C2125" t="str">
            <v xml:space="preserve">INCENTIVOS A APLICAR                              </v>
          </cell>
          <cell r="D2125">
            <v>3</v>
          </cell>
          <cell r="E2125">
            <v>0</v>
          </cell>
          <cell r="F2125">
            <v>0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3.01</v>
          </cell>
          <cell r="R2125">
            <v>3.01</v>
          </cell>
          <cell r="S2125">
            <v>3.01</v>
          </cell>
          <cell r="T2125">
            <v>3.01</v>
          </cell>
          <cell r="U2125">
            <v>3.01</v>
          </cell>
          <cell r="V2125">
            <v>3.01</v>
          </cell>
          <cell r="W2125">
            <v>3.01</v>
          </cell>
          <cell r="X2125">
            <v>3.01</v>
          </cell>
          <cell r="Y2125">
            <v>3.01</v>
          </cell>
          <cell r="Z2125">
            <v>3.01</v>
          </cell>
          <cell r="AA2125">
            <v>3.01</v>
          </cell>
          <cell r="AB2125">
            <v>3.01</v>
          </cell>
          <cell r="AC2125">
            <v>3.01</v>
          </cell>
          <cell r="AD2125">
            <v>3.01</v>
          </cell>
          <cell r="AE2125">
            <v>3.01</v>
          </cell>
          <cell r="AF2125">
            <v>3.01</v>
          </cell>
          <cell r="AG2125">
            <v>3.01</v>
          </cell>
          <cell r="AH2125">
            <v>3.01</v>
          </cell>
          <cell r="AI2125">
            <v>3.01</v>
          </cell>
          <cell r="AJ2125">
            <v>3.01</v>
          </cell>
          <cell r="AK2125">
            <v>3.01</v>
          </cell>
          <cell r="AL2125">
            <v>3.01</v>
          </cell>
          <cell r="AM2125">
            <v>3.01</v>
          </cell>
          <cell r="AN2125">
            <v>3.01</v>
          </cell>
          <cell r="AO2125">
            <v>3.01</v>
          </cell>
          <cell r="AP2125">
            <v>3.01</v>
          </cell>
          <cell r="AQ2125">
            <v>3.01</v>
          </cell>
          <cell r="AR2125">
            <v>3.01</v>
          </cell>
          <cell r="AS2125">
            <v>3.01</v>
          </cell>
          <cell r="AT2125">
            <v>3.01</v>
          </cell>
          <cell r="AU2125">
            <v>3.01</v>
          </cell>
          <cell r="AV2125">
            <v>3.01</v>
          </cell>
          <cell r="AW2125">
            <v>3.01</v>
          </cell>
          <cell r="AX2125">
            <v>3.01</v>
          </cell>
          <cell r="AY2125">
            <v>3.01</v>
          </cell>
          <cell r="AZ2125">
            <v>3.01</v>
          </cell>
          <cell r="BA2125">
            <v>3.01</v>
          </cell>
          <cell r="BB2125">
            <v>3.01</v>
          </cell>
          <cell r="BC2125">
            <v>3.01</v>
          </cell>
          <cell r="BD2125">
            <v>0</v>
          </cell>
          <cell r="BE2125">
            <v>0</v>
          </cell>
          <cell r="BF2125">
            <v>0</v>
          </cell>
          <cell r="BG2125">
            <v>0</v>
          </cell>
          <cell r="BH2125">
            <v>0</v>
          </cell>
          <cell r="BI2125">
            <v>0</v>
          </cell>
          <cell r="BJ2125">
            <v>0</v>
          </cell>
          <cell r="BK2125">
            <v>0</v>
          </cell>
          <cell r="BL2125">
            <v>0</v>
          </cell>
        </row>
        <row r="2126">
          <cell r="B2126" t="str">
            <v>1.1.90.01</v>
          </cell>
          <cell r="C2126" t="str">
            <v xml:space="preserve">INCENTIVOS A APLICAR                              </v>
          </cell>
          <cell r="D2126">
            <v>4</v>
          </cell>
          <cell r="E2126">
            <v>0</v>
          </cell>
          <cell r="F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3.01</v>
          </cell>
          <cell r="R2126">
            <v>3.01</v>
          </cell>
          <cell r="S2126">
            <v>3.01</v>
          </cell>
          <cell r="T2126">
            <v>3.01</v>
          </cell>
          <cell r="U2126">
            <v>3.01</v>
          </cell>
          <cell r="V2126">
            <v>3.01</v>
          </cell>
          <cell r="W2126">
            <v>3.01</v>
          </cell>
          <cell r="X2126">
            <v>3.01</v>
          </cell>
          <cell r="Y2126">
            <v>3.01</v>
          </cell>
          <cell r="Z2126">
            <v>3.01</v>
          </cell>
          <cell r="AA2126">
            <v>3.01</v>
          </cell>
          <cell r="AB2126">
            <v>3.01</v>
          </cell>
          <cell r="AC2126">
            <v>3.01</v>
          </cell>
          <cell r="AD2126">
            <v>3.01</v>
          </cell>
          <cell r="AE2126">
            <v>3.01</v>
          </cell>
          <cell r="AF2126">
            <v>3.01</v>
          </cell>
          <cell r="AG2126">
            <v>3.01</v>
          </cell>
          <cell r="AH2126">
            <v>3.01</v>
          </cell>
          <cell r="AI2126">
            <v>3.01</v>
          </cell>
          <cell r="AJ2126">
            <v>3.01</v>
          </cell>
          <cell r="AK2126">
            <v>3.01</v>
          </cell>
          <cell r="AL2126">
            <v>3.01</v>
          </cell>
          <cell r="AM2126">
            <v>3.01</v>
          </cell>
          <cell r="AN2126">
            <v>3.01</v>
          </cell>
          <cell r="AO2126">
            <v>3.01</v>
          </cell>
          <cell r="AP2126">
            <v>3.01</v>
          </cell>
          <cell r="AQ2126">
            <v>3.01</v>
          </cell>
          <cell r="AR2126">
            <v>3.01</v>
          </cell>
          <cell r="AS2126">
            <v>3.01</v>
          </cell>
          <cell r="AT2126">
            <v>3.01</v>
          </cell>
          <cell r="AU2126">
            <v>3.01</v>
          </cell>
          <cell r="AV2126">
            <v>3.01</v>
          </cell>
          <cell r="AW2126">
            <v>3.01</v>
          </cell>
          <cell r="AX2126">
            <v>3.01</v>
          </cell>
          <cell r="AY2126">
            <v>3.01</v>
          </cell>
          <cell r="AZ2126">
            <v>3.01</v>
          </cell>
          <cell r="BA2126">
            <v>3.01</v>
          </cell>
          <cell r="BB2126">
            <v>3.01</v>
          </cell>
          <cell r="BC2126">
            <v>3.01</v>
          </cell>
          <cell r="BD2126">
            <v>0</v>
          </cell>
          <cell r="BE2126">
            <v>0</v>
          </cell>
          <cell r="BF2126">
            <v>0</v>
          </cell>
          <cell r="BG2126">
            <v>0</v>
          </cell>
          <cell r="BH2126">
            <v>0</v>
          </cell>
          <cell r="BI2126">
            <v>0</v>
          </cell>
          <cell r="BJ2126">
            <v>0</v>
          </cell>
          <cell r="BK2126">
            <v>0</v>
          </cell>
          <cell r="BL2126">
            <v>0</v>
          </cell>
        </row>
        <row r="2127">
          <cell r="B2127" t="str">
            <v>1.1.90.01.00001</v>
          </cell>
          <cell r="C2127" t="str">
            <v xml:space="preserve">FUNRES                                            </v>
          </cell>
          <cell r="D2127">
            <v>5</v>
          </cell>
          <cell r="E2127">
            <v>0</v>
          </cell>
          <cell r="F2127">
            <v>0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</v>
          </cell>
          <cell r="AO2127">
            <v>0</v>
          </cell>
          <cell r="AP2127">
            <v>0</v>
          </cell>
          <cell r="AQ2127">
            <v>0</v>
          </cell>
          <cell r="AR2127">
            <v>0</v>
          </cell>
          <cell r="AS2127">
            <v>0</v>
          </cell>
          <cell r="AT2127">
            <v>0</v>
          </cell>
          <cell r="AU2127">
            <v>0</v>
          </cell>
          <cell r="AV2127">
            <v>0</v>
          </cell>
          <cell r="AW2127">
            <v>0</v>
          </cell>
          <cell r="AX2127">
            <v>0</v>
          </cell>
          <cell r="AY2127">
            <v>0</v>
          </cell>
          <cell r="AZ2127">
            <v>0</v>
          </cell>
          <cell r="BA2127">
            <v>0</v>
          </cell>
          <cell r="BB2127">
            <v>0</v>
          </cell>
          <cell r="BC2127">
            <v>0</v>
          </cell>
          <cell r="BD2127">
            <v>0</v>
          </cell>
          <cell r="BE2127">
            <v>0</v>
          </cell>
          <cell r="BF2127">
            <v>0</v>
          </cell>
          <cell r="BG2127">
            <v>0</v>
          </cell>
          <cell r="BH2127">
            <v>0</v>
          </cell>
          <cell r="BI2127">
            <v>0</v>
          </cell>
          <cell r="BJ2127">
            <v>0</v>
          </cell>
          <cell r="BK2127">
            <v>0</v>
          </cell>
          <cell r="BL2127">
            <v>0</v>
          </cell>
        </row>
        <row r="2128">
          <cell r="B2128" t="str">
            <v>1.1.90.01.00002</v>
          </cell>
          <cell r="C2128" t="str">
            <v xml:space="preserve">5% ICMS (C.I.PENDENTE)                            </v>
          </cell>
          <cell r="D2128">
            <v>5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3.01</v>
          </cell>
          <cell r="R2128">
            <v>3.01</v>
          </cell>
          <cell r="S2128">
            <v>3.01</v>
          </cell>
          <cell r="T2128">
            <v>3.01</v>
          </cell>
          <cell r="U2128">
            <v>3.01</v>
          </cell>
          <cell r="V2128">
            <v>3.01</v>
          </cell>
          <cell r="W2128">
            <v>3.01</v>
          </cell>
          <cell r="X2128">
            <v>3.01</v>
          </cell>
          <cell r="Y2128">
            <v>3.01</v>
          </cell>
          <cell r="Z2128">
            <v>3.01</v>
          </cell>
          <cell r="AA2128">
            <v>3.01</v>
          </cell>
          <cell r="AB2128">
            <v>3.01</v>
          </cell>
          <cell r="AC2128">
            <v>3.01</v>
          </cell>
          <cell r="AD2128">
            <v>3.01</v>
          </cell>
          <cell r="AE2128">
            <v>3.01</v>
          </cell>
          <cell r="AF2128">
            <v>3.01</v>
          </cell>
          <cell r="AG2128">
            <v>3.01</v>
          </cell>
          <cell r="AH2128">
            <v>3.01</v>
          </cell>
          <cell r="AI2128">
            <v>3.01</v>
          </cell>
          <cell r="AJ2128">
            <v>3.01</v>
          </cell>
          <cell r="AK2128">
            <v>3.01</v>
          </cell>
          <cell r="AL2128">
            <v>3.01</v>
          </cell>
          <cell r="AM2128">
            <v>3.01</v>
          </cell>
          <cell r="AN2128">
            <v>3.01</v>
          </cell>
          <cell r="AO2128">
            <v>3.01</v>
          </cell>
          <cell r="AP2128">
            <v>3.01</v>
          </cell>
          <cell r="AQ2128">
            <v>3.01</v>
          </cell>
          <cell r="AR2128">
            <v>3.01</v>
          </cell>
          <cell r="AS2128">
            <v>3.01</v>
          </cell>
          <cell r="AT2128">
            <v>3.01</v>
          </cell>
          <cell r="AU2128">
            <v>3.01</v>
          </cell>
          <cell r="AV2128">
            <v>3.01</v>
          </cell>
          <cell r="AW2128">
            <v>3.01</v>
          </cell>
          <cell r="AX2128">
            <v>3.01</v>
          </cell>
          <cell r="AY2128">
            <v>3.01</v>
          </cell>
          <cell r="AZ2128">
            <v>3.01</v>
          </cell>
          <cell r="BA2128">
            <v>3.01</v>
          </cell>
          <cell r="BB2128">
            <v>3.01</v>
          </cell>
          <cell r="BC2128">
            <v>3.01</v>
          </cell>
          <cell r="BD2128">
            <v>0</v>
          </cell>
          <cell r="BE2128">
            <v>0</v>
          </cell>
          <cell r="BF2128">
            <v>0</v>
          </cell>
          <cell r="BG2128">
            <v>0</v>
          </cell>
          <cell r="BH2128">
            <v>0</v>
          </cell>
          <cell r="BI2128">
            <v>0</v>
          </cell>
          <cell r="BJ2128">
            <v>0</v>
          </cell>
          <cell r="BK2128">
            <v>0</v>
          </cell>
          <cell r="BL2128">
            <v>0</v>
          </cell>
        </row>
        <row r="2129">
          <cell r="B2129" t="str">
            <v>1.2</v>
          </cell>
          <cell r="C2129" t="str">
            <v xml:space="preserve">REALIZAVEL A LONGO PRAZO                          </v>
          </cell>
          <cell r="D2129">
            <v>2</v>
          </cell>
          <cell r="E2129">
            <v>0</v>
          </cell>
          <cell r="F2129">
            <v>0</v>
          </cell>
          <cell r="G2129">
            <v>0</v>
          </cell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6740529.5999999996</v>
          </cell>
          <cell r="R2129">
            <v>7206032.8899999997</v>
          </cell>
          <cell r="S2129">
            <v>7465164.9199999999</v>
          </cell>
          <cell r="T2129">
            <v>8660212.8699999992</v>
          </cell>
          <cell r="U2129">
            <v>8705588.0099999998</v>
          </cell>
          <cell r="V2129">
            <v>8958065.2799999993</v>
          </cell>
          <cell r="W2129">
            <v>9100004.4100000001</v>
          </cell>
          <cell r="X2129">
            <v>9314134.5299999993</v>
          </cell>
          <cell r="Y2129">
            <v>16573267.640000001</v>
          </cell>
          <cell r="Z2129">
            <v>14334126.92</v>
          </cell>
          <cell r="AA2129">
            <v>15073981.130000001</v>
          </cell>
          <cell r="AB2129">
            <v>11866866.029999999</v>
          </cell>
          <cell r="AC2129">
            <v>11868410.289999999</v>
          </cell>
          <cell r="AD2129">
            <v>11853869.390000001</v>
          </cell>
          <cell r="AE2129">
            <v>11935002.359999999</v>
          </cell>
          <cell r="AF2129">
            <v>12183721.24</v>
          </cell>
          <cell r="AG2129">
            <v>12012294</v>
          </cell>
          <cell r="AH2129">
            <v>12005385.16</v>
          </cell>
          <cell r="AI2129">
            <v>12461004.99</v>
          </cell>
          <cell r="AJ2129">
            <v>11949149.710000001</v>
          </cell>
          <cell r="AK2129">
            <v>12556488.99</v>
          </cell>
          <cell r="AL2129">
            <v>9449543.0500000007</v>
          </cell>
          <cell r="AM2129">
            <v>9350005.6999999993</v>
          </cell>
          <cell r="AN2129">
            <v>24971380.859999999</v>
          </cell>
          <cell r="AO2129">
            <v>24158429.739999998</v>
          </cell>
          <cell r="AP2129">
            <v>23711666.140000001</v>
          </cell>
          <cell r="AQ2129">
            <v>23191642.440000001</v>
          </cell>
          <cell r="AR2129">
            <v>21530221.09</v>
          </cell>
          <cell r="AS2129">
            <v>21064664.18</v>
          </cell>
          <cell r="AT2129">
            <v>20859860.239999998</v>
          </cell>
          <cell r="AU2129">
            <v>20456988.48</v>
          </cell>
          <cell r="AV2129">
            <v>20567159.84</v>
          </cell>
          <cell r="AW2129">
            <v>20670327.690000001</v>
          </cell>
          <cell r="AX2129">
            <v>21756687.82</v>
          </cell>
          <cell r="AY2129">
            <v>20401875.859999999</v>
          </cell>
          <cell r="AZ2129">
            <v>14465886.039999999</v>
          </cell>
          <cell r="BA2129">
            <v>14047884.449999999</v>
          </cell>
          <cell r="BB2129">
            <v>16120420.279999999</v>
          </cell>
          <cell r="BC2129">
            <v>16190375.529999999</v>
          </cell>
          <cell r="BD2129">
            <v>0</v>
          </cell>
          <cell r="BE2129">
            <v>0</v>
          </cell>
          <cell r="BF2129">
            <v>0</v>
          </cell>
          <cell r="BG2129">
            <v>0</v>
          </cell>
          <cell r="BH2129">
            <v>0</v>
          </cell>
          <cell r="BI2129">
            <v>0</v>
          </cell>
          <cell r="BJ2129">
            <v>0</v>
          </cell>
          <cell r="BK2129">
            <v>0</v>
          </cell>
          <cell r="BL2129">
            <v>0</v>
          </cell>
        </row>
        <row r="2130">
          <cell r="B2130" t="str">
            <v>1.2.01</v>
          </cell>
          <cell r="C2130" t="str">
            <v xml:space="preserve">CONTAS A RECEBER                                  </v>
          </cell>
          <cell r="D2130">
            <v>3</v>
          </cell>
          <cell r="E2130">
            <v>0</v>
          </cell>
          <cell r="F2130">
            <v>0</v>
          </cell>
          <cell r="G2130">
            <v>0</v>
          </cell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</v>
          </cell>
          <cell r="AO2130">
            <v>0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T2130">
            <v>0</v>
          </cell>
          <cell r="AU2130">
            <v>0</v>
          </cell>
          <cell r="AV2130">
            <v>0</v>
          </cell>
          <cell r="AW2130">
            <v>0</v>
          </cell>
          <cell r="AX2130">
            <v>0</v>
          </cell>
          <cell r="AY2130">
            <v>0</v>
          </cell>
          <cell r="AZ2130">
            <v>0</v>
          </cell>
          <cell r="BA2130">
            <v>0</v>
          </cell>
          <cell r="BB2130">
            <v>0</v>
          </cell>
          <cell r="BC2130">
            <v>0</v>
          </cell>
          <cell r="BD2130">
            <v>0</v>
          </cell>
          <cell r="BE2130">
            <v>0</v>
          </cell>
          <cell r="BF2130">
            <v>0</v>
          </cell>
          <cell r="BG2130">
            <v>0</v>
          </cell>
          <cell r="BH2130">
            <v>0</v>
          </cell>
          <cell r="BI2130">
            <v>0</v>
          </cell>
          <cell r="BJ2130">
            <v>0</v>
          </cell>
          <cell r="BK2130">
            <v>0</v>
          </cell>
          <cell r="BL2130">
            <v>0</v>
          </cell>
        </row>
        <row r="2131">
          <cell r="B2131" t="str">
            <v>1.2.01.01.00001</v>
          </cell>
          <cell r="C2131" t="str">
            <v xml:space="preserve">DUPLICATAS A RECEBER                              </v>
          </cell>
          <cell r="D2131">
            <v>5</v>
          </cell>
          <cell r="E2131">
            <v>0</v>
          </cell>
          <cell r="F2131">
            <v>0</v>
          </cell>
          <cell r="G2131">
            <v>0</v>
          </cell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AO2131">
            <v>0</v>
          </cell>
          <cell r="AP2131">
            <v>0</v>
          </cell>
          <cell r="AQ2131">
            <v>0</v>
          </cell>
          <cell r="AR2131">
            <v>0</v>
          </cell>
          <cell r="AS2131">
            <v>0</v>
          </cell>
          <cell r="AT2131">
            <v>0</v>
          </cell>
          <cell r="AU2131">
            <v>0</v>
          </cell>
          <cell r="AV2131">
            <v>0</v>
          </cell>
          <cell r="AW2131">
            <v>0</v>
          </cell>
          <cell r="AX2131">
            <v>0</v>
          </cell>
          <cell r="AY2131">
            <v>0</v>
          </cell>
          <cell r="AZ2131">
            <v>0</v>
          </cell>
          <cell r="BA2131">
            <v>0</v>
          </cell>
          <cell r="BB2131">
            <v>0</v>
          </cell>
          <cell r="BC2131">
            <v>0</v>
          </cell>
          <cell r="BD2131">
            <v>0</v>
          </cell>
          <cell r="BE2131">
            <v>0</v>
          </cell>
          <cell r="BF2131">
            <v>0</v>
          </cell>
          <cell r="BG2131">
            <v>0</v>
          </cell>
          <cell r="BH2131">
            <v>0</v>
          </cell>
          <cell r="BI2131">
            <v>0</v>
          </cell>
          <cell r="BJ2131">
            <v>0</v>
          </cell>
          <cell r="BK2131">
            <v>0</v>
          </cell>
          <cell r="BL2131">
            <v>0</v>
          </cell>
        </row>
        <row r="2132">
          <cell r="A2132">
            <v>9</v>
          </cell>
          <cell r="B2132" t="str">
            <v>1.2.02</v>
          </cell>
          <cell r="C2132" t="str">
            <v xml:space="preserve">EMPRESTIMOS COMPULSORIOS                          </v>
          </cell>
          <cell r="D2132">
            <v>3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>
            <v>0</v>
          </cell>
          <cell r="S2132">
            <v>0</v>
          </cell>
          <cell r="T2132">
            <v>0</v>
          </cell>
          <cell r="U2132">
            <v>146.69999999999999</v>
          </cell>
          <cell r="V2132">
            <v>146.69999999999999</v>
          </cell>
          <cell r="W2132">
            <v>146.69999999999999</v>
          </cell>
          <cell r="X2132">
            <v>146.69999999999999</v>
          </cell>
          <cell r="Y2132">
            <v>146.69999999999999</v>
          </cell>
          <cell r="Z2132">
            <v>146.69999999999999</v>
          </cell>
          <cell r="AA2132">
            <v>146.69999999999999</v>
          </cell>
          <cell r="AB2132">
            <v>146.69999999999999</v>
          </cell>
          <cell r="AC2132">
            <v>146.69999999999999</v>
          </cell>
          <cell r="AD2132">
            <v>146.69999999999999</v>
          </cell>
          <cell r="AE2132">
            <v>146.69999999999999</v>
          </cell>
          <cell r="AF2132">
            <v>146.69999999999999</v>
          </cell>
          <cell r="AG2132">
            <v>146.69999999999999</v>
          </cell>
          <cell r="AH2132">
            <v>146.69999999999999</v>
          </cell>
          <cell r="AI2132">
            <v>146.69999999999999</v>
          </cell>
          <cell r="AJ2132">
            <v>146.69999999999999</v>
          </cell>
          <cell r="AK2132">
            <v>146.69999999999999</v>
          </cell>
          <cell r="AL2132">
            <v>146.69999999999999</v>
          </cell>
          <cell r="AM2132">
            <v>146.69999999999999</v>
          </cell>
          <cell r="AN2132">
            <v>146.69999999999999</v>
          </cell>
          <cell r="AO2132">
            <v>146.69999999999999</v>
          </cell>
          <cell r="AP2132">
            <v>146.69999999999999</v>
          </cell>
          <cell r="AQ2132">
            <v>146.69999999999999</v>
          </cell>
          <cell r="AR2132">
            <v>146.69999999999999</v>
          </cell>
          <cell r="AS2132">
            <v>146.69999999999999</v>
          </cell>
          <cell r="AT2132">
            <v>146.69999999999999</v>
          </cell>
          <cell r="AU2132">
            <v>146.69999999999999</v>
          </cell>
          <cell r="AV2132">
            <v>146.69999999999999</v>
          </cell>
          <cell r="AW2132">
            <v>146.69999999999999</v>
          </cell>
          <cell r="AX2132">
            <v>146.69999999999999</v>
          </cell>
          <cell r="AY2132">
            <v>146.69999999999999</v>
          </cell>
          <cell r="AZ2132">
            <v>146.69999999999999</v>
          </cell>
          <cell r="BA2132">
            <v>146.69999999999999</v>
          </cell>
          <cell r="BB2132">
            <v>146.69999999999999</v>
          </cell>
          <cell r="BC2132">
            <v>146.69999999999999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  <cell r="BK2132">
            <v>0</v>
          </cell>
          <cell r="BL2132">
            <v>0</v>
          </cell>
        </row>
        <row r="2133">
          <cell r="B2133" t="str">
            <v>1.2.02.01</v>
          </cell>
          <cell r="C2133" t="str">
            <v xml:space="preserve">EMPRESTIMOS COMPULSORIOS                          </v>
          </cell>
          <cell r="D2133">
            <v>4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146.69999999999999</v>
          </cell>
          <cell r="V2133">
            <v>146.69999999999999</v>
          </cell>
          <cell r="W2133">
            <v>146.69999999999999</v>
          </cell>
          <cell r="X2133">
            <v>146.69999999999999</v>
          </cell>
          <cell r="Y2133">
            <v>146.69999999999999</v>
          </cell>
          <cell r="Z2133">
            <v>146.69999999999999</v>
          </cell>
          <cell r="AA2133">
            <v>146.69999999999999</v>
          </cell>
          <cell r="AB2133">
            <v>146.69999999999999</v>
          </cell>
          <cell r="AC2133">
            <v>146.69999999999999</v>
          </cell>
          <cell r="AD2133">
            <v>146.69999999999999</v>
          </cell>
          <cell r="AE2133">
            <v>146.69999999999999</v>
          </cell>
          <cell r="AF2133">
            <v>146.69999999999999</v>
          </cell>
          <cell r="AG2133">
            <v>146.69999999999999</v>
          </cell>
          <cell r="AH2133">
            <v>146.69999999999999</v>
          </cell>
          <cell r="AI2133">
            <v>146.69999999999999</v>
          </cell>
          <cell r="AJ2133">
            <v>146.69999999999999</v>
          </cell>
          <cell r="AK2133">
            <v>146.69999999999999</v>
          </cell>
          <cell r="AL2133">
            <v>146.69999999999999</v>
          </cell>
          <cell r="AM2133">
            <v>146.69999999999999</v>
          </cell>
          <cell r="AN2133">
            <v>146.69999999999999</v>
          </cell>
          <cell r="AO2133">
            <v>146.69999999999999</v>
          </cell>
          <cell r="AP2133">
            <v>146.69999999999999</v>
          </cell>
          <cell r="AQ2133">
            <v>146.69999999999999</v>
          </cell>
          <cell r="AR2133">
            <v>146.69999999999999</v>
          </cell>
          <cell r="AS2133">
            <v>146.69999999999999</v>
          </cell>
          <cell r="AT2133">
            <v>146.69999999999999</v>
          </cell>
          <cell r="AU2133">
            <v>146.69999999999999</v>
          </cell>
          <cell r="AV2133">
            <v>146.69999999999999</v>
          </cell>
          <cell r="AW2133">
            <v>146.69999999999999</v>
          </cell>
          <cell r="AX2133">
            <v>146.69999999999999</v>
          </cell>
          <cell r="AY2133">
            <v>146.69999999999999</v>
          </cell>
          <cell r="AZ2133">
            <v>146.69999999999999</v>
          </cell>
          <cell r="BA2133">
            <v>146.69999999999999</v>
          </cell>
          <cell r="BB2133">
            <v>146.69999999999999</v>
          </cell>
          <cell r="BC2133">
            <v>146.69999999999999</v>
          </cell>
          <cell r="BD2133">
            <v>0</v>
          </cell>
          <cell r="BE2133">
            <v>0</v>
          </cell>
          <cell r="BF2133">
            <v>0</v>
          </cell>
          <cell r="BG2133">
            <v>0</v>
          </cell>
          <cell r="BH2133">
            <v>0</v>
          </cell>
          <cell r="BI2133">
            <v>0</v>
          </cell>
          <cell r="BJ2133">
            <v>0</v>
          </cell>
          <cell r="BK2133">
            <v>0</v>
          </cell>
          <cell r="BL2133">
            <v>0</v>
          </cell>
        </row>
        <row r="2134">
          <cell r="B2134" t="str">
            <v>1.2.02.01.00001</v>
          </cell>
          <cell r="C2134" t="str">
            <v xml:space="preserve">VEICULOS                                          </v>
          </cell>
          <cell r="D2134">
            <v>5</v>
          </cell>
          <cell r="E2134">
            <v>0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0</v>
          </cell>
          <cell r="P2134">
            <v>0</v>
          </cell>
          <cell r="AO2134">
            <v>0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T2134">
            <v>0</v>
          </cell>
          <cell r="AU2134">
            <v>0</v>
          </cell>
          <cell r="AV2134">
            <v>0</v>
          </cell>
          <cell r="AW2134">
            <v>0</v>
          </cell>
          <cell r="AX2134">
            <v>0</v>
          </cell>
          <cell r="AY2134">
            <v>0</v>
          </cell>
          <cell r="AZ2134">
            <v>0</v>
          </cell>
          <cell r="BA2134">
            <v>0</v>
          </cell>
          <cell r="BB2134">
            <v>0</v>
          </cell>
          <cell r="BC2134">
            <v>0</v>
          </cell>
          <cell r="BD2134">
            <v>0</v>
          </cell>
          <cell r="BE2134">
            <v>0</v>
          </cell>
          <cell r="BF2134">
            <v>0</v>
          </cell>
          <cell r="BG2134">
            <v>0</v>
          </cell>
          <cell r="BH2134">
            <v>0</v>
          </cell>
          <cell r="BI2134">
            <v>0</v>
          </cell>
          <cell r="BJ2134">
            <v>0</v>
          </cell>
          <cell r="BK2134">
            <v>0</v>
          </cell>
          <cell r="BL2134">
            <v>0</v>
          </cell>
        </row>
        <row r="2135">
          <cell r="B2135" t="str">
            <v>1.2.02.01.00002</v>
          </cell>
          <cell r="C2135" t="str">
            <v xml:space="preserve">COMBUSTIVEIS                                      </v>
          </cell>
          <cell r="D2135">
            <v>5</v>
          </cell>
          <cell r="E2135">
            <v>0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146.69999999999999</v>
          </cell>
          <cell r="V2135">
            <v>146.69999999999999</v>
          </cell>
          <cell r="W2135">
            <v>146.69999999999999</v>
          </cell>
          <cell r="X2135">
            <v>146.69999999999999</v>
          </cell>
          <cell r="Y2135">
            <v>146.69999999999999</v>
          </cell>
          <cell r="Z2135">
            <v>146.69999999999999</v>
          </cell>
          <cell r="AA2135">
            <v>146.69999999999999</v>
          </cell>
          <cell r="AB2135">
            <v>146.69999999999999</v>
          </cell>
          <cell r="AC2135">
            <v>146.69999999999999</v>
          </cell>
          <cell r="AD2135">
            <v>146.69999999999999</v>
          </cell>
          <cell r="AE2135">
            <v>146.69999999999999</v>
          </cell>
          <cell r="AF2135">
            <v>146.69999999999999</v>
          </cell>
          <cell r="AG2135">
            <v>146.69999999999999</v>
          </cell>
          <cell r="AH2135">
            <v>146.69999999999999</v>
          </cell>
          <cell r="AI2135">
            <v>146.69999999999999</v>
          </cell>
          <cell r="AJ2135">
            <v>146.69999999999999</v>
          </cell>
          <cell r="AK2135">
            <v>146.69999999999999</v>
          </cell>
          <cell r="AL2135">
            <v>146.69999999999999</v>
          </cell>
          <cell r="AM2135">
            <v>146.69999999999999</v>
          </cell>
          <cell r="AN2135">
            <v>146.69999999999999</v>
          </cell>
          <cell r="AO2135">
            <v>146.69999999999999</v>
          </cell>
          <cell r="AP2135">
            <v>146.69999999999999</v>
          </cell>
          <cell r="AQ2135">
            <v>146.69999999999999</v>
          </cell>
          <cell r="AR2135">
            <v>146.69999999999999</v>
          </cell>
          <cell r="AS2135">
            <v>146.69999999999999</v>
          </cell>
          <cell r="AT2135">
            <v>146.69999999999999</v>
          </cell>
          <cell r="AU2135">
            <v>146.69999999999999</v>
          </cell>
          <cell r="AV2135">
            <v>146.69999999999999</v>
          </cell>
          <cell r="AW2135">
            <v>146.69999999999999</v>
          </cell>
          <cell r="AX2135">
            <v>146.69999999999999</v>
          </cell>
          <cell r="AY2135">
            <v>146.69999999999999</v>
          </cell>
          <cell r="AZ2135">
            <v>146.69999999999999</v>
          </cell>
          <cell r="BA2135">
            <v>146.69999999999999</v>
          </cell>
          <cell r="BB2135">
            <v>146.69999999999999</v>
          </cell>
          <cell r="BC2135">
            <v>146.69999999999999</v>
          </cell>
          <cell r="BD2135">
            <v>0</v>
          </cell>
          <cell r="BE2135">
            <v>0</v>
          </cell>
          <cell r="BF2135">
            <v>0</v>
          </cell>
          <cell r="BG2135">
            <v>0</v>
          </cell>
          <cell r="BH2135">
            <v>0</v>
          </cell>
          <cell r="BI2135">
            <v>0</v>
          </cell>
          <cell r="BJ2135">
            <v>0</v>
          </cell>
          <cell r="BK2135">
            <v>0</v>
          </cell>
          <cell r="BL2135">
            <v>0</v>
          </cell>
        </row>
        <row r="2136">
          <cell r="A2136">
            <v>9</v>
          </cell>
          <cell r="B2136" t="str">
            <v>1.2.03</v>
          </cell>
          <cell r="C2136" t="str">
            <v xml:space="preserve">RATEIOS A ACERTAR                                 </v>
          </cell>
          <cell r="D2136">
            <v>3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3201127.76</v>
          </cell>
          <cell r="R2136">
            <v>3261600.58</v>
          </cell>
          <cell r="S2136">
            <v>3370075.11</v>
          </cell>
          <cell r="T2136">
            <v>3574338.41</v>
          </cell>
          <cell r="U2136">
            <v>3619121.67</v>
          </cell>
          <cell r="V2136">
            <v>3619153.45</v>
          </cell>
          <cell r="W2136">
            <v>3622057.06</v>
          </cell>
          <cell r="X2136">
            <v>3551790.57</v>
          </cell>
          <cell r="Y2136">
            <v>3025779.92</v>
          </cell>
          <cell r="Z2136">
            <v>2983212.47</v>
          </cell>
          <cell r="AA2136">
            <v>3028416.19</v>
          </cell>
          <cell r="AB2136">
            <v>3558173.3</v>
          </cell>
          <cell r="AC2136">
            <v>3458896.47</v>
          </cell>
          <cell r="AD2136">
            <v>3458896.47</v>
          </cell>
          <cell r="AE2136">
            <v>3510072.76</v>
          </cell>
          <cell r="AF2136">
            <v>3565497.81</v>
          </cell>
          <cell r="AG2136">
            <v>3526080.57</v>
          </cell>
          <cell r="AH2136">
            <v>3518611.26</v>
          </cell>
          <cell r="AI2136">
            <v>3493745.2</v>
          </cell>
          <cell r="AJ2136">
            <v>3493745.2</v>
          </cell>
          <cell r="AK2136">
            <v>3493745.2</v>
          </cell>
          <cell r="AL2136">
            <v>3503390.32</v>
          </cell>
          <cell r="AM2136">
            <v>3503390.32</v>
          </cell>
          <cell r="AN2136">
            <v>3912411.49</v>
          </cell>
          <cell r="AO2136">
            <v>3113331.56</v>
          </cell>
          <cell r="AP2136">
            <v>3112323.59</v>
          </cell>
          <cell r="AQ2136">
            <v>3077695.87</v>
          </cell>
          <cell r="AR2136">
            <v>3020841.57</v>
          </cell>
          <cell r="AS2136">
            <v>3024105.17</v>
          </cell>
          <cell r="AT2136">
            <v>3024134.64</v>
          </cell>
          <cell r="AU2136">
            <v>3057784.54</v>
          </cell>
          <cell r="AV2136">
            <v>3159589.91</v>
          </cell>
          <cell r="AW2136">
            <v>3306262.13</v>
          </cell>
          <cell r="AX2136">
            <v>3224904.33</v>
          </cell>
          <cell r="AY2136">
            <v>3951688.05</v>
          </cell>
          <cell r="AZ2136">
            <v>3645217.33</v>
          </cell>
          <cell r="BA2136">
            <v>3121215.86</v>
          </cell>
          <cell r="BB2136">
            <v>3827395.25</v>
          </cell>
          <cell r="BC2136">
            <v>4009774.6</v>
          </cell>
          <cell r="BD2136">
            <v>0</v>
          </cell>
          <cell r="BE2136">
            <v>0</v>
          </cell>
          <cell r="BF2136">
            <v>0</v>
          </cell>
          <cell r="BG2136">
            <v>0</v>
          </cell>
          <cell r="BH2136">
            <v>0</v>
          </cell>
          <cell r="BI2136">
            <v>0</v>
          </cell>
          <cell r="BJ2136">
            <v>0</v>
          </cell>
          <cell r="BK2136">
            <v>0</v>
          </cell>
          <cell r="BL2136">
            <v>0</v>
          </cell>
        </row>
        <row r="2137">
          <cell r="B2137" t="str">
            <v>1.2.03.01</v>
          </cell>
          <cell r="C2137" t="str">
            <v xml:space="preserve">RATEIOS A ACERTAR                                 </v>
          </cell>
          <cell r="D2137">
            <v>4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Q2137">
            <v>3201127.76</v>
          </cell>
          <cell r="R2137">
            <v>3261600.58</v>
          </cell>
          <cell r="S2137">
            <v>3370075.11</v>
          </cell>
          <cell r="T2137">
            <v>3574338.41</v>
          </cell>
          <cell r="U2137">
            <v>3619121.67</v>
          </cell>
          <cell r="V2137">
            <v>3619153.45</v>
          </cell>
          <cell r="W2137">
            <v>3622057.06</v>
          </cell>
          <cell r="X2137">
            <v>3551790.57</v>
          </cell>
          <cell r="Y2137">
            <v>3025779.92</v>
          </cell>
          <cell r="Z2137">
            <v>2983212.47</v>
          </cell>
          <cell r="AA2137">
            <v>3028416.19</v>
          </cell>
          <cell r="AB2137">
            <v>3558173.3</v>
          </cell>
          <cell r="AC2137">
            <v>3458896.47</v>
          </cell>
          <cell r="AD2137">
            <v>3458896.47</v>
          </cell>
          <cell r="AE2137">
            <v>3510072.76</v>
          </cell>
          <cell r="AF2137">
            <v>3565497.81</v>
          </cell>
          <cell r="AG2137">
            <v>3526080.57</v>
          </cell>
          <cell r="AH2137">
            <v>3518611.26</v>
          </cell>
          <cell r="AI2137">
            <v>3493745.2</v>
          </cell>
          <cell r="AJ2137">
            <v>3493745.2</v>
          </cell>
          <cell r="AK2137">
            <v>3493745.2</v>
          </cell>
          <cell r="AL2137">
            <v>3503390.32</v>
          </cell>
          <cell r="AM2137">
            <v>3503390.32</v>
          </cell>
          <cell r="AN2137">
            <v>3912411.49</v>
          </cell>
          <cell r="AO2137">
            <v>3113331.56</v>
          </cell>
          <cell r="AP2137">
            <v>3112323.59</v>
          </cell>
          <cell r="AQ2137">
            <v>3077695.87</v>
          </cell>
          <cell r="AR2137">
            <v>3020841.57</v>
          </cell>
          <cell r="AS2137">
            <v>3024105.17</v>
          </cell>
          <cell r="AT2137">
            <v>3024134.64</v>
          </cell>
          <cell r="AU2137">
            <v>3057784.54</v>
          </cell>
          <cell r="AV2137">
            <v>3159589.91</v>
          </cell>
          <cell r="AW2137">
            <v>3306262.13</v>
          </cell>
          <cell r="AX2137">
            <v>3224904.33</v>
          </cell>
          <cell r="AY2137">
            <v>3951688.05</v>
          </cell>
          <cell r="AZ2137">
            <v>3645217.33</v>
          </cell>
          <cell r="BA2137">
            <v>3121215.86</v>
          </cell>
          <cell r="BB2137">
            <v>3827395.25</v>
          </cell>
          <cell r="BC2137">
            <v>4009774.6</v>
          </cell>
          <cell r="BD2137">
            <v>0</v>
          </cell>
          <cell r="BE2137">
            <v>0</v>
          </cell>
          <cell r="BF2137">
            <v>0</v>
          </cell>
          <cell r="BG2137">
            <v>0</v>
          </cell>
          <cell r="BH2137">
            <v>0</v>
          </cell>
          <cell r="BI2137">
            <v>0</v>
          </cell>
          <cell r="BJ2137">
            <v>0</v>
          </cell>
          <cell r="BK2137">
            <v>0</v>
          </cell>
          <cell r="BL2137">
            <v>0</v>
          </cell>
        </row>
        <row r="2138">
          <cell r="B2138" t="str">
            <v>1.2.03.01.00001</v>
          </cell>
          <cell r="C2138" t="str">
            <v xml:space="preserve">CLORETO DE POTASSIO                               </v>
          </cell>
          <cell r="D2138">
            <v>5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0</v>
          </cell>
          <cell r="P2138">
            <v>0</v>
          </cell>
          <cell r="Q2138">
            <v>1426341.52</v>
          </cell>
          <cell r="R2138">
            <v>1486814.34</v>
          </cell>
          <cell r="S2138">
            <v>1594064.47</v>
          </cell>
          <cell r="T2138">
            <v>1650919.34</v>
          </cell>
          <cell r="U2138">
            <v>1650919.34</v>
          </cell>
          <cell r="V2138">
            <v>1650919.34</v>
          </cell>
          <cell r="W2138">
            <v>1652239.81</v>
          </cell>
          <cell r="X2138">
            <v>1598470.82</v>
          </cell>
          <cell r="Y2138">
            <v>1612418.04</v>
          </cell>
          <cell r="Z2138">
            <v>1569849.32</v>
          </cell>
          <cell r="AA2138">
            <v>1615053.04</v>
          </cell>
          <cell r="AB2138">
            <v>1365682.46</v>
          </cell>
          <cell r="AC2138">
            <v>1331915.28</v>
          </cell>
          <cell r="AD2138">
            <v>1331915.28</v>
          </cell>
          <cell r="AE2138">
            <v>1355578.41</v>
          </cell>
          <cell r="AF2138">
            <v>1373014.53</v>
          </cell>
          <cell r="AG2138">
            <v>1371835.05</v>
          </cell>
          <cell r="AH2138">
            <v>1371835.05</v>
          </cell>
          <cell r="AI2138">
            <v>1361707.27</v>
          </cell>
          <cell r="AJ2138">
            <v>1361707.27</v>
          </cell>
          <cell r="AK2138">
            <v>1361707.27</v>
          </cell>
          <cell r="AL2138">
            <v>1367977.75</v>
          </cell>
          <cell r="AM2138">
            <v>1367977.75</v>
          </cell>
          <cell r="AN2138">
            <v>1509436.97</v>
          </cell>
          <cell r="AO2138">
            <v>1120523.46</v>
          </cell>
          <cell r="AP2138">
            <v>1119826.8999999999</v>
          </cell>
          <cell r="AQ2138">
            <v>1119826.8999999999</v>
          </cell>
          <cell r="AR2138">
            <v>1119826.8999999999</v>
          </cell>
          <cell r="AS2138">
            <v>1120175.77</v>
          </cell>
          <cell r="AT2138">
            <v>1120215.71</v>
          </cell>
          <cell r="AU2138">
            <v>1149892.43</v>
          </cell>
          <cell r="AV2138">
            <v>1091251.33</v>
          </cell>
          <cell r="AW2138">
            <v>1222184.94</v>
          </cell>
          <cell r="AX2138">
            <v>1033484.87</v>
          </cell>
          <cell r="AY2138">
            <v>1180341.32</v>
          </cell>
          <cell r="AZ2138">
            <v>1070591.97</v>
          </cell>
          <cell r="BA2138">
            <v>964778.92</v>
          </cell>
          <cell r="BB2138">
            <v>1430162.39</v>
          </cell>
          <cell r="BC2138">
            <v>1507480.79</v>
          </cell>
          <cell r="BD2138">
            <v>0</v>
          </cell>
          <cell r="BE2138">
            <v>0</v>
          </cell>
          <cell r="BF2138">
            <v>0</v>
          </cell>
          <cell r="BG2138">
            <v>0</v>
          </cell>
          <cell r="BH2138">
            <v>0</v>
          </cell>
          <cell r="BI2138">
            <v>0</v>
          </cell>
          <cell r="BJ2138">
            <v>0</v>
          </cell>
          <cell r="BK2138">
            <v>0</v>
          </cell>
          <cell r="BL2138">
            <v>0</v>
          </cell>
        </row>
        <row r="2139">
          <cell r="B2139" t="str">
            <v>1.2.03.01.00002</v>
          </cell>
          <cell r="C2139" t="str">
            <v xml:space="preserve">FOSFATO MONIAMONIO-MAP                            </v>
          </cell>
          <cell r="D2139">
            <v>5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253671.41</v>
          </cell>
          <cell r="R2139">
            <v>253671.41</v>
          </cell>
          <cell r="S2139">
            <v>253672.12</v>
          </cell>
          <cell r="T2139">
            <v>255083.09</v>
          </cell>
          <cell r="U2139">
            <v>281013.40000000002</v>
          </cell>
          <cell r="V2139">
            <v>281013.40000000002</v>
          </cell>
          <cell r="W2139">
            <v>281013.40000000002</v>
          </cell>
          <cell r="X2139">
            <v>281014.09000000003</v>
          </cell>
          <cell r="Y2139">
            <v>123615.94</v>
          </cell>
          <cell r="Z2139">
            <v>123617.21</v>
          </cell>
          <cell r="AA2139">
            <v>123617.21</v>
          </cell>
          <cell r="AB2139">
            <v>254655.96</v>
          </cell>
          <cell r="AC2139">
            <v>223852.52</v>
          </cell>
          <cell r="AD2139">
            <v>223852.52</v>
          </cell>
          <cell r="AE2139">
            <v>223852.52</v>
          </cell>
          <cell r="AF2139">
            <v>251328.58</v>
          </cell>
          <cell r="AG2139">
            <v>251329.21</v>
          </cell>
          <cell r="AH2139">
            <v>251329.21</v>
          </cell>
          <cell r="AI2139">
            <v>263931.88</v>
          </cell>
          <cell r="AJ2139">
            <v>263931.88</v>
          </cell>
          <cell r="AK2139">
            <v>263931.88</v>
          </cell>
          <cell r="AL2139">
            <v>267302.02</v>
          </cell>
          <cell r="AM2139">
            <v>267302.02</v>
          </cell>
          <cell r="AN2139">
            <v>239719.16</v>
          </cell>
          <cell r="AO2139">
            <v>383898.66</v>
          </cell>
          <cell r="AP2139">
            <v>383587.25</v>
          </cell>
          <cell r="AQ2139">
            <v>383587.25</v>
          </cell>
          <cell r="AR2139">
            <v>383587.25</v>
          </cell>
          <cell r="AS2139">
            <v>382026.03</v>
          </cell>
          <cell r="AT2139">
            <v>382026.03</v>
          </cell>
          <cell r="AU2139">
            <v>385074.62</v>
          </cell>
          <cell r="AV2139">
            <v>391533.51</v>
          </cell>
          <cell r="AW2139">
            <v>391533.51</v>
          </cell>
          <cell r="AX2139">
            <v>447573.46</v>
          </cell>
          <cell r="AY2139">
            <v>578386.19999999995</v>
          </cell>
          <cell r="AZ2139">
            <v>423597.85</v>
          </cell>
          <cell r="BA2139">
            <v>376520.46</v>
          </cell>
          <cell r="BB2139">
            <v>474926.23</v>
          </cell>
          <cell r="BC2139">
            <v>610980.42000000004</v>
          </cell>
          <cell r="BD2139">
            <v>0</v>
          </cell>
          <cell r="BE2139">
            <v>0</v>
          </cell>
          <cell r="BF2139">
            <v>0</v>
          </cell>
          <cell r="BG2139">
            <v>0</v>
          </cell>
          <cell r="BH2139">
            <v>0</v>
          </cell>
          <cell r="BI2139">
            <v>0</v>
          </cell>
          <cell r="BJ2139">
            <v>0</v>
          </cell>
          <cell r="BK2139">
            <v>0</v>
          </cell>
          <cell r="BL2139">
            <v>0</v>
          </cell>
        </row>
        <row r="2140">
          <cell r="B2140" t="str">
            <v>1.2.03.01.00003</v>
          </cell>
          <cell r="C2140" t="str">
            <v xml:space="preserve">NITRATO DE AMONIO                                 </v>
          </cell>
          <cell r="D2140">
            <v>5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19202.73</v>
          </cell>
          <cell r="R2140">
            <v>19202.73</v>
          </cell>
          <cell r="S2140">
            <v>19202.73</v>
          </cell>
          <cell r="T2140">
            <v>19202.73</v>
          </cell>
          <cell r="U2140">
            <v>19202.73</v>
          </cell>
          <cell r="V2140">
            <v>19202.73</v>
          </cell>
          <cell r="W2140">
            <v>19202.73</v>
          </cell>
          <cell r="X2140">
            <v>19202.73</v>
          </cell>
          <cell r="Y2140">
            <v>-34476.29</v>
          </cell>
          <cell r="Z2140">
            <v>-34476.29</v>
          </cell>
          <cell r="AA2140">
            <v>-34476.29</v>
          </cell>
          <cell r="AB2140">
            <v>122913.69</v>
          </cell>
          <cell r="AC2140">
            <v>122913.69</v>
          </cell>
          <cell r="AD2140">
            <v>122913.69</v>
          </cell>
          <cell r="AE2140">
            <v>122913.69</v>
          </cell>
          <cell r="AF2140">
            <v>66762.929999999993</v>
          </cell>
          <cell r="AG2140">
            <v>66762.929999999993</v>
          </cell>
          <cell r="AH2140">
            <v>66762.929999999993</v>
          </cell>
          <cell r="AI2140">
            <v>48389.599999999999</v>
          </cell>
          <cell r="AJ2140">
            <v>48389.599999999999</v>
          </cell>
          <cell r="AK2140">
            <v>48389.599999999999</v>
          </cell>
          <cell r="AL2140">
            <v>48389.599999999999</v>
          </cell>
          <cell r="AM2140">
            <v>48389.599999999999</v>
          </cell>
          <cell r="AN2140">
            <v>259058.29</v>
          </cell>
          <cell r="AO2140">
            <v>105252.71</v>
          </cell>
          <cell r="AP2140">
            <v>105252.71</v>
          </cell>
          <cell r="AQ2140">
            <v>105252.71</v>
          </cell>
          <cell r="AR2140">
            <v>104620.92</v>
          </cell>
          <cell r="AS2140">
            <v>125904.16</v>
          </cell>
          <cell r="AT2140">
            <v>125904.16</v>
          </cell>
          <cell r="AU2140">
            <v>125904.16</v>
          </cell>
          <cell r="AV2140">
            <v>125904.16</v>
          </cell>
          <cell r="AW2140">
            <v>125904.16</v>
          </cell>
          <cell r="AX2140">
            <v>125904.16</v>
          </cell>
          <cell r="AY2140">
            <v>294617.40999999997</v>
          </cell>
          <cell r="AZ2140">
            <v>303257.90999999997</v>
          </cell>
          <cell r="BA2140">
            <v>166779.60999999999</v>
          </cell>
          <cell r="BB2140">
            <v>178673.12</v>
          </cell>
          <cell r="BC2140">
            <v>148009.24</v>
          </cell>
          <cell r="BD2140">
            <v>0</v>
          </cell>
          <cell r="BE2140">
            <v>0</v>
          </cell>
          <cell r="BF2140">
            <v>0</v>
          </cell>
          <cell r="BG2140">
            <v>0</v>
          </cell>
          <cell r="BH2140">
            <v>0</v>
          </cell>
          <cell r="BI2140">
            <v>0</v>
          </cell>
          <cell r="BJ2140">
            <v>0</v>
          </cell>
          <cell r="BK2140">
            <v>0</v>
          </cell>
          <cell r="BL2140">
            <v>0</v>
          </cell>
        </row>
        <row r="2141">
          <cell r="B2141" t="str">
            <v>1.2.03.01.00004</v>
          </cell>
          <cell r="C2141" t="str">
            <v xml:space="preserve">SULFATO DE AMONIO                                 </v>
          </cell>
          <cell r="D2141">
            <v>5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359340</v>
          </cell>
          <cell r="R2141">
            <v>359340</v>
          </cell>
          <cell r="S2141">
            <v>360552.27</v>
          </cell>
          <cell r="T2141">
            <v>487467.78</v>
          </cell>
          <cell r="U2141">
            <v>506319.91</v>
          </cell>
          <cell r="V2141">
            <v>506351.69</v>
          </cell>
          <cell r="W2141">
            <v>507639.73</v>
          </cell>
          <cell r="X2141">
            <v>491141.54</v>
          </cell>
          <cell r="Y2141">
            <v>349612.53</v>
          </cell>
          <cell r="Z2141">
            <v>349612.53</v>
          </cell>
          <cell r="AA2141">
            <v>349612.53</v>
          </cell>
          <cell r="AB2141">
            <v>466538.87</v>
          </cell>
          <cell r="AC2141">
            <v>443895.68</v>
          </cell>
          <cell r="AD2141">
            <v>443895.68</v>
          </cell>
          <cell r="AE2141">
            <v>471408.84</v>
          </cell>
          <cell r="AF2141">
            <v>488602.72</v>
          </cell>
          <cell r="AG2141">
            <v>450363.84</v>
          </cell>
          <cell r="AH2141">
            <v>442894.53</v>
          </cell>
          <cell r="AI2141">
            <v>433926.91</v>
          </cell>
          <cell r="AJ2141">
            <v>433926.91</v>
          </cell>
          <cell r="AK2141">
            <v>433926.91</v>
          </cell>
          <cell r="AL2141">
            <v>433931.41</v>
          </cell>
          <cell r="AM2141">
            <v>433931.41</v>
          </cell>
          <cell r="AN2141">
            <v>498233.85</v>
          </cell>
          <cell r="AO2141">
            <v>497926.91</v>
          </cell>
          <cell r="AP2141">
            <v>497926.91</v>
          </cell>
          <cell r="AQ2141">
            <v>463299.19</v>
          </cell>
          <cell r="AR2141">
            <v>407076.68</v>
          </cell>
          <cell r="AS2141">
            <v>392292.18</v>
          </cell>
          <cell r="AT2141">
            <v>392281.71</v>
          </cell>
          <cell r="AU2141">
            <v>393206.3</v>
          </cell>
          <cell r="AV2141">
            <v>528917.94999999995</v>
          </cell>
          <cell r="AW2141">
            <v>544375.80000000005</v>
          </cell>
          <cell r="AX2141">
            <v>544121.43000000005</v>
          </cell>
          <cell r="AY2141">
            <v>598268.91</v>
          </cell>
          <cell r="AZ2141">
            <v>407029.43</v>
          </cell>
          <cell r="BA2141">
            <v>397358.75</v>
          </cell>
          <cell r="BB2141">
            <v>429583.21</v>
          </cell>
          <cell r="BC2141">
            <v>425476.57</v>
          </cell>
          <cell r="BD2141">
            <v>0</v>
          </cell>
          <cell r="BE2141">
            <v>0</v>
          </cell>
          <cell r="BF2141">
            <v>0</v>
          </cell>
          <cell r="BG2141">
            <v>0</v>
          </cell>
          <cell r="BH2141">
            <v>0</v>
          </cell>
          <cell r="BI2141">
            <v>0</v>
          </cell>
          <cell r="BJ2141">
            <v>0</v>
          </cell>
          <cell r="BK2141">
            <v>0</v>
          </cell>
          <cell r="BL2141">
            <v>0</v>
          </cell>
        </row>
        <row r="2142">
          <cell r="B2142" t="str">
            <v>1.2.03.01.00005</v>
          </cell>
          <cell r="C2142" t="str">
            <v xml:space="preserve">SUPER SIMPLES                                     </v>
          </cell>
          <cell r="D2142">
            <v>5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86153.96</v>
          </cell>
          <cell r="R2142">
            <v>86153.96</v>
          </cell>
          <cell r="S2142">
            <v>86153.96</v>
          </cell>
          <cell r="T2142">
            <v>86153.96</v>
          </cell>
          <cell r="U2142">
            <v>86153.96</v>
          </cell>
          <cell r="V2142">
            <v>86153.96</v>
          </cell>
          <cell r="W2142">
            <v>86153.96</v>
          </cell>
          <cell r="X2142">
            <v>86153.96</v>
          </cell>
          <cell r="Y2142">
            <v>42206.03</v>
          </cell>
          <cell r="Z2142">
            <v>42206.03</v>
          </cell>
          <cell r="AA2142">
            <v>42206.03</v>
          </cell>
          <cell r="AB2142">
            <v>94737.21</v>
          </cell>
          <cell r="AC2142">
            <v>94737.21</v>
          </cell>
          <cell r="AD2142">
            <v>94737.21</v>
          </cell>
          <cell r="AE2142">
            <v>94737.21</v>
          </cell>
          <cell r="AF2142">
            <v>94737.21</v>
          </cell>
          <cell r="AG2142">
            <v>94737.21</v>
          </cell>
          <cell r="AH2142">
            <v>94737.21</v>
          </cell>
          <cell r="AI2142">
            <v>94737.21</v>
          </cell>
          <cell r="AJ2142">
            <v>94737.21</v>
          </cell>
          <cell r="AK2142">
            <v>94737.21</v>
          </cell>
          <cell r="AL2142">
            <v>94737.21</v>
          </cell>
          <cell r="AM2142">
            <v>94737.21</v>
          </cell>
          <cell r="AN2142">
            <v>94737.21</v>
          </cell>
          <cell r="AO2142">
            <v>93129.96</v>
          </cell>
          <cell r="AP2142">
            <v>93129.96</v>
          </cell>
          <cell r="AQ2142">
            <v>93129.96</v>
          </cell>
          <cell r="AR2142">
            <v>93129.96</v>
          </cell>
          <cell r="AS2142">
            <v>93129.96</v>
          </cell>
          <cell r="AT2142">
            <v>93129.96</v>
          </cell>
          <cell r="AU2142">
            <v>93129.96</v>
          </cell>
          <cell r="AV2142">
            <v>93129.96</v>
          </cell>
          <cell r="AW2142">
            <v>93129.96</v>
          </cell>
          <cell r="AX2142">
            <v>93129.96</v>
          </cell>
          <cell r="AY2142">
            <v>93129.96</v>
          </cell>
          <cell r="AZ2142">
            <v>100547.73</v>
          </cell>
          <cell r="BA2142">
            <v>100547.73</v>
          </cell>
          <cell r="BB2142">
            <v>120030.93</v>
          </cell>
          <cell r="BC2142">
            <v>120030.93</v>
          </cell>
          <cell r="BD2142">
            <v>0</v>
          </cell>
          <cell r="BE2142">
            <v>0</v>
          </cell>
          <cell r="BF2142">
            <v>0</v>
          </cell>
          <cell r="BG2142">
            <v>0</v>
          </cell>
          <cell r="BH2142">
            <v>0</v>
          </cell>
          <cell r="BI2142">
            <v>0</v>
          </cell>
          <cell r="BJ2142">
            <v>0</v>
          </cell>
          <cell r="BK2142">
            <v>0</v>
          </cell>
          <cell r="BL2142">
            <v>0</v>
          </cell>
        </row>
        <row r="2143">
          <cell r="B2143" t="str">
            <v>1.2.03.01.00006</v>
          </cell>
          <cell r="C2143" t="str">
            <v xml:space="preserve">SUPER TRIPLO                                      </v>
          </cell>
          <cell r="D2143">
            <v>5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96519.88</v>
          </cell>
          <cell r="R2143">
            <v>96519.88</v>
          </cell>
          <cell r="S2143">
            <v>96519.88</v>
          </cell>
          <cell r="T2143">
            <v>115601.83</v>
          </cell>
          <cell r="U2143">
            <v>115601.83</v>
          </cell>
          <cell r="V2143">
            <v>115601.83</v>
          </cell>
          <cell r="W2143">
            <v>115601.83</v>
          </cell>
          <cell r="X2143">
            <v>115601.83</v>
          </cell>
          <cell r="Y2143">
            <v>112706.81</v>
          </cell>
          <cell r="Z2143">
            <v>112706.81</v>
          </cell>
          <cell r="AA2143">
            <v>112706.81</v>
          </cell>
          <cell r="AB2143">
            <v>264830.21000000002</v>
          </cell>
          <cell r="AC2143">
            <v>261182</v>
          </cell>
          <cell r="AD2143">
            <v>261182</v>
          </cell>
          <cell r="AE2143">
            <v>261182</v>
          </cell>
          <cell r="AF2143">
            <v>261182</v>
          </cell>
          <cell r="AG2143">
            <v>261182</v>
          </cell>
          <cell r="AH2143">
            <v>261182</v>
          </cell>
          <cell r="AI2143">
            <v>261182</v>
          </cell>
          <cell r="AJ2143">
            <v>261182</v>
          </cell>
          <cell r="AK2143">
            <v>261182</v>
          </cell>
          <cell r="AL2143">
            <v>261182</v>
          </cell>
          <cell r="AM2143">
            <v>261182</v>
          </cell>
          <cell r="AN2143">
            <v>189565.35</v>
          </cell>
          <cell r="AO2143">
            <v>259944.72</v>
          </cell>
          <cell r="AP2143">
            <v>259944.72</v>
          </cell>
          <cell r="AQ2143">
            <v>259944.72</v>
          </cell>
          <cell r="AR2143">
            <v>259944.72</v>
          </cell>
          <cell r="AS2143">
            <v>259944.72</v>
          </cell>
          <cell r="AT2143">
            <v>259944.72</v>
          </cell>
          <cell r="AU2143">
            <v>259944.72</v>
          </cell>
          <cell r="AV2143">
            <v>259944.72</v>
          </cell>
          <cell r="AW2143">
            <v>259944.72</v>
          </cell>
          <cell r="AX2143">
            <v>259944.72</v>
          </cell>
          <cell r="AY2143">
            <v>398796.72</v>
          </cell>
          <cell r="AZ2143">
            <v>418957.86</v>
          </cell>
          <cell r="BA2143">
            <v>343998.4</v>
          </cell>
          <cell r="BB2143">
            <v>406515.66</v>
          </cell>
          <cell r="BC2143">
            <v>406515.66</v>
          </cell>
          <cell r="BD2143">
            <v>0</v>
          </cell>
          <cell r="BE2143">
            <v>0</v>
          </cell>
          <cell r="BF2143">
            <v>0</v>
          </cell>
          <cell r="BG2143">
            <v>0</v>
          </cell>
          <cell r="BH2143">
            <v>0</v>
          </cell>
          <cell r="BI2143">
            <v>0</v>
          </cell>
          <cell r="BJ2143">
            <v>0</v>
          </cell>
          <cell r="BK2143">
            <v>0</v>
          </cell>
          <cell r="BL2143">
            <v>0</v>
          </cell>
        </row>
        <row r="2144">
          <cell r="B2144" t="str">
            <v>1.2.03.01.00007</v>
          </cell>
          <cell r="C2144" t="str">
            <v xml:space="preserve">UREIA                                             </v>
          </cell>
          <cell r="D2144">
            <v>5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884762.45</v>
          </cell>
          <cell r="R2144">
            <v>884762.45</v>
          </cell>
          <cell r="S2144">
            <v>884773.87</v>
          </cell>
          <cell r="T2144">
            <v>884773.87</v>
          </cell>
          <cell r="U2144">
            <v>884774.69</v>
          </cell>
          <cell r="V2144">
            <v>884774.69</v>
          </cell>
          <cell r="W2144">
            <v>885069.34</v>
          </cell>
          <cell r="X2144">
            <v>885069.34</v>
          </cell>
          <cell r="Y2144">
            <v>752570.39</v>
          </cell>
          <cell r="Z2144">
            <v>752570.39</v>
          </cell>
          <cell r="AA2144">
            <v>752570.39</v>
          </cell>
          <cell r="AB2144">
            <v>867847.34</v>
          </cell>
          <cell r="AC2144">
            <v>867847.34</v>
          </cell>
          <cell r="AD2144">
            <v>867847.34</v>
          </cell>
          <cell r="AE2144">
            <v>867847.34</v>
          </cell>
          <cell r="AF2144">
            <v>881184.59</v>
          </cell>
          <cell r="AG2144">
            <v>881184.59</v>
          </cell>
          <cell r="AH2144">
            <v>881184.59</v>
          </cell>
          <cell r="AI2144">
            <v>881184.59</v>
          </cell>
          <cell r="AJ2144">
            <v>881184.59</v>
          </cell>
          <cell r="AK2144">
            <v>881184.59</v>
          </cell>
          <cell r="AL2144">
            <v>881184.59</v>
          </cell>
          <cell r="AM2144">
            <v>881184.59</v>
          </cell>
          <cell r="AN2144">
            <v>870035.79</v>
          </cell>
          <cell r="AO2144">
            <v>414596.35</v>
          </cell>
          <cell r="AP2144">
            <v>414596.35</v>
          </cell>
          <cell r="AQ2144">
            <v>414596.35</v>
          </cell>
          <cell r="AR2144">
            <v>414596.35</v>
          </cell>
          <cell r="AS2144">
            <v>414596.35</v>
          </cell>
          <cell r="AT2144">
            <v>414596.35</v>
          </cell>
          <cell r="AU2144">
            <v>414596.35</v>
          </cell>
          <cell r="AV2144">
            <v>418827.34</v>
          </cell>
          <cell r="AW2144">
            <v>414463.83</v>
          </cell>
          <cell r="AX2144">
            <v>449151.5</v>
          </cell>
          <cell r="AY2144">
            <v>449151.5</v>
          </cell>
          <cell r="AZ2144">
            <v>541056.86</v>
          </cell>
          <cell r="BA2144">
            <v>390165.11</v>
          </cell>
          <cell r="BB2144">
            <v>406377.66</v>
          </cell>
          <cell r="BC2144">
            <v>406377.66</v>
          </cell>
          <cell r="BD2144">
            <v>0</v>
          </cell>
          <cell r="BE2144">
            <v>0</v>
          </cell>
          <cell r="BF2144">
            <v>0</v>
          </cell>
          <cell r="BG2144">
            <v>0</v>
          </cell>
          <cell r="BH2144">
            <v>0</v>
          </cell>
          <cell r="BI2144">
            <v>0</v>
          </cell>
          <cell r="BJ2144">
            <v>0</v>
          </cell>
          <cell r="BK2144">
            <v>0</v>
          </cell>
          <cell r="BL2144">
            <v>0</v>
          </cell>
        </row>
        <row r="2145">
          <cell r="B2145" t="str">
            <v>1.2.03.01.00008</v>
          </cell>
          <cell r="C2145" t="str">
            <v xml:space="preserve">SULFONITRATO DE AMONIO                            </v>
          </cell>
          <cell r="D2145">
            <v>5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3810.21</v>
          </cell>
          <cell r="R2145">
            <v>3810.21</v>
          </cell>
          <cell r="S2145">
            <v>3810.21</v>
          </cell>
          <cell r="T2145">
            <v>3810.21</v>
          </cell>
          <cell r="U2145">
            <v>3810.21</v>
          </cell>
          <cell r="V2145">
            <v>3810.21</v>
          </cell>
          <cell r="W2145">
            <v>3810.21</v>
          </cell>
          <cell r="X2145">
            <v>3810.21</v>
          </cell>
          <cell r="Y2145">
            <v>3810.21</v>
          </cell>
          <cell r="Z2145">
            <v>3810.21</v>
          </cell>
          <cell r="AA2145">
            <v>3810.21</v>
          </cell>
          <cell r="AB2145">
            <v>3810.21</v>
          </cell>
          <cell r="AC2145">
            <v>3810.21</v>
          </cell>
          <cell r="AD2145">
            <v>3810.21</v>
          </cell>
          <cell r="AE2145">
            <v>3810.21</v>
          </cell>
          <cell r="AF2145">
            <v>3810.21</v>
          </cell>
          <cell r="AG2145">
            <v>3810.21</v>
          </cell>
          <cell r="AH2145">
            <v>3810.21</v>
          </cell>
          <cell r="AI2145">
            <v>3810.21</v>
          </cell>
          <cell r="AJ2145">
            <v>3810.21</v>
          </cell>
          <cell r="AK2145">
            <v>3810.21</v>
          </cell>
          <cell r="AL2145">
            <v>3810.21</v>
          </cell>
          <cell r="AM2145">
            <v>3810.21</v>
          </cell>
          <cell r="AN2145">
            <v>3810.21</v>
          </cell>
          <cell r="AO2145">
            <v>3810.21</v>
          </cell>
          <cell r="AP2145">
            <v>3810.21</v>
          </cell>
          <cell r="AQ2145">
            <v>3810.21</v>
          </cell>
          <cell r="AR2145">
            <v>3810.21</v>
          </cell>
          <cell r="AS2145">
            <v>3810.21</v>
          </cell>
          <cell r="AT2145">
            <v>3810.21</v>
          </cell>
          <cell r="AU2145">
            <v>3810.21</v>
          </cell>
          <cell r="AV2145">
            <v>3810.21</v>
          </cell>
          <cell r="AW2145">
            <v>3810.21</v>
          </cell>
          <cell r="AX2145">
            <v>3810.21</v>
          </cell>
          <cell r="AY2145">
            <v>3810.21</v>
          </cell>
          <cell r="AZ2145">
            <v>3810.21</v>
          </cell>
          <cell r="BA2145">
            <v>3810.21</v>
          </cell>
          <cell r="BB2145">
            <v>3810.21</v>
          </cell>
          <cell r="BC2145">
            <v>3810.21</v>
          </cell>
          <cell r="BD2145">
            <v>0</v>
          </cell>
          <cell r="BE2145">
            <v>0</v>
          </cell>
          <cell r="BF2145">
            <v>0</v>
          </cell>
          <cell r="BG2145">
            <v>0</v>
          </cell>
          <cell r="BH2145">
            <v>0</v>
          </cell>
          <cell r="BI2145">
            <v>0</v>
          </cell>
          <cell r="BJ2145">
            <v>0</v>
          </cell>
          <cell r="BK2145">
            <v>0</v>
          </cell>
          <cell r="BL2145">
            <v>0</v>
          </cell>
        </row>
        <row r="2146">
          <cell r="B2146" t="str">
            <v>1.2.03.01.00009</v>
          </cell>
          <cell r="C2146" t="str">
            <v xml:space="preserve">FOSFATO DE AMONICO - DAP                          </v>
          </cell>
          <cell r="D2146">
            <v>5</v>
          </cell>
          <cell r="E2146">
            <v>0</v>
          </cell>
          <cell r="F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61475.08</v>
          </cell>
          <cell r="R2146">
            <v>61475.08</v>
          </cell>
          <cell r="S2146">
            <v>61475.08</v>
          </cell>
          <cell r="T2146">
            <v>61475.08</v>
          </cell>
          <cell r="U2146">
            <v>61475.08</v>
          </cell>
          <cell r="V2146">
            <v>61475.08</v>
          </cell>
          <cell r="W2146">
            <v>61475.08</v>
          </cell>
          <cell r="X2146">
            <v>61475.08</v>
          </cell>
          <cell r="Y2146">
            <v>61475.08</v>
          </cell>
          <cell r="Z2146">
            <v>61475.08</v>
          </cell>
          <cell r="AA2146">
            <v>61475.08</v>
          </cell>
          <cell r="AB2146">
            <v>61475.08</v>
          </cell>
          <cell r="AC2146">
            <v>53060.27</v>
          </cell>
          <cell r="AD2146">
            <v>53060.27</v>
          </cell>
          <cell r="AE2146">
            <v>53060.27</v>
          </cell>
          <cell r="AF2146">
            <v>89192.77</v>
          </cell>
          <cell r="AG2146">
            <v>89192.77</v>
          </cell>
          <cell r="AH2146">
            <v>89192.77</v>
          </cell>
          <cell r="AI2146">
            <v>89192.77</v>
          </cell>
          <cell r="AJ2146">
            <v>89192.77</v>
          </cell>
          <cell r="AK2146">
            <v>89192.77</v>
          </cell>
          <cell r="AL2146">
            <v>89192.77</v>
          </cell>
          <cell r="AM2146">
            <v>89192.77</v>
          </cell>
          <cell r="AN2146">
            <v>90507.15</v>
          </cell>
          <cell r="AO2146">
            <v>62789.46</v>
          </cell>
          <cell r="AP2146">
            <v>62789.46</v>
          </cell>
          <cell r="AQ2146">
            <v>62789.46</v>
          </cell>
          <cell r="AR2146">
            <v>62789.46</v>
          </cell>
          <cell r="AS2146">
            <v>62789.46</v>
          </cell>
          <cell r="AT2146">
            <v>62789.46</v>
          </cell>
          <cell r="AU2146">
            <v>62789.46</v>
          </cell>
          <cell r="AV2146">
            <v>62789.46</v>
          </cell>
          <cell r="AW2146">
            <v>62789.46</v>
          </cell>
          <cell r="AX2146">
            <v>62789.46</v>
          </cell>
          <cell r="AY2146">
            <v>62789.46</v>
          </cell>
          <cell r="AZ2146">
            <v>62789.46</v>
          </cell>
          <cell r="BA2146">
            <v>62789.46</v>
          </cell>
          <cell r="BB2146">
            <v>62789.46</v>
          </cell>
          <cell r="BC2146">
            <v>62789.46</v>
          </cell>
          <cell r="BD2146">
            <v>0</v>
          </cell>
          <cell r="BE2146">
            <v>0</v>
          </cell>
          <cell r="BF2146">
            <v>0</v>
          </cell>
          <cell r="BG2146">
            <v>0</v>
          </cell>
          <cell r="BH2146">
            <v>0</v>
          </cell>
          <cell r="BI2146">
            <v>0</v>
          </cell>
          <cell r="BJ2146">
            <v>0</v>
          </cell>
          <cell r="BK2146">
            <v>0</v>
          </cell>
          <cell r="BL2146">
            <v>0</v>
          </cell>
        </row>
        <row r="2147">
          <cell r="B2147" t="str">
            <v>1.2.03.01.00010</v>
          </cell>
          <cell r="C2147" t="str">
            <v xml:space="preserve">ROCHA FOSFATICA                                   </v>
          </cell>
          <cell r="D2147">
            <v>5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0</v>
          </cell>
          <cell r="P2147">
            <v>0</v>
          </cell>
          <cell r="Q2147">
            <v>9850.52</v>
          </cell>
          <cell r="R2147">
            <v>9850.52</v>
          </cell>
          <cell r="S2147">
            <v>9850.52</v>
          </cell>
          <cell r="T2147">
            <v>9850.52</v>
          </cell>
          <cell r="U2147">
            <v>9850.52</v>
          </cell>
          <cell r="V2147">
            <v>9850.52</v>
          </cell>
          <cell r="W2147">
            <v>9850.9699999999993</v>
          </cell>
          <cell r="X2147">
            <v>9850.9699999999993</v>
          </cell>
          <cell r="Y2147">
            <v>1841.18</v>
          </cell>
          <cell r="Z2147">
            <v>1841.18</v>
          </cell>
          <cell r="AA2147">
            <v>1841.18</v>
          </cell>
          <cell r="AB2147">
            <v>55682.27</v>
          </cell>
          <cell r="AC2147">
            <v>55682.27</v>
          </cell>
          <cell r="AD2147">
            <v>55682.27</v>
          </cell>
          <cell r="AE2147">
            <v>55682.27</v>
          </cell>
          <cell r="AF2147">
            <v>55682.27</v>
          </cell>
          <cell r="AG2147">
            <v>55682.76</v>
          </cell>
          <cell r="AH2147">
            <v>55682.76</v>
          </cell>
          <cell r="AI2147">
            <v>55682.76</v>
          </cell>
          <cell r="AJ2147">
            <v>55682.76</v>
          </cell>
          <cell r="AK2147">
            <v>55682.76</v>
          </cell>
          <cell r="AL2147">
            <v>55682.76</v>
          </cell>
          <cell r="AM2147">
            <v>55682.76</v>
          </cell>
          <cell r="AN2147">
            <v>154046.53</v>
          </cell>
          <cell r="AO2147">
            <v>154048.48000000001</v>
          </cell>
          <cell r="AP2147">
            <v>154048.48000000001</v>
          </cell>
          <cell r="AQ2147">
            <v>154048.48000000001</v>
          </cell>
          <cell r="AR2147">
            <v>154048.48000000001</v>
          </cell>
          <cell r="AS2147">
            <v>154048.48000000001</v>
          </cell>
          <cell r="AT2147">
            <v>154048.48000000001</v>
          </cell>
          <cell r="AU2147">
            <v>154048.48000000001</v>
          </cell>
          <cell r="AV2147">
            <v>154180.32</v>
          </cell>
          <cell r="AW2147">
            <v>154180.32</v>
          </cell>
          <cell r="AX2147">
            <v>171049.34</v>
          </cell>
          <cell r="AY2147">
            <v>223096.93</v>
          </cell>
          <cell r="AZ2147">
            <v>244278.62</v>
          </cell>
          <cell r="BA2147">
            <v>249647.89</v>
          </cell>
          <cell r="BB2147">
            <v>249647.89</v>
          </cell>
          <cell r="BC2147">
            <v>253425.17</v>
          </cell>
          <cell r="BD2147">
            <v>0</v>
          </cell>
          <cell r="BE2147">
            <v>0</v>
          </cell>
          <cell r="BF2147">
            <v>0</v>
          </cell>
          <cell r="BG2147">
            <v>0</v>
          </cell>
          <cell r="BH2147">
            <v>0</v>
          </cell>
          <cell r="BI2147">
            <v>0</v>
          </cell>
          <cell r="BJ2147">
            <v>0</v>
          </cell>
          <cell r="BK2147">
            <v>0</v>
          </cell>
          <cell r="BL2147">
            <v>0</v>
          </cell>
        </row>
        <row r="2148">
          <cell r="B2148" t="str">
            <v>1.2.03.01.00011</v>
          </cell>
          <cell r="C2148" t="str">
            <v xml:space="preserve">02-20-00                                          </v>
          </cell>
          <cell r="D2148">
            <v>5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AO2148">
            <v>0</v>
          </cell>
          <cell r="AP2148">
            <v>0</v>
          </cell>
          <cell r="AQ2148">
            <v>0</v>
          </cell>
          <cell r="AR2148">
            <v>0</v>
          </cell>
          <cell r="AS2148">
            <v>0</v>
          </cell>
          <cell r="AT2148">
            <v>0</v>
          </cell>
          <cell r="AU2148">
            <v>0</v>
          </cell>
          <cell r="AV2148">
            <v>0</v>
          </cell>
          <cell r="AW2148">
            <v>0</v>
          </cell>
          <cell r="AX2148">
            <v>0</v>
          </cell>
          <cell r="AY2148">
            <v>0</v>
          </cell>
          <cell r="AZ2148">
            <v>0</v>
          </cell>
          <cell r="BA2148">
            <v>0</v>
          </cell>
          <cell r="BB2148">
            <v>0</v>
          </cell>
          <cell r="BC2148">
            <v>0</v>
          </cell>
          <cell r="BD2148">
            <v>0</v>
          </cell>
          <cell r="BE2148">
            <v>0</v>
          </cell>
          <cell r="BF2148">
            <v>0</v>
          </cell>
          <cell r="BG2148">
            <v>0</v>
          </cell>
          <cell r="BH2148">
            <v>0</v>
          </cell>
          <cell r="BI2148">
            <v>0</v>
          </cell>
          <cell r="BJ2148">
            <v>0</v>
          </cell>
          <cell r="BK2148">
            <v>0</v>
          </cell>
          <cell r="BL2148">
            <v>0</v>
          </cell>
        </row>
        <row r="2149">
          <cell r="B2149" t="str">
            <v>1.2.03.01.00012</v>
          </cell>
          <cell r="C2149" t="str">
            <v xml:space="preserve">ULEXITA                                           </v>
          </cell>
          <cell r="D2149">
            <v>5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AO2149">
            <v>0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T2149">
            <v>0</v>
          </cell>
          <cell r="AU2149">
            <v>0</v>
          </cell>
          <cell r="AV2149">
            <v>4251.1499999999996</v>
          </cell>
          <cell r="AW2149">
            <v>4251.1499999999996</v>
          </cell>
          <cell r="AX2149">
            <v>4251.1499999999996</v>
          </cell>
          <cell r="AY2149">
            <v>4251.1499999999996</v>
          </cell>
          <cell r="AZ2149">
            <v>4251.1499999999996</v>
          </cell>
          <cell r="BA2149">
            <v>4251.1499999999996</v>
          </cell>
          <cell r="BB2149">
            <v>4310.32</v>
          </cell>
          <cell r="BC2149">
            <v>4310.32</v>
          </cell>
          <cell r="BD2149">
            <v>0</v>
          </cell>
          <cell r="BE2149">
            <v>0</v>
          </cell>
          <cell r="BF2149">
            <v>0</v>
          </cell>
          <cell r="BG2149">
            <v>0</v>
          </cell>
          <cell r="BH2149">
            <v>0</v>
          </cell>
          <cell r="BI2149">
            <v>0</v>
          </cell>
          <cell r="BJ2149">
            <v>0</v>
          </cell>
          <cell r="BK2149">
            <v>0</v>
          </cell>
          <cell r="BL2149">
            <v>0</v>
          </cell>
        </row>
        <row r="2150">
          <cell r="B2150" t="str">
            <v>1.2.03.01.00013</v>
          </cell>
          <cell r="C2150" t="str">
            <v xml:space="preserve">16.20.00                                          </v>
          </cell>
          <cell r="D2150">
            <v>5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0</v>
          </cell>
          <cell r="P2150">
            <v>0</v>
          </cell>
          <cell r="AO2150">
            <v>0</v>
          </cell>
          <cell r="AP2150">
            <v>0</v>
          </cell>
          <cell r="AQ2150">
            <v>0</v>
          </cell>
          <cell r="AR2150">
            <v>0</v>
          </cell>
          <cell r="AS2150">
            <v>0</v>
          </cell>
          <cell r="AT2150">
            <v>0</v>
          </cell>
          <cell r="AU2150">
            <v>0</v>
          </cell>
          <cell r="AV2150">
            <v>0</v>
          </cell>
          <cell r="AW2150">
            <v>0</v>
          </cell>
          <cell r="AX2150">
            <v>0</v>
          </cell>
          <cell r="AY2150">
            <v>0</v>
          </cell>
          <cell r="AZ2150">
            <v>0</v>
          </cell>
          <cell r="BA2150">
            <v>0</v>
          </cell>
          <cell r="BB2150">
            <v>0</v>
          </cell>
          <cell r="BC2150">
            <v>0</v>
          </cell>
          <cell r="BD2150">
            <v>0</v>
          </cell>
          <cell r="BE2150">
            <v>0</v>
          </cell>
          <cell r="BF2150">
            <v>0</v>
          </cell>
          <cell r="BG2150">
            <v>0</v>
          </cell>
          <cell r="BH2150">
            <v>0</v>
          </cell>
          <cell r="BI2150">
            <v>0</v>
          </cell>
          <cell r="BJ2150">
            <v>0</v>
          </cell>
          <cell r="BK2150">
            <v>0</v>
          </cell>
          <cell r="BL2150">
            <v>0</v>
          </cell>
        </row>
        <row r="2151">
          <cell r="B2151" t="str">
            <v>1.2.03.01.00014</v>
          </cell>
          <cell r="C2151" t="str">
            <v xml:space="preserve">NP 14.34.00                                       </v>
          </cell>
          <cell r="D2151">
            <v>5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C2151">
            <v>0</v>
          </cell>
          <cell r="AD2151">
            <v>0</v>
          </cell>
          <cell r="AE2151">
            <v>0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J2151">
            <v>0</v>
          </cell>
          <cell r="AK2151">
            <v>0</v>
          </cell>
          <cell r="AL2151">
            <v>0</v>
          </cell>
          <cell r="AM2151">
            <v>0</v>
          </cell>
          <cell r="AN2151">
            <v>-9914.5400000000009</v>
          </cell>
          <cell r="AO2151">
            <v>0</v>
          </cell>
          <cell r="AP2151">
            <v>0</v>
          </cell>
          <cell r="AQ2151">
            <v>0</v>
          </cell>
          <cell r="AR2151">
            <v>0</v>
          </cell>
          <cell r="AS2151">
            <v>-2022.79</v>
          </cell>
          <cell r="AT2151">
            <v>-2022.79</v>
          </cell>
          <cell r="AU2151">
            <v>-2022.79</v>
          </cell>
          <cell r="AV2151">
            <v>0</v>
          </cell>
          <cell r="AW2151">
            <v>0</v>
          </cell>
          <cell r="AX2151">
            <v>0</v>
          </cell>
          <cell r="AY2151">
            <v>28097.14</v>
          </cell>
          <cell r="AZ2151">
            <v>28097.14</v>
          </cell>
          <cell r="BA2151">
            <v>0</v>
          </cell>
          <cell r="BB2151">
            <v>0</v>
          </cell>
          <cell r="BC2151">
            <v>0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  <cell r="BK2151">
            <v>0</v>
          </cell>
          <cell r="BL2151">
            <v>0</v>
          </cell>
        </row>
        <row r="2152">
          <cell r="B2152" t="str">
            <v>1.2.03.01.00015</v>
          </cell>
          <cell r="C2152" t="str">
            <v xml:space="preserve">BOROGRAN                                          </v>
          </cell>
          <cell r="D2152">
            <v>5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0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0</v>
          </cell>
          <cell r="AK2152">
            <v>0</v>
          </cell>
          <cell r="AL2152">
            <v>0</v>
          </cell>
          <cell r="AM2152">
            <v>0</v>
          </cell>
          <cell r="AN2152">
            <v>13175.52</v>
          </cell>
          <cell r="AO2152">
            <v>17410.64</v>
          </cell>
          <cell r="AP2152">
            <v>17410.64</v>
          </cell>
          <cell r="AQ2152">
            <v>17410.64</v>
          </cell>
          <cell r="AR2152">
            <v>17410.64</v>
          </cell>
          <cell r="AS2152">
            <v>17410.64</v>
          </cell>
          <cell r="AT2152">
            <v>17410.64</v>
          </cell>
          <cell r="AU2152">
            <v>17410.64</v>
          </cell>
          <cell r="AV2152">
            <v>25049.8</v>
          </cell>
          <cell r="AW2152">
            <v>25049.8</v>
          </cell>
          <cell r="AX2152">
            <v>25049.8</v>
          </cell>
          <cell r="AY2152">
            <v>32306.87</v>
          </cell>
          <cell r="AZ2152">
            <v>32306.87</v>
          </cell>
          <cell r="BA2152">
            <v>32306.87</v>
          </cell>
          <cell r="BB2152">
            <v>32306.87</v>
          </cell>
          <cell r="BC2152">
            <v>32306.87</v>
          </cell>
          <cell r="BD2152">
            <v>0</v>
          </cell>
          <cell r="BE2152">
            <v>0</v>
          </cell>
          <cell r="BF2152">
            <v>0</v>
          </cell>
          <cell r="BG2152">
            <v>0</v>
          </cell>
          <cell r="BH2152">
            <v>0</v>
          </cell>
          <cell r="BI2152">
            <v>0</v>
          </cell>
          <cell r="BJ2152">
            <v>0</v>
          </cell>
          <cell r="BK2152">
            <v>0</v>
          </cell>
          <cell r="BL2152">
            <v>0</v>
          </cell>
        </row>
        <row r="2153">
          <cell r="B2153" t="str">
            <v>1.2.03.01.00017</v>
          </cell>
          <cell r="C2153" t="str">
            <v xml:space="preserve">05.25.06                                          </v>
          </cell>
          <cell r="D2153">
            <v>5</v>
          </cell>
          <cell r="E2153">
            <v>0</v>
          </cell>
          <cell r="F2153">
            <v>0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AO2153">
            <v>0</v>
          </cell>
          <cell r="AP2153">
            <v>0</v>
          </cell>
          <cell r="AQ2153">
            <v>0</v>
          </cell>
          <cell r="AR2153">
            <v>0</v>
          </cell>
          <cell r="AS2153">
            <v>0</v>
          </cell>
          <cell r="AT2153">
            <v>0</v>
          </cell>
          <cell r="AU2153">
            <v>0</v>
          </cell>
          <cell r="AV2153">
            <v>0</v>
          </cell>
          <cell r="AW2153">
            <v>4644.2700000000004</v>
          </cell>
          <cell r="AX2153">
            <v>4644.2700000000004</v>
          </cell>
          <cell r="AY2153">
            <v>4644.2700000000004</v>
          </cell>
          <cell r="AZ2153">
            <v>4644.2700000000004</v>
          </cell>
          <cell r="BA2153">
            <v>28261.3</v>
          </cell>
          <cell r="BB2153">
            <v>28261.3</v>
          </cell>
          <cell r="BC2153">
            <v>28261.3</v>
          </cell>
          <cell r="BD2153">
            <v>0</v>
          </cell>
          <cell r="BE2153">
            <v>0</v>
          </cell>
          <cell r="BF2153">
            <v>0</v>
          </cell>
          <cell r="BG2153">
            <v>0</v>
          </cell>
          <cell r="BH2153">
            <v>0</v>
          </cell>
          <cell r="BI2153">
            <v>0</v>
          </cell>
          <cell r="BJ2153">
            <v>0</v>
          </cell>
          <cell r="BK2153">
            <v>0</v>
          </cell>
          <cell r="BL2153">
            <v>0</v>
          </cell>
        </row>
        <row r="2154">
          <cell r="B2154" t="str">
            <v>1.2.03.01.00019</v>
          </cell>
          <cell r="C2154" t="str">
            <v xml:space="preserve">32.03.00                                          </v>
          </cell>
          <cell r="D2154">
            <v>5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</v>
          </cell>
          <cell r="AO2154">
            <v>0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0</v>
          </cell>
          <cell r="AY2154">
            <v>0</v>
          </cell>
          <cell r="AZ2154">
            <v>0</v>
          </cell>
          <cell r="BA2154">
            <v>0</v>
          </cell>
          <cell r="BB2154">
            <v>0</v>
          </cell>
          <cell r="BC2154">
            <v>0</v>
          </cell>
          <cell r="BD2154">
            <v>0</v>
          </cell>
          <cell r="BE2154">
            <v>0</v>
          </cell>
          <cell r="BF2154">
            <v>0</v>
          </cell>
          <cell r="BG2154">
            <v>0</v>
          </cell>
          <cell r="BH2154">
            <v>0</v>
          </cell>
          <cell r="BI2154">
            <v>0</v>
          </cell>
          <cell r="BJ2154">
            <v>0</v>
          </cell>
          <cell r="BK2154">
            <v>0</v>
          </cell>
          <cell r="BL2154">
            <v>0</v>
          </cell>
        </row>
        <row r="2155">
          <cell r="A2155">
            <v>9</v>
          </cell>
          <cell r="B2155" t="str">
            <v>1.2.04</v>
          </cell>
          <cell r="C2155" t="str">
            <v xml:space="preserve">DEVEDORES P/RATEIO IMPORTACAO                     </v>
          </cell>
          <cell r="D2155">
            <v>3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584710.37</v>
          </cell>
          <cell r="R2155">
            <v>584710.37</v>
          </cell>
          <cell r="S2155">
            <v>584710.37</v>
          </cell>
          <cell r="T2155">
            <v>584710.37</v>
          </cell>
          <cell r="U2155">
            <v>584710.37</v>
          </cell>
          <cell r="V2155">
            <v>568965.02</v>
          </cell>
          <cell r="W2155">
            <v>568965.02</v>
          </cell>
          <cell r="X2155">
            <v>568965.02</v>
          </cell>
          <cell r="Y2155">
            <v>0</v>
          </cell>
          <cell r="Z2155">
            <v>0</v>
          </cell>
          <cell r="AA2155">
            <v>2686.44</v>
          </cell>
          <cell r="AB2155">
            <v>0</v>
          </cell>
          <cell r="AC2155">
            <v>99276.83</v>
          </cell>
          <cell r="AD2155">
            <v>84292.1</v>
          </cell>
          <cell r="AE2155">
            <v>84292.1</v>
          </cell>
          <cell r="AF2155">
            <v>84292.1</v>
          </cell>
          <cell r="AG2155">
            <v>-38116.6</v>
          </cell>
          <cell r="AH2155">
            <v>-37634.959999999999</v>
          </cell>
          <cell r="AI2155">
            <v>-109817.06</v>
          </cell>
          <cell r="AJ2155">
            <v>-109817.06</v>
          </cell>
          <cell r="AK2155">
            <v>-109817.06</v>
          </cell>
          <cell r="AL2155">
            <v>-187860.49</v>
          </cell>
          <cell r="AM2155">
            <v>-187860.49</v>
          </cell>
          <cell r="AN2155">
            <v>157269.89000000001</v>
          </cell>
          <cell r="AO2155">
            <v>665647.94999999995</v>
          </cell>
          <cell r="AP2155">
            <v>687106.57</v>
          </cell>
          <cell r="AQ2155">
            <v>718686.86</v>
          </cell>
          <cell r="AR2155">
            <v>720251.47</v>
          </cell>
          <cell r="AS2155">
            <v>805618.69</v>
          </cell>
          <cell r="AT2155">
            <v>790423.88</v>
          </cell>
          <cell r="AU2155">
            <v>769072.73</v>
          </cell>
          <cell r="AV2155">
            <v>1048291.32</v>
          </cell>
          <cell r="AW2155">
            <v>1075523.19</v>
          </cell>
          <cell r="AX2155">
            <v>1197015.68</v>
          </cell>
          <cell r="AY2155">
            <v>954564.45</v>
          </cell>
          <cell r="AZ2155">
            <v>895462.86</v>
          </cell>
          <cell r="BA2155">
            <v>1216223.5</v>
          </cell>
          <cell r="BB2155">
            <v>1384482.77</v>
          </cell>
          <cell r="BC2155">
            <v>1441303.54</v>
          </cell>
          <cell r="BD2155">
            <v>0</v>
          </cell>
          <cell r="BE2155">
            <v>0</v>
          </cell>
          <cell r="BF2155">
            <v>0</v>
          </cell>
          <cell r="BG2155">
            <v>0</v>
          </cell>
          <cell r="BH2155">
            <v>0</v>
          </cell>
          <cell r="BI2155">
            <v>0</v>
          </cell>
          <cell r="BJ2155">
            <v>0</v>
          </cell>
          <cell r="BK2155">
            <v>0</v>
          </cell>
          <cell r="BL2155">
            <v>0</v>
          </cell>
        </row>
        <row r="2156">
          <cell r="B2156" t="str">
            <v>1.2.04.01</v>
          </cell>
          <cell r="C2156" t="str">
            <v xml:space="preserve">DEVEDORES P/RATEIO IMPORTACAO                     </v>
          </cell>
          <cell r="D2156">
            <v>4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584710.37</v>
          </cell>
          <cell r="R2156">
            <v>584710.37</v>
          </cell>
          <cell r="S2156">
            <v>584710.37</v>
          </cell>
          <cell r="T2156">
            <v>584710.37</v>
          </cell>
          <cell r="U2156">
            <v>584710.37</v>
          </cell>
          <cell r="V2156">
            <v>568965.02</v>
          </cell>
          <cell r="W2156">
            <v>568965.02</v>
          </cell>
          <cell r="X2156">
            <v>568965.02</v>
          </cell>
          <cell r="Y2156">
            <v>0</v>
          </cell>
          <cell r="Z2156">
            <v>0</v>
          </cell>
          <cell r="AA2156">
            <v>2686.44</v>
          </cell>
          <cell r="AB2156">
            <v>0</v>
          </cell>
          <cell r="AC2156">
            <v>99276.83</v>
          </cell>
          <cell r="AD2156">
            <v>84292.1</v>
          </cell>
          <cell r="AE2156">
            <v>84292.1</v>
          </cell>
          <cell r="AF2156">
            <v>84292.1</v>
          </cell>
          <cell r="AG2156">
            <v>-38116.6</v>
          </cell>
          <cell r="AH2156">
            <v>-37634.959999999999</v>
          </cell>
          <cell r="AI2156">
            <v>-109817.06</v>
          </cell>
          <cell r="AJ2156">
            <v>-109817.06</v>
          </cell>
          <cell r="AK2156">
            <v>-109817.06</v>
          </cell>
          <cell r="AL2156">
            <v>-187860.49</v>
          </cell>
          <cell r="AM2156">
            <v>-187860.49</v>
          </cell>
          <cell r="AN2156">
            <v>157269.89000000001</v>
          </cell>
          <cell r="AO2156">
            <v>665647.94999999995</v>
          </cell>
          <cell r="AP2156">
            <v>687106.57</v>
          </cell>
          <cell r="AQ2156">
            <v>718686.86</v>
          </cell>
          <cell r="AR2156">
            <v>720251.47</v>
          </cell>
          <cell r="AS2156">
            <v>805618.69</v>
          </cell>
          <cell r="AT2156">
            <v>790423.88</v>
          </cell>
          <cell r="AU2156">
            <v>769072.73</v>
          </cell>
          <cell r="AV2156">
            <v>1048291.32</v>
          </cell>
          <cell r="AW2156">
            <v>1075523.19</v>
          </cell>
          <cell r="AX2156">
            <v>1197015.68</v>
          </cell>
          <cell r="AY2156">
            <v>954564.45</v>
          </cell>
          <cell r="AZ2156">
            <v>895462.86</v>
          </cell>
          <cell r="BA2156">
            <v>1216223.5</v>
          </cell>
          <cell r="BB2156">
            <v>1384482.77</v>
          </cell>
          <cell r="BC2156">
            <v>1441303.54</v>
          </cell>
          <cell r="BD2156">
            <v>0</v>
          </cell>
          <cell r="BE2156">
            <v>0</v>
          </cell>
          <cell r="BF2156">
            <v>0</v>
          </cell>
          <cell r="BG2156">
            <v>0</v>
          </cell>
          <cell r="BH2156">
            <v>0</v>
          </cell>
          <cell r="BI2156">
            <v>0</v>
          </cell>
          <cell r="BJ2156">
            <v>0</v>
          </cell>
          <cell r="BK2156">
            <v>0</v>
          </cell>
          <cell r="BL2156">
            <v>0</v>
          </cell>
        </row>
        <row r="2157">
          <cell r="B2157" t="str">
            <v>1.2.04.01.00001</v>
          </cell>
          <cell r="C2157" t="str">
            <v xml:space="preserve">A.ANFAL                                           </v>
          </cell>
          <cell r="D2157">
            <v>5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990.31</v>
          </cell>
          <cell r="R2157">
            <v>990.31</v>
          </cell>
          <cell r="S2157">
            <v>990.31</v>
          </cell>
          <cell r="T2157">
            <v>990.31</v>
          </cell>
          <cell r="U2157">
            <v>990.31</v>
          </cell>
          <cell r="V2157">
            <v>990.31</v>
          </cell>
          <cell r="W2157">
            <v>990.31</v>
          </cell>
          <cell r="X2157">
            <v>990.31</v>
          </cell>
          <cell r="Y2157">
            <v>990.31</v>
          </cell>
          <cell r="Z2157">
            <v>990.31</v>
          </cell>
          <cell r="AA2157">
            <v>990.31</v>
          </cell>
          <cell r="AB2157">
            <v>990.31</v>
          </cell>
          <cell r="AC2157">
            <v>990.31</v>
          </cell>
          <cell r="AD2157">
            <v>990.31</v>
          </cell>
          <cell r="AE2157">
            <v>990.31</v>
          </cell>
          <cell r="AF2157">
            <v>990.31</v>
          </cell>
          <cell r="AG2157">
            <v>990.31</v>
          </cell>
          <cell r="AH2157">
            <v>990.31</v>
          </cell>
          <cell r="AI2157">
            <v>990.31</v>
          </cell>
          <cell r="AJ2157">
            <v>990.31</v>
          </cell>
          <cell r="AK2157">
            <v>990.31</v>
          </cell>
          <cell r="AL2157">
            <v>990.31</v>
          </cell>
          <cell r="AM2157">
            <v>990.31</v>
          </cell>
          <cell r="AN2157">
            <v>990.31</v>
          </cell>
          <cell r="AO2157">
            <v>990.31</v>
          </cell>
          <cell r="AP2157">
            <v>990.31</v>
          </cell>
          <cell r="AQ2157">
            <v>990.31</v>
          </cell>
          <cell r="AR2157">
            <v>990.31</v>
          </cell>
          <cell r="AS2157">
            <v>990.31</v>
          </cell>
          <cell r="AT2157">
            <v>990.31</v>
          </cell>
          <cell r="AU2157">
            <v>990.31</v>
          </cell>
          <cell r="AV2157">
            <v>990.31</v>
          </cell>
          <cell r="AW2157">
            <v>990.31</v>
          </cell>
          <cell r="AX2157">
            <v>990.31</v>
          </cell>
          <cell r="AY2157">
            <v>990.31</v>
          </cell>
          <cell r="AZ2157">
            <v>990.31</v>
          </cell>
          <cell r="BA2157">
            <v>990.31</v>
          </cell>
          <cell r="BB2157">
            <v>990.31</v>
          </cell>
          <cell r="BC2157">
            <v>990.31</v>
          </cell>
          <cell r="BD2157">
            <v>0</v>
          </cell>
          <cell r="BE2157">
            <v>0</v>
          </cell>
          <cell r="BF2157">
            <v>0</v>
          </cell>
          <cell r="BG2157">
            <v>0</v>
          </cell>
          <cell r="BH2157">
            <v>0</v>
          </cell>
          <cell r="BI2157">
            <v>0</v>
          </cell>
          <cell r="BJ2157">
            <v>0</v>
          </cell>
          <cell r="BK2157">
            <v>0</v>
          </cell>
          <cell r="BL2157">
            <v>0</v>
          </cell>
        </row>
        <row r="2158">
          <cell r="B2158" t="str">
            <v>1.2.04.01.00002</v>
          </cell>
          <cell r="C2158" t="str">
            <v xml:space="preserve">ADM - EXPORTADORA E IMPORTADORA S/A               </v>
          </cell>
          <cell r="D2158">
            <v>5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43105.54</v>
          </cell>
          <cell r="R2158">
            <v>43105.54</v>
          </cell>
          <cell r="S2158">
            <v>43105.54</v>
          </cell>
          <cell r="T2158">
            <v>43105.54</v>
          </cell>
          <cell r="U2158">
            <v>43105.54</v>
          </cell>
          <cell r="V2158">
            <v>43105.54</v>
          </cell>
          <cell r="W2158">
            <v>43105.54</v>
          </cell>
          <cell r="X2158">
            <v>43105.54</v>
          </cell>
          <cell r="Y2158">
            <v>43105.54</v>
          </cell>
          <cell r="Z2158">
            <v>43105.54</v>
          </cell>
          <cell r="AA2158">
            <v>43105.54</v>
          </cell>
          <cell r="AB2158">
            <v>43105.54</v>
          </cell>
          <cell r="AC2158">
            <v>43105.54</v>
          </cell>
          <cell r="AD2158">
            <v>43105.54</v>
          </cell>
          <cell r="AE2158">
            <v>43105.54</v>
          </cell>
          <cell r="AF2158">
            <v>43105.54</v>
          </cell>
          <cell r="AG2158">
            <v>43105.54</v>
          </cell>
          <cell r="AH2158">
            <v>43105.54</v>
          </cell>
          <cell r="AI2158">
            <v>43105.54</v>
          </cell>
          <cell r="AJ2158">
            <v>43105.54</v>
          </cell>
          <cell r="AK2158">
            <v>43105.54</v>
          </cell>
          <cell r="AL2158">
            <v>43105.54</v>
          </cell>
          <cell r="AM2158">
            <v>43105.54</v>
          </cell>
          <cell r="AN2158">
            <v>43105.54</v>
          </cell>
          <cell r="AO2158">
            <v>98477.47</v>
          </cell>
          <cell r="AP2158">
            <v>98477.47</v>
          </cell>
          <cell r="AQ2158">
            <v>98477.47</v>
          </cell>
          <cell r="AR2158">
            <v>98477.47</v>
          </cell>
          <cell r="AS2158">
            <v>100724.66</v>
          </cell>
          <cell r="AT2158">
            <v>100724.66</v>
          </cell>
          <cell r="AU2158">
            <v>100724.66</v>
          </cell>
          <cell r="AV2158">
            <v>151752.82999999999</v>
          </cell>
          <cell r="AW2158">
            <v>151752.82999999999</v>
          </cell>
          <cell r="AX2158">
            <v>151752.82999999999</v>
          </cell>
          <cell r="AY2158">
            <v>151752.82999999999</v>
          </cell>
          <cell r="AZ2158">
            <v>186542.35</v>
          </cell>
          <cell r="BA2158">
            <v>186542.35</v>
          </cell>
          <cell r="BB2158">
            <v>186542.35</v>
          </cell>
          <cell r="BC2158">
            <v>188652.05</v>
          </cell>
          <cell r="BD2158">
            <v>0</v>
          </cell>
          <cell r="BE2158">
            <v>0</v>
          </cell>
          <cell r="BF2158">
            <v>0</v>
          </cell>
          <cell r="BG2158">
            <v>0</v>
          </cell>
          <cell r="BH2158">
            <v>0</v>
          </cell>
          <cell r="BI2158">
            <v>0</v>
          </cell>
          <cell r="BJ2158">
            <v>0</v>
          </cell>
          <cell r="BK2158">
            <v>0</v>
          </cell>
          <cell r="BL2158">
            <v>0</v>
          </cell>
        </row>
        <row r="2159">
          <cell r="B2159" t="str">
            <v>1.2.04.01.00003</v>
          </cell>
          <cell r="C2159" t="str">
            <v xml:space="preserve">ADUBOS ARAGUAIA                                   </v>
          </cell>
          <cell r="D2159">
            <v>5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  <cell r="AY2159">
            <v>0</v>
          </cell>
          <cell r="AZ2159">
            <v>0</v>
          </cell>
          <cell r="BA2159">
            <v>0</v>
          </cell>
          <cell r="BB2159">
            <v>0</v>
          </cell>
          <cell r="BC2159">
            <v>0</v>
          </cell>
          <cell r="BD2159">
            <v>0</v>
          </cell>
          <cell r="BE2159">
            <v>0</v>
          </cell>
          <cell r="BF2159">
            <v>0</v>
          </cell>
          <cell r="BG2159">
            <v>0</v>
          </cell>
          <cell r="BH2159">
            <v>0</v>
          </cell>
          <cell r="BI2159">
            <v>0</v>
          </cell>
          <cell r="BJ2159">
            <v>0</v>
          </cell>
          <cell r="BK2159">
            <v>0</v>
          </cell>
          <cell r="BL2159">
            <v>0</v>
          </cell>
        </row>
        <row r="2160">
          <cell r="B2160" t="str">
            <v>1.2.04.01.00004</v>
          </cell>
          <cell r="C2160" t="str">
            <v xml:space="preserve">ADUBOS SANTA MARIA S/A                            </v>
          </cell>
          <cell r="D2160">
            <v>5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  <cell r="O2160">
            <v>0</v>
          </cell>
          <cell r="P2160">
            <v>0</v>
          </cell>
          <cell r="AO2160">
            <v>0</v>
          </cell>
          <cell r="AP2160">
            <v>0</v>
          </cell>
          <cell r="AQ2160">
            <v>0</v>
          </cell>
          <cell r="AR2160">
            <v>0</v>
          </cell>
          <cell r="AS2160">
            <v>0</v>
          </cell>
          <cell r="AT2160">
            <v>0</v>
          </cell>
          <cell r="AU2160">
            <v>0</v>
          </cell>
          <cell r="AV2160">
            <v>0</v>
          </cell>
          <cell r="AW2160">
            <v>0</v>
          </cell>
          <cell r="AX2160">
            <v>0</v>
          </cell>
          <cell r="AY2160">
            <v>0</v>
          </cell>
          <cell r="AZ2160">
            <v>0</v>
          </cell>
          <cell r="BA2160">
            <v>0</v>
          </cell>
          <cell r="BB2160">
            <v>0</v>
          </cell>
          <cell r="BC2160">
            <v>0</v>
          </cell>
          <cell r="BD2160">
            <v>0</v>
          </cell>
          <cell r="BE2160">
            <v>0</v>
          </cell>
          <cell r="BF2160">
            <v>0</v>
          </cell>
          <cell r="BG2160">
            <v>0</v>
          </cell>
          <cell r="BH2160">
            <v>0</v>
          </cell>
          <cell r="BI2160">
            <v>0</v>
          </cell>
          <cell r="BJ2160">
            <v>0</v>
          </cell>
          <cell r="BK2160">
            <v>0</v>
          </cell>
          <cell r="BL2160">
            <v>0</v>
          </cell>
        </row>
        <row r="2161">
          <cell r="B2161" t="str">
            <v>1.2.04.01.00005</v>
          </cell>
          <cell r="C2161" t="str">
            <v xml:space="preserve">ADUBOS TREVO S/A                                  </v>
          </cell>
          <cell r="D2161">
            <v>5</v>
          </cell>
          <cell r="E2161">
            <v>0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27796.54</v>
          </cell>
          <cell r="R2161">
            <v>27796.54</v>
          </cell>
          <cell r="S2161">
            <v>27796.54</v>
          </cell>
          <cell r="T2161">
            <v>27796.54</v>
          </cell>
          <cell r="U2161">
            <v>27796.54</v>
          </cell>
          <cell r="V2161">
            <v>27796.54</v>
          </cell>
          <cell r="W2161">
            <v>27796.54</v>
          </cell>
          <cell r="X2161">
            <v>27796.54</v>
          </cell>
          <cell r="Y2161">
            <v>27796.54</v>
          </cell>
          <cell r="Z2161">
            <v>27796.54</v>
          </cell>
          <cell r="AA2161">
            <v>27796.54</v>
          </cell>
          <cell r="AB2161">
            <v>27796.54</v>
          </cell>
          <cell r="AC2161">
            <v>27796.54</v>
          </cell>
          <cell r="AD2161">
            <v>27796.54</v>
          </cell>
          <cell r="AE2161">
            <v>27796.54</v>
          </cell>
          <cell r="AF2161">
            <v>27796.54</v>
          </cell>
          <cell r="AG2161">
            <v>27796.54</v>
          </cell>
          <cell r="AH2161">
            <v>27796.54</v>
          </cell>
          <cell r="AI2161">
            <v>27796.54</v>
          </cell>
          <cell r="AJ2161">
            <v>27796.54</v>
          </cell>
          <cell r="AK2161">
            <v>27796.54</v>
          </cell>
          <cell r="AL2161">
            <v>27796.54</v>
          </cell>
          <cell r="AM2161">
            <v>27796.54</v>
          </cell>
          <cell r="AN2161">
            <v>27796.54</v>
          </cell>
          <cell r="AO2161">
            <v>58903.94</v>
          </cell>
          <cell r="AP2161">
            <v>58903.94</v>
          </cell>
          <cell r="AQ2161">
            <v>65513.9</v>
          </cell>
          <cell r="AR2161">
            <v>61898.81</v>
          </cell>
          <cell r="AS2161">
            <v>61898.81</v>
          </cell>
          <cell r="AT2161">
            <v>61898.81</v>
          </cell>
          <cell r="AU2161">
            <v>61898.81</v>
          </cell>
          <cell r="AV2161">
            <v>61898.81</v>
          </cell>
          <cell r="AW2161">
            <v>65563.98</v>
          </cell>
          <cell r="AX2161">
            <v>67189.56</v>
          </cell>
          <cell r="AY2161">
            <v>67189.56</v>
          </cell>
          <cell r="AZ2161">
            <v>-38010.949999999997</v>
          </cell>
          <cell r="BA2161">
            <v>29558.28</v>
          </cell>
          <cell r="BB2161">
            <v>9040.74</v>
          </cell>
          <cell r="BC2161">
            <v>9475.6200000000008</v>
          </cell>
          <cell r="BD2161">
            <v>0</v>
          </cell>
          <cell r="BE2161">
            <v>0</v>
          </cell>
          <cell r="BF2161">
            <v>0</v>
          </cell>
          <cell r="BG2161">
            <v>0</v>
          </cell>
          <cell r="BH2161">
            <v>0</v>
          </cell>
          <cell r="BI2161">
            <v>0</v>
          </cell>
          <cell r="BJ2161">
            <v>0</v>
          </cell>
          <cell r="BK2161">
            <v>0</v>
          </cell>
          <cell r="BL2161">
            <v>0</v>
          </cell>
        </row>
        <row r="2162">
          <cell r="B2162" t="str">
            <v>1.2.04.01.00006</v>
          </cell>
          <cell r="C2162" t="str">
            <v xml:space="preserve">ADUSOLO                                           </v>
          </cell>
          <cell r="D2162">
            <v>5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AO2162">
            <v>0</v>
          </cell>
          <cell r="AP2162">
            <v>0</v>
          </cell>
          <cell r="AQ2162">
            <v>0</v>
          </cell>
          <cell r="AR2162">
            <v>0</v>
          </cell>
          <cell r="AS2162">
            <v>0</v>
          </cell>
          <cell r="AT2162">
            <v>0</v>
          </cell>
          <cell r="AU2162">
            <v>0</v>
          </cell>
          <cell r="AV2162">
            <v>0</v>
          </cell>
          <cell r="AW2162">
            <v>0</v>
          </cell>
          <cell r="AX2162">
            <v>0</v>
          </cell>
          <cell r="AY2162">
            <v>0</v>
          </cell>
          <cell r="AZ2162">
            <v>0</v>
          </cell>
          <cell r="BA2162">
            <v>0</v>
          </cell>
          <cell r="BB2162">
            <v>0</v>
          </cell>
          <cell r="BC2162">
            <v>0</v>
          </cell>
          <cell r="BD2162">
            <v>0</v>
          </cell>
          <cell r="BE2162">
            <v>0</v>
          </cell>
          <cell r="BF2162">
            <v>0</v>
          </cell>
          <cell r="BG2162">
            <v>0</v>
          </cell>
          <cell r="BH2162">
            <v>0</v>
          </cell>
          <cell r="BI2162">
            <v>0</v>
          </cell>
          <cell r="BJ2162">
            <v>0</v>
          </cell>
          <cell r="BK2162">
            <v>0</v>
          </cell>
          <cell r="BL2162">
            <v>0</v>
          </cell>
        </row>
        <row r="2163">
          <cell r="B2163" t="str">
            <v>1.2.04.01.00007</v>
          </cell>
          <cell r="C2163" t="str">
            <v xml:space="preserve">AFC                                               </v>
          </cell>
          <cell r="D2163">
            <v>5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9413.19</v>
          </cell>
          <cell r="R2163">
            <v>9413.19</v>
          </cell>
          <cell r="S2163">
            <v>9413.19</v>
          </cell>
          <cell r="T2163">
            <v>9413.19</v>
          </cell>
          <cell r="U2163">
            <v>9413.19</v>
          </cell>
          <cell r="V2163">
            <v>9413.19</v>
          </cell>
          <cell r="W2163">
            <v>9413.19</v>
          </cell>
          <cell r="X2163">
            <v>9413.19</v>
          </cell>
          <cell r="Y2163">
            <v>9413.19</v>
          </cell>
          <cell r="Z2163">
            <v>9413.19</v>
          </cell>
          <cell r="AA2163">
            <v>9413.19</v>
          </cell>
          <cell r="AB2163">
            <v>9413.19</v>
          </cell>
          <cell r="AC2163">
            <v>9413.19</v>
          </cell>
          <cell r="AD2163">
            <v>9413.19</v>
          </cell>
          <cell r="AE2163">
            <v>9413.19</v>
          </cell>
          <cell r="AF2163">
            <v>9413.19</v>
          </cell>
          <cell r="AG2163">
            <v>9413.19</v>
          </cell>
          <cell r="AH2163">
            <v>9413.19</v>
          </cell>
          <cell r="AI2163">
            <v>9413.19</v>
          </cell>
          <cell r="AJ2163">
            <v>9413.19</v>
          </cell>
          <cell r="AK2163">
            <v>9413.19</v>
          </cell>
          <cell r="AL2163">
            <v>9413.19</v>
          </cell>
          <cell r="AM2163">
            <v>9413.19</v>
          </cell>
          <cell r="AN2163">
            <v>9413.19</v>
          </cell>
          <cell r="AO2163">
            <v>12681.26</v>
          </cell>
          <cell r="AP2163">
            <v>12681.26</v>
          </cell>
          <cell r="AQ2163">
            <v>12681.26</v>
          </cell>
          <cell r="AR2163">
            <v>12681.26</v>
          </cell>
          <cell r="AS2163">
            <v>12681.26</v>
          </cell>
          <cell r="AT2163">
            <v>12681.26</v>
          </cell>
          <cell r="AU2163">
            <v>12681.26</v>
          </cell>
          <cell r="AV2163">
            <v>12681.26</v>
          </cell>
          <cell r="AW2163">
            <v>12681.26</v>
          </cell>
          <cell r="AX2163">
            <v>12681.26</v>
          </cell>
          <cell r="AY2163">
            <v>12681.26</v>
          </cell>
          <cell r="AZ2163">
            <v>12681.26</v>
          </cell>
          <cell r="BA2163">
            <v>12681.26</v>
          </cell>
          <cell r="BB2163">
            <v>12681.26</v>
          </cell>
          <cell r="BC2163">
            <v>12681.26</v>
          </cell>
          <cell r="BD2163">
            <v>0</v>
          </cell>
          <cell r="BE2163">
            <v>0</v>
          </cell>
          <cell r="BF2163">
            <v>0</v>
          </cell>
          <cell r="BG2163">
            <v>0</v>
          </cell>
          <cell r="BH2163">
            <v>0</v>
          </cell>
          <cell r="BI2163">
            <v>0</v>
          </cell>
          <cell r="BJ2163">
            <v>0</v>
          </cell>
          <cell r="BK2163">
            <v>0</v>
          </cell>
          <cell r="BL2163">
            <v>0</v>
          </cell>
        </row>
        <row r="2164">
          <cell r="B2164" t="str">
            <v>1.2.04.01.00008</v>
          </cell>
          <cell r="C2164" t="str">
            <v xml:space="preserve">AGRICOLA SPERAFICO LTDA                           </v>
          </cell>
          <cell r="D2164">
            <v>5</v>
          </cell>
          <cell r="E2164">
            <v>0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57.09</v>
          </cell>
          <cell r="R2164">
            <v>57.09</v>
          </cell>
          <cell r="S2164">
            <v>57.09</v>
          </cell>
          <cell r="T2164">
            <v>57.09</v>
          </cell>
          <cell r="U2164">
            <v>57.09</v>
          </cell>
          <cell r="V2164">
            <v>57.09</v>
          </cell>
          <cell r="W2164">
            <v>57.09</v>
          </cell>
          <cell r="X2164">
            <v>57.09</v>
          </cell>
          <cell r="Y2164">
            <v>57.09</v>
          </cell>
          <cell r="Z2164">
            <v>57.09</v>
          </cell>
          <cell r="AA2164">
            <v>57.09</v>
          </cell>
          <cell r="AB2164">
            <v>57.09</v>
          </cell>
          <cell r="AC2164">
            <v>57.09</v>
          </cell>
          <cell r="AD2164">
            <v>57.09</v>
          </cell>
          <cell r="AE2164">
            <v>57.09</v>
          </cell>
          <cell r="AF2164">
            <v>57.09</v>
          </cell>
          <cell r="AG2164">
            <v>57.09</v>
          </cell>
          <cell r="AH2164">
            <v>57.09</v>
          </cell>
          <cell r="AI2164">
            <v>57.09</v>
          </cell>
          <cell r="AJ2164">
            <v>57.09</v>
          </cell>
          <cell r="AK2164">
            <v>57.09</v>
          </cell>
          <cell r="AL2164">
            <v>57.09</v>
          </cell>
          <cell r="AM2164">
            <v>57.09</v>
          </cell>
          <cell r="AN2164">
            <v>57.09</v>
          </cell>
          <cell r="AO2164">
            <v>57.09</v>
          </cell>
          <cell r="AP2164">
            <v>57.09</v>
          </cell>
          <cell r="AQ2164">
            <v>57.09</v>
          </cell>
          <cell r="AR2164">
            <v>57.09</v>
          </cell>
          <cell r="AS2164">
            <v>57.09</v>
          </cell>
          <cell r="AT2164">
            <v>57.09</v>
          </cell>
          <cell r="AU2164">
            <v>57.09</v>
          </cell>
          <cell r="AV2164">
            <v>57.09</v>
          </cell>
          <cell r="AW2164">
            <v>57.09</v>
          </cell>
          <cell r="AX2164">
            <v>57.09</v>
          </cell>
          <cell r="AY2164">
            <v>57.09</v>
          </cell>
          <cell r="AZ2164">
            <v>57.09</v>
          </cell>
          <cell r="BA2164">
            <v>57.09</v>
          </cell>
          <cell r="BB2164">
            <v>57.09</v>
          </cell>
          <cell r="BC2164">
            <v>57.09</v>
          </cell>
          <cell r="BD2164">
            <v>0</v>
          </cell>
          <cell r="BE2164">
            <v>0</v>
          </cell>
          <cell r="BF2164">
            <v>0</v>
          </cell>
          <cell r="BG2164">
            <v>0</v>
          </cell>
          <cell r="BH2164">
            <v>0</v>
          </cell>
          <cell r="BI2164">
            <v>0</v>
          </cell>
          <cell r="BJ2164">
            <v>0</v>
          </cell>
          <cell r="BK2164">
            <v>0</v>
          </cell>
          <cell r="BL2164">
            <v>0</v>
          </cell>
        </row>
        <row r="2165">
          <cell r="B2165" t="str">
            <v>1.2.04.01.00009</v>
          </cell>
          <cell r="C2165" t="str">
            <v xml:space="preserve">AGRO RIBEIRAO                                     </v>
          </cell>
          <cell r="D2165">
            <v>5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AO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T2165">
            <v>0</v>
          </cell>
          <cell r="AU2165">
            <v>0</v>
          </cell>
          <cell r="AV2165">
            <v>0</v>
          </cell>
          <cell r="AW2165">
            <v>0</v>
          </cell>
          <cell r="AX2165">
            <v>0</v>
          </cell>
          <cell r="AY2165">
            <v>0</v>
          </cell>
          <cell r="AZ2165">
            <v>0</v>
          </cell>
          <cell r="BA2165">
            <v>0</v>
          </cell>
          <cell r="BB2165">
            <v>0</v>
          </cell>
          <cell r="BC2165">
            <v>0</v>
          </cell>
          <cell r="BD2165">
            <v>0</v>
          </cell>
          <cell r="BE2165">
            <v>0</v>
          </cell>
          <cell r="BF2165">
            <v>0</v>
          </cell>
          <cell r="BG2165">
            <v>0</v>
          </cell>
          <cell r="BH2165">
            <v>0</v>
          </cell>
          <cell r="BI2165">
            <v>0</v>
          </cell>
          <cell r="BJ2165">
            <v>0</v>
          </cell>
          <cell r="BK2165">
            <v>0</v>
          </cell>
          <cell r="BL2165">
            <v>0</v>
          </cell>
        </row>
        <row r="2166">
          <cell r="B2166" t="str">
            <v>1.2.04.01.00010</v>
          </cell>
          <cell r="C2166" t="str">
            <v xml:space="preserve">AGROCAMPO LTDA                                    </v>
          </cell>
          <cell r="D2166">
            <v>5</v>
          </cell>
          <cell r="E2166">
            <v>0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AO2166">
            <v>0</v>
          </cell>
          <cell r="AP2166">
            <v>0</v>
          </cell>
          <cell r="AQ2166">
            <v>0</v>
          </cell>
          <cell r="AR2166">
            <v>0</v>
          </cell>
          <cell r="AS2166">
            <v>0</v>
          </cell>
          <cell r="AT2166">
            <v>0</v>
          </cell>
          <cell r="AU2166">
            <v>0</v>
          </cell>
          <cell r="AV2166">
            <v>0</v>
          </cell>
          <cell r="AW2166">
            <v>0</v>
          </cell>
          <cell r="AX2166">
            <v>0</v>
          </cell>
          <cell r="AY2166">
            <v>0</v>
          </cell>
          <cell r="AZ2166">
            <v>0</v>
          </cell>
          <cell r="BA2166">
            <v>0</v>
          </cell>
          <cell r="BB2166">
            <v>0</v>
          </cell>
          <cell r="BC2166">
            <v>0</v>
          </cell>
          <cell r="BD2166">
            <v>0</v>
          </cell>
          <cell r="BE2166">
            <v>0</v>
          </cell>
          <cell r="BF2166">
            <v>0</v>
          </cell>
          <cell r="BG2166">
            <v>0</v>
          </cell>
          <cell r="BH2166">
            <v>0</v>
          </cell>
          <cell r="BI2166">
            <v>0</v>
          </cell>
          <cell r="BJ2166">
            <v>0</v>
          </cell>
          <cell r="BK2166">
            <v>0</v>
          </cell>
          <cell r="BL2166">
            <v>0</v>
          </cell>
        </row>
        <row r="2167">
          <cell r="B2167" t="str">
            <v>1.2.04.01.00011</v>
          </cell>
          <cell r="C2167" t="str">
            <v xml:space="preserve">AGROFERTIL                                        </v>
          </cell>
          <cell r="D2167">
            <v>5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AO2167">
            <v>13656.99</v>
          </cell>
          <cell r="AP2167">
            <v>21772.26</v>
          </cell>
          <cell r="AQ2167">
            <v>21772.26</v>
          </cell>
          <cell r="AR2167">
            <v>21772.26</v>
          </cell>
          <cell r="AS2167">
            <v>21772.26</v>
          </cell>
          <cell r="AT2167">
            <v>21772.26</v>
          </cell>
          <cell r="AU2167">
            <v>21772.26</v>
          </cell>
          <cell r="AV2167">
            <v>21772.26</v>
          </cell>
          <cell r="AW2167">
            <v>21772.26</v>
          </cell>
          <cell r="AX2167">
            <v>21772.26</v>
          </cell>
          <cell r="AY2167">
            <v>21772.26</v>
          </cell>
          <cell r="AZ2167">
            <v>27475.86</v>
          </cell>
          <cell r="BA2167">
            <v>27475.86</v>
          </cell>
          <cell r="BB2167">
            <v>27475.86</v>
          </cell>
          <cell r="BC2167">
            <v>29830.95</v>
          </cell>
          <cell r="BD2167">
            <v>0</v>
          </cell>
          <cell r="BE2167">
            <v>0</v>
          </cell>
          <cell r="BF2167">
            <v>0</v>
          </cell>
          <cell r="BG2167">
            <v>0</v>
          </cell>
          <cell r="BH2167">
            <v>0</v>
          </cell>
          <cell r="BI2167">
            <v>0</v>
          </cell>
          <cell r="BJ2167">
            <v>0</v>
          </cell>
          <cell r="BK2167">
            <v>0</v>
          </cell>
          <cell r="BL2167">
            <v>0</v>
          </cell>
        </row>
        <row r="2168">
          <cell r="B2168" t="str">
            <v>1.2.04.01.00012</v>
          </cell>
          <cell r="C2168" t="str">
            <v xml:space="preserve">ALIANCA                                           </v>
          </cell>
          <cell r="D2168">
            <v>5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AO2168">
            <v>1466.17</v>
          </cell>
          <cell r="AP2168">
            <v>1466.17</v>
          </cell>
          <cell r="AQ2168">
            <v>1466.17</v>
          </cell>
          <cell r="AR2168">
            <v>1466.17</v>
          </cell>
          <cell r="AS2168">
            <v>1466.17</v>
          </cell>
          <cell r="AT2168">
            <v>1466.17</v>
          </cell>
          <cell r="AU2168">
            <v>1466.17</v>
          </cell>
          <cell r="AV2168">
            <v>1466.17</v>
          </cell>
          <cell r="AW2168">
            <v>1466.17</v>
          </cell>
          <cell r="AX2168">
            <v>1466.17</v>
          </cell>
          <cell r="AY2168">
            <v>1466.17</v>
          </cell>
          <cell r="AZ2168">
            <v>1466.17</v>
          </cell>
          <cell r="BA2168">
            <v>1466.17</v>
          </cell>
          <cell r="BB2168">
            <v>3123.1</v>
          </cell>
          <cell r="BC2168">
            <v>3123.1</v>
          </cell>
          <cell r="BD2168">
            <v>0</v>
          </cell>
          <cell r="BE2168">
            <v>0</v>
          </cell>
          <cell r="BF2168">
            <v>0</v>
          </cell>
          <cell r="BG2168">
            <v>0</v>
          </cell>
          <cell r="BH2168">
            <v>0</v>
          </cell>
          <cell r="BI2168">
            <v>0</v>
          </cell>
          <cell r="BJ2168">
            <v>0</v>
          </cell>
          <cell r="BK2168">
            <v>0</v>
          </cell>
          <cell r="BL2168">
            <v>0</v>
          </cell>
        </row>
        <row r="2169">
          <cell r="B2169" t="str">
            <v>1.2.04.01.00013</v>
          </cell>
          <cell r="C2169" t="str">
            <v xml:space="preserve">ARAGUAIA                                          </v>
          </cell>
          <cell r="D2169">
            <v>5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AO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T2169">
            <v>0</v>
          </cell>
          <cell r="AU2169">
            <v>0</v>
          </cell>
          <cell r="AV2169">
            <v>0</v>
          </cell>
          <cell r="AW2169">
            <v>0</v>
          </cell>
          <cell r="AX2169">
            <v>0</v>
          </cell>
          <cell r="AY2169">
            <v>0</v>
          </cell>
          <cell r="AZ2169">
            <v>0</v>
          </cell>
          <cell r="BA2169">
            <v>0</v>
          </cell>
          <cell r="BB2169">
            <v>0</v>
          </cell>
          <cell r="BC2169">
            <v>0</v>
          </cell>
          <cell r="BD2169">
            <v>0</v>
          </cell>
          <cell r="BE2169">
            <v>0</v>
          </cell>
          <cell r="BF2169">
            <v>0</v>
          </cell>
          <cell r="BG2169">
            <v>0</v>
          </cell>
          <cell r="BH2169">
            <v>0</v>
          </cell>
          <cell r="BI2169">
            <v>0</v>
          </cell>
          <cell r="BJ2169">
            <v>0</v>
          </cell>
          <cell r="BK2169">
            <v>0</v>
          </cell>
          <cell r="BL2169">
            <v>0</v>
          </cell>
        </row>
        <row r="2170">
          <cell r="B2170" t="str">
            <v>1.2.04.01.00014</v>
          </cell>
          <cell r="C2170" t="str">
            <v xml:space="preserve">BASFERTIL IND.COM.FERT.LTDA                       </v>
          </cell>
          <cell r="D2170">
            <v>5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4213.47</v>
          </cell>
          <cell r="R2170">
            <v>4213.47</v>
          </cell>
          <cell r="S2170">
            <v>4213.47</v>
          </cell>
          <cell r="T2170">
            <v>4213.47</v>
          </cell>
          <cell r="U2170">
            <v>4213.47</v>
          </cell>
          <cell r="V2170">
            <v>4213.47</v>
          </cell>
          <cell r="W2170">
            <v>4213.47</v>
          </cell>
          <cell r="X2170">
            <v>4213.47</v>
          </cell>
          <cell r="Y2170">
            <v>4213.47</v>
          </cell>
          <cell r="Z2170">
            <v>4213.47</v>
          </cell>
          <cell r="AA2170">
            <v>4213.47</v>
          </cell>
          <cell r="AB2170">
            <v>4213.47</v>
          </cell>
          <cell r="AC2170">
            <v>4213.47</v>
          </cell>
          <cell r="AD2170">
            <v>4213.47</v>
          </cell>
          <cell r="AE2170">
            <v>4213.47</v>
          </cell>
          <cell r="AF2170">
            <v>4213.47</v>
          </cell>
          <cell r="AG2170">
            <v>4213.47</v>
          </cell>
          <cell r="AH2170">
            <v>4213.47</v>
          </cell>
          <cell r="AI2170">
            <v>4213.47</v>
          </cell>
          <cell r="AJ2170">
            <v>4213.47</v>
          </cell>
          <cell r="AK2170">
            <v>4213.47</v>
          </cell>
          <cell r="AL2170">
            <v>4213.47</v>
          </cell>
          <cell r="AM2170">
            <v>4213.47</v>
          </cell>
          <cell r="AN2170">
            <v>4213.47</v>
          </cell>
          <cell r="AO2170">
            <v>4213.47</v>
          </cell>
          <cell r="AP2170">
            <v>4213.47</v>
          </cell>
          <cell r="AQ2170">
            <v>4213.47</v>
          </cell>
          <cell r="AR2170">
            <v>4213.47</v>
          </cell>
          <cell r="AS2170">
            <v>4213.47</v>
          </cell>
          <cell r="AT2170">
            <v>4213.47</v>
          </cell>
          <cell r="AU2170">
            <v>4213.47</v>
          </cell>
          <cell r="AV2170">
            <v>4213.47</v>
          </cell>
          <cell r="AW2170">
            <v>4213.47</v>
          </cell>
          <cell r="AX2170">
            <v>4213.47</v>
          </cell>
          <cell r="AY2170">
            <v>4213.47</v>
          </cell>
          <cell r="AZ2170">
            <v>4213.47</v>
          </cell>
          <cell r="BA2170">
            <v>4213.47</v>
          </cell>
          <cell r="BB2170">
            <v>4213.47</v>
          </cell>
          <cell r="BC2170">
            <v>4213.47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  <cell r="BK2170">
            <v>0</v>
          </cell>
          <cell r="BL2170">
            <v>0</v>
          </cell>
        </row>
        <row r="2171">
          <cell r="B2171" t="str">
            <v>1.2.04.01.00015</v>
          </cell>
          <cell r="C2171" t="str">
            <v xml:space="preserve">BENZENEX                                          </v>
          </cell>
          <cell r="D2171">
            <v>5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AO2171">
            <v>0</v>
          </cell>
          <cell r="AP2171">
            <v>0</v>
          </cell>
          <cell r="AQ2171">
            <v>0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0</v>
          </cell>
          <cell r="AY2171">
            <v>0</v>
          </cell>
          <cell r="AZ2171">
            <v>0</v>
          </cell>
          <cell r="BA2171">
            <v>0</v>
          </cell>
          <cell r="BB2171">
            <v>0</v>
          </cell>
          <cell r="BC2171">
            <v>0</v>
          </cell>
          <cell r="BD2171">
            <v>0</v>
          </cell>
          <cell r="BE2171">
            <v>0</v>
          </cell>
          <cell r="BF2171">
            <v>0</v>
          </cell>
          <cell r="BG2171">
            <v>0</v>
          </cell>
          <cell r="BH2171">
            <v>0</v>
          </cell>
          <cell r="BI2171">
            <v>0</v>
          </cell>
          <cell r="BJ2171">
            <v>0</v>
          </cell>
          <cell r="BK2171">
            <v>0</v>
          </cell>
          <cell r="BL2171">
            <v>0</v>
          </cell>
        </row>
        <row r="2172">
          <cell r="B2172" t="str">
            <v>1.2.04.01.00016</v>
          </cell>
          <cell r="C2172" t="str">
            <v xml:space="preserve">BIOGRAN                                           </v>
          </cell>
          <cell r="D2172">
            <v>5</v>
          </cell>
          <cell r="E2172">
            <v>0</v>
          </cell>
          <cell r="F2172">
            <v>0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</v>
          </cell>
          <cell r="AO2172">
            <v>0</v>
          </cell>
          <cell r="AP2172">
            <v>0</v>
          </cell>
          <cell r="AQ2172">
            <v>0</v>
          </cell>
          <cell r="AR2172">
            <v>0</v>
          </cell>
          <cell r="AS2172">
            <v>0</v>
          </cell>
          <cell r="AT2172">
            <v>0</v>
          </cell>
          <cell r="AU2172">
            <v>0</v>
          </cell>
          <cell r="AV2172">
            <v>0</v>
          </cell>
          <cell r="AW2172">
            <v>0</v>
          </cell>
          <cell r="AX2172">
            <v>0</v>
          </cell>
          <cell r="AY2172">
            <v>0</v>
          </cell>
          <cell r="AZ2172">
            <v>0</v>
          </cell>
          <cell r="BA2172">
            <v>0</v>
          </cell>
          <cell r="BB2172">
            <v>0</v>
          </cell>
          <cell r="BC2172">
            <v>0</v>
          </cell>
          <cell r="BD2172">
            <v>0</v>
          </cell>
          <cell r="BE2172">
            <v>0</v>
          </cell>
          <cell r="BF2172">
            <v>0</v>
          </cell>
          <cell r="BG2172">
            <v>0</v>
          </cell>
          <cell r="BH2172">
            <v>0</v>
          </cell>
          <cell r="BI2172">
            <v>0</v>
          </cell>
          <cell r="BJ2172">
            <v>0</v>
          </cell>
          <cell r="BK2172">
            <v>0</v>
          </cell>
          <cell r="BL2172">
            <v>0</v>
          </cell>
        </row>
        <row r="2173">
          <cell r="B2173" t="str">
            <v>1.2.04.01.00017</v>
          </cell>
          <cell r="C2173" t="str">
            <v xml:space="preserve">BOA SAFRA LTDA                                    </v>
          </cell>
          <cell r="D2173">
            <v>5</v>
          </cell>
          <cell r="E2173">
            <v>0</v>
          </cell>
          <cell r="F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AO2173">
            <v>0</v>
          </cell>
          <cell r="AP2173">
            <v>0</v>
          </cell>
          <cell r="AQ2173">
            <v>0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0</v>
          </cell>
          <cell r="AY2173">
            <v>0</v>
          </cell>
          <cell r="AZ2173">
            <v>0</v>
          </cell>
          <cell r="BA2173">
            <v>0</v>
          </cell>
          <cell r="BB2173">
            <v>0</v>
          </cell>
          <cell r="BC2173">
            <v>0</v>
          </cell>
          <cell r="BD2173">
            <v>0</v>
          </cell>
          <cell r="BE2173">
            <v>0</v>
          </cell>
          <cell r="BF2173">
            <v>0</v>
          </cell>
          <cell r="BG2173">
            <v>0</v>
          </cell>
          <cell r="BH2173">
            <v>0</v>
          </cell>
          <cell r="BI2173">
            <v>0</v>
          </cell>
          <cell r="BJ2173">
            <v>0</v>
          </cell>
          <cell r="BK2173">
            <v>0</v>
          </cell>
          <cell r="BL2173">
            <v>0</v>
          </cell>
        </row>
        <row r="2174">
          <cell r="B2174" t="str">
            <v>1.2.04.01.00018</v>
          </cell>
          <cell r="C2174" t="str">
            <v xml:space="preserve">BOUTIN                                            </v>
          </cell>
          <cell r="D2174">
            <v>5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AO2174">
            <v>3381.74</v>
          </cell>
          <cell r="AP2174">
            <v>3381.74</v>
          </cell>
          <cell r="AQ2174">
            <v>3381.74</v>
          </cell>
          <cell r="AR2174">
            <v>3381.74</v>
          </cell>
          <cell r="AS2174">
            <v>4028.15</v>
          </cell>
          <cell r="AT2174">
            <v>4028.15</v>
          </cell>
          <cell r="AU2174">
            <v>4028.15</v>
          </cell>
          <cell r="AV2174">
            <v>9680.4</v>
          </cell>
          <cell r="AW2174">
            <v>9680.4</v>
          </cell>
          <cell r="AX2174">
            <v>9680.4</v>
          </cell>
          <cell r="AY2174">
            <v>9680.4</v>
          </cell>
          <cell r="AZ2174">
            <v>9680.4</v>
          </cell>
          <cell r="BA2174">
            <v>9680.4</v>
          </cell>
          <cell r="BB2174">
            <v>9680.4</v>
          </cell>
          <cell r="BC2174">
            <v>9680.4</v>
          </cell>
          <cell r="BD2174">
            <v>0</v>
          </cell>
          <cell r="BE2174">
            <v>0</v>
          </cell>
          <cell r="BF2174">
            <v>0</v>
          </cell>
          <cell r="BG2174">
            <v>0</v>
          </cell>
          <cell r="BH2174">
            <v>0</v>
          </cell>
          <cell r="BI2174">
            <v>0</v>
          </cell>
          <cell r="BJ2174">
            <v>0</v>
          </cell>
          <cell r="BK2174">
            <v>0</v>
          </cell>
          <cell r="BL2174">
            <v>0</v>
          </cell>
        </row>
        <row r="2175">
          <cell r="B2175" t="str">
            <v>1.2.04.01.00019</v>
          </cell>
          <cell r="C2175" t="str">
            <v xml:space="preserve">CAMPOS GERAIS                                     </v>
          </cell>
          <cell r="D2175">
            <v>5</v>
          </cell>
          <cell r="E2175">
            <v>0</v>
          </cell>
          <cell r="F2175">
            <v>0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AO2175">
            <v>0</v>
          </cell>
          <cell r="AP2175">
            <v>0</v>
          </cell>
          <cell r="AQ2175">
            <v>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0</v>
          </cell>
          <cell r="AY2175">
            <v>0</v>
          </cell>
          <cell r="AZ2175">
            <v>0</v>
          </cell>
          <cell r="BA2175">
            <v>0</v>
          </cell>
          <cell r="BB2175">
            <v>0</v>
          </cell>
          <cell r="BC2175">
            <v>0</v>
          </cell>
          <cell r="BD2175">
            <v>0</v>
          </cell>
          <cell r="BE2175">
            <v>0</v>
          </cell>
          <cell r="BF2175">
            <v>0</v>
          </cell>
          <cell r="BG2175">
            <v>0</v>
          </cell>
          <cell r="BH2175">
            <v>0</v>
          </cell>
          <cell r="BI2175">
            <v>0</v>
          </cell>
          <cell r="BJ2175">
            <v>0</v>
          </cell>
          <cell r="BK2175">
            <v>0</v>
          </cell>
          <cell r="BL2175">
            <v>0</v>
          </cell>
        </row>
        <row r="2176">
          <cell r="B2176" t="str">
            <v>1.2.04.01.00020</v>
          </cell>
          <cell r="C2176" t="str">
            <v xml:space="preserve">CARGIULL AGRICOLA S.A                             </v>
          </cell>
          <cell r="D2176">
            <v>5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AO2176">
            <v>-105640.85</v>
          </cell>
          <cell r="AP2176">
            <v>-102015.08</v>
          </cell>
          <cell r="AQ2176">
            <v>-102015.08</v>
          </cell>
          <cell r="AR2176">
            <v>-99655.02</v>
          </cell>
          <cell r="AS2176">
            <v>-99655.02</v>
          </cell>
          <cell r="AT2176">
            <v>-114849.83</v>
          </cell>
          <cell r="AU2176">
            <v>-114849.83</v>
          </cell>
          <cell r="AV2176">
            <v>-114849.83</v>
          </cell>
          <cell r="AW2176">
            <v>-114849.83</v>
          </cell>
          <cell r="AX2176">
            <v>-107001.03</v>
          </cell>
          <cell r="AY2176">
            <v>-353464.77</v>
          </cell>
          <cell r="AZ2176">
            <v>-177803.6</v>
          </cell>
          <cell r="BA2176">
            <v>-177705.55</v>
          </cell>
          <cell r="BB2176">
            <v>-177705.55</v>
          </cell>
          <cell r="BC2176">
            <v>-184567.23</v>
          </cell>
          <cell r="BD2176">
            <v>0</v>
          </cell>
          <cell r="BE2176">
            <v>0</v>
          </cell>
          <cell r="BF2176">
            <v>0</v>
          </cell>
          <cell r="BG2176">
            <v>0</v>
          </cell>
          <cell r="BH2176">
            <v>0</v>
          </cell>
          <cell r="BI2176">
            <v>0</v>
          </cell>
          <cell r="BJ2176">
            <v>0</v>
          </cell>
          <cell r="BK2176">
            <v>0</v>
          </cell>
          <cell r="BL2176">
            <v>0</v>
          </cell>
        </row>
        <row r="2177">
          <cell r="B2177" t="str">
            <v>1.2.04.01.00021</v>
          </cell>
          <cell r="C2177" t="str">
            <v xml:space="preserve">COMFEL                                            </v>
          </cell>
          <cell r="D2177">
            <v>5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613.09</v>
          </cell>
          <cell r="R2177">
            <v>613.09</v>
          </cell>
          <cell r="S2177">
            <v>613.09</v>
          </cell>
          <cell r="T2177">
            <v>613.09</v>
          </cell>
          <cell r="U2177">
            <v>613.09</v>
          </cell>
          <cell r="V2177">
            <v>613.09</v>
          </cell>
          <cell r="W2177">
            <v>613.09</v>
          </cell>
          <cell r="X2177">
            <v>613.09</v>
          </cell>
          <cell r="Y2177">
            <v>613.09</v>
          </cell>
          <cell r="Z2177">
            <v>613.09</v>
          </cell>
          <cell r="AA2177">
            <v>613.09</v>
          </cell>
          <cell r="AB2177">
            <v>613.09</v>
          </cell>
          <cell r="AC2177">
            <v>613.09</v>
          </cell>
          <cell r="AD2177">
            <v>613.09</v>
          </cell>
          <cell r="AE2177">
            <v>613.09</v>
          </cell>
          <cell r="AF2177">
            <v>613.09</v>
          </cell>
          <cell r="AG2177">
            <v>613.09</v>
          </cell>
          <cell r="AH2177">
            <v>613.09</v>
          </cell>
          <cell r="AI2177">
            <v>613.09</v>
          </cell>
          <cell r="AJ2177">
            <v>613.09</v>
          </cell>
          <cell r="AK2177">
            <v>613.09</v>
          </cell>
          <cell r="AL2177">
            <v>613.09</v>
          </cell>
          <cell r="AM2177">
            <v>613.09</v>
          </cell>
          <cell r="AN2177">
            <v>613.09</v>
          </cell>
          <cell r="AO2177">
            <v>613.09</v>
          </cell>
          <cell r="AP2177">
            <v>613.09</v>
          </cell>
          <cell r="AQ2177">
            <v>613.09</v>
          </cell>
          <cell r="AR2177">
            <v>613.09</v>
          </cell>
          <cell r="AS2177">
            <v>613.09</v>
          </cell>
          <cell r="AT2177">
            <v>613.09</v>
          </cell>
          <cell r="AU2177">
            <v>613.09</v>
          </cell>
          <cell r="AV2177">
            <v>613.09</v>
          </cell>
          <cell r="AW2177">
            <v>613.09</v>
          </cell>
          <cell r="AX2177">
            <v>613.09</v>
          </cell>
          <cell r="AY2177">
            <v>613.09</v>
          </cell>
          <cell r="AZ2177">
            <v>613.09</v>
          </cell>
          <cell r="BA2177">
            <v>613.09</v>
          </cell>
          <cell r="BB2177">
            <v>613.09</v>
          </cell>
          <cell r="BC2177">
            <v>613.09</v>
          </cell>
          <cell r="BD2177">
            <v>0</v>
          </cell>
          <cell r="BE2177">
            <v>0</v>
          </cell>
          <cell r="BF2177">
            <v>0</v>
          </cell>
          <cell r="BG2177">
            <v>0</v>
          </cell>
          <cell r="BH2177">
            <v>0</v>
          </cell>
          <cell r="BI2177">
            <v>0</v>
          </cell>
          <cell r="BJ2177">
            <v>0</v>
          </cell>
          <cell r="BK2177">
            <v>0</v>
          </cell>
          <cell r="BL2177">
            <v>0</v>
          </cell>
        </row>
        <row r="2178">
          <cell r="B2178" t="str">
            <v>1.2.04.01.00022</v>
          </cell>
          <cell r="C2178" t="str">
            <v xml:space="preserve">COOP.CENTRAL AGR.S.BRASIL                         </v>
          </cell>
          <cell r="D2178">
            <v>5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AO2178">
            <v>-26400.45</v>
          </cell>
          <cell r="AP2178">
            <v>-26400.45</v>
          </cell>
          <cell r="AQ2178">
            <v>-26400.45</v>
          </cell>
          <cell r="AR2178">
            <v>-26400.45</v>
          </cell>
          <cell r="AS2178">
            <v>-26400.45</v>
          </cell>
          <cell r="AT2178">
            <v>-26400.45</v>
          </cell>
          <cell r="AU2178">
            <v>-26400.45</v>
          </cell>
          <cell r="AV2178">
            <v>-26400.45</v>
          </cell>
          <cell r="AW2178">
            <v>-26400.45</v>
          </cell>
          <cell r="AX2178">
            <v>-26400.45</v>
          </cell>
          <cell r="AY2178">
            <v>-26400.45</v>
          </cell>
          <cell r="AZ2178">
            <v>-26400.45</v>
          </cell>
          <cell r="BA2178">
            <v>-26400.45</v>
          </cell>
          <cell r="BB2178">
            <v>-26400.45</v>
          </cell>
          <cell r="BC2178">
            <v>-26400.45</v>
          </cell>
          <cell r="BD2178">
            <v>0</v>
          </cell>
          <cell r="BE2178">
            <v>0</v>
          </cell>
          <cell r="BF2178">
            <v>0</v>
          </cell>
          <cell r="BG2178">
            <v>0</v>
          </cell>
          <cell r="BH2178">
            <v>0</v>
          </cell>
          <cell r="BI2178">
            <v>0</v>
          </cell>
          <cell r="BJ2178">
            <v>0</v>
          </cell>
          <cell r="BK2178">
            <v>0</v>
          </cell>
          <cell r="BL2178">
            <v>0</v>
          </cell>
        </row>
        <row r="2179">
          <cell r="B2179" t="str">
            <v>1.2.04.01.00023</v>
          </cell>
          <cell r="C2179" t="str">
            <v xml:space="preserve">COOP.CENTRO OESTE LTDA                            </v>
          </cell>
          <cell r="D2179">
            <v>5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AO2179">
            <v>0</v>
          </cell>
          <cell r="AP2179">
            <v>0</v>
          </cell>
          <cell r="AQ2179">
            <v>0</v>
          </cell>
          <cell r="AR2179">
            <v>0</v>
          </cell>
          <cell r="AS2179">
            <v>0</v>
          </cell>
          <cell r="AT2179">
            <v>0</v>
          </cell>
          <cell r="AU2179">
            <v>0</v>
          </cell>
          <cell r="AV2179">
            <v>0</v>
          </cell>
          <cell r="AW2179">
            <v>0</v>
          </cell>
          <cell r="AX2179">
            <v>0</v>
          </cell>
          <cell r="AY2179">
            <v>0</v>
          </cell>
          <cell r="AZ2179">
            <v>0</v>
          </cell>
          <cell r="BA2179">
            <v>0</v>
          </cell>
          <cell r="BB2179">
            <v>0</v>
          </cell>
          <cell r="BC2179">
            <v>0</v>
          </cell>
          <cell r="BD2179">
            <v>0</v>
          </cell>
          <cell r="BE2179">
            <v>0</v>
          </cell>
          <cell r="BF2179">
            <v>0</v>
          </cell>
          <cell r="BG2179">
            <v>0</v>
          </cell>
          <cell r="BH2179">
            <v>0</v>
          </cell>
          <cell r="BI2179">
            <v>0</v>
          </cell>
          <cell r="BJ2179">
            <v>0</v>
          </cell>
          <cell r="BK2179">
            <v>0</v>
          </cell>
          <cell r="BL2179">
            <v>0</v>
          </cell>
        </row>
        <row r="2180">
          <cell r="B2180" t="str">
            <v>1.2.04.01.00024</v>
          </cell>
          <cell r="C2180" t="str">
            <v xml:space="preserve">COOPAVEL                                          </v>
          </cell>
          <cell r="D2180">
            <v>5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AO2180">
            <v>920.82</v>
          </cell>
          <cell r="AP2180">
            <v>920.82</v>
          </cell>
          <cell r="AQ2180">
            <v>920.82</v>
          </cell>
          <cell r="AR2180">
            <v>920.82</v>
          </cell>
          <cell r="AS2180">
            <v>920.82</v>
          </cell>
          <cell r="AT2180">
            <v>920.82</v>
          </cell>
          <cell r="AU2180">
            <v>920.82</v>
          </cell>
          <cell r="AV2180">
            <v>920.82</v>
          </cell>
          <cell r="AW2180">
            <v>920.82</v>
          </cell>
          <cell r="AX2180">
            <v>7912.29</v>
          </cell>
          <cell r="AY2180">
            <v>7912.29</v>
          </cell>
          <cell r="AZ2180">
            <v>0</v>
          </cell>
          <cell r="BA2180">
            <v>261.37</v>
          </cell>
          <cell r="BB2180">
            <v>261.37</v>
          </cell>
          <cell r="BC2180">
            <v>261.37</v>
          </cell>
          <cell r="BD2180">
            <v>0</v>
          </cell>
          <cell r="BE2180">
            <v>0</v>
          </cell>
          <cell r="BF2180">
            <v>0</v>
          </cell>
          <cell r="BG2180">
            <v>0</v>
          </cell>
          <cell r="BH2180">
            <v>0</v>
          </cell>
          <cell r="BI2180">
            <v>0</v>
          </cell>
          <cell r="BJ2180">
            <v>0</v>
          </cell>
          <cell r="BK2180">
            <v>0</v>
          </cell>
          <cell r="BL2180">
            <v>0</v>
          </cell>
        </row>
        <row r="2181">
          <cell r="B2181" t="str">
            <v>1.2.04.01.00025</v>
          </cell>
          <cell r="C2181" t="str">
            <v xml:space="preserve">COOPERFERTIL                                      </v>
          </cell>
          <cell r="D2181">
            <v>5</v>
          </cell>
          <cell r="E2181">
            <v>0</v>
          </cell>
          <cell r="F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524.52</v>
          </cell>
          <cell r="R2181">
            <v>524.52</v>
          </cell>
          <cell r="S2181">
            <v>524.52</v>
          </cell>
          <cell r="T2181">
            <v>524.52</v>
          </cell>
          <cell r="U2181">
            <v>524.52</v>
          </cell>
          <cell r="V2181">
            <v>524.52</v>
          </cell>
          <cell r="W2181">
            <v>524.52</v>
          </cell>
          <cell r="X2181">
            <v>524.52</v>
          </cell>
          <cell r="Y2181">
            <v>524.52</v>
          </cell>
          <cell r="Z2181">
            <v>524.52</v>
          </cell>
          <cell r="AA2181">
            <v>524.52</v>
          </cell>
          <cell r="AB2181">
            <v>524.52</v>
          </cell>
          <cell r="AC2181">
            <v>524.52</v>
          </cell>
          <cell r="AD2181">
            <v>524.52</v>
          </cell>
          <cell r="AE2181">
            <v>524.52</v>
          </cell>
          <cell r="AF2181">
            <v>524.52</v>
          </cell>
          <cell r="AG2181">
            <v>524.52</v>
          </cell>
          <cell r="AH2181">
            <v>524.52</v>
          </cell>
          <cell r="AI2181">
            <v>524.52</v>
          </cell>
          <cell r="AJ2181">
            <v>524.52</v>
          </cell>
          <cell r="AK2181">
            <v>524.52</v>
          </cell>
          <cell r="AL2181">
            <v>524.52</v>
          </cell>
          <cell r="AM2181">
            <v>524.52</v>
          </cell>
          <cell r="AN2181">
            <v>524.52</v>
          </cell>
          <cell r="AO2181">
            <v>5291.56</v>
          </cell>
          <cell r="AP2181">
            <v>5291.56</v>
          </cell>
          <cell r="AQ2181">
            <v>5291.56</v>
          </cell>
          <cell r="AR2181">
            <v>5291.56</v>
          </cell>
          <cell r="AS2181">
            <v>5291.56</v>
          </cell>
          <cell r="AT2181">
            <v>5291.56</v>
          </cell>
          <cell r="AU2181">
            <v>7864.16</v>
          </cell>
          <cell r="AV2181">
            <v>7864.16</v>
          </cell>
          <cell r="AW2181">
            <v>7864.16</v>
          </cell>
          <cell r="AX2181">
            <v>7864.16</v>
          </cell>
          <cell r="AY2181">
            <v>7864.16</v>
          </cell>
          <cell r="AZ2181">
            <v>7864.16</v>
          </cell>
          <cell r="BA2181">
            <v>22938.66</v>
          </cell>
          <cell r="BB2181">
            <v>32192.69</v>
          </cell>
          <cell r="BC2181">
            <v>35561.870000000003</v>
          </cell>
          <cell r="BD2181">
            <v>0</v>
          </cell>
          <cell r="BE2181">
            <v>0</v>
          </cell>
          <cell r="BF2181">
            <v>0</v>
          </cell>
          <cell r="BG2181">
            <v>0</v>
          </cell>
          <cell r="BH2181">
            <v>0</v>
          </cell>
          <cell r="BI2181">
            <v>0</v>
          </cell>
          <cell r="BJ2181">
            <v>0</v>
          </cell>
          <cell r="BK2181">
            <v>0</v>
          </cell>
          <cell r="BL2181">
            <v>0</v>
          </cell>
        </row>
        <row r="2182">
          <cell r="B2182" t="str">
            <v>1.2.04.01.00026</v>
          </cell>
          <cell r="C2182" t="str">
            <v xml:space="preserve">COPAS                                             </v>
          </cell>
          <cell r="D2182">
            <v>5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0</v>
          </cell>
          <cell r="P2182">
            <v>0</v>
          </cell>
          <cell r="Q2182">
            <v>474.25</v>
          </cell>
          <cell r="R2182">
            <v>474.25</v>
          </cell>
          <cell r="S2182">
            <v>474.25</v>
          </cell>
          <cell r="T2182">
            <v>474.25</v>
          </cell>
          <cell r="U2182">
            <v>474.25</v>
          </cell>
          <cell r="V2182">
            <v>474.25</v>
          </cell>
          <cell r="W2182">
            <v>474.25</v>
          </cell>
          <cell r="X2182">
            <v>474.25</v>
          </cell>
          <cell r="Y2182">
            <v>474.25</v>
          </cell>
          <cell r="Z2182">
            <v>474.25</v>
          </cell>
          <cell r="AA2182">
            <v>474.25</v>
          </cell>
          <cell r="AB2182">
            <v>474.25</v>
          </cell>
          <cell r="AC2182">
            <v>474.25</v>
          </cell>
          <cell r="AD2182">
            <v>474.25</v>
          </cell>
          <cell r="AE2182">
            <v>474.25</v>
          </cell>
          <cell r="AF2182">
            <v>474.25</v>
          </cell>
          <cell r="AG2182">
            <v>474.25</v>
          </cell>
          <cell r="AH2182">
            <v>474.25</v>
          </cell>
          <cell r="AI2182">
            <v>474.25</v>
          </cell>
          <cell r="AJ2182">
            <v>474.25</v>
          </cell>
          <cell r="AK2182">
            <v>474.25</v>
          </cell>
          <cell r="AL2182">
            <v>474.25</v>
          </cell>
          <cell r="AM2182">
            <v>474.25</v>
          </cell>
          <cell r="AN2182">
            <v>474.25</v>
          </cell>
          <cell r="AO2182">
            <v>474.25</v>
          </cell>
          <cell r="AP2182">
            <v>474.25</v>
          </cell>
          <cell r="AQ2182">
            <v>474.25</v>
          </cell>
          <cell r="AR2182">
            <v>474.25</v>
          </cell>
          <cell r="AS2182">
            <v>474.25</v>
          </cell>
          <cell r="AT2182">
            <v>474.25</v>
          </cell>
          <cell r="AU2182">
            <v>474.25</v>
          </cell>
          <cell r="AV2182">
            <v>474.25</v>
          </cell>
          <cell r="AW2182">
            <v>474.25</v>
          </cell>
          <cell r="AX2182">
            <v>474.25</v>
          </cell>
          <cell r="AY2182">
            <v>474.25</v>
          </cell>
          <cell r="AZ2182">
            <v>474.25</v>
          </cell>
          <cell r="BA2182">
            <v>474.25</v>
          </cell>
          <cell r="BB2182">
            <v>474.25</v>
          </cell>
          <cell r="BC2182">
            <v>474.25</v>
          </cell>
          <cell r="BD2182">
            <v>0</v>
          </cell>
          <cell r="BE2182">
            <v>0</v>
          </cell>
          <cell r="BF2182">
            <v>0</v>
          </cell>
          <cell r="BG2182">
            <v>0</v>
          </cell>
          <cell r="BH2182">
            <v>0</v>
          </cell>
          <cell r="BI2182">
            <v>0</v>
          </cell>
          <cell r="BJ2182">
            <v>0</v>
          </cell>
          <cell r="BK2182">
            <v>0</v>
          </cell>
          <cell r="BL2182">
            <v>0</v>
          </cell>
        </row>
        <row r="2183">
          <cell r="B2183" t="str">
            <v>1.2.04.01.00027</v>
          </cell>
          <cell r="C2183" t="str">
            <v xml:space="preserve">COPERNUTRI                                        </v>
          </cell>
          <cell r="D2183">
            <v>5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AO2183">
            <v>9300.34</v>
          </cell>
          <cell r="AP2183">
            <v>9300.34</v>
          </cell>
          <cell r="AQ2183">
            <v>9300.34</v>
          </cell>
          <cell r="AR2183">
            <v>9300.34</v>
          </cell>
          <cell r="AS2183">
            <v>9300.34</v>
          </cell>
          <cell r="AT2183">
            <v>9300.34</v>
          </cell>
          <cell r="AU2183">
            <v>9300.34</v>
          </cell>
          <cell r="AV2183">
            <v>9300.34</v>
          </cell>
          <cell r="AW2183">
            <v>9300.34</v>
          </cell>
          <cell r="AX2183">
            <v>9300.34</v>
          </cell>
          <cell r="AY2183">
            <v>9300.34</v>
          </cell>
          <cell r="AZ2183">
            <v>9300.34</v>
          </cell>
          <cell r="BA2183">
            <v>9470.16</v>
          </cell>
          <cell r="BB2183">
            <v>9470.16</v>
          </cell>
          <cell r="BC2183">
            <v>9470.16</v>
          </cell>
          <cell r="BD2183">
            <v>0</v>
          </cell>
          <cell r="BE2183">
            <v>0</v>
          </cell>
          <cell r="BF2183">
            <v>0</v>
          </cell>
          <cell r="BG2183">
            <v>0</v>
          </cell>
          <cell r="BH2183">
            <v>0</v>
          </cell>
          <cell r="BI2183">
            <v>0</v>
          </cell>
          <cell r="BJ2183">
            <v>0</v>
          </cell>
          <cell r="BK2183">
            <v>0</v>
          </cell>
          <cell r="BL2183">
            <v>0</v>
          </cell>
        </row>
        <row r="2184">
          <cell r="B2184" t="str">
            <v>1.2.04.01.00028</v>
          </cell>
          <cell r="C2184" t="str">
            <v xml:space="preserve">COPLACENA                                         </v>
          </cell>
          <cell r="D2184">
            <v>5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AO2184">
            <v>0</v>
          </cell>
          <cell r="AP2184">
            <v>0</v>
          </cell>
          <cell r="AQ2184">
            <v>0</v>
          </cell>
          <cell r="AR2184">
            <v>0</v>
          </cell>
          <cell r="AS2184">
            <v>0</v>
          </cell>
          <cell r="AT2184">
            <v>0</v>
          </cell>
          <cell r="AU2184">
            <v>0</v>
          </cell>
          <cell r="AV2184">
            <v>0</v>
          </cell>
          <cell r="AW2184">
            <v>0</v>
          </cell>
          <cell r="AX2184">
            <v>0</v>
          </cell>
          <cell r="AY2184">
            <v>0</v>
          </cell>
          <cell r="AZ2184">
            <v>0</v>
          </cell>
          <cell r="BA2184">
            <v>0</v>
          </cell>
          <cell r="BB2184">
            <v>0</v>
          </cell>
          <cell r="BC2184">
            <v>0</v>
          </cell>
          <cell r="BD2184">
            <v>0</v>
          </cell>
          <cell r="BE2184">
            <v>0</v>
          </cell>
          <cell r="BF2184">
            <v>0</v>
          </cell>
          <cell r="BG2184">
            <v>0</v>
          </cell>
          <cell r="BH2184">
            <v>0</v>
          </cell>
          <cell r="BI2184">
            <v>0</v>
          </cell>
          <cell r="BJ2184">
            <v>0</v>
          </cell>
          <cell r="BK2184">
            <v>0</v>
          </cell>
          <cell r="BL2184">
            <v>0</v>
          </cell>
        </row>
        <row r="2185">
          <cell r="B2185" t="str">
            <v>1.2.04.01.00029</v>
          </cell>
          <cell r="C2185" t="str">
            <v xml:space="preserve">CUTRALE                                           </v>
          </cell>
          <cell r="D2185">
            <v>5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AO2185">
            <v>0</v>
          </cell>
          <cell r="AP2185">
            <v>0</v>
          </cell>
          <cell r="AQ2185">
            <v>0</v>
          </cell>
          <cell r="AR2185">
            <v>0</v>
          </cell>
          <cell r="AS2185">
            <v>0</v>
          </cell>
          <cell r="AT2185">
            <v>0</v>
          </cell>
          <cell r="AU2185">
            <v>0</v>
          </cell>
          <cell r="AV2185">
            <v>0</v>
          </cell>
          <cell r="AW2185">
            <v>0</v>
          </cell>
          <cell r="AX2185">
            <v>0</v>
          </cell>
          <cell r="AY2185">
            <v>0</v>
          </cell>
          <cell r="AZ2185">
            <v>0</v>
          </cell>
          <cell r="BA2185">
            <v>0</v>
          </cell>
          <cell r="BB2185">
            <v>0</v>
          </cell>
          <cell r="BC2185">
            <v>0</v>
          </cell>
          <cell r="BD2185">
            <v>0</v>
          </cell>
          <cell r="BE2185">
            <v>0</v>
          </cell>
          <cell r="BF2185">
            <v>0</v>
          </cell>
          <cell r="BG2185">
            <v>0</v>
          </cell>
          <cell r="BH2185">
            <v>0</v>
          </cell>
          <cell r="BI2185">
            <v>0</v>
          </cell>
          <cell r="BJ2185">
            <v>0</v>
          </cell>
          <cell r="BK2185">
            <v>0</v>
          </cell>
          <cell r="BL2185">
            <v>0</v>
          </cell>
        </row>
        <row r="2186">
          <cell r="B2186" t="str">
            <v>1.2.04.01.00030</v>
          </cell>
          <cell r="C2186" t="str">
            <v xml:space="preserve">DEFER ROULLIER FERT.LTDA                          </v>
          </cell>
          <cell r="D2186">
            <v>5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  <cell r="Q2186">
            <v>25679.62</v>
          </cell>
          <cell r="R2186">
            <v>25679.62</v>
          </cell>
          <cell r="S2186">
            <v>25679.62</v>
          </cell>
          <cell r="T2186">
            <v>25679.62</v>
          </cell>
          <cell r="U2186">
            <v>25679.62</v>
          </cell>
          <cell r="V2186">
            <v>25679.62</v>
          </cell>
          <cell r="W2186">
            <v>25679.62</v>
          </cell>
          <cell r="X2186">
            <v>25679.62</v>
          </cell>
          <cell r="Y2186">
            <v>25679.62</v>
          </cell>
          <cell r="Z2186">
            <v>25679.62</v>
          </cell>
          <cell r="AA2186">
            <v>25679.62</v>
          </cell>
          <cell r="AB2186">
            <v>25679.62</v>
          </cell>
          <cell r="AC2186">
            <v>25679.62</v>
          </cell>
          <cell r="AD2186">
            <v>25679.62</v>
          </cell>
          <cell r="AE2186">
            <v>25679.62</v>
          </cell>
          <cell r="AF2186">
            <v>25679.62</v>
          </cell>
          <cell r="AG2186">
            <v>25679.62</v>
          </cell>
          <cell r="AH2186">
            <v>25679.62</v>
          </cell>
          <cell r="AI2186">
            <v>25679.62</v>
          </cell>
          <cell r="AJ2186">
            <v>25679.62</v>
          </cell>
          <cell r="AK2186">
            <v>25679.62</v>
          </cell>
          <cell r="AL2186">
            <v>25679.62</v>
          </cell>
          <cell r="AM2186">
            <v>25679.62</v>
          </cell>
          <cell r="AN2186">
            <v>25679.62</v>
          </cell>
          <cell r="AO2186">
            <v>32777.65</v>
          </cell>
          <cell r="AP2186">
            <v>32777.65</v>
          </cell>
          <cell r="AQ2186">
            <v>32777.65</v>
          </cell>
          <cell r="AR2186">
            <v>32777.65</v>
          </cell>
          <cell r="AS2186">
            <v>32777.65</v>
          </cell>
          <cell r="AT2186">
            <v>32777.65</v>
          </cell>
          <cell r="AU2186">
            <v>32777.65</v>
          </cell>
          <cell r="AV2186">
            <v>32777.65</v>
          </cell>
          <cell r="AW2186">
            <v>32777.65</v>
          </cell>
          <cell r="AX2186">
            <v>32777.65</v>
          </cell>
          <cell r="AY2186">
            <v>32777.65</v>
          </cell>
          <cell r="AZ2186">
            <v>32777.65</v>
          </cell>
          <cell r="BA2186">
            <v>32777.65</v>
          </cell>
          <cell r="BB2186">
            <v>32777.65</v>
          </cell>
          <cell r="BC2186">
            <v>32777.65</v>
          </cell>
          <cell r="BD2186">
            <v>0</v>
          </cell>
          <cell r="BE2186">
            <v>0</v>
          </cell>
          <cell r="BF2186">
            <v>0</v>
          </cell>
          <cell r="BG2186">
            <v>0</v>
          </cell>
          <cell r="BH2186">
            <v>0</v>
          </cell>
          <cell r="BI2186">
            <v>0</v>
          </cell>
          <cell r="BJ2186">
            <v>0</v>
          </cell>
          <cell r="BK2186">
            <v>0</v>
          </cell>
          <cell r="BL2186">
            <v>0</v>
          </cell>
        </row>
        <row r="2187">
          <cell r="B2187" t="str">
            <v>1.2.04.01.00031</v>
          </cell>
          <cell r="C2187" t="str">
            <v xml:space="preserve">DELTA                                             </v>
          </cell>
          <cell r="D2187">
            <v>5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AO2187">
            <v>0</v>
          </cell>
          <cell r="AP2187">
            <v>0</v>
          </cell>
          <cell r="AQ2187">
            <v>0</v>
          </cell>
          <cell r="AR2187">
            <v>0</v>
          </cell>
          <cell r="AS2187">
            <v>2158.15</v>
          </cell>
          <cell r="AT2187">
            <v>2158.15</v>
          </cell>
          <cell r="AU2187">
            <v>2158.15</v>
          </cell>
          <cell r="AV2187">
            <v>2158.15</v>
          </cell>
          <cell r="AW2187">
            <v>2158.15</v>
          </cell>
          <cell r="AX2187">
            <v>2158.15</v>
          </cell>
          <cell r="AY2187">
            <v>2158.15</v>
          </cell>
          <cell r="AZ2187">
            <v>2158.15</v>
          </cell>
          <cell r="BA2187">
            <v>2158.15</v>
          </cell>
          <cell r="BB2187">
            <v>2158.15</v>
          </cell>
          <cell r="BC2187">
            <v>2158.15</v>
          </cell>
          <cell r="BD2187">
            <v>0</v>
          </cell>
          <cell r="BE2187">
            <v>0</v>
          </cell>
          <cell r="BF2187">
            <v>0</v>
          </cell>
          <cell r="BG2187">
            <v>0</v>
          </cell>
          <cell r="BH2187">
            <v>0</v>
          </cell>
          <cell r="BI2187">
            <v>0</v>
          </cell>
          <cell r="BJ2187">
            <v>0</v>
          </cell>
          <cell r="BK2187">
            <v>0</v>
          </cell>
          <cell r="BL2187">
            <v>0</v>
          </cell>
        </row>
        <row r="2188">
          <cell r="B2188" t="str">
            <v>1.2.04.01.00032</v>
          </cell>
          <cell r="C2188" t="str">
            <v xml:space="preserve">EXIMCOOP S/A                                      </v>
          </cell>
          <cell r="D2188">
            <v>5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  <cell r="I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AO2188">
            <v>0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T2188">
            <v>0</v>
          </cell>
          <cell r="AU2188">
            <v>0</v>
          </cell>
          <cell r="AV2188">
            <v>0</v>
          </cell>
          <cell r="AW2188">
            <v>0</v>
          </cell>
          <cell r="AX2188">
            <v>0</v>
          </cell>
          <cell r="AY2188">
            <v>0</v>
          </cell>
          <cell r="AZ2188">
            <v>0</v>
          </cell>
          <cell r="BA2188">
            <v>0</v>
          </cell>
          <cell r="BB2188">
            <v>0</v>
          </cell>
          <cell r="BC2188">
            <v>0</v>
          </cell>
          <cell r="BD2188">
            <v>0</v>
          </cell>
          <cell r="BE2188">
            <v>0</v>
          </cell>
          <cell r="BF2188">
            <v>0</v>
          </cell>
          <cell r="BG2188">
            <v>0</v>
          </cell>
          <cell r="BH2188">
            <v>0</v>
          </cell>
          <cell r="BI2188">
            <v>0</v>
          </cell>
          <cell r="BJ2188">
            <v>0</v>
          </cell>
          <cell r="BK2188">
            <v>0</v>
          </cell>
          <cell r="BL2188">
            <v>0</v>
          </cell>
        </row>
        <row r="2189">
          <cell r="B2189" t="str">
            <v>1.2.04.01.00033</v>
          </cell>
          <cell r="C2189" t="str">
            <v xml:space="preserve">FERTIBRAS                                         </v>
          </cell>
          <cell r="D2189">
            <v>5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</v>
          </cell>
          <cell r="AO2189">
            <v>8650.06</v>
          </cell>
          <cell r="AP2189">
            <v>8650.06</v>
          </cell>
          <cell r="AQ2189">
            <v>28551.27</v>
          </cell>
          <cell r="AR2189">
            <v>28551.27</v>
          </cell>
          <cell r="AS2189">
            <v>28551.27</v>
          </cell>
          <cell r="AT2189">
            <v>28551.27</v>
          </cell>
          <cell r="AU2189">
            <v>54990.44</v>
          </cell>
          <cell r="AV2189">
            <v>64454</v>
          </cell>
          <cell r="AW2189">
            <v>65054.33</v>
          </cell>
          <cell r="AX2189">
            <v>68135.53</v>
          </cell>
          <cell r="AY2189">
            <v>68135.53</v>
          </cell>
          <cell r="AZ2189">
            <v>77622.8</v>
          </cell>
          <cell r="BA2189">
            <v>103978.53</v>
          </cell>
          <cell r="BB2189">
            <v>103978.53</v>
          </cell>
          <cell r="BC2189">
            <v>103978.53</v>
          </cell>
          <cell r="BD2189">
            <v>0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  <cell r="BK2189">
            <v>0</v>
          </cell>
          <cell r="BL2189">
            <v>0</v>
          </cell>
        </row>
        <row r="2190">
          <cell r="B2190" t="str">
            <v>1.2.04.01.00034</v>
          </cell>
          <cell r="C2190" t="str">
            <v xml:space="preserve">FERTICENTRO                                       </v>
          </cell>
          <cell r="D2190">
            <v>5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AO2190">
            <v>0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0</v>
          </cell>
          <cell r="AY2190">
            <v>0</v>
          </cell>
          <cell r="AZ2190">
            <v>0</v>
          </cell>
          <cell r="BA2190">
            <v>0</v>
          </cell>
          <cell r="BB2190">
            <v>0</v>
          </cell>
          <cell r="BC2190">
            <v>0</v>
          </cell>
          <cell r="BD2190">
            <v>0</v>
          </cell>
          <cell r="BE2190">
            <v>0</v>
          </cell>
          <cell r="BF2190">
            <v>0</v>
          </cell>
          <cell r="BG2190">
            <v>0</v>
          </cell>
          <cell r="BH2190">
            <v>0</v>
          </cell>
          <cell r="BI2190">
            <v>0</v>
          </cell>
          <cell r="BJ2190">
            <v>0</v>
          </cell>
          <cell r="BK2190">
            <v>0</v>
          </cell>
          <cell r="BL2190">
            <v>0</v>
          </cell>
        </row>
        <row r="2191">
          <cell r="B2191" t="str">
            <v>1.2.04.01.00035</v>
          </cell>
          <cell r="C2191" t="str">
            <v xml:space="preserve">FERTICENTRO                                       </v>
          </cell>
          <cell r="D2191">
            <v>5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0</v>
          </cell>
          <cell r="P2191">
            <v>0</v>
          </cell>
          <cell r="AO2191">
            <v>0</v>
          </cell>
          <cell r="AP2191">
            <v>0</v>
          </cell>
          <cell r="AQ2191">
            <v>0</v>
          </cell>
          <cell r="AR2191">
            <v>0</v>
          </cell>
          <cell r="AS2191">
            <v>0</v>
          </cell>
          <cell r="AT2191">
            <v>0</v>
          </cell>
          <cell r="AU2191">
            <v>0</v>
          </cell>
          <cell r="AV2191">
            <v>0</v>
          </cell>
          <cell r="AW2191">
            <v>0</v>
          </cell>
          <cell r="AX2191">
            <v>0</v>
          </cell>
          <cell r="AY2191">
            <v>0</v>
          </cell>
          <cell r="AZ2191">
            <v>0</v>
          </cell>
          <cell r="BA2191">
            <v>0</v>
          </cell>
          <cell r="BB2191">
            <v>0</v>
          </cell>
          <cell r="BC2191">
            <v>0</v>
          </cell>
          <cell r="BD2191">
            <v>0</v>
          </cell>
          <cell r="BE2191">
            <v>0</v>
          </cell>
          <cell r="BF2191">
            <v>0</v>
          </cell>
          <cell r="BG2191">
            <v>0</v>
          </cell>
          <cell r="BH2191">
            <v>0</v>
          </cell>
          <cell r="BI2191">
            <v>0</v>
          </cell>
          <cell r="BJ2191">
            <v>0</v>
          </cell>
          <cell r="BK2191">
            <v>0</v>
          </cell>
          <cell r="BL2191">
            <v>0</v>
          </cell>
        </row>
        <row r="2192">
          <cell r="B2192" t="str">
            <v>1.2.04.01.00036</v>
          </cell>
          <cell r="C2192" t="str">
            <v xml:space="preserve">FERTICITRUS                                       </v>
          </cell>
          <cell r="D2192">
            <v>5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0</v>
          </cell>
          <cell r="P2192">
            <v>0</v>
          </cell>
          <cell r="Q2192">
            <v>1918.32</v>
          </cell>
          <cell r="R2192">
            <v>1918.32</v>
          </cell>
          <cell r="S2192">
            <v>1918.32</v>
          </cell>
          <cell r="T2192">
            <v>1918.32</v>
          </cell>
          <cell r="U2192">
            <v>1918.32</v>
          </cell>
          <cell r="V2192">
            <v>1918.32</v>
          </cell>
          <cell r="W2192">
            <v>1918.32</v>
          </cell>
          <cell r="X2192">
            <v>1918.32</v>
          </cell>
          <cell r="Y2192">
            <v>1918.32</v>
          </cell>
          <cell r="Z2192">
            <v>1918.32</v>
          </cell>
          <cell r="AA2192">
            <v>1918.32</v>
          </cell>
          <cell r="AB2192">
            <v>1918.32</v>
          </cell>
          <cell r="AC2192">
            <v>1918.32</v>
          </cell>
          <cell r="AD2192">
            <v>1918.32</v>
          </cell>
          <cell r="AE2192">
            <v>1918.32</v>
          </cell>
          <cell r="AF2192">
            <v>1918.32</v>
          </cell>
          <cell r="AG2192">
            <v>1918.32</v>
          </cell>
          <cell r="AH2192">
            <v>1918.32</v>
          </cell>
          <cell r="AI2192">
            <v>1918.32</v>
          </cell>
          <cell r="AJ2192">
            <v>1918.32</v>
          </cell>
          <cell r="AK2192">
            <v>1918.32</v>
          </cell>
          <cell r="AL2192">
            <v>1918.32</v>
          </cell>
          <cell r="AM2192">
            <v>1918.32</v>
          </cell>
          <cell r="AN2192">
            <v>1918.32</v>
          </cell>
          <cell r="AO2192">
            <v>20115.18</v>
          </cell>
          <cell r="AP2192">
            <v>20115.18</v>
          </cell>
          <cell r="AQ2192">
            <v>20115.18</v>
          </cell>
          <cell r="AR2192">
            <v>20115.18</v>
          </cell>
          <cell r="AS2192">
            <v>20115.18</v>
          </cell>
          <cell r="AT2192">
            <v>20115.18</v>
          </cell>
          <cell r="AU2192">
            <v>20115.18</v>
          </cell>
          <cell r="AV2192">
            <v>20115.18</v>
          </cell>
          <cell r="AW2192">
            <v>20115.18</v>
          </cell>
          <cell r="AX2192">
            <v>20115.18</v>
          </cell>
          <cell r="AY2192">
            <v>20115.18</v>
          </cell>
          <cell r="AZ2192">
            <v>20115.18</v>
          </cell>
          <cell r="BA2192">
            <v>22037.1</v>
          </cell>
          <cell r="BB2192">
            <v>22037.1</v>
          </cell>
          <cell r="BC2192">
            <v>22037.1</v>
          </cell>
          <cell r="BD2192">
            <v>0</v>
          </cell>
          <cell r="BE2192">
            <v>0</v>
          </cell>
          <cell r="BF2192">
            <v>0</v>
          </cell>
          <cell r="BG2192">
            <v>0</v>
          </cell>
          <cell r="BH2192">
            <v>0</v>
          </cell>
          <cell r="BI2192">
            <v>0</v>
          </cell>
          <cell r="BJ2192">
            <v>0</v>
          </cell>
          <cell r="BK2192">
            <v>0</v>
          </cell>
          <cell r="BL2192">
            <v>0</v>
          </cell>
        </row>
        <row r="2193">
          <cell r="B2193" t="str">
            <v>1.2.04.01.00037</v>
          </cell>
          <cell r="C2193" t="str">
            <v xml:space="preserve">FERTIFLORA                                        </v>
          </cell>
          <cell r="D2193">
            <v>5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  <cell r="O2193">
            <v>0</v>
          </cell>
          <cell r="P2193">
            <v>0</v>
          </cell>
          <cell r="Q2193">
            <v>1468.59</v>
          </cell>
          <cell r="R2193">
            <v>1468.59</v>
          </cell>
          <cell r="S2193">
            <v>1468.59</v>
          </cell>
          <cell r="T2193">
            <v>1468.59</v>
          </cell>
          <cell r="U2193">
            <v>1468.59</v>
          </cell>
          <cell r="V2193">
            <v>1468.59</v>
          </cell>
          <cell r="W2193">
            <v>1468.59</v>
          </cell>
          <cell r="X2193">
            <v>1468.59</v>
          </cell>
          <cell r="Y2193">
            <v>1468.59</v>
          </cell>
          <cell r="Z2193">
            <v>1468.59</v>
          </cell>
          <cell r="AA2193">
            <v>1468.59</v>
          </cell>
          <cell r="AB2193">
            <v>1468.59</v>
          </cell>
          <cell r="AC2193">
            <v>1468.59</v>
          </cell>
          <cell r="AD2193">
            <v>1468.59</v>
          </cell>
          <cell r="AE2193">
            <v>1468.59</v>
          </cell>
          <cell r="AF2193">
            <v>1468.59</v>
          </cell>
          <cell r="AG2193">
            <v>1468.59</v>
          </cell>
          <cell r="AH2193">
            <v>1468.59</v>
          </cell>
          <cell r="AI2193">
            <v>1468.59</v>
          </cell>
          <cell r="AJ2193">
            <v>1468.59</v>
          </cell>
          <cell r="AK2193">
            <v>1468.59</v>
          </cell>
          <cell r="AL2193">
            <v>1468.59</v>
          </cell>
          <cell r="AM2193">
            <v>1468.59</v>
          </cell>
          <cell r="AN2193">
            <v>1468.59</v>
          </cell>
          <cell r="AO2193">
            <v>1761.24</v>
          </cell>
          <cell r="AP2193">
            <v>1761.24</v>
          </cell>
          <cell r="AQ2193">
            <v>1761.24</v>
          </cell>
          <cell r="AR2193">
            <v>1761.24</v>
          </cell>
          <cell r="AS2193">
            <v>1761.24</v>
          </cell>
          <cell r="AT2193">
            <v>1761.24</v>
          </cell>
          <cell r="AU2193">
            <v>1761.24</v>
          </cell>
          <cell r="AV2193">
            <v>1761.24</v>
          </cell>
          <cell r="AW2193">
            <v>1761.24</v>
          </cell>
          <cell r="AX2193">
            <v>1761.24</v>
          </cell>
          <cell r="AY2193">
            <v>1761.24</v>
          </cell>
          <cell r="AZ2193">
            <v>1761.24</v>
          </cell>
          <cell r="BA2193">
            <v>1761.24</v>
          </cell>
          <cell r="BB2193">
            <v>1761.24</v>
          </cell>
          <cell r="BC2193">
            <v>1761.24</v>
          </cell>
          <cell r="BD2193">
            <v>0</v>
          </cell>
          <cell r="BE2193">
            <v>0</v>
          </cell>
          <cell r="BF2193">
            <v>0</v>
          </cell>
          <cell r="BG2193">
            <v>0</v>
          </cell>
          <cell r="BH2193">
            <v>0</v>
          </cell>
          <cell r="BI2193">
            <v>0</v>
          </cell>
          <cell r="BJ2193">
            <v>0</v>
          </cell>
          <cell r="BK2193">
            <v>0</v>
          </cell>
          <cell r="BL2193">
            <v>0</v>
          </cell>
        </row>
        <row r="2194">
          <cell r="B2194" t="str">
            <v>1.2.04.01.00038</v>
          </cell>
          <cell r="C2194" t="str">
            <v xml:space="preserve">FERTIGRAN                                         </v>
          </cell>
          <cell r="D2194">
            <v>5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0</v>
          </cell>
          <cell r="P2194">
            <v>0</v>
          </cell>
          <cell r="AO2194">
            <v>0</v>
          </cell>
          <cell r="AP2194">
            <v>0</v>
          </cell>
          <cell r="AQ2194">
            <v>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0</v>
          </cell>
          <cell r="AY2194">
            <v>0</v>
          </cell>
          <cell r="AZ2194">
            <v>0</v>
          </cell>
          <cell r="BA2194">
            <v>11940.45</v>
          </cell>
          <cell r="BB2194">
            <v>11940.45</v>
          </cell>
          <cell r="BC2194">
            <v>15460.71</v>
          </cell>
          <cell r="BD2194">
            <v>0</v>
          </cell>
          <cell r="BE2194">
            <v>0</v>
          </cell>
          <cell r="BF2194">
            <v>0</v>
          </cell>
          <cell r="BG2194">
            <v>0</v>
          </cell>
          <cell r="BH2194">
            <v>0</v>
          </cell>
          <cell r="BI2194">
            <v>0</v>
          </cell>
          <cell r="BJ2194">
            <v>0</v>
          </cell>
          <cell r="BK2194">
            <v>0</v>
          </cell>
          <cell r="BL2194">
            <v>0</v>
          </cell>
        </row>
        <row r="2195">
          <cell r="B2195" t="str">
            <v>1.2.04.01.00039</v>
          </cell>
          <cell r="C2195" t="str">
            <v xml:space="preserve">FERTIMAR                                          </v>
          </cell>
          <cell r="D2195">
            <v>5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0</v>
          </cell>
          <cell r="P2195">
            <v>0</v>
          </cell>
          <cell r="Q2195">
            <v>22859.9</v>
          </cell>
          <cell r="R2195">
            <v>22859.9</v>
          </cell>
          <cell r="S2195">
            <v>22859.9</v>
          </cell>
          <cell r="T2195">
            <v>22859.9</v>
          </cell>
          <cell r="U2195">
            <v>22859.9</v>
          </cell>
          <cell r="V2195">
            <v>22859.9</v>
          </cell>
          <cell r="W2195">
            <v>22859.9</v>
          </cell>
          <cell r="X2195">
            <v>22859.9</v>
          </cell>
          <cell r="Y2195">
            <v>22859.9</v>
          </cell>
          <cell r="Z2195">
            <v>22859.9</v>
          </cell>
          <cell r="AA2195">
            <v>22859.9</v>
          </cell>
          <cell r="AB2195">
            <v>22859.9</v>
          </cell>
          <cell r="AC2195">
            <v>22859.9</v>
          </cell>
          <cell r="AD2195">
            <v>22859.9</v>
          </cell>
          <cell r="AE2195">
            <v>22859.9</v>
          </cell>
          <cell r="AF2195">
            <v>22859.9</v>
          </cell>
          <cell r="AG2195">
            <v>22859.9</v>
          </cell>
          <cell r="AH2195">
            <v>22859.9</v>
          </cell>
          <cell r="AI2195">
            <v>22859.9</v>
          </cell>
          <cell r="AJ2195">
            <v>22859.9</v>
          </cell>
          <cell r="AK2195">
            <v>22859.9</v>
          </cell>
          <cell r="AL2195">
            <v>22859.9</v>
          </cell>
          <cell r="AM2195">
            <v>22859.9</v>
          </cell>
          <cell r="AN2195">
            <v>22859.9</v>
          </cell>
          <cell r="AO2195">
            <v>34533.11</v>
          </cell>
          <cell r="AP2195">
            <v>34533.11</v>
          </cell>
          <cell r="AQ2195">
            <v>34533.11</v>
          </cell>
          <cell r="AR2195">
            <v>34533.11</v>
          </cell>
          <cell r="AS2195">
            <v>34533.11</v>
          </cell>
          <cell r="AT2195">
            <v>34533.11</v>
          </cell>
          <cell r="AU2195">
            <v>34533.11</v>
          </cell>
          <cell r="AV2195">
            <v>34533.11</v>
          </cell>
          <cell r="AW2195">
            <v>34533.11</v>
          </cell>
          <cell r="AX2195">
            <v>34533.11</v>
          </cell>
          <cell r="AY2195">
            <v>34533.11</v>
          </cell>
          <cell r="AZ2195">
            <v>47708.19</v>
          </cell>
          <cell r="BA2195">
            <v>47708.19</v>
          </cell>
          <cell r="BB2195">
            <v>47708.19</v>
          </cell>
          <cell r="BC2195">
            <v>56253.08</v>
          </cell>
          <cell r="BD2195">
            <v>0</v>
          </cell>
          <cell r="BE2195">
            <v>0</v>
          </cell>
          <cell r="BF2195">
            <v>0</v>
          </cell>
          <cell r="BG2195">
            <v>0</v>
          </cell>
          <cell r="BH2195">
            <v>0</v>
          </cell>
          <cell r="BI2195">
            <v>0</v>
          </cell>
          <cell r="BJ2195">
            <v>0</v>
          </cell>
          <cell r="BK2195">
            <v>0</v>
          </cell>
          <cell r="BL2195">
            <v>0</v>
          </cell>
        </row>
        <row r="2196">
          <cell r="B2196" t="str">
            <v>1.2.04.01.00040</v>
          </cell>
          <cell r="C2196" t="str">
            <v xml:space="preserve">FERTIMIX LTDA                                     </v>
          </cell>
          <cell r="D2196">
            <v>5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  <cell r="AY2196">
            <v>0</v>
          </cell>
          <cell r="AZ2196">
            <v>0</v>
          </cell>
          <cell r="BA2196">
            <v>5897.1</v>
          </cell>
          <cell r="BB2196">
            <v>5897.1</v>
          </cell>
          <cell r="BC2196">
            <v>5897.1</v>
          </cell>
          <cell r="BD2196">
            <v>0</v>
          </cell>
          <cell r="BE2196">
            <v>0</v>
          </cell>
          <cell r="BF2196">
            <v>0</v>
          </cell>
          <cell r="BG2196">
            <v>0</v>
          </cell>
          <cell r="BH2196">
            <v>0</v>
          </cell>
          <cell r="BI2196">
            <v>0</v>
          </cell>
          <cell r="BJ2196">
            <v>0</v>
          </cell>
          <cell r="BK2196">
            <v>0</v>
          </cell>
          <cell r="BL2196">
            <v>0</v>
          </cell>
        </row>
        <row r="2197">
          <cell r="B2197" t="str">
            <v>1.2.04.01.00041</v>
          </cell>
          <cell r="C2197" t="str">
            <v xml:space="preserve">FERTINE                                           </v>
          </cell>
          <cell r="D2197">
            <v>5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AO2197">
            <v>2263.56</v>
          </cell>
          <cell r="AP2197">
            <v>2263.56</v>
          </cell>
          <cell r="AQ2197">
            <v>2263.56</v>
          </cell>
          <cell r="AR2197">
            <v>2263.56</v>
          </cell>
          <cell r="AS2197">
            <v>2263.56</v>
          </cell>
          <cell r="AT2197">
            <v>2263.56</v>
          </cell>
          <cell r="AU2197">
            <v>2263.56</v>
          </cell>
          <cell r="AV2197">
            <v>2263.56</v>
          </cell>
          <cell r="AW2197">
            <v>2263.56</v>
          </cell>
          <cell r="AX2197">
            <v>2263.56</v>
          </cell>
          <cell r="AY2197">
            <v>6276.07</v>
          </cell>
          <cell r="AZ2197">
            <v>7606.25</v>
          </cell>
          <cell r="BA2197">
            <v>7606.25</v>
          </cell>
          <cell r="BB2197">
            <v>7606.25</v>
          </cell>
          <cell r="BC2197">
            <v>7606.25</v>
          </cell>
          <cell r="BD2197">
            <v>0</v>
          </cell>
          <cell r="BE2197">
            <v>0</v>
          </cell>
          <cell r="BF2197">
            <v>0</v>
          </cell>
          <cell r="BG2197">
            <v>0</v>
          </cell>
          <cell r="BH2197">
            <v>0</v>
          </cell>
          <cell r="BI2197">
            <v>0</v>
          </cell>
          <cell r="BJ2197">
            <v>0</v>
          </cell>
          <cell r="BK2197">
            <v>0</v>
          </cell>
          <cell r="BL2197">
            <v>0</v>
          </cell>
        </row>
        <row r="2198">
          <cell r="B2198" t="str">
            <v>1.2.04.01.00042</v>
          </cell>
          <cell r="C2198" t="str">
            <v xml:space="preserve">FERTIPAR FERTIL.PARANA LTDA                       </v>
          </cell>
          <cell r="D2198">
            <v>5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69452.639999999999</v>
          </cell>
          <cell r="R2198">
            <v>69452.639999999999</v>
          </cell>
          <cell r="S2198">
            <v>69452.639999999999</v>
          </cell>
          <cell r="T2198">
            <v>69452.639999999999</v>
          </cell>
          <cell r="U2198">
            <v>69452.639999999999</v>
          </cell>
          <cell r="V2198">
            <v>69452.639999999999</v>
          </cell>
          <cell r="W2198">
            <v>69452.639999999999</v>
          </cell>
          <cell r="X2198">
            <v>69452.639999999999</v>
          </cell>
          <cell r="Y2198">
            <v>69452.639999999999</v>
          </cell>
          <cell r="Z2198">
            <v>69452.639999999999</v>
          </cell>
          <cell r="AA2198">
            <v>69452.639999999999</v>
          </cell>
          <cell r="AB2198">
            <v>69452.639999999999</v>
          </cell>
          <cell r="AC2198">
            <v>69452.639999999999</v>
          </cell>
          <cell r="AD2198">
            <v>69452.639999999999</v>
          </cell>
          <cell r="AE2198">
            <v>69452.639999999999</v>
          </cell>
          <cell r="AF2198">
            <v>69452.639999999999</v>
          </cell>
          <cell r="AG2198">
            <v>69452.639999999999</v>
          </cell>
          <cell r="AH2198">
            <v>69452.639999999999</v>
          </cell>
          <cell r="AI2198">
            <v>69452.639999999999</v>
          </cell>
          <cell r="AJ2198">
            <v>69452.639999999999</v>
          </cell>
          <cell r="AK2198">
            <v>69452.639999999999</v>
          </cell>
          <cell r="AL2198">
            <v>69452.639999999999</v>
          </cell>
          <cell r="AM2198">
            <v>69452.639999999999</v>
          </cell>
          <cell r="AN2198">
            <v>69452.639999999999</v>
          </cell>
          <cell r="AO2198">
            <v>97532.69</v>
          </cell>
          <cell r="AP2198">
            <v>97532.69</v>
          </cell>
          <cell r="AQ2198">
            <v>97532.69</v>
          </cell>
          <cell r="AR2198">
            <v>100352.33</v>
          </cell>
          <cell r="AS2198">
            <v>145802.06</v>
          </cell>
          <cell r="AT2198">
            <v>145802.06</v>
          </cell>
          <cell r="AU2198">
            <v>145802.06</v>
          </cell>
          <cell r="AV2198">
            <v>228942.22</v>
          </cell>
          <cell r="AW2198">
            <v>232715.77</v>
          </cell>
          <cell r="AX2198">
            <v>232715.77</v>
          </cell>
          <cell r="AY2198">
            <v>232715.77</v>
          </cell>
          <cell r="AZ2198">
            <v>233863.87</v>
          </cell>
          <cell r="BA2198">
            <v>252050.13</v>
          </cell>
          <cell r="BB2198">
            <v>252050.13</v>
          </cell>
          <cell r="BC2198">
            <v>256951.1</v>
          </cell>
          <cell r="BD2198">
            <v>0</v>
          </cell>
          <cell r="BE2198">
            <v>0</v>
          </cell>
          <cell r="BF2198">
            <v>0</v>
          </cell>
          <cell r="BG2198">
            <v>0</v>
          </cell>
          <cell r="BH2198">
            <v>0</v>
          </cell>
          <cell r="BI2198">
            <v>0</v>
          </cell>
          <cell r="BJ2198">
            <v>0</v>
          </cell>
          <cell r="BK2198">
            <v>0</v>
          </cell>
          <cell r="BL2198">
            <v>0</v>
          </cell>
        </row>
        <row r="2199">
          <cell r="B2199" t="str">
            <v>1.2.04.01.00043</v>
          </cell>
          <cell r="C2199" t="str">
            <v xml:space="preserve">FERTIPLANTA LTDA                                  </v>
          </cell>
          <cell r="D2199">
            <v>5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AO2199">
            <v>0</v>
          </cell>
          <cell r="AP2199">
            <v>0</v>
          </cell>
          <cell r="AQ2199">
            <v>0</v>
          </cell>
          <cell r="AR2199">
            <v>0</v>
          </cell>
          <cell r="AS2199">
            <v>0</v>
          </cell>
          <cell r="AT2199">
            <v>0</v>
          </cell>
          <cell r="AU2199">
            <v>0</v>
          </cell>
          <cell r="AV2199">
            <v>0</v>
          </cell>
          <cell r="AW2199">
            <v>0</v>
          </cell>
          <cell r="AX2199">
            <v>0</v>
          </cell>
          <cell r="AY2199">
            <v>0</v>
          </cell>
          <cell r="AZ2199">
            <v>555.07000000000005</v>
          </cell>
          <cell r="BA2199">
            <v>555.07000000000005</v>
          </cell>
          <cell r="BB2199">
            <v>555.07000000000005</v>
          </cell>
          <cell r="BC2199">
            <v>555.07000000000005</v>
          </cell>
          <cell r="BD2199">
            <v>0</v>
          </cell>
          <cell r="BE2199">
            <v>0</v>
          </cell>
          <cell r="BF2199">
            <v>0</v>
          </cell>
          <cell r="BG2199">
            <v>0</v>
          </cell>
          <cell r="BH2199">
            <v>0</v>
          </cell>
          <cell r="BI2199">
            <v>0</v>
          </cell>
          <cell r="BJ2199">
            <v>0</v>
          </cell>
          <cell r="BK2199">
            <v>0</v>
          </cell>
          <cell r="BL2199">
            <v>0</v>
          </cell>
        </row>
        <row r="2200">
          <cell r="B2200" t="str">
            <v>1.2.04.01.00044</v>
          </cell>
          <cell r="C2200" t="str">
            <v xml:space="preserve">FERTIPOL LTDA                                     </v>
          </cell>
          <cell r="D2200">
            <v>5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2256.06</v>
          </cell>
          <cell r="R2200">
            <v>2256.06</v>
          </cell>
          <cell r="S2200">
            <v>2256.06</v>
          </cell>
          <cell r="T2200">
            <v>2256.06</v>
          </cell>
          <cell r="U2200">
            <v>2256.06</v>
          </cell>
          <cell r="V2200">
            <v>2256.06</v>
          </cell>
          <cell r="W2200">
            <v>2256.06</v>
          </cell>
          <cell r="X2200">
            <v>2256.06</v>
          </cell>
          <cell r="Y2200">
            <v>2256.06</v>
          </cell>
          <cell r="Z2200">
            <v>2256.06</v>
          </cell>
          <cell r="AA2200">
            <v>2256.06</v>
          </cell>
          <cell r="AB2200">
            <v>2256.06</v>
          </cell>
          <cell r="AC2200">
            <v>2256.06</v>
          </cell>
          <cell r="AD2200">
            <v>2256.06</v>
          </cell>
          <cell r="AE2200">
            <v>2256.06</v>
          </cell>
          <cell r="AF2200">
            <v>2256.06</v>
          </cell>
          <cell r="AG2200">
            <v>2256.06</v>
          </cell>
          <cell r="AH2200">
            <v>2256.06</v>
          </cell>
          <cell r="AI2200">
            <v>2256.06</v>
          </cell>
          <cell r="AJ2200">
            <v>2256.06</v>
          </cell>
          <cell r="AK2200">
            <v>2256.06</v>
          </cell>
          <cell r="AL2200">
            <v>2256.06</v>
          </cell>
          <cell r="AM2200">
            <v>2256.06</v>
          </cell>
          <cell r="AN2200">
            <v>2256.06</v>
          </cell>
          <cell r="AO2200">
            <v>4171.01</v>
          </cell>
          <cell r="AP2200">
            <v>4171.01</v>
          </cell>
          <cell r="AQ2200">
            <v>4171.01</v>
          </cell>
          <cell r="AR2200">
            <v>4171.01</v>
          </cell>
          <cell r="AS2200">
            <v>4171.01</v>
          </cell>
          <cell r="AT2200">
            <v>4171.01</v>
          </cell>
          <cell r="AU2200">
            <v>4171.01</v>
          </cell>
          <cell r="AV2200">
            <v>4171.01</v>
          </cell>
          <cell r="AW2200">
            <v>4171.01</v>
          </cell>
          <cell r="AX2200">
            <v>4171.01</v>
          </cell>
          <cell r="AY2200">
            <v>4171.01</v>
          </cell>
          <cell r="AZ2200">
            <v>4171.01</v>
          </cell>
          <cell r="BA2200">
            <v>4171.01</v>
          </cell>
          <cell r="BB2200">
            <v>4171.01</v>
          </cell>
          <cell r="BC2200">
            <v>4171.01</v>
          </cell>
          <cell r="BD2200">
            <v>0</v>
          </cell>
          <cell r="BE2200">
            <v>0</v>
          </cell>
          <cell r="BF2200">
            <v>0</v>
          </cell>
          <cell r="BG2200">
            <v>0</v>
          </cell>
          <cell r="BH2200">
            <v>0</v>
          </cell>
          <cell r="BI2200">
            <v>0</v>
          </cell>
          <cell r="BJ2200">
            <v>0</v>
          </cell>
          <cell r="BK2200">
            <v>0</v>
          </cell>
          <cell r="BL2200">
            <v>0</v>
          </cell>
        </row>
        <row r="2201">
          <cell r="B2201" t="str">
            <v>1.2.04.01.00045</v>
          </cell>
          <cell r="C2201" t="str">
            <v xml:space="preserve">FERTIPRATA LTDA                                   </v>
          </cell>
          <cell r="D2201">
            <v>5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  <cell r="O2201">
            <v>0</v>
          </cell>
          <cell r="P2201">
            <v>0</v>
          </cell>
          <cell r="AO2201">
            <v>0</v>
          </cell>
          <cell r="AP2201">
            <v>0</v>
          </cell>
          <cell r="AQ2201">
            <v>0</v>
          </cell>
          <cell r="AR2201">
            <v>0</v>
          </cell>
          <cell r="AS2201">
            <v>0</v>
          </cell>
          <cell r="AT2201">
            <v>0</v>
          </cell>
          <cell r="AU2201">
            <v>0</v>
          </cell>
          <cell r="AV2201">
            <v>0</v>
          </cell>
          <cell r="AW2201">
            <v>0</v>
          </cell>
          <cell r="AX2201">
            <v>0</v>
          </cell>
          <cell r="AY2201">
            <v>0</v>
          </cell>
          <cell r="AZ2201">
            <v>0</v>
          </cell>
          <cell r="BA2201">
            <v>0</v>
          </cell>
          <cell r="BB2201">
            <v>0</v>
          </cell>
          <cell r="BC2201">
            <v>0</v>
          </cell>
          <cell r="BD2201">
            <v>0</v>
          </cell>
          <cell r="BE2201">
            <v>0</v>
          </cell>
          <cell r="BF2201">
            <v>0</v>
          </cell>
          <cell r="BG2201">
            <v>0</v>
          </cell>
          <cell r="BH2201">
            <v>0</v>
          </cell>
          <cell r="BI2201">
            <v>0</v>
          </cell>
          <cell r="BJ2201">
            <v>0</v>
          </cell>
          <cell r="BK2201">
            <v>0</v>
          </cell>
          <cell r="BL2201">
            <v>0</v>
          </cell>
        </row>
        <row r="2202">
          <cell r="B2202" t="str">
            <v>1.2.04.01.00046</v>
          </cell>
          <cell r="C2202" t="str">
            <v xml:space="preserve">FERTISSUL S/A                                     </v>
          </cell>
          <cell r="D2202">
            <v>5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23794.57</v>
          </cell>
          <cell r="R2202">
            <v>23794.57</v>
          </cell>
          <cell r="S2202">
            <v>23794.57</v>
          </cell>
          <cell r="T2202">
            <v>23794.57</v>
          </cell>
          <cell r="U2202">
            <v>23794.57</v>
          </cell>
          <cell r="V2202">
            <v>23794.57</v>
          </cell>
          <cell r="W2202">
            <v>23794.57</v>
          </cell>
          <cell r="X2202">
            <v>23794.57</v>
          </cell>
          <cell r="Y2202">
            <v>23794.57</v>
          </cell>
          <cell r="Z2202">
            <v>23794.57</v>
          </cell>
          <cell r="AA2202">
            <v>23794.57</v>
          </cell>
          <cell r="AB2202">
            <v>23794.57</v>
          </cell>
          <cell r="AC2202">
            <v>23794.57</v>
          </cell>
          <cell r="AD2202">
            <v>23794.57</v>
          </cell>
          <cell r="AE2202">
            <v>23794.57</v>
          </cell>
          <cell r="AF2202">
            <v>23794.57</v>
          </cell>
          <cell r="AG2202">
            <v>23794.57</v>
          </cell>
          <cell r="AH2202">
            <v>23794.57</v>
          </cell>
          <cell r="AI2202">
            <v>23794.57</v>
          </cell>
          <cell r="AJ2202">
            <v>23794.57</v>
          </cell>
          <cell r="AK2202">
            <v>23794.57</v>
          </cell>
          <cell r="AL2202">
            <v>23794.57</v>
          </cell>
          <cell r="AM2202">
            <v>23794.57</v>
          </cell>
          <cell r="AN2202">
            <v>23794.57</v>
          </cell>
          <cell r="AO2202">
            <v>23794.57</v>
          </cell>
          <cell r="AP2202">
            <v>23794.57</v>
          </cell>
          <cell r="AQ2202">
            <v>23794.57</v>
          </cell>
          <cell r="AR2202">
            <v>23794.57</v>
          </cell>
          <cell r="AS2202">
            <v>23794.57</v>
          </cell>
          <cell r="AT2202">
            <v>23794.57</v>
          </cell>
          <cell r="AU2202">
            <v>23794.57</v>
          </cell>
          <cell r="AV2202">
            <v>23794.57</v>
          </cell>
          <cell r="AW2202">
            <v>23794.57</v>
          </cell>
          <cell r="AX2202">
            <v>23794.57</v>
          </cell>
          <cell r="AY2202">
            <v>23794.57</v>
          </cell>
          <cell r="AZ2202">
            <v>23794.57</v>
          </cell>
          <cell r="BA2202">
            <v>0</v>
          </cell>
          <cell r="BB2202">
            <v>0</v>
          </cell>
          <cell r="BC2202">
            <v>0</v>
          </cell>
          <cell r="BD2202">
            <v>0</v>
          </cell>
          <cell r="BE2202">
            <v>0</v>
          </cell>
          <cell r="BF2202">
            <v>0</v>
          </cell>
          <cell r="BG2202">
            <v>0</v>
          </cell>
          <cell r="BH2202">
            <v>0</v>
          </cell>
          <cell r="BI2202">
            <v>0</v>
          </cell>
          <cell r="BJ2202">
            <v>0</v>
          </cell>
          <cell r="BK2202">
            <v>0</v>
          </cell>
          <cell r="BL2202">
            <v>0</v>
          </cell>
        </row>
        <row r="2203">
          <cell r="B2203" t="str">
            <v>1.2.04.01.00047</v>
          </cell>
          <cell r="C2203" t="str">
            <v xml:space="preserve">FERTIVALE                                         </v>
          </cell>
          <cell r="D2203">
            <v>5</v>
          </cell>
          <cell r="E2203">
            <v>0</v>
          </cell>
          <cell r="F2203">
            <v>0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AO2203">
            <v>1558.59</v>
          </cell>
          <cell r="AP2203">
            <v>1558.59</v>
          </cell>
          <cell r="AQ2203">
            <v>1558.59</v>
          </cell>
          <cell r="AR2203">
            <v>1558.59</v>
          </cell>
          <cell r="AS2203">
            <v>1558.59</v>
          </cell>
          <cell r="AT2203">
            <v>1558.59</v>
          </cell>
          <cell r="AU2203">
            <v>1558.59</v>
          </cell>
          <cell r="AV2203">
            <v>1558.59</v>
          </cell>
          <cell r="AW2203">
            <v>1558.59</v>
          </cell>
          <cell r="AX2203">
            <v>1558.59</v>
          </cell>
          <cell r="AY2203">
            <v>1558.59</v>
          </cell>
          <cell r="AZ2203">
            <v>1558.59</v>
          </cell>
          <cell r="BA2203">
            <v>1558.59</v>
          </cell>
          <cell r="BB2203">
            <v>1558.59</v>
          </cell>
          <cell r="BC2203">
            <v>1558.59</v>
          </cell>
          <cell r="BD2203">
            <v>0</v>
          </cell>
          <cell r="BE2203">
            <v>0</v>
          </cell>
          <cell r="BF2203">
            <v>0</v>
          </cell>
          <cell r="BG2203">
            <v>0</v>
          </cell>
          <cell r="BH2203">
            <v>0</v>
          </cell>
          <cell r="BI2203">
            <v>0</v>
          </cell>
          <cell r="BJ2203">
            <v>0</v>
          </cell>
          <cell r="BK2203">
            <v>0</v>
          </cell>
          <cell r="BL2203">
            <v>0</v>
          </cell>
        </row>
        <row r="2204">
          <cell r="B2204" t="str">
            <v>1.2.04.01.00048</v>
          </cell>
          <cell r="C2204" t="str">
            <v xml:space="preserve">FERTIZA                                           </v>
          </cell>
          <cell r="D2204">
            <v>5</v>
          </cell>
          <cell r="E2204">
            <v>0</v>
          </cell>
          <cell r="F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AO2204">
            <v>3035.71</v>
          </cell>
          <cell r="AP2204">
            <v>3035.71</v>
          </cell>
          <cell r="AQ2204">
            <v>3035.71</v>
          </cell>
          <cell r="AR2204">
            <v>3035.71</v>
          </cell>
          <cell r="AS2204">
            <v>3035.71</v>
          </cell>
          <cell r="AT2204">
            <v>3035.71</v>
          </cell>
          <cell r="AU2204">
            <v>3035.71</v>
          </cell>
          <cell r="AV2204">
            <v>3035.71</v>
          </cell>
          <cell r="AW2204">
            <v>3035.71</v>
          </cell>
          <cell r="AX2204">
            <v>3035.71</v>
          </cell>
          <cell r="AY2204">
            <v>3035.71</v>
          </cell>
          <cell r="AZ2204">
            <v>3035.71</v>
          </cell>
          <cell r="BA2204">
            <v>3035.71</v>
          </cell>
          <cell r="BB2204">
            <v>3035.71</v>
          </cell>
          <cell r="BC2204">
            <v>3035.71</v>
          </cell>
          <cell r="BD2204">
            <v>0</v>
          </cell>
          <cell r="BE2204">
            <v>0</v>
          </cell>
          <cell r="BF2204">
            <v>0</v>
          </cell>
          <cell r="BG2204">
            <v>0</v>
          </cell>
          <cell r="BH2204">
            <v>0</v>
          </cell>
          <cell r="BI2204">
            <v>0</v>
          </cell>
          <cell r="BJ2204">
            <v>0</v>
          </cell>
          <cell r="BK2204">
            <v>0</v>
          </cell>
          <cell r="BL2204">
            <v>0</v>
          </cell>
        </row>
        <row r="2205">
          <cell r="B2205" t="str">
            <v>1.2.04.01.00049</v>
          </cell>
          <cell r="C2205" t="str">
            <v xml:space="preserve">FERTIZA                                           </v>
          </cell>
          <cell r="D2205">
            <v>5</v>
          </cell>
          <cell r="E2205">
            <v>0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AO2205">
            <v>0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T2205">
            <v>0</v>
          </cell>
          <cell r="AU2205">
            <v>0</v>
          </cell>
          <cell r="AV2205">
            <v>0</v>
          </cell>
          <cell r="AW2205">
            <v>0</v>
          </cell>
          <cell r="AX2205">
            <v>0</v>
          </cell>
          <cell r="AY2205">
            <v>0</v>
          </cell>
          <cell r="AZ2205">
            <v>0</v>
          </cell>
          <cell r="BA2205">
            <v>0</v>
          </cell>
          <cell r="BB2205">
            <v>0</v>
          </cell>
          <cell r="BC2205">
            <v>0</v>
          </cell>
          <cell r="BD2205">
            <v>0</v>
          </cell>
          <cell r="BE2205">
            <v>0</v>
          </cell>
          <cell r="BF2205">
            <v>0</v>
          </cell>
          <cell r="BG2205">
            <v>0</v>
          </cell>
          <cell r="BH2205">
            <v>0</v>
          </cell>
          <cell r="BI2205">
            <v>0</v>
          </cell>
          <cell r="BJ2205">
            <v>0</v>
          </cell>
          <cell r="BK2205">
            <v>0</v>
          </cell>
          <cell r="BL2205">
            <v>0</v>
          </cell>
        </row>
        <row r="2206">
          <cell r="B2206" t="str">
            <v>1.2.04.01.00050</v>
          </cell>
          <cell r="C2206" t="str">
            <v xml:space="preserve">GIRASSOL INS.AGRICOLA LTDA                        </v>
          </cell>
          <cell r="D2206">
            <v>5</v>
          </cell>
          <cell r="E2206">
            <v>0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  <cell r="O2206">
            <v>0</v>
          </cell>
          <cell r="P2206">
            <v>0</v>
          </cell>
          <cell r="AO2206">
            <v>1534.98</v>
          </cell>
          <cell r="AP2206">
            <v>1534.98</v>
          </cell>
          <cell r="AQ2206">
            <v>1534.98</v>
          </cell>
          <cell r="AR2206">
            <v>1534.98</v>
          </cell>
          <cell r="AS2206">
            <v>3217.15</v>
          </cell>
          <cell r="AT2206">
            <v>3217.15</v>
          </cell>
          <cell r="AU2206">
            <v>3217.15</v>
          </cell>
          <cell r="AV2206">
            <v>3217.15</v>
          </cell>
          <cell r="AW2206">
            <v>3217.15</v>
          </cell>
          <cell r="AX2206">
            <v>3217.15</v>
          </cell>
          <cell r="AY2206">
            <v>3217.15</v>
          </cell>
          <cell r="AZ2206">
            <v>3217.15</v>
          </cell>
          <cell r="BA2206">
            <v>16980.330000000002</v>
          </cell>
          <cell r="BB2206">
            <v>16980.330000000002</v>
          </cell>
          <cell r="BC2206">
            <v>16980.330000000002</v>
          </cell>
          <cell r="BD2206">
            <v>0</v>
          </cell>
          <cell r="BE2206">
            <v>0</v>
          </cell>
          <cell r="BF2206">
            <v>0</v>
          </cell>
          <cell r="BG2206">
            <v>0</v>
          </cell>
          <cell r="BH2206">
            <v>0</v>
          </cell>
          <cell r="BI2206">
            <v>0</v>
          </cell>
          <cell r="BJ2206">
            <v>0</v>
          </cell>
          <cell r="BK2206">
            <v>0</v>
          </cell>
          <cell r="BL2206">
            <v>0</v>
          </cell>
        </row>
        <row r="2207">
          <cell r="B2207" t="str">
            <v>1.2.04.01.00051</v>
          </cell>
          <cell r="C2207" t="str">
            <v xml:space="preserve">GLENCORE                                          </v>
          </cell>
          <cell r="D2207">
            <v>5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Q2207">
            <v>12851.59</v>
          </cell>
          <cell r="R2207">
            <v>12851.59</v>
          </cell>
          <cell r="S2207">
            <v>12851.59</v>
          </cell>
          <cell r="T2207">
            <v>12851.59</v>
          </cell>
          <cell r="U2207">
            <v>12851.59</v>
          </cell>
          <cell r="V2207">
            <v>12851.59</v>
          </cell>
          <cell r="W2207">
            <v>12851.59</v>
          </cell>
          <cell r="X2207">
            <v>12851.59</v>
          </cell>
          <cell r="Y2207">
            <v>12851.59</v>
          </cell>
          <cell r="Z2207">
            <v>12851.59</v>
          </cell>
          <cell r="AA2207">
            <v>12851.59</v>
          </cell>
          <cell r="AB2207">
            <v>12851.59</v>
          </cell>
          <cell r="AC2207">
            <v>12851.59</v>
          </cell>
          <cell r="AD2207">
            <v>12851.59</v>
          </cell>
          <cell r="AE2207">
            <v>12851.59</v>
          </cell>
          <cell r="AF2207">
            <v>12851.59</v>
          </cell>
          <cell r="AG2207">
            <v>12851.59</v>
          </cell>
          <cell r="AH2207">
            <v>12851.59</v>
          </cell>
          <cell r="AI2207">
            <v>12851.59</v>
          </cell>
          <cell r="AJ2207">
            <v>12851.59</v>
          </cell>
          <cell r="AK2207">
            <v>12851.59</v>
          </cell>
          <cell r="AL2207">
            <v>12851.59</v>
          </cell>
          <cell r="AM2207">
            <v>12851.59</v>
          </cell>
          <cell r="AN2207">
            <v>12851.59</v>
          </cell>
          <cell r="AO2207">
            <v>12851.59</v>
          </cell>
          <cell r="AP2207">
            <v>12851.59</v>
          </cell>
          <cell r="AQ2207">
            <v>12851.59</v>
          </cell>
          <cell r="AR2207">
            <v>12851.59</v>
          </cell>
          <cell r="AS2207">
            <v>12851.59</v>
          </cell>
          <cell r="AT2207">
            <v>12851.59</v>
          </cell>
          <cell r="AU2207">
            <v>12851.59</v>
          </cell>
          <cell r="AV2207">
            <v>12851.59</v>
          </cell>
          <cell r="AW2207">
            <v>12851.59</v>
          </cell>
          <cell r="AX2207">
            <v>12851.59</v>
          </cell>
          <cell r="AY2207">
            <v>12851.59</v>
          </cell>
          <cell r="AZ2207">
            <v>12851.59</v>
          </cell>
          <cell r="BA2207">
            <v>12851.59</v>
          </cell>
          <cell r="BB2207">
            <v>12851.59</v>
          </cell>
          <cell r="BC2207">
            <v>12851.59</v>
          </cell>
          <cell r="BD2207">
            <v>0</v>
          </cell>
          <cell r="BE2207">
            <v>0</v>
          </cell>
          <cell r="BF2207">
            <v>0</v>
          </cell>
          <cell r="BG2207">
            <v>0</v>
          </cell>
          <cell r="BH2207">
            <v>0</v>
          </cell>
          <cell r="BI2207">
            <v>0</v>
          </cell>
          <cell r="BJ2207">
            <v>0</v>
          </cell>
          <cell r="BK2207">
            <v>0</v>
          </cell>
          <cell r="BL2207">
            <v>0</v>
          </cell>
        </row>
        <row r="2208">
          <cell r="B2208" t="str">
            <v>1.2.04.01.00052</v>
          </cell>
          <cell r="C2208" t="str">
            <v xml:space="preserve">HIDRO FERTILIZANTES LTDA                          </v>
          </cell>
          <cell r="D2208">
            <v>5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1924.48</v>
          </cell>
          <cell r="R2208">
            <v>1924.48</v>
          </cell>
          <cell r="S2208">
            <v>1924.48</v>
          </cell>
          <cell r="T2208">
            <v>1924.48</v>
          </cell>
          <cell r="U2208">
            <v>1924.48</v>
          </cell>
          <cell r="V2208">
            <v>1924.48</v>
          </cell>
          <cell r="W2208">
            <v>1924.48</v>
          </cell>
          <cell r="X2208">
            <v>1924.48</v>
          </cell>
          <cell r="Y2208">
            <v>1924.48</v>
          </cell>
          <cell r="Z2208">
            <v>1924.48</v>
          </cell>
          <cell r="AA2208">
            <v>1924.48</v>
          </cell>
          <cell r="AB2208">
            <v>1924.48</v>
          </cell>
          <cell r="AC2208">
            <v>1924.48</v>
          </cell>
          <cell r="AD2208">
            <v>1924.48</v>
          </cell>
          <cell r="AE2208">
            <v>1924.48</v>
          </cell>
          <cell r="AF2208">
            <v>1924.48</v>
          </cell>
          <cell r="AG2208">
            <v>1924.48</v>
          </cell>
          <cell r="AH2208">
            <v>1924.48</v>
          </cell>
          <cell r="AI2208">
            <v>1924.48</v>
          </cell>
          <cell r="AJ2208">
            <v>1924.48</v>
          </cell>
          <cell r="AK2208">
            <v>1924.48</v>
          </cell>
          <cell r="AL2208">
            <v>1924.48</v>
          </cell>
          <cell r="AM2208">
            <v>1924.48</v>
          </cell>
          <cell r="AN2208">
            <v>1924.48</v>
          </cell>
          <cell r="AO2208">
            <v>1924.48</v>
          </cell>
          <cell r="AP2208">
            <v>1924.48</v>
          </cell>
          <cell r="AQ2208">
            <v>1924.48</v>
          </cell>
          <cell r="AR2208">
            <v>1924.48</v>
          </cell>
          <cell r="AS2208">
            <v>1924.48</v>
          </cell>
          <cell r="AT2208">
            <v>1924.48</v>
          </cell>
          <cell r="AU2208">
            <v>1924.48</v>
          </cell>
          <cell r="AV2208">
            <v>1924.48</v>
          </cell>
          <cell r="AW2208">
            <v>1924.48</v>
          </cell>
          <cell r="AX2208">
            <v>1924.48</v>
          </cell>
          <cell r="AY2208">
            <v>1924.48</v>
          </cell>
          <cell r="AZ2208">
            <v>1924.48</v>
          </cell>
          <cell r="BA2208">
            <v>1924.48</v>
          </cell>
          <cell r="BB2208">
            <v>1924.48</v>
          </cell>
          <cell r="BC2208">
            <v>1924.48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  <cell r="BK2208">
            <v>0</v>
          </cell>
          <cell r="BL2208">
            <v>0</v>
          </cell>
        </row>
        <row r="2209">
          <cell r="B2209" t="str">
            <v>1.2.04.01.00053</v>
          </cell>
          <cell r="C2209" t="str">
            <v xml:space="preserve">IAP                                               </v>
          </cell>
          <cell r="D2209">
            <v>5</v>
          </cell>
          <cell r="E2209">
            <v>0</v>
          </cell>
          <cell r="F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0</v>
          </cell>
          <cell r="P2209">
            <v>0</v>
          </cell>
          <cell r="Q2209">
            <v>26239.64</v>
          </cell>
          <cell r="R2209">
            <v>26239.64</v>
          </cell>
          <cell r="S2209">
            <v>26239.64</v>
          </cell>
          <cell r="T2209">
            <v>26239.64</v>
          </cell>
          <cell r="U2209">
            <v>26239.64</v>
          </cell>
          <cell r="V2209">
            <v>26239.64</v>
          </cell>
          <cell r="W2209">
            <v>26239.64</v>
          </cell>
          <cell r="X2209">
            <v>26239.64</v>
          </cell>
          <cell r="Y2209">
            <v>26239.64</v>
          </cell>
          <cell r="Z2209">
            <v>26239.64</v>
          </cell>
          <cell r="AA2209">
            <v>26239.64</v>
          </cell>
          <cell r="AB2209">
            <v>26239.64</v>
          </cell>
          <cell r="AC2209">
            <v>26239.64</v>
          </cell>
          <cell r="AD2209">
            <v>26239.64</v>
          </cell>
          <cell r="AE2209">
            <v>26239.64</v>
          </cell>
          <cell r="AF2209">
            <v>26239.64</v>
          </cell>
          <cell r="AG2209">
            <v>26239.64</v>
          </cell>
          <cell r="AH2209">
            <v>26239.64</v>
          </cell>
          <cell r="AI2209">
            <v>26239.64</v>
          </cell>
          <cell r="AJ2209">
            <v>26239.64</v>
          </cell>
          <cell r="AK2209">
            <v>26239.64</v>
          </cell>
          <cell r="AL2209">
            <v>26239.64</v>
          </cell>
          <cell r="AM2209">
            <v>26239.64</v>
          </cell>
          <cell r="AN2209">
            <v>26239.64</v>
          </cell>
          <cell r="AO2209">
            <v>26239.64</v>
          </cell>
          <cell r="AP2209">
            <v>26239.64</v>
          </cell>
          <cell r="AQ2209">
            <v>26239.64</v>
          </cell>
          <cell r="AR2209">
            <v>26239.64</v>
          </cell>
          <cell r="AS2209">
            <v>26239.64</v>
          </cell>
          <cell r="AT2209">
            <v>26239.64</v>
          </cell>
          <cell r="AU2209">
            <v>26239.64</v>
          </cell>
          <cell r="AV2209">
            <v>26239.64</v>
          </cell>
          <cell r="AW2209">
            <v>26239.64</v>
          </cell>
          <cell r="AX2209">
            <v>26239.64</v>
          </cell>
          <cell r="AY2209">
            <v>26239.64</v>
          </cell>
          <cell r="AZ2209">
            <v>26239.64</v>
          </cell>
          <cell r="BA2209">
            <v>0</v>
          </cell>
          <cell r="BB2209">
            <v>0</v>
          </cell>
          <cell r="BC2209">
            <v>0</v>
          </cell>
          <cell r="BD2209">
            <v>0</v>
          </cell>
          <cell r="BE2209">
            <v>0</v>
          </cell>
          <cell r="BF2209">
            <v>0</v>
          </cell>
          <cell r="BG2209">
            <v>0</v>
          </cell>
          <cell r="BH2209">
            <v>0</v>
          </cell>
          <cell r="BI2209">
            <v>0</v>
          </cell>
          <cell r="BJ2209">
            <v>0</v>
          </cell>
          <cell r="BK2209">
            <v>0</v>
          </cell>
          <cell r="BL2209">
            <v>0</v>
          </cell>
        </row>
        <row r="2210">
          <cell r="B2210" t="str">
            <v>1.2.04.01.00054</v>
          </cell>
          <cell r="C2210" t="str">
            <v xml:space="preserve">IPIRANGA                                          </v>
          </cell>
          <cell r="D2210">
            <v>5</v>
          </cell>
          <cell r="E2210">
            <v>0</v>
          </cell>
          <cell r="F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18838.240000000002</v>
          </cell>
          <cell r="R2210">
            <v>18838.240000000002</v>
          </cell>
          <cell r="S2210">
            <v>18838.240000000002</v>
          </cell>
          <cell r="T2210">
            <v>18838.240000000002</v>
          </cell>
          <cell r="U2210">
            <v>18838.240000000002</v>
          </cell>
          <cell r="V2210">
            <v>18838.240000000002</v>
          </cell>
          <cell r="W2210">
            <v>18838.240000000002</v>
          </cell>
          <cell r="X2210">
            <v>18838.240000000002</v>
          </cell>
          <cell r="Y2210">
            <v>18838.240000000002</v>
          </cell>
          <cell r="Z2210">
            <v>18838.240000000002</v>
          </cell>
          <cell r="AA2210">
            <v>18838.240000000002</v>
          </cell>
          <cell r="AB2210">
            <v>18838.240000000002</v>
          </cell>
          <cell r="AC2210">
            <v>18838.240000000002</v>
          </cell>
          <cell r="AD2210">
            <v>18838.240000000002</v>
          </cell>
          <cell r="AE2210">
            <v>18838.240000000002</v>
          </cell>
          <cell r="AF2210">
            <v>18838.240000000002</v>
          </cell>
          <cell r="AG2210">
            <v>18838.240000000002</v>
          </cell>
          <cell r="AH2210">
            <v>18838.240000000002</v>
          </cell>
          <cell r="AI2210">
            <v>18838.240000000002</v>
          </cell>
          <cell r="AJ2210">
            <v>18838.240000000002</v>
          </cell>
          <cell r="AK2210">
            <v>18838.240000000002</v>
          </cell>
          <cell r="AL2210">
            <v>18838.240000000002</v>
          </cell>
          <cell r="AM2210">
            <v>18838.240000000002</v>
          </cell>
          <cell r="AN2210">
            <v>18838.240000000002</v>
          </cell>
          <cell r="AO2210">
            <v>18838.240000000002</v>
          </cell>
          <cell r="AP2210">
            <v>18838.240000000002</v>
          </cell>
          <cell r="AQ2210">
            <v>18838.240000000002</v>
          </cell>
          <cell r="AR2210">
            <v>18838.240000000002</v>
          </cell>
          <cell r="AS2210">
            <v>18838.240000000002</v>
          </cell>
          <cell r="AT2210">
            <v>18838.240000000002</v>
          </cell>
          <cell r="AU2210">
            <v>18838.240000000002</v>
          </cell>
          <cell r="AV2210">
            <v>18838.240000000002</v>
          </cell>
          <cell r="AW2210">
            <v>18838.240000000002</v>
          </cell>
          <cell r="AX2210">
            <v>18838.240000000002</v>
          </cell>
          <cell r="AY2210">
            <v>18838.240000000002</v>
          </cell>
          <cell r="AZ2210">
            <v>18838.240000000002</v>
          </cell>
          <cell r="BA2210">
            <v>0</v>
          </cell>
          <cell r="BB2210">
            <v>0</v>
          </cell>
          <cell r="BC2210">
            <v>0</v>
          </cell>
          <cell r="BD2210">
            <v>0</v>
          </cell>
          <cell r="BE2210">
            <v>0</v>
          </cell>
          <cell r="BF2210">
            <v>0</v>
          </cell>
          <cell r="BG2210">
            <v>0</v>
          </cell>
          <cell r="BH2210">
            <v>0</v>
          </cell>
          <cell r="BI2210">
            <v>0</v>
          </cell>
          <cell r="BJ2210">
            <v>0</v>
          </cell>
          <cell r="BK2210">
            <v>0</v>
          </cell>
          <cell r="BL2210">
            <v>0</v>
          </cell>
        </row>
        <row r="2211">
          <cell r="B2211" t="str">
            <v>1.2.04.01.00055</v>
          </cell>
          <cell r="C2211" t="str">
            <v xml:space="preserve">ITAMARATI                                         </v>
          </cell>
          <cell r="D2211">
            <v>5</v>
          </cell>
          <cell r="E2211">
            <v>0</v>
          </cell>
          <cell r="F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AO2211">
            <v>0</v>
          </cell>
          <cell r="AP2211">
            <v>0</v>
          </cell>
          <cell r="AQ2211">
            <v>0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0</v>
          </cell>
          <cell r="AY2211">
            <v>0</v>
          </cell>
          <cell r="AZ2211">
            <v>0</v>
          </cell>
          <cell r="BA2211">
            <v>0</v>
          </cell>
          <cell r="BB2211">
            <v>0</v>
          </cell>
          <cell r="BC2211">
            <v>0</v>
          </cell>
          <cell r="BD2211">
            <v>0</v>
          </cell>
          <cell r="BE2211">
            <v>0</v>
          </cell>
          <cell r="BF2211">
            <v>0</v>
          </cell>
          <cell r="BG2211">
            <v>0</v>
          </cell>
          <cell r="BH2211">
            <v>0</v>
          </cell>
          <cell r="BI2211">
            <v>0</v>
          </cell>
          <cell r="BJ2211">
            <v>0</v>
          </cell>
          <cell r="BK2211">
            <v>0</v>
          </cell>
          <cell r="BL2211">
            <v>0</v>
          </cell>
        </row>
        <row r="2212">
          <cell r="B2212" t="str">
            <v>1.2.04.01.00056</v>
          </cell>
          <cell r="C2212" t="str">
            <v xml:space="preserve">JALES FERTILIZANTES                               </v>
          </cell>
          <cell r="D2212">
            <v>5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  <cell r="O2212">
            <v>0</v>
          </cell>
          <cell r="P2212">
            <v>0</v>
          </cell>
          <cell r="AO2212">
            <v>0</v>
          </cell>
          <cell r="AP2212">
            <v>0</v>
          </cell>
          <cell r="AQ2212">
            <v>0</v>
          </cell>
          <cell r="AR2212">
            <v>0</v>
          </cell>
          <cell r="AS2212">
            <v>0</v>
          </cell>
          <cell r="AT2212">
            <v>0</v>
          </cell>
          <cell r="AU2212">
            <v>0</v>
          </cell>
          <cell r="AV2212">
            <v>0</v>
          </cell>
          <cell r="AW2212">
            <v>0</v>
          </cell>
          <cell r="AX2212">
            <v>0</v>
          </cell>
          <cell r="AY2212">
            <v>0</v>
          </cell>
          <cell r="AZ2212">
            <v>5033.1000000000004</v>
          </cell>
          <cell r="BA2212">
            <v>5033.1000000000004</v>
          </cell>
          <cell r="BB2212">
            <v>5033.1000000000004</v>
          </cell>
          <cell r="BC2212">
            <v>5033.1000000000004</v>
          </cell>
          <cell r="BD2212">
            <v>0</v>
          </cell>
          <cell r="BE2212">
            <v>0</v>
          </cell>
          <cell r="BF2212">
            <v>0</v>
          </cell>
          <cell r="BG2212">
            <v>0</v>
          </cell>
          <cell r="BH2212">
            <v>0</v>
          </cell>
          <cell r="BI2212">
            <v>0</v>
          </cell>
          <cell r="BJ2212">
            <v>0</v>
          </cell>
          <cell r="BK2212">
            <v>0</v>
          </cell>
          <cell r="BL2212">
            <v>0</v>
          </cell>
        </row>
        <row r="2213">
          <cell r="B2213" t="str">
            <v>1.2.04.01.00057</v>
          </cell>
          <cell r="C2213" t="str">
            <v xml:space="preserve">JJ COMERCIAL AGROQUIMICA                          </v>
          </cell>
          <cell r="D2213">
            <v>5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8894.25</v>
          </cell>
          <cell r="R2213">
            <v>8894.25</v>
          </cell>
          <cell r="S2213">
            <v>8894.25</v>
          </cell>
          <cell r="T2213">
            <v>8894.25</v>
          </cell>
          <cell r="U2213">
            <v>8894.25</v>
          </cell>
          <cell r="V2213">
            <v>8894.25</v>
          </cell>
          <cell r="W2213">
            <v>8894.25</v>
          </cell>
          <cell r="X2213">
            <v>8894.25</v>
          </cell>
          <cell r="Y2213">
            <v>8894.25</v>
          </cell>
          <cell r="Z2213">
            <v>8894.25</v>
          </cell>
          <cell r="AA2213">
            <v>8894.25</v>
          </cell>
          <cell r="AB2213">
            <v>8894.25</v>
          </cell>
          <cell r="AC2213">
            <v>8894.25</v>
          </cell>
          <cell r="AD2213">
            <v>8894.25</v>
          </cell>
          <cell r="AE2213">
            <v>8894.25</v>
          </cell>
          <cell r="AF2213">
            <v>8894.25</v>
          </cell>
          <cell r="AG2213">
            <v>8894.25</v>
          </cell>
          <cell r="AH2213">
            <v>8894.25</v>
          </cell>
          <cell r="AI2213">
            <v>8894.25</v>
          </cell>
          <cell r="AJ2213">
            <v>8894.25</v>
          </cell>
          <cell r="AK2213">
            <v>8894.25</v>
          </cell>
          <cell r="AL2213">
            <v>8894.25</v>
          </cell>
          <cell r="AM2213">
            <v>8894.25</v>
          </cell>
          <cell r="AN2213">
            <v>8894.25</v>
          </cell>
          <cell r="AO2213">
            <v>8894.25</v>
          </cell>
          <cell r="AP2213">
            <v>8894.25</v>
          </cell>
          <cell r="AQ2213">
            <v>8894.25</v>
          </cell>
          <cell r="AR2213">
            <v>8894.25</v>
          </cell>
          <cell r="AS2213">
            <v>8894.25</v>
          </cell>
          <cell r="AT2213">
            <v>8894.25</v>
          </cell>
          <cell r="AU2213">
            <v>8894.25</v>
          </cell>
          <cell r="AV2213">
            <v>8894.25</v>
          </cell>
          <cell r="AW2213">
            <v>8894.25</v>
          </cell>
          <cell r="AX2213">
            <v>8894.25</v>
          </cell>
          <cell r="AY2213">
            <v>8894.25</v>
          </cell>
          <cell r="AZ2213">
            <v>8894.25</v>
          </cell>
          <cell r="BA2213">
            <v>8894.25</v>
          </cell>
          <cell r="BB2213">
            <v>8894.25</v>
          </cell>
          <cell r="BC2213">
            <v>8894.25</v>
          </cell>
          <cell r="BD2213">
            <v>0</v>
          </cell>
          <cell r="BE2213">
            <v>0</v>
          </cell>
          <cell r="BF2213">
            <v>0</v>
          </cell>
          <cell r="BG2213">
            <v>0</v>
          </cell>
          <cell r="BH2213">
            <v>0</v>
          </cell>
          <cell r="BI2213">
            <v>0</v>
          </cell>
          <cell r="BJ2213">
            <v>0</v>
          </cell>
          <cell r="BK2213">
            <v>0</v>
          </cell>
          <cell r="BL2213">
            <v>0</v>
          </cell>
        </row>
        <row r="2214">
          <cell r="B2214" t="str">
            <v>1.2.04.01.00058</v>
          </cell>
          <cell r="C2214" t="str">
            <v xml:space="preserve">JL COMERCIAL LTDA                                 </v>
          </cell>
          <cell r="D2214">
            <v>5</v>
          </cell>
          <cell r="E2214">
            <v>0</v>
          </cell>
          <cell r="F2214">
            <v>0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1070.8900000000001</v>
          </cell>
          <cell r="R2214">
            <v>1070.8900000000001</v>
          </cell>
          <cell r="S2214">
            <v>1070.8900000000001</v>
          </cell>
          <cell r="T2214">
            <v>1070.8900000000001</v>
          </cell>
          <cell r="U2214">
            <v>1070.8900000000001</v>
          </cell>
          <cell r="V2214">
            <v>1070.8900000000001</v>
          </cell>
          <cell r="W2214">
            <v>1070.8900000000001</v>
          </cell>
          <cell r="X2214">
            <v>1070.8900000000001</v>
          </cell>
          <cell r="Y2214">
            <v>1070.8900000000001</v>
          </cell>
          <cell r="Z2214">
            <v>1070.8900000000001</v>
          </cell>
          <cell r="AA2214">
            <v>1070.8900000000001</v>
          </cell>
          <cell r="AB2214">
            <v>1070.8900000000001</v>
          </cell>
          <cell r="AC2214">
            <v>1070.8900000000001</v>
          </cell>
          <cell r="AD2214">
            <v>1070.8900000000001</v>
          </cell>
          <cell r="AE2214">
            <v>1070.8900000000001</v>
          </cell>
          <cell r="AF2214">
            <v>1070.8900000000001</v>
          </cell>
          <cell r="AG2214">
            <v>1070.8900000000001</v>
          </cell>
          <cell r="AH2214">
            <v>1070.8900000000001</v>
          </cell>
          <cell r="AI2214">
            <v>1070.8900000000001</v>
          </cell>
          <cell r="AJ2214">
            <v>1070.8900000000001</v>
          </cell>
          <cell r="AK2214">
            <v>1070.8900000000001</v>
          </cell>
          <cell r="AL2214">
            <v>1070.8900000000001</v>
          </cell>
          <cell r="AM2214">
            <v>1070.8900000000001</v>
          </cell>
          <cell r="AN2214">
            <v>1070.8900000000001</v>
          </cell>
          <cell r="AO2214">
            <v>5650.56</v>
          </cell>
          <cell r="AP2214">
            <v>5650.56</v>
          </cell>
          <cell r="AQ2214">
            <v>5650.56</v>
          </cell>
          <cell r="AR2214">
            <v>5650.56</v>
          </cell>
          <cell r="AS2214">
            <v>5650.56</v>
          </cell>
          <cell r="AT2214">
            <v>5650.56</v>
          </cell>
          <cell r="AU2214">
            <v>5650.56</v>
          </cell>
          <cell r="AV2214">
            <v>5674.14</v>
          </cell>
          <cell r="AW2214">
            <v>5674.14</v>
          </cell>
          <cell r="AX2214">
            <v>5674.14</v>
          </cell>
          <cell r="AY2214">
            <v>5674.14</v>
          </cell>
          <cell r="AZ2214">
            <v>9566.5</v>
          </cell>
          <cell r="BA2214">
            <v>9566.5</v>
          </cell>
          <cell r="BB2214">
            <v>9566.5</v>
          </cell>
          <cell r="BC2214">
            <v>9566.5</v>
          </cell>
          <cell r="BD2214">
            <v>0</v>
          </cell>
          <cell r="BE2214">
            <v>0</v>
          </cell>
          <cell r="BF2214">
            <v>0</v>
          </cell>
          <cell r="BG2214">
            <v>0</v>
          </cell>
          <cell r="BH2214">
            <v>0</v>
          </cell>
          <cell r="BI2214">
            <v>0</v>
          </cell>
          <cell r="BJ2214">
            <v>0</v>
          </cell>
          <cell r="BK2214">
            <v>0</v>
          </cell>
          <cell r="BL2214">
            <v>0</v>
          </cell>
        </row>
        <row r="2215">
          <cell r="B2215" t="str">
            <v>1.2.04.01.00059</v>
          </cell>
          <cell r="C2215" t="str">
            <v xml:space="preserve">JOSAPAR S/A                                       </v>
          </cell>
          <cell r="D2215">
            <v>5</v>
          </cell>
          <cell r="E2215">
            <v>0</v>
          </cell>
          <cell r="F2215">
            <v>0</v>
          </cell>
          <cell r="G2215">
            <v>0</v>
          </cell>
          <cell r="H2215">
            <v>0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AO2215">
            <v>5057.26</v>
          </cell>
          <cell r="AP2215">
            <v>5057.26</v>
          </cell>
          <cell r="AQ2215">
            <v>5057.26</v>
          </cell>
          <cell r="AR2215">
            <v>5057.26</v>
          </cell>
          <cell r="AS2215">
            <v>5057.26</v>
          </cell>
          <cell r="AT2215">
            <v>5057.26</v>
          </cell>
          <cell r="AU2215">
            <v>5057.26</v>
          </cell>
          <cell r="AV2215">
            <v>5057.26</v>
          </cell>
          <cell r="AW2215">
            <v>5057.26</v>
          </cell>
          <cell r="AX2215">
            <v>5057.26</v>
          </cell>
          <cell r="AY2215">
            <v>5057.26</v>
          </cell>
          <cell r="AZ2215">
            <v>5057.26</v>
          </cell>
          <cell r="BA2215">
            <v>5057.26</v>
          </cell>
          <cell r="BB2215">
            <v>5057.26</v>
          </cell>
          <cell r="BC2215">
            <v>5057.26</v>
          </cell>
          <cell r="BD2215">
            <v>0</v>
          </cell>
          <cell r="BE2215">
            <v>0</v>
          </cell>
          <cell r="BF2215">
            <v>0</v>
          </cell>
          <cell r="BG2215">
            <v>0</v>
          </cell>
          <cell r="BH2215">
            <v>0</v>
          </cell>
          <cell r="BI2215">
            <v>0</v>
          </cell>
          <cell r="BJ2215">
            <v>0</v>
          </cell>
          <cell r="BK2215">
            <v>0</v>
          </cell>
          <cell r="BL2215">
            <v>0</v>
          </cell>
        </row>
        <row r="2216">
          <cell r="B2216" t="str">
            <v>1.2.04.01.00060</v>
          </cell>
          <cell r="C2216" t="str">
            <v xml:space="preserve">LIMEIRENSE                                        </v>
          </cell>
          <cell r="D2216">
            <v>5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  <cell r="AY2216">
            <v>0</v>
          </cell>
          <cell r="AZ2216">
            <v>0</v>
          </cell>
          <cell r="BA2216">
            <v>0</v>
          </cell>
          <cell r="BB2216">
            <v>0</v>
          </cell>
          <cell r="BC2216">
            <v>0</v>
          </cell>
          <cell r="BD2216">
            <v>0</v>
          </cell>
          <cell r="BE2216">
            <v>0</v>
          </cell>
          <cell r="BF2216">
            <v>0</v>
          </cell>
          <cell r="BG2216">
            <v>0</v>
          </cell>
          <cell r="BH2216">
            <v>0</v>
          </cell>
          <cell r="BI2216">
            <v>0</v>
          </cell>
          <cell r="BJ2216">
            <v>0</v>
          </cell>
          <cell r="BK2216">
            <v>0</v>
          </cell>
          <cell r="BL2216">
            <v>0</v>
          </cell>
        </row>
        <row r="2217">
          <cell r="B2217" t="str">
            <v>1.2.04.01.00061</v>
          </cell>
          <cell r="C2217" t="str">
            <v xml:space="preserve">MACROFERTIL                                       </v>
          </cell>
          <cell r="D2217">
            <v>5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0</v>
          </cell>
          <cell r="P2217">
            <v>0</v>
          </cell>
          <cell r="AO2217">
            <v>1437.22</v>
          </cell>
          <cell r="AP2217">
            <v>1437.22</v>
          </cell>
          <cell r="AQ2217">
            <v>1437.22</v>
          </cell>
          <cell r="AR2217">
            <v>1437.22</v>
          </cell>
          <cell r="AS2217">
            <v>1437.22</v>
          </cell>
          <cell r="AT2217">
            <v>1437.22</v>
          </cell>
          <cell r="AU2217">
            <v>1437.22</v>
          </cell>
          <cell r="AV2217">
            <v>1437.22</v>
          </cell>
          <cell r="AW2217">
            <v>1437.22</v>
          </cell>
          <cell r="AX2217">
            <v>4244.6000000000004</v>
          </cell>
          <cell r="AY2217">
            <v>4244.6000000000004</v>
          </cell>
          <cell r="AZ2217">
            <v>9806.7000000000007</v>
          </cell>
          <cell r="BA2217">
            <v>9806.7000000000007</v>
          </cell>
          <cell r="BB2217">
            <v>9806.7000000000007</v>
          </cell>
          <cell r="BC2217">
            <v>9806.7000000000007</v>
          </cell>
          <cell r="BD2217">
            <v>0</v>
          </cell>
          <cell r="BE2217">
            <v>0</v>
          </cell>
          <cell r="BF2217">
            <v>0</v>
          </cell>
          <cell r="BG2217">
            <v>0</v>
          </cell>
          <cell r="BH2217">
            <v>0</v>
          </cell>
          <cell r="BI2217">
            <v>0</v>
          </cell>
          <cell r="BJ2217">
            <v>0</v>
          </cell>
          <cell r="BK2217">
            <v>0</v>
          </cell>
          <cell r="BL2217">
            <v>0</v>
          </cell>
        </row>
        <row r="2218">
          <cell r="B2218" t="str">
            <v>1.2.04.01.00062</v>
          </cell>
          <cell r="C2218" t="str">
            <v xml:space="preserve">MANAH S/A                                         </v>
          </cell>
          <cell r="D2218">
            <v>5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AO2218">
            <v>13135.96</v>
          </cell>
          <cell r="AP2218">
            <v>13135.96</v>
          </cell>
          <cell r="AQ2218">
            <v>13135.96</v>
          </cell>
          <cell r="AR2218">
            <v>13135.96</v>
          </cell>
          <cell r="AS2218">
            <v>13135.96</v>
          </cell>
          <cell r="AT2218">
            <v>13135.96</v>
          </cell>
          <cell r="AU2218">
            <v>9608.49</v>
          </cell>
          <cell r="AV2218">
            <v>9608.49</v>
          </cell>
          <cell r="AW2218">
            <v>9608.49</v>
          </cell>
          <cell r="AX2218">
            <v>9608.49</v>
          </cell>
          <cell r="AY2218">
            <v>9608.49</v>
          </cell>
          <cell r="AZ2218">
            <v>18040.72</v>
          </cell>
          <cell r="BA2218">
            <v>18040.72</v>
          </cell>
          <cell r="BB2218">
            <v>18040.72</v>
          </cell>
          <cell r="BC2218">
            <v>18040.72</v>
          </cell>
          <cell r="BD2218">
            <v>0</v>
          </cell>
          <cell r="BE2218">
            <v>0</v>
          </cell>
          <cell r="BF2218">
            <v>0</v>
          </cell>
          <cell r="BG2218">
            <v>0</v>
          </cell>
          <cell r="BH2218">
            <v>0</v>
          </cell>
          <cell r="BI2218">
            <v>0</v>
          </cell>
          <cell r="BJ2218">
            <v>0</v>
          </cell>
          <cell r="BK2218">
            <v>0</v>
          </cell>
          <cell r="BL2218">
            <v>0</v>
          </cell>
        </row>
        <row r="2219">
          <cell r="B2219" t="str">
            <v>1.2.04.01.00063</v>
          </cell>
          <cell r="C2219" t="str">
            <v xml:space="preserve">MAXFERTIL FERTILIZANTES LTDA                      </v>
          </cell>
          <cell r="D2219">
            <v>5</v>
          </cell>
          <cell r="E2219">
            <v>0</v>
          </cell>
          <cell r="F2219">
            <v>0</v>
          </cell>
          <cell r="G2219">
            <v>0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Q2219">
            <v>1787.75</v>
          </cell>
          <cell r="R2219">
            <v>1787.75</v>
          </cell>
          <cell r="S2219">
            <v>1787.75</v>
          </cell>
          <cell r="T2219">
            <v>1787.75</v>
          </cell>
          <cell r="U2219">
            <v>1787.75</v>
          </cell>
          <cell r="V2219">
            <v>1787.75</v>
          </cell>
          <cell r="W2219">
            <v>1787.75</v>
          </cell>
          <cell r="X2219">
            <v>1787.75</v>
          </cell>
          <cell r="Y2219">
            <v>1787.75</v>
          </cell>
          <cell r="Z2219">
            <v>1787.75</v>
          </cell>
          <cell r="AA2219">
            <v>1787.75</v>
          </cell>
          <cell r="AB2219">
            <v>1787.75</v>
          </cell>
          <cell r="AC2219">
            <v>1787.75</v>
          </cell>
          <cell r="AD2219">
            <v>1787.75</v>
          </cell>
          <cell r="AE2219">
            <v>1787.75</v>
          </cell>
          <cell r="AF2219">
            <v>1787.75</v>
          </cell>
          <cell r="AG2219">
            <v>1787.75</v>
          </cell>
          <cell r="AH2219">
            <v>1787.75</v>
          </cell>
          <cell r="AI2219">
            <v>1787.75</v>
          </cell>
          <cell r="AJ2219">
            <v>1787.75</v>
          </cell>
          <cell r="AK2219">
            <v>1787.75</v>
          </cell>
          <cell r="AL2219">
            <v>1787.75</v>
          </cell>
          <cell r="AM2219">
            <v>1787.75</v>
          </cell>
          <cell r="AN2219">
            <v>1787.75</v>
          </cell>
          <cell r="AO2219">
            <v>1787.75</v>
          </cell>
          <cell r="AP2219">
            <v>1787.75</v>
          </cell>
          <cell r="AQ2219">
            <v>1787.75</v>
          </cell>
          <cell r="AR2219">
            <v>1787.75</v>
          </cell>
          <cell r="AS2219">
            <v>1787.75</v>
          </cell>
          <cell r="AT2219">
            <v>1787.75</v>
          </cell>
          <cell r="AU2219">
            <v>1787.75</v>
          </cell>
          <cell r="AV2219">
            <v>1787.75</v>
          </cell>
          <cell r="AW2219">
            <v>1787.75</v>
          </cell>
          <cell r="AX2219">
            <v>1787.75</v>
          </cell>
          <cell r="AY2219">
            <v>1787.75</v>
          </cell>
          <cell r="AZ2219">
            <v>1787.75</v>
          </cell>
          <cell r="BA2219">
            <v>1787.75</v>
          </cell>
          <cell r="BB2219">
            <v>1787.75</v>
          </cell>
          <cell r="BC2219">
            <v>1787.75</v>
          </cell>
          <cell r="BD2219">
            <v>0</v>
          </cell>
          <cell r="BE2219">
            <v>0</v>
          </cell>
          <cell r="BF2219">
            <v>0</v>
          </cell>
          <cell r="BG2219">
            <v>0</v>
          </cell>
          <cell r="BH2219">
            <v>0</v>
          </cell>
          <cell r="BI2219">
            <v>0</v>
          </cell>
          <cell r="BJ2219">
            <v>0</v>
          </cell>
          <cell r="BK2219">
            <v>0</v>
          </cell>
          <cell r="BL2219">
            <v>0</v>
          </cell>
        </row>
        <row r="2220">
          <cell r="B2220" t="str">
            <v>1.2.04.01.00064</v>
          </cell>
          <cell r="C2220" t="str">
            <v xml:space="preserve">MITSUI                                            </v>
          </cell>
          <cell r="D2220">
            <v>5</v>
          </cell>
          <cell r="E2220">
            <v>0</v>
          </cell>
          <cell r="F2220">
            <v>0</v>
          </cell>
          <cell r="G2220">
            <v>0</v>
          </cell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Q2220">
            <v>54958.05</v>
          </cell>
          <cell r="R2220">
            <v>54958.05</v>
          </cell>
          <cell r="S2220">
            <v>54958.05</v>
          </cell>
          <cell r="T2220">
            <v>54958.05</v>
          </cell>
          <cell r="U2220">
            <v>54958.05</v>
          </cell>
          <cell r="V2220">
            <v>39212.699999999997</v>
          </cell>
          <cell r="W2220">
            <v>39212.699999999997</v>
          </cell>
          <cell r="X2220">
            <v>39212.699999999997</v>
          </cell>
          <cell r="Y2220">
            <v>39212.699999999997</v>
          </cell>
          <cell r="Z2220">
            <v>39212.699999999997</v>
          </cell>
          <cell r="AA2220">
            <v>39212.699999999997</v>
          </cell>
          <cell r="AB2220">
            <v>39212.699999999997</v>
          </cell>
          <cell r="AC2220">
            <v>39212.699999999997</v>
          </cell>
          <cell r="AD2220">
            <v>39212.699999999997</v>
          </cell>
          <cell r="AE2220">
            <v>39212.699999999997</v>
          </cell>
          <cell r="AF2220">
            <v>39212.699999999997</v>
          </cell>
          <cell r="AG2220">
            <v>39212.699999999997</v>
          </cell>
          <cell r="AH2220">
            <v>39212.699999999997</v>
          </cell>
          <cell r="AI2220">
            <v>39212.699999999997</v>
          </cell>
          <cell r="AJ2220">
            <v>39212.699999999997</v>
          </cell>
          <cell r="AK2220">
            <v>39212.699999999997</v>
          </cell>
          <cell r="AL2220">
            <v>39212.699999999997</v>
          </cell>
          <cell r="AM2220">
            <v>39212.699999999997</v>
          </cell>
          <cell r="AN2220">
            <v>39212.699999999997</v>
          </cell>
          <cell r="AO2220">
            <v>45445.91</v>
          </cell>
          <cell r="AP2220">
            <v>45445.91</v>
          </cell>
          <cell r="AQ2220">
            <v>45445.91</v>
          </cell>
          <cell r="AR2220">
            <v>45445.91</v>
          </cell>
          <cell r="AS2220">
            <v>45445.91</v>
          </cell>
          <cell r="AT2220">
            <v>45445.91</v>
          </cell>
          <cell r="AU2220">
            <v>45445.91</v>
          </cell>
          <cell r="AV2220">
            <v>46743.3</v>
          </cell>
          <cell r="AW2220">
            <v>46743.3</v>
          </cell>
          <cell r="AX2220">
            <v>47483.64</v>
          </cell>
          <cell r="AY2220">
            <v>47483.64</v>
          </cell>
          <cell r="AZ2220">
            <v>53066.6</v>
          </cell>
          <cell r="BA2220">
            <v>53264.47</v>
          </cell>
          <cell r="BB2220">
            <v>55532.28</v>
          </cell>
          <cell r="BC2220">
            <v>55532.28</v>
          </cell>
          <cell r="BD2220">
            <v>0</v>
          </cell>
          <cell r="BE2220">
            <v>0</v>
          </cell>
          <cell r="BF2220">
            <v>0</v>
          </cell>
          <cell r="BG2220">
            <v>0</v>
          </cell>
          <cell r="BH2220">
            <v>0</v>
          </cell>
          <cell r="BI2220">
            <v>0</v>
          </cell>
          <cell r="BJ2220">
            <v>0</v>
          </cell>
          <cell r="BK2220">
            <v>0</v>
          </cell>
          <cell r="BL2220">
            <v>0</v>
          </cell>
        </row>
        <row r="2221">
          <cell r="B2221" t="str">
            <v>1.2.04.01.00065</v>
          </cell>
          <cell r="C2221" t="str">
            <v xml:space="preserve">MULTIFERTIL                                       </v>
          </cell>
          <cell r="D2221">
            <v>5</v>
          </cell>
          <cell r="E2221">
            <v>0</v>
          </cell>
          <cell r="F2221">
            <v>0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4977.41</v>
          </cell>
          <cell r="R2221">
            <v>4977.41</v>
          </cell>
          <cell r="S2221">
            <v>4977.41</v>
          </cell>
          <cell r="T2221">
            <v>4977.41</v>
          </cell>
          <cell r="U2221">
            <v>4977.41</v>
          </cell>
          <cell r="V2221">
            <v>4977.41</v>
          </cell>
          <cell r="W2221">
            <v>4977.41</v>
          </cell>
          <cell r="X2221">
            <v>4977.41</v>
          </cell>
          <cell r="Y2221">
            <v>4977.41</v>
          </cell>
          <cell r="Z2221">
            <v>4977.41</v>
          </cell>
          <cell r="AA2221">
            <v>4977.41</v>
          </cell>
          <cell r="AB2221">
            <v>4977.41</v>
          </cell>
          <cell r="AC2221">
            <v>4977.41</v>
          </cell>
          <cell r="AD2221">
            <v>4977.41</v>
          </cell>
          <cell r="AE2221">
            <v>4977.41</v>
          </cell>
          <cell r="AF2221">
            <v>4977.41</v>
          </cell>
          <cell r="AG2221">
            <v>4977.41</v>
          </cell>
          <cell r="AH2221">
            <v>4977.41</v>
          </cell>
          <cell r="AI2221">
            <v>4977.41</v>
          </cell>
          <cell r="AJ2221">
            <v>4977.41</v>
          </cell>
          <cell r="AK2221">
            <v>4977.41</v>
          </cell>
          <cell r="AL2221">
            <v>4977.41</v>
          </cell>
          <cell r="AM2221">
            <v>4977.41</v>
          </cell>
          <cell r="AN2221">
            <v>4977.41</v>
          </cell>
          <cell r="AO2221">
            <v>16604.28</v>
          </cell>
          <cell r="AP2221">
            <v>16604.28</v>
          </cell>
          <cell r="AQ2221">
            <v>16604.28</v>
          </cell>
          <cell r="AR2221">
            <v>16604.28</v>
          </cell>
          <cell r="AS2221">
            <v>16604.28</v>
          </cell>
          <cell r="AT2221">
            <v>16604.28</v>
          </cell>
          <cell r="AU2221">
            <v>16604.28</v>
          </cell>
          <cell r="AV2221">
            <v>16604.28</v>
          </cell>
          <cell r="AW2221">
            <v>16604.28</v>
          </cell>
          <cell r="AX2221">
            <v>16604.28</v>
          </cell>
          <cell r="AY2221">
            <v>16604.28</v>
          </cell>
          <cell r="AZ2221">
            <v>16604.28</v>
          </cell>
          <cell r="BA2221">
            <v>16604.28</v>
          </cell>
          <cell r="BB2221">
            <v>16604.28</v>
          </cell>
          <cell r="BC2221">
            <v>16604.28</v>
          </cell>
          <cell r="BD2221">
            <v>0</v>
          </cell>
          <cell r="BE2221">
            <v>0</v>
          </cell>
          <cell r="BF2221">
            <v>0</v>
          </cell>
          <cell r="BG2221">
            <v>0</v>
          </cell>
          <cell r="BH2221">
            <v>0</v>
          </cell>
          <cell r="BI2221">
            <v>0</v>
          </cell>
          <cell r="BJ2221">
            <v>0</v>
          </cell>
          <cell r="BK2221">
            <v>0</v>
          </cell>
          <cell r="BL2221">
            <v>0</v>
          </cell>
        </row>
        <row r="2222">
          <cell r="B2222" t="str">
            <v>1.2.04.01.00066</v>
          </cell>
          <cell r="C2222" t="str">
            <v xml:space="preserve">NORDESTE                                          </v>
          </cell>
          <cell r="D2222">
            <v>5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AO2222">
            <v>0</v>
          </cell>
          <cell r="AP2222">
            <v>0</v>
          </cell>
          <cell r="AQ2222">
            <v>0</v>
          </cell>
          <cell r="AR2222">
            <v>0</v>
          </cell>
          <cell r="AS2222">
            <v>787.42</v>
          </cell>
          <cell r="AT2222">
            <v>787.42</v>
          </cell>
          <cell r="AU2222">
            <v>787.42</v>
          </cell>
          <cell r="AV2222">
            <v>787.42</v>
          </cell>
          <cell r="AW2222">
            <v>787.42</v>
          </cell>
          <cell r="AX2222">
            <v>787.42</v>
          </cell>
          <cell r="AY2222">
            <v>787.42</v>
          </cell>
          <cell r="AZ2222">
            <v>787.42</v>
          </cell>
          <cell r="BA2222">
            <v>787.42</v>
          </cell>
          <cell r="BB2222">
            <v>787.42</v>
          </cell>
          <cell r="BC2222">
            <v>787.42</v>
          </cell>
          <cell r="BD2222">
            <v>0</v>
          </cell>
          <cell r="BE2222">
            <v>0</v>
          </cell>
          <cell r="BF2222">
            <v>0</v>
          </cell>
          <cell r="BG2222">
            <v>0</v>
          </cell>
          <cell r="BH2222">
            <v>0</v>
          </cell>
          <cell r="BI2222">
            <v>0</v>
          </cell>
          <cell r="BJ2222">
            <v>0</v>
          </cell>
          <cell r="BK2222">
            <v>0</v>
          </cell>
          <cell r="BL2222">
            <v>0</v>
          </cell>
        </row>
        <row r="2223">
          <cell r="B2223" t="str">
            <v>1.2.04.01.00067</v>
          </cell>
          <cell r="C2223" t="str">
            <v xml:space="preserve">NUTRICAMPO                                        </v>
          </cell>
          <cell r="D2223">
            <v>5</v>
          </cell>
          <cell r="E2223">
            <v>0</v>
          </cell>
          <cell r="F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5.19</v>
          </cell>
          <cell r="R2223">
            <v>5.19</v>
          </cell>
          <cell r="S2223">
            <v>5.19</v>
          </cell>
          <cell r="T2223">
            <v>5.19</v>
          </cell>
          <cell r="U2223">
            <v>5.19</v>
          </cell>
          <cell r="V2223">
            <v>5.19</v>
          </cell>
          <cell r="W2223">
            <v>5.19</v>
          </cell>
          <cell r="X2223">
            <v>5.19</v>
          </cell>
          <cell r="Y2223">
            <v>5.19</v>
          </cell>
          <cell r="Z2223">
            <v>5.19</v>
          </cell>
          <cell r="AA2223">
            <v>5.19</v>
          </cell>
          <cell r="AB2223">
            <v>5.19</v>
          </cell>
          <cell r="AC2223">
            <v>5.19</v>
          </cell>
          <cell r="AD2223">
            <v>5.19</v>
          </cell>
          <cell r="AE2223">
            <v>5.19</v>
          </cell>
          <cell r="AF2223">
            <v>5.19</v>
          </cell>
          <cell r="AG2223">
            <v>5.19</v>
          </cell>
          <cell r="AH2223">
            <v>5.19</v>
          </cell>
          <cell r="AI2223">
            <v>5.19</v>
          </cell>
          <cell r="AJ2223">
            <v>5.19</v>
          </cell>
          <cell r="AK2223">
            <v>5.19</v>
          </cell>
          <cell r="AL2223">
            <v>5.19</v>
          </cell>
          <cell r="AM2223">
            <v>5.19</v>
          </cell>
          <cell r="AN2223">
            <v>5.19</v>
          </cell>
          <cell r="AO2223">
            <v>5.19</v>
          </cell>
          <cell r="AP2223">
            <v>5.19</v>
          </cell>
          <cell r="AQ2223">
            <v>5.19</v>
          </cell>
          <cell r="AR2223">
            <v>5.19</v>
          </cell>
          <cell r="AS2223">
            <v>5.19</v>
          </cell>
          <cell r="AT2223">
            <v>5.19</v>
          </cell>
          <cell r="AU2223">
            <v>5.19</v>
          </cell>
          <cell r="AV2223">
            <v>5.19</v>
          </cell>
          <cell r="AW2223">
            <v>5.19</v>
          </cell>
          <cell r="AX2223">
            <v>5.19</v>
          </cell>
          <cell r="AY2223">
            <v>5.19</v>
          </cell>
          <cell r="AZ2223">
            <v>5.19</v>
          </cell>
          <cell r="BA2223">
            <v>5.19</v>
          </cell>
          <cell r="BB2223">
            <v>5.19</v>
          </cell>
          <cell r="BC2223">
            <v>5.19</v>
          </cell>
          <cell r="BD2223">
            <v>0</v>
          </cell>
          <cell r="BE2223">
            <v>0</v>
          </cell>
          <cell r="BF2223">
            <v>0</v>
          </cell>
          <cell r="BG2223">
            <v>0</v>
          </cell>
          <cell r="BH2223">
            <v>0</v>
          </cell>
          <cell r="BI2223">
            <v>0</v>
          </cell>
          <cell r="BJ2223">
            <v>0</v>
          </cell>
          <cell r="BK2223">
            <v>0</v>
          </cell>
          <cell r="BL2223">
            <v>0</v>
          </cell>
        </row>
        <row r="2224">
          <cell r="B2224" t="str">
            <v>1.2.04.01.00068</v>
          </cell>
          <cell r="C2224" t="str">
            <v xml:space="preserve">OUROFERTIL LTDA                                   </v>
          </cell>
          <cell r="D2224">
            <v>5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1835.71</v>
          </cell>
          <cell r="R2224">
            <v>1835.71</v>
          </cell>
          <cell r="S2224">
            <v>1835.71</v>
          </cell>
          <cell r="T2224">
            <v>1835.71</v>
          </cell>
          <cell r="U2224">
            <v>1835.71</v>
          </cell>
          <cell r="V2224">
            <v>1835.71</v>
          </cell>
          <cell r="W2224">
            <v>1835.71</v>
          </cell>
          <cell r="X2224">
            <v>1835.71</v>
          </cell>
          <cell r="Y2224">
            <v>1835.71</v>
          </cell>
          <cell r="Z2224">
            <v>1835.71</v>
          </cell>
          <cell r="AA2224">
            <v>2613.9299999999998</v>
          </cell>
          <cell r="AB2224">
            <v>2613.9299999999998</v>
          </cell>
          <cell r="AC2224">
            <v>2613.9299999999998</v>
          </cell>
          <cell r="AD2224">
            <v>2613.9299999999998</v>
          </cell>
          <cell r="AE2224">
            <v>2613.9299999999998</v>
          </cell>
          <cell r="AF2224">
            <v>2613.9299999999998</v>
          </cell>
          <cell r="AG2224">
            <v>2613.9299999999998</v>
          </cell>
          <cell r="AH2224">
            <v>2613.9299999999998</v>
          </cell>
          <cell r="AI2224">
            <v>2613.9299999999998</v>
          </cell>
          <cell r="AJ2224">
            <v>2613.9299999999998</v>
          </cell>
          <cell r="AK2224">
            <v>2613.9299999999998</v>
          </cell>
          <cell r="AL2224">
            <v>2613.9299999999998</v>
          </cell>
          <cell r="AM2224">
            <v>2613.9299999999998</v>
          </cell>
          <cell r="AN2224">
            <v>2613.9299999999998</v>
          </cell>
          <cell r="AO2224">
            <v>10467.290000000001</v>
          </cell>
          <cell r="AP2224">
            <v>10467.290000000001</v>
          </cell>
          <cell r="AQ2224">
            <v>10467.290000000001</v>
          </cell>
          <cell r="AR2224">
            <v>10467.290000000001</v>
          </cell>
          <cell r="AS2224">
            <v>10467.290000000001</v>
          </cell>
          <cell r="AT2224">
            <v>10467.290000000001</v>
          </cell>
          <cell r="AU2224">
            <v>10467.290000000001</v>
          </cell>
          <cell r="AV2224">
            <v>10467.290000000001</v>
          </cell>
          <cell r="AW2224">
            <v>10467.290000000001</v>
          </cell>
          <cell r="AX2224">
            <v>10467.290000000001</v>
          </cell>
          <cell r="AY2224">
            <v>10467.290000000001</v>
          </cell>
          <cell r="AZ2224">
            <v>10467.290000000001</v>
          </cell>
          <cell r="BA2224">
            <v>10467.290000000001</v>
          </cell>
          <cell r="BB2224">
            <v>10467.290000000001</v>
          </cell>
          <cell r="BC2224">
            <v>10467.290000000001</v>
          </cell>
          <cell r="BD2224">
            <v>0</v>
          </cell>
          <cell r="BE2224">
            <v>0</v>
          </cell>
          <cell r="BF2224">
            <v>0</v>
          </cell>
          <cell r="BG2224">
            <v>0</v>
          </cell>
          <cell r="BH2224">
            <v>0</v>
          </cell>
          <cell r="BI2224">
            <v>0</v>
          </cell>
          <cell r="BJ2224">
            <v>0</v>
          </cell>
          <cell r="BK2224">
            <v>0</v>
          </cell>
          <cell r="BL2224">
            <v>0</v>
          </cell>
        </row>
        <row r="2225">
          <cell r="B2225" t="str">
            <v>1.2.04.01.00069</v>
          </cell>
          <cell r="C2225" t="str">
            <v xml:space="preserve">OUROFERTIL LTDA                                   </v>
          </cell>
          <cell r="D2225">
            <v>5</v>
          </cell>
          <cell r="E2225">
            <v>0</v>
          </cell>
          <cell r="F2225">
            <v>0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AO2225">
            <v>0</v>
          </cell>
          <cell r="AP2225">
            <v>0</v>
          </cell>
          <cell r="AQ2225">
            <v>0</v>
          </cell>
          <cell r="AR2225">
            <v>0</v>
          </cell>
          <cell r="AS2225">
            <v>0</v>
          </cell>
          <cell r="AT2225">
            <v>0</v>
          </cell>
          <cell r="AU2225">
            <v>0</v>
          </cell>
          <cell r="AV2225">
            <v>0</v>
          </cell>
          <cell r="AW2225">
            <v>0</v>
          </cell>
          <cell r="AX2225">
            <v>0</v>
          </cell>
          <cell r="AY2225">
            <v>0</v>
          </cell>
          <cell r="AZ2225">
            <v>0</v>
          </cell>
          <cell r="BA2225">
            <v>0</v>
          </cell>
          <cell r="BB2225">
            <v>0</v>
          </cell>
          <cell r="BC2225">
            <v>0</v>
          </cell>
          <cell r="BD2225">
            <v>0</v>
          </cell>
          <cell r="BE2225">
            <v>0</v>
          </cell>
          <cell r="BF2225">
            <v>0</v>
          </cell>
          <cell r="BG2225">
            <v>0</v>
          </cell>
          <cell r="BH2225">
            <v>0</v>
          </cell>
          <cell r="BI2225">
            <v>0</v>
          </cell>
          <cell r="BJ2225">
            <v>0</v>
          </cell>
          <cell r="BK2225">
            <v>0</v>
          </cell>
          <cell r="BL2225">
            <v>0</v>
          </cell>
        </row>
        <row r="2226">
          <cell r="B2226" t="str">
            <v>1.2.04.01.00070</v>
          </cell>
          <cell r="C2226" t="str">
            <v xml:space="preserve">OVETRIL                                           </v>
          </cell>
          <cell r="D2226">
            <v>5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AO2226">
            <v>0</v>
          </cell>
          <cell r="AP2226">
            <v>0</v>
          </cell>
          <cell r="AQ2226">
            <v>0</v>
          </cell>
          <cell r="AR2226">
            <v>0</v>
          </cell>
          <cell r="AS2226">
            <v>0</v>
          </cell>
          <cell r="AT2226">
            <v>0</v>
          </cell>
          <cell r="AU2226">
            <v>0</v>
          </cell>
          <cell r="AV2226">
            <v>0</v>
          </cell>
          <cell r="AW2226">
            <v>0</v>
          </cell>
          <cell r="AX2226">
            <v>0</v>
          </cell>
          <cell r="AY2226">
            <v>0</v>
          </cell>
          <cell r="AZ2226">
            <v>0</v>
          </cell>
          <cell r="BA2226">
            <v>0</v>
          </cell>
          <cell r="BB2226">
            <v>0</v>
          </cell>
          <cell r="BC2226">
            <v>0</v>
          </cell>
          <cell r="BD2226">
            <v>0</v>
          </cell>
          <cell r="BE2226">
            <v>0</v>
          </cell>
          <cell r="BF2226">
            <v>0</v>
          </cell>
          <cell r="BG2226">
            <v>0</v>
          </cell>
          <cell r="BH2226">
            <v>0</v>
          </cell>
          <cell r="BI2226">
            <v>0</v>
          </cell>
          <cell r="BJ2226">
            <v>0</v>
          </cell>
          <cell r="BK2226">
            <v>0</v>
          </cell>
          <cell r="BL2226">
            <v>0</v>
          </cell>
        </row>
        <row r="2227">
          <cell r="B2227" t="str">
            <v>1.2.04.01.00071</v>
          </cell>
          <cell r="C2227" t="str">
            <v xml:space="preserve">PARANAIBA                                         </v>
          </cell>
          <cell r="D2227">
            <v>5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AO2227">
            <v>8605.26</v>
          </cell>
          <cell r="AP2227">
            <v>8605.26</v>
          </cell>
          <cell r="AQ2227">
            <v>8605.26</v>
          </cell>
          <cell r="AR2227">
            <v>8605.26</v>
          </cell>
          <cell r="AS2227">
            <v>8605.26</v>
          </cell>
          <cell r="AT2227">
            <v>8605.26</v>
          </cell>
          <cell r="AU2227">
            <v>8605.26</v>
          </cell>
          <cell r="AV2227">
            <v>12740.34</v>
          </cell>
          <cell r="AW2227">
            <v>12740.34</v>
          </cell>
          <cell r="AX2227">
            <v>12740.34</v>
          </cell>
          <cell r="AY2227">
            <v>12740.34</v>
          </cell>
          <cell r="AZ2227">
            <v>16238.99</v>
          </cell>
          <cell r="BA2227">
            <v>16238.99</v>
          </cell>
          <cell r="BB2227">
            <v>16238.99</v>
          </cell>
          <cell r="BC2227">
            <v>16238.99</v>
          </cell>
          <cell r="BD2227">
            <v>0</v>
          </cell>
          <cell r="BE2227">
            <v>0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  <cell r="BK2227">
            <v>0</v>
          </cell>
          <cell r="BL2227">
            <v>0</v>
          </cell>
        </row>
        <row r="2228">
          <cell r="B2228" t="str">
            <v>1.2.04.01.00072</v>
          </cell>
          <cell r="C2228" t="str">
            <v xml:space="preserve">PATOSFERTIL LTDA                                  </v>
          </cell>
          <cell r="D2228">
            <v>5</v>
          </cell>
          <cell r="E2228">
            <v>0</v>
          </cell>
          <cell r="F2228">
            <v>0</v>
          </cell>
          <cell r="G2228">
            <v>0</v>
          </cell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AO2228">
            <v>0</v>
          </cell>
          <cell r="AP2228">
            <v>0</v>
          </cell>
          <cell r="AQ2228">
            <v>0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0</v>
          </cell>
          <cell r="AY2228">
            <v>0</v>
          </cell>
          <cell r="AZ2228">
            <v>0</v>
          </cell>
          <cell r="BA2228">
            <v>0</v>
          </cell>
          <cell r="BB2228">
            <v>0</v>
          </cell>
          <cell r="BC2228">
            <v>0</v>
          </cell>
          <cell r="BD2228">
            <v>0</v>
          </cell>
          <cell r="BE2228">
            <v>0</v>
          </cell>
          <cell r="BF2228">
            <v>0</v>
          </cell>
          <cell r="BG2228">
            <v>0</v>
          </cell>
          <cell r="BH2228">
            <v>0</v>
          </cell>
          <cell r="BI2228">
            <v>0</v>
          </cell>
          <cell r="BJ2228">
            <v>0</v>
          </cell>
          <cell r="BK2228">
            <v>0</v>
          </cell>
          <cell r="BL2228">
            <v>0</v>
          </cell>
        </row>
        <row r="2229">
          <cell r="B2229" t="str">
            <v>1.2.04.01.00073</v>
          </cell>
          <cell r="C2229" t="str">
            <v xml:space="preserve">PATUREBA                                          </v>
          </cell>
          <cell r="D2229">
            <v>5</v>
          </cell>
          <cell r="E2229">
            <v>0</v>
          </cell>
          <cell r="F2229">
            <v>0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AO2229">
            <v>0</v>
          </cell>
          <cell r="AP2229">
            <v>0</v>
          </cell>
          <cell r="AQ2229">
            <v>0</v>
          </cell>
          <cell r="AR2229">
            <v>0</v>
          </cell>
          <cell r="AS2229">
            <v>0</v>
          </cell>
          <cell r="AT2229">
            <v>0</v>
          </cell>
          <cell r="AU2229">
            <v>0</v>
          </cell>
          <cell r="AV2229">
            <v>0</v>
          </cell>
          <cell r="AW2229">
            <v>0</v>
          </cell>
          <cell r="AX2229">
            <v>0</v>
          </cell>
          <cell r="AY2229">
            <v>0</v>
          </cell>
          <cell r="AZ2229">
            <v>0</v>
          </cell>
          <cell r="BA2229">
            <v>130.54</v>
          </cell>
          <cell r="BB2229">
            <v>130.54</v>
          </cell>
          <cell r="BC2229">
            <v>130.54</v>
          </cell>
          <cell r="BD2229">
            <v>0</v>
          </cell>
          <cell r="BE2229">
            <v>0</v>
          </cell>
          <cell r="BF2229">
            <v>0</v>
          </cell>
          <cell r="BG2229">
            <v>0</v>
          </cell>
          <cell r="BH2229">
            <v>0</v>
          </cell>
          <cell r="BI2229">
            <v>0</v>
          </cell>
          <cell r="BJ2229">
            <v>0</v>
          </cell>
          <cell r="BK2229">
            <v>0</v>
          </cell>
          <cell r="BL2229">
            <v>0</v>
          </cell>
        </row>
        <row r="2230">
          <cell r="B2230" t="str">
            <v>1.2.04.01.00074</v>
          </cell>
          <cell r="C2230" t="str">
            <v xml:space="preserve">PETROL                                            </v>
          </cell>
          <cell r="D2230">
            <v>5</v>
          </cell>
          <cell r="E2230">
            <v>0</v>
          </cell>
          <cell r="F2230">
            <v>0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71.41</v>
          </cell>
          <cell r="R2230">
            <v>71.41</v>
          </cell>
          <cell r="S2230">
            <v>71.41</v>
          </cell>
          <cell r="T2230">
            <v>71.41</v>
          </cell>
          <cell r="U2230">
            <v>71.41</v>
          </cell>
          <cell r="V2230">
            <v>71.41</v>
          </cell>
          <cell r="W2230">
            <v>71.41</v>
          </cell>
          <cell r="X2230">
            <v>71.41</v>
          </cell>
          <cell r="Y2230">
            <v>71.41</v>
          </cell>
          <cell r="Z2230">
            <v>71.41</v>
          </cell>
          <cell r="AA2230">
            <v>71.41</v>
          </cell>
          <cell r="AB2230">
            <v>71.41</v>
          </cell>
          <cell r="AC2230">
            <v>71.41</v>
          </cell>
          <cell r="AD2230">
            <v>71.41</v>
          </cell>
          <cell r="AE2230">
            <v>71.41</v>
          </cell>
          <cell r="AF2230">
            <v>71.41</v>
          </cell>
          <cell r="AG2230">
            <v>71.41</v>
          </cell>
          <cell r="AH2230">
            <v>71.41</v>
          </cell>
          <cell r="AI2230">
            <v>71.41</v>
          </cell>
          <cell r="AJ2230">
            <v>71.41</v>
          </cell>
          <cell r="AK2230">
            <v>71.41</v>
          </cell>
          <cell r="AL2230">
            <v>71.41</v>
          </cell>
          <cell r="AM2230">
            <v>71.41</v>
          </cell>
          <cell r="AN2230">
            <v>71.41</v>
          </cell>
          <cell r="AO2230">
            <v>71.41</v>
          </cell>
          <cell r="AP2230">
            <v>71.41</v>
          </cell>
          <cell r="AQ2230">
            <v>71.41</v>
          </cell>
          <cell r="AR2230">
            <v>71.41</v>
          </cell>
          <cell r="AS2230">
            <v>71.41</v>
          </cell>
          <cell r="AT2230">
            <v>71.41</v>
          </cell>
          <cell r="AU2230">
            <v>71.41</v>
          </cell>
          <cell r="AV2230">
            <v>71.41</v>
          </cell>
          <cell r="AW2230">
            <v>71.41</v>
          </cell>
          <cell r="AX2230">
            <v>71.41</v>
          </cell>
          <cell r="AY2230">
            <v>71.41</v>
          </cell>
          <cell r="AZ2230">
            <v>71.41</v>
          </cell>
          <cell r="BA2230">
            <v>71.41</v>
          </cell>
          <cell r="BB2230">
            <v>71.41</v>
          </cell>
          <cell r="BC2230">
            <v>71.41</v>
          </cell>
          <cell r="BD2230">
            <v>0</v>
          </cell>
          <cell r="BE2230">
            <v>0</v>
          </cell>
          <cell r="BF2230">
            <v>0</v>
          </cell>
          <cell r="BG2230">
            <v>0</v>
          </cell>
          <cell r="BH2230">
            <v>0</v>
          </cell>
          <cell r="BI2230">
            <v>0</v>
          </cell>
          <cell r="BJ2230">
            <v>0</v>
          </cell>
          <cell r="BK2230">
            <v>0</v>
          </cell>
          <cell r="BL2230">
            <v>0</v>
          </cell>
        </row>
        <row r="2231">
          <cell r="B2231" t="str">
            <v>1.2.04.01.00075</v>
          </cell>
          <cell r="C2231" t="str">
            <v xml:space="preserve">PIRATINI                                          </v>
          </cell>
          <cell r="D2231">
            <v>5</v>
          </cell>
          <cell r="E2231">
            <v>0</v>
          </cell>
          <cell r="F2231">
            <v>0</v>
          </cell>
          <cell r="G2231">
            <v>0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9414.06</v>
          </cell>
          <cell r="R2231">
            <v>9414.06</v>
          </cell>
          <cell r="S2231">
            <v>9414.06</v>
          </cell>
          <cell r="T2231">
            <v>9414.06</v>
          </cell>
          <cell r="U2231">
            <v>9414.06</v>
          </cell>
          <cell r="V2231">
            <v>9414.06</v>
          </cell>
          <cell r="W2231">
            <v>9414.06</v>
          </cell>
          <cell r="X2231">
            <v>9414.06</v>
          </cell>
          <cell r="Y2231">
            <v>9414.06</v>
          </cell>
          <cell r="Z2231">
            <v>9414.06</v>
          </cell>
          <cell r="AA2231">
            <v>9414.06</v>
          </cell>
          <cell r="AB2231">
            <v>9414.06</v>
          </cell>
          <cell r="AC2231">
            <v>9414.06</v>
          </cell>
          <cell r="AD2231">
            <v>9414.06</v>
          </cell>
          <cell r="AE2231">
            <v>9414.06</v>
          </cell>
          <cell r="AF2231">
            <v>9414.06</v>
          </cell>
          <cell r="AG2231">
            <v>9414.06</v>
          </cell>
          <cell r="AH2231">
            <v>9414.06</v>
          </cell>
          <cell r="AI2231">
            <v>9414.06</v>
          </cell>
          <cell r="AJ2231">
            <v>9414.06</v>
          </cell>
          <cell r="AK2231">
            <v>9414.06</v>
          </cell>
          <cell r="AL2231">
            <v>9414.06</v>
          </cell>
          <cell r="AM2231">
            <v>9414.06</v>
          </cell>
          <cell r="AN2231">
            <v>9414.06</v>
          </cell>
          <cell r="AO2231">
            <v>26668.61</v>
          </cell>
          <cell r="AP2231">
            <v>26668.61</v>
          </cell>
          <cell r="AQ2231">
            <v>26668.61</v>
          </cell>
          <cell r="AR2231">
            <v>26668.61</v>
          </cell>
          <cell r="AS2231">
            <v>32749.32</v>
          </cell>
          <cell r="AT2231">
            <v>32749.32</v>
          </cell>
          <cell r="AU2231">
            <v>32749.32</v>
          </cell>
          <cell r="AV2231">
            <v>32749.32</v>
          </cell>
          <cell r="AW2231">
            <v>32749.32</v>
          </cell>
          <cell r="AX2231">
            <v>32749.32</v>
          </cell>
          <cell r="AY2231">
            <v>32749.32</v>
          </cell>
          <cell r="AZ2231">
            <v>64998.39</v>
          </cell>
          <cell r="BA2231">
            <v>64998.39</v>
          </cell>
          <cell r="BB2231">
            <v>64998.39</v>
          </cell>
          <cell r="BC2231">
            <v>64998.39</v>
          </cell>
          <cell r="BD2231">
            <v>0</v>
          </cell>
          <cell r="BE2231">
            <v>0</v>
          </cell>
          <cell r="BF2231">
            <v>0</v>
          </cell>
          <cell r="BG2231">
            <v>0</v>
          </cell>
          <cell r="BH2231">
            <v>0</v>
          </cell>
          <cell r="BI2231">
            <v>0</v>
          </cell>
          <cell r="BJ2231">
            <v>0</v>
          </cell>
          <cell r="BK2231">
            <v>0</v>
          </cell>
          <cell r="BL2231">
            <v>0</v>
          </cell>
        </row>
        <row r="2232">
          <cell r="B2232" t="str">
            <v>1.2.04.01.00076</v>
          </cell>
          <cell r="C2232" t="str">
            <v xml:space="preserve">PROFERTIL                                         </v>
          </cell>
          <cell r="D2232">
            <v>5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41504.379999999997</v>
          </cell>
          <cell r="R2232">
            <v>41504.379999999997</v>
          </cell>
          <cell r="S2232">
            <v>41504.379999999997</v>
          </cell>
          <cell r="T2232">
            <v>41504.379999999997</v>
          </cell>
          <cell r="U2232">
            <v>41504.379999999997</v>
          </cell>
          <cell r="V2232">
            <v>41504.379999999997</v>
          </cell>
          <cell r="W2232">
            <v>41504.379999999997</v>
          </cell>
          <cell r="X2232">
            <v>41504.379999999997</v>
          </cell>
          <cell r="Y2232">
            <v>41504.379999999997</v>
          </cell>
          <cell r="Z2232">
            <v>41504.379999999997</v>
          </cell>
          <cell r="AA2232">
            <v>41504.379999999997</v>
          </cell>
          <cell r="AB2232">
            <v>41504.379999999997</v>
          </cell>
          <cell r="AC2232">
            <v>41504.379999999997</v>
          </cell>
          <cell r="AD2232">
            <v>41504.379999999997</v>
          </cell>
          <cell r="AE2232">
            <v>41504.379999999997</v>
          </cell>
          <cell r="AF2232">
            <v>41504.379999999997</v>
          </cell>
          <cell r="AG2232">
            <v>41504.379999999997</v>
          </cell>
          <cell r="AH2232">
            <v>41504.379999999997</v>
          </cell>
          <cell r="AI2232">
            <v>41504.379999999997</v>
          </cell>
          <cell r="AJ2232">
            <v>41504.379999999997</v>
          </cell>
          <cell r="AK2232">
            <v>41504.379999999997</v>
          </cell>
          <cell r="AL2232">
            <v>41504.379999999997</v>
          </cell>
          <cell r="AM2232">
            <v>41504.379999999997</v>
          </cell>
          <cell r="AN2232">
            <v>41504.379999999997</v>
          </cell>
          <cell r="AO2232">
            <v>94632.44</v>
          </cell>
          <cell r="AP2232">
            <v>104259.44</v>
          </cell>
          <cell r="AQ2232">
            <v>104259.44</v>
          </cell>
          <cell r="AR2232">
            <v>104259.44</v>
          </cell>
          <cell r="AS2232">
            <v>104259.44</v>
          </cell>
          <cell r="AT2232">
            <v>104259.44</v>
          </cell>
          <cell r="AU2232">
            <v>104259.44</v>
          </cell>
          <cell r="AV2232">
            <v>107070.66</v>
          </cell>
          <cell r="AW2232">
            <v>120791.48</v>
          </cell>
          <cell r="AX2232">
            <v>129999.82</v>
          </cell>
          <cell r="AY2232">
            <v>129999.82</v>
          </cell>
          <cell r="AZ2232">
            <v>149839.70000000001</v>
          </cell>
          <cell r="BA2232">
            <v>185802.88</v>
          </cell>
          <cell r="BB2232">
            <v>236542.88</v>
          </cell>
          <cell r="BC2232">
            <v>236542.88</v>
          </cell>
          <cell r="BD2232">
            <v>0</v>
          </cell>
          <cell r="BE2232">
            <v>0</v>
          </cell>
          <cell r="BF2232">
            <v>0</v>
          </cell>
          <cell r="BG2232">
            <v>0</v>
          </cell>
          <cell r="BH2232">
            <v>0</v>
          </cell>
          <cell r="BI2232">
            <v>0</v>
          </cell>
          <cell r="BJ2232">
            <v>0</v>
          </cell>
          <cell r="BK2232">
            <v>0</v>
          </cell>
          <cell r="BL2232">
            <v>0</v>
          </cell>
        </row>
        <row r="2233">
          <cell r="B2233" t="str">
            <v>1.2.04.01.00077</v>
          </cell>
          <cell r="C2233" t="str">
            <v xml:space="preserve">PROPLAN                                           </v>
          </cell>
          <cell r="D2233">
            <v>5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AO2233">
            <v>0</v>
          </cell>
          <cell r="AP2233">
            <v>0</v>
          </cell>
          <cell r="AQ2233">
            <v>0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0</v>
          </cell>
          <cell r="AY2233">
            <v>0</v>
          </cell>
          <cell r="AZ2233">
            <v>0</v>
          </cell>
          <cell r="BA2233">
            <v>0</v>
          </cell>
          <cell r="BB2233">
            <v>0</v>
          </cell>
          <cell r="BC2233">
            <v>0</v>
          </cell>
          <cell r="BD2233">
            <v>0</v>
          </cell>
          <cell r="BE2233">
            <v>0</v>
          </cell>
          <cell r="BF2233">
            <v>0</v>
          </cell>
          <cell r="BG2233">
            <v>0</v>
          </cell>
          <cell r="BH2233">
            <v>0</v>
          </cell>
          <cell r="BI2233">
            <v>0</v>
          </cell>
          <cell r="BJ2233">
            <v>0</v>
          </cell>
          <cell r="BK2233">
            <v>0</v>
          </cell>
          <cell r="BL2233">
            <v>0</v>
          </cell>
        </row>
        <row r="2234">
          <cell r="B2234" t="str">
            <v>1.2.04.01.00078</v>
          </cell>
          <cell r="C2234" t="str">
            <v xml:space="preserve">REICHTER                                          </v>
          </cell>
          <cell r="D2234">
            <v>5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21.03</v>
          </cell>
          <cell r="R2234">
            <v>21.03</v>
          </cell>
          <cell r="S2234">
            <v>21.03</v>
          </cell>
          <cell r="T2234">
            <v>21.03</v>
          </cell>
          <cell r="U2234">
            <v>21.03</v>
          </cell>
          <cell r="V2234">
            <v>21.03</v>
          </cell>
          <cell r="W2234">
            <v>21.03</v>
          </cell>
          <cell r="X2234">
            <v>21.03</v>
          </cell>
          <cell r="Y2234">
            <v>21.03</v>
          </cell>
          <cell r="Z2234">
            <v>21.03</v>
          </cell>
          <cell r="AA2234">
            <v>21.03</v>
          </cell>
          <cell r="AB2234">
            <v>21.03</v>
          </cell>
          <cell r="AC2234">
            <v>21.03</v>
          </cell>
          <cell r="AD2234">
            <v>21.03</v>
          </cell>
          <cell r="AE2234">
            <v>21.03</v>
          </cell>
          <cell r="AF2234">
            <v>21.03</v>
          </cell>
          <cell r="AG2234">
            <v>21.03</v>
          </cell>
          <cell r="AH2234">
            <v>21.03</v>
          </cell>
          <cell r="AI2234">
            <v>21.03</v>
          </cell>
          <cell r="AJ2234">
            <v>21.03</v>
          </cell>
          <cell r="AK2234">
            <v>21.03</v>
          </cell>
          <cell r="AL2234">
            <v>21.03</v>
          </cell>
          <cell r="AM2234">
            <v>21.03</v>
          </cell>
          <cell r="AN2234">
            <v>21.03</v>
          </cell>
          <cell r="AO2234">
            <v>21.03</v>
          </cell>
          <cell r="AP2234">
            <v>21.03</v>
          </cell>
          <cell r="AQ2234">
            <v>21.03</v>
          </cell>
          <cell r="AR2234">
            <v>21.03</v>
          </cell>
          <cell r="AS2234">
            <v>21.03</v>
          </cell>
          <cell r="AT2234">
            <v>21.03</v>
          </cell>
          <cell r="AU2234">
            <v>21.03</v>
          </cell>
          <cell r="AV2234">
            <v>21.03</v>
          </cell>
          <cell r="AW2234">
            <v>21.03</v>
          </cell>
          <cell r="AX2234">
            <v>21.03</v>
          </cell>
          <cell r="AY2234">
            <v>21.03</v>
          </cell>
          <cell r="AZ2234">
            <v>21.03</v>
          </cell>
          <cell r="BA2234">
            <v>21.03</v>
          </cell>
          <cell r="BB2234">
            <v>21.03</v>
          </cell>
          <cell r="BC2234">
            <v>21.03</v>
          </cell>
          <cell r="BD2234">
            <v>0</v>
          </cell>
          <cell r="BE2234">
            <v>0</v>
          </cell>
          <cell r="BF2234">
            <v>0</v>
          </cell>
          <cell r="BG2234">
            <v>0</v>
          </cell>
          <cell r="BH2234">
            <v>0</v>
          </cell>
          <cell r="BI2234">
            <v>0</v>
          </cell>
          <cell r="BJ2234">
            <v>0</v>
          </cell>
          <cell r="BK2234">
            <v>0</v>
          </cell>
          <cell r="BL2234">
            <v>0</v>
          </cell>
        </row>
        <row r="2235">
          <cell r="B2235" t="str">
            <v>1.2.04.01.00079</v>
          </cell>
          <cell r="C2235" t="str">
            <v xml:space="preserve">RICHCO                                            </v>
          </cell>
          <cell r="D2235">
            <v>5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116.98</v>
          </cell>
          <cell r="R2235">
            <v>116.98</v>
          </cell>
          <cell r="S2235">
            <v>116.98</v>
          </cell>
          <cell r="T2235">
            <v>116.98</v>
          </cell>
          <cell r="U2235">
            <v>116.98</v>
          </cell>
          <cell r="V2235">
            <v>116.98</v>
          </cell>
          <cell r="W2235">
            <v>116.98</v>
          </cell>
          <cell r="X2235">
            <v>116.98</v>
          </cell>
          <cell r="Y2235">
            <v>116.98</v>
          </cell>
          <cell r="Z2235">
            <v>116.98</v>
          </cell>
          <cell r="AA2235">
            <v>116.98</v>
          </cell>
          <cell r="AB2235">
            <v>116.98</v>
          </cell>
          <cell r="AC2235">
            <v>116.98</v>
          </cell>
          <cell r="AD2235">
            <v>116.98</v>
          </cell>
          <cell r="AE2235">
            <v>116.98</v>
          </cell>
          <cell r="AF2235">
            <v>116.98</v>
          </cell>
          <cell r="AG2235">
            <v>116.98</v>
          </cell>
          <cell r="AH2235">
            <v>116.98</v>
          </cell>
          <cell r="AI2235">
            <v>116.98</v>
          </cell>
          <cell r="AJ2235">
            <v>116.98</v>
          </cell>
          <cell r="AK2235">
            <v>116.98</v>
          </cell>
          <cell r="AL2235">
            <v>116.98</v>
          </cell>
          <cell r="AM2235">
            <v>116.98</v>
          </cell>
          <cell r="AN2235">
            <v>116.98</v>
          </cell>
          <cell r="AO2235">
            <v>116.98</v>
          </cell>
          <cell r="AP2235">
            <v>116.98</v>
          </cell>
          <cell r="AQ2235">
            <v>116.98</v>
          </cell>
          <cell r="AR2235">
            <v>116.98</v>
          </cell>
          <cell r="AS2235">
            <v>116.98</v>
          </cell>
          <cell r="AT2235">
            <v>116.98</v>
          </cell>
          <cell r="AU2235">
            <v>116.98</v>
          </cell>
          <cell r="AV2235">
            <v>116.98</v>
          </cell>
          <cell r="AW2235">
            <v>116.98</v>
          </cell>
          <cell r="AX2235">
            <v>116.98</v>
          </cell>
          <cell r="AY2235">
            <v>116.98</v>
          </cell>
          <cell r="AZ2235">
            <v>116.98</v>
          </cell>
          <cell r="BA2235">
            <v>116.98</v>
          </cell>
          <cell r="BB2235">
            <v>116.98</v>
          </cell>
          <cell r="BC2235">
            <v>116.98</v>
          </cell>
          <cell r="BD2235">
            <v>0</v>
          </cell>
          <cell r="BE2235">
            <v>0</v>
          </cell>
          <cell r="BF2235">
            <v>0</v>
          </cell>
          <cell r="BG2235">
            <v>0</v>
          </cell>
          <cell r="BH2235">
            <v>0</v>
          </cell>
          <cell r="BI2235">
            <v>0</v>
          </cell>
          <cell r="BJ2235">
            <v>0</v>
          </cell>
          <cell r="BK2235">
            <v>0</v>
          </cell>
          <cell r="BL2235">
            <v>0</v>
          </cell>
        </row>
        <row r="2236">
          <cell r="B2236" t="str">
            <v>1.2.04.01.00080</v>
          </cell>
          <cell r="C2236" t="str">
            <v xml:space="preserve">SANTA TEREZINHA                                   </v>
          </cell>
          <cell r="D2236">
            <v>5</v>
          </cell>
          <cell r="E2236">
            <v>0</v>
          </cell>
          <cell r="F2236">
            <v>0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AO2236">
            <v>0</v>
          </cell>
          <cell r="AP2236">
            <v>0</v>
          </cell>
          <cell r="AQ2236">
            <v>0</v>
          </cell>
          <cell r="AR2236">
            <v>0</v>
          </cell>
          <cell r="AS2236">
            <v>8088.49</v>
          </cell>
          <cell r="AT2236">
            <v>8088.49</v>
          </cell>
          <cell r="AU2236">
            <v>8088.49</v>
          </cell>
          <cell r="AV2236">
            <v>8088.49</v>
          </cell>
          <cell r="AW2236">
            <v>8088.49</v>
          </cell>
          <cell r="AX2236">
            <v>16012.94</v>
          </cell>
          <cell r="AY2236">
            <v>16012.94</v>
          </cell>
          <cell r="AZ2236">
            <v>16012.94</v>
          </cell>
          <cell r="BA2236">
            <v>16012.94</v>
          </cell>
          <cell r="BB2236">
            <v>16012.94</v>
          </cell>
          <cell r="BC2236">
            <v>16012.94</v>
          </cell>
          <cell r="BD2236">
            <v>0</v>
          </cell>
          <cell r="BE2236">
            <v>0</v>
          </cell>
          <cell r="BF2236">
            <v>0</v>
          </cell>
          <cell r="BG2236">
            <v>0</v>
          </cell>
          <cell r="BH2236">
            <v>0</v>
          </cell>
          <cell r="BI2236">
            <v>0</v>
          </cell>
          <cell r="BJ2236">
            <v>0</v>
          </cell>
          <cell r="BK2236">
            <v>0</v>
          </cell>
          <cell r="BL2236">
            <v>0</v>
          </cell>
        </row>
        <row r="2237">
          <cell r="B2237" t="str">
            <v>1.2.04.01.00081</v>
          </cell>
          <cell r="C2237" t="str">
            <v xml:space="preserve">SEIVAFERTIL                                       </v>
          </cell>
          <cell r="D2237">
            <v>5</v>
          </cell>
          <cell r="E2237">
            <v>0</v>
          </cell>
          <cell r="F2237">
            <v>0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7.0000000000000007E-2</v>
          </cell>
          <cell r="R2237">
            <v>7.0000000000000007E-2</v>
          </cell>
          <cell r="S2237">
            <v>7.0000000000000007E-2</v>
          </cell>
          <cell r="T2237">
            <v>7.0000000000000007E-2</v>
          </cell>
          <cell r="U2237">
            <v>7.0000000000000007E-2</v>
          </cell>
          <cell r="V2237">
            <v>7.0000000000000007E-2</v>
          </cell>
          <cell r="W2237">
            <v>7.0000000000000007E-2</v>
          </cell>
          <cell r="X2237">
            <v>7.0000000000000007E-2</v>
          </cell>
          <cell r="Y2237">
            <v>7.0000000000000007E-2</v>
          </cell>
          <cell r="Z2237">
            <v>7.0000000000000007E-2</v>
          </cell>
          <cell r="AA2237">
            <v>7.0000000000000007E-2</v>
          </cell>
          <cell r="AB2237">
            <v>7.0000000000000007E-2</v>
          </cell>
          <cell r="AC2237">
            <v>7.0000000000000007E-2</v>
          </cell>
          <cell r="AD2237">
            <v>7.0000000000000007E-2</v>
          </cell>
          <cell r="AE2237">
            <v>7.0000000000000007E-2</v>
          </cell>
          <cell r="AF2237">
            <v>7.0000000000000007E-2</v>
          </cell>
          <cell r="AG2237">
            <v>7.0000000000000007E-2</v>
          </cell>
          <cell r="AH2237">
            <v>7.0000000000000007E-2</v>
          </cell>
          <cell r="AI2237">
            <v>7.0000000000000007E-2</v>
          </cell>
          <cell r="AJ2237">
            <v>7.0000000000000007E-2</v>
          </cell>
          <cell r="AK2237">
            <v>7.0000000000000007E-2</v>
          </cell>
          <cell r="AL2237">
            <v>7.0000000000000007E-2</v>
          </cell>
          <cell r="AM2237">
            <v>7.0000000000000007E-2</v>
          </cell>
          <cell r="AN2237">
            <v>7.0000000000000007E-2</v>
          </cell>
          <cell r="AO2237">
            <v>7.0000000000000007E-2</v>
          </cell>
          <cell r="AP2237">
            <v>7.0000000000000007E-2</v>
          </cell>
          <cell r="AQ2237">
            <v>7.0000000000000007E-2</v>
          </cell>
          <cell r="AR2237">
            <v>7.0000000000000007E-2</v>
          </cell>
          <cell r="AS2237">
            <v>7.0000000000000007E-2</v>
          </cell>
          <cell r="AT2237">
            <v>7.0000000000000007E-2</v>
          </cell>
          <cell r="AU2237">
            <v>7.0000000000000007E-2</v>
          </cell>
          <cell r="AV2237">
            <v>7.0000000000000007E-2</v>
          </cell>
          <cell r="AW2237">
            <v>7.0000000000000007E-2</v>
          </cell>
          <cell r="AX2237">
            <v>7.0000000000000007E-2</v>
          </cell>
          <cell r="AY2237">
            <v>7.0000000000000007E-2</v>
          </cell>
          <cell r="AZ2237">
            <v>7.0000000000000007E-2</v>
          </cell>
          <cell r="BA2237">
            <v>7.0000000000000007E-2</v>
          </cell>
          <cell r="BB2237">
            <v>7.0000000000000007E-2</v>
          </cell>
          <cell r="BC2237">
            <v>7.0000000000000007E-2</v>
          </cell>
          <cell r="BD2237">
            <v>0</v>
          </cell>
          <cell r="BE2237">
            <v>0</v>
          </cell>
          <cell r="BF2237">
            <v>0</v>
          </cell>
          <cell r="BG2237">
            <v>0</v>
          </cell>
          <cell r="BH2237">
            <v>0</v>
          </cell>
          <cell r="BI2237">
            <v>0</v>
          </cell>
          <cell r="BJ2237">
            <v>0</v>
          </cell>
          <cell r="BK2237">
            <v>0</v>
          </cell>
          <cell r="BL2237">
            <v>0</v>
          </cell>
        </row>
        <row r="2238">
          <cell r="B2238" t="str">
            <v>1.2.04.01.00082</v>
          </cell>
          <cell r="C2238" t="str">
            <v xml:space="preserve">SOLIAGRO                                          </v>
          </cell>
          <cell r="D2238">
            <v>5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5.64</v>
          </cell>
          <cell r="R2238">
            <v>5.64</v>
          </cell>
          <cell r="S2238">
            <v>5.64</v>
          </cell>
          <cell r="T2238">
            <v>5.64</v>
          </cell>
          <cell r="U2238">
            <v>5.64</v>
          </cell>
          <cell r="V2238">
            <v>5.64</v>
          </cell>
          <cell r="W2238">
            <v>5.64</v>
          </cell>
          <cell r="X2238">
            <v>5.64</v>
          </cell>
          <cell r="Y2238">
            <v>5.64</v>
          </cell>
          <cell r="Z2238">
            <v>5.64</v>
          </cell>
          <cell r="AA2238">
            <v>5.64</v>
          </cell>
          <cell r="AB2238">
            <v>5.64</v>
          </cell>
          <cell r="AC2238">
            <v>5.64</v>
          </cell>
          <cell r="AD2238">
            <v>5.64</v>
          </cell>
          <cell r="AE2238">
            <v>5.64</v>
          </cell>
          <cell r="AF2238">
            <v>5.64</v>
          </cell>
          <cell r="AG2238">
            <v>5.64</v>
          </cell>
          <cell r="AH2238">
            <v>5.64</v>
          </cell>
          <cell r="AI2238">
            <v>5.64</v>
          </cell>
          <cell r="AJ2238">
            <v>5.64</v>
          </cell>
          <cell r="AK2238">
            <v>5.64</v>
          </cell>
          <cell r="AL2238">
            <v>5.64</v>
          </cell>
          <cell r="AM2238">
            <v>5.64</v>
          </cell>
          <cell r="AN2238">
            <v>5.64</v>
          </cell>
          <cell r="AO2238">
            <v>5.64</v>
          </cell>
          <cell r="AP2238">
            <v>5.64</v>
          </cell>
          <cell r="AQ2238">
            <v>5.64</v>
          </cell>
          <cell r="AR2238">
            <v>5.64</v>
          </cell>
          <cell r="AS2238">
            <v>5.64</v>
          </cell>
          <cell r="AT2238">
            <v>5.64</v>
          </cell>
          <cell r="AU2238">
            <v>5.64</v>
          </cell>
          <cell r="AV2238">
            <v>5.64</v>
          </cell>
          <cell r="AW2238">
            <v>5.64</v>
          </cell>
          <cell r="AX2238">
            <v>5.64</v>
          </cell>
          <cell r="AY2238">
            <v>5.64</v>
          </cell>
          <cell r="AZ2238">
            <v>5.64</v>
          </cell>
          <cell r="BA2238">
            <v>5.64</v>
          </cell>
          <cell r="BB2238">
            <v>5.64</v>
          </cell>
          <cell r="BC2238">
            <v>5.64</v>
          </cell>
          <cell r="BD2238">
            <v>0</v>
          </cell>
          <cell r="BE2238">
            <v>0</v>
          </cell>
          <cell r="BF2238">
            <v>0</v>
          </cell>
          <cell r="BG2238">
            <v>0</v>
          </cell>
          <cell r="BH2238">
            <v>0</v>
          </cell>
          <cell r="BI2238">
            <v>0</v>
          </cell>
          <cell r="BJ2238">
            <v>0</v>
          </cell>
          <cell r="BK2238">
            <v>0</v>
          </cell>
          <cell r="BL2238">
            <v>0</v>
          </cell>
        </row>
        <row r="2239">
          <cell r="B2239" t="str">
            <v>1.2.04.01.00083</v>
          </cell>
          <cell r="C2239" t="str">
            <v xml:space="preserve">SOLOGRAN                                          </v>
          </cell>
          <cell r="D2239">
            <v>5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321</v>
          </cell>
          <cell r="R2239">
            <v>321</v>
          </cell>
          <cell r="S2239">
            <v>321</v>
          </cell>
          <cell r="T2239">
            <v>321</v>
          </cell>
          <cell r="U2239">
            <v>321</v>
          </cell>
          <cell r="V2239">
            <v>321</v>
          </cell>
          <cell r="W2239">
            <v>321</v>
          </cell>
          <cell r="X2239">
            <v>321</v>
          </cell>
          <cell r="Y2239">
            <v>321</v>
          </cell>
          <cell r="Z2239">
            <v>321</v>
          </cell>
          <cell r="AA2239">
            <v>321</v>
          </cell>
          <cell r="AB2239">
            <v>321</v>
          </cell>
          <cell r="AC2239">
            <v>321</v>
          </cell>
          <cell r="AD2239">
            <v>321</v>
          </cell>
          <cell r="AE2239">
            <v>321</v>
          </cell>
          <cell r="AF2239">
            <v>321</v>
          </cell>
          <cell r="AG2239">
            <v>321</v>
          </cell>
          <cell r="AH2239">
            <v>321</v>
          </cell>
          <cell r="AI2239">
            <v>321</v>
          </cell>
          <cell r="AJ2239">
            <v>321</v>
          </cell>
          <cell r="AK2239">
            <v>321</v>
          </cell>
          <cell r="AL2239">
            <v>321</v>
          </cell>
          <cell r="AM2239">
            <v>321</v>
          </cell>
          <cell r="AN2239">
            <v>321</v>
          </cell>
          <cell r="AO2239">
            <v>321</v>
          </cell>
          <cell r="AP2239">
            <v>321</v>
          </cell>
          <cell r="AQ2239">
            <v>321</v>
          </cell>
          <cell r="AR2239">
            <v>321</v>
          </cell>
          <cell r="AS2239">
            <v>321</v>
          </cell>
          <cell r="AT2239">
            <v>321</v>
          </cell>
          <cell r="AU2239">
            <v>321</v>
          </cell>
          <cell r="AV2239">
            <v>321</v>
          </cell>
          <cell r="AW2239">
            <v>321</v>
          </cell>
          <cell r="AX2239">
            <v>321</v>
          </cell>
          <cell r="AY2239">
            <v>321</v>
          </cell>
          <cell r="AZ2239">
            <v>321</v>
          </cell>
          <cell r="BA2239">
            <v>321</v>
          </cell>
          <cell r="BB2239">
            <v>321</v>
          </cell>
          <cell r="BC2239">
            <v>321</v>
          </cell>
          <cell r="BD2239">
            <v>0</v>
          </cell>
          <cell r="BE2239">
            <v>0</v>
          </cell>
          <cell r="BF2239">
            <v>0</v>
          </cell>
          <cell r="BG2239">
            <v>0</v>
          </cell>
          <cell r="BH2239">
            <v>0</v>
          </cell>
          <cell r="BI2239">
            <v>0</v>
          </cell>
          <cell r="BJ2239">
            <v>0</v>
          </cell>
          <cell r="BK2239">
            <v>0</v>
          </cell>
          <cell r="BL2239">
            <v>0</v>
          </cell>
        </row>
        <row r="2240">
          <cell r="B2240" t="str">
            <v>1.2.04.01.00084</v>
          </cell>
          <cell r="C2240" t="str">
            <v xml:space="preserve">SOLORRICO S/A                                     </v>
          </cell>
          <cell r="D2240">
            <v>5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AO2240">
            <v>0</v>
          </cell>
          <cell r="AP2240">
            <v>0</v>
          </cell>
          <cell r="AQ2240">
            <v>0</v>
          </cell>
          <cell r="AR2240">
            <v>0</v>
          </cell>
          <cell r="AS2240">
            <v>0</v>
          </cell>
          <cell r="AT2240">
            <v>0</v>
          </cell>
          <cell r="AU2240">
            <v>0</v>
          </cell>
          <cell r="AV2240">
            <v>0</v>
          </cell>
          <cell r="AW2240">
            <v>0</v>
          </cell>
          <cell r="AX2240">
            <v>0</v>
          </cell>
          <cell r="AY2240">
            <v>0</v>
          </cell>
          <cell r="AZ2240">
            <v>0</v>
          </cell>
          <cell r="BA2240">
            <v>261.37</v>
          </cell>
          <cell r="BB2240">
            <v>261.37</v>
          </cell>
          <cell r="BC2240">
            <v>261.37</v>
          </cell>
          <cell r="BD2240">
            <v>0</v>
          </cell>
          <cell r="BE2240">
            <v>0</v>
          </cell>
          <cell r="BF2240">
            <v>0</v>
          </cell>
          <cell r="BG2240">
            <v>0</v>
          </cell>
          <cell r="BH2240">
            <v>0</v>
          </cell>
          <cell r="BI2240">
            <v>0</v>
          </cell>
          <cell r="BJ2240">
            <v>0</v>
          </cell>
          <cell r="BK2240">
            <v>0</v>
          </cell>
          <cell r="BL2240">
            <v>0</v>
          </cell>
        </row>
        <row r="2241">
          <cell r="B2241" t="str">
            <v>1.2.04.01.00085</v>
          </cell>
          <cell r="C2241" t="str">
            <v xml:space="preserve">SOMAFERTIL                                        </v>
          </cell>
          <cell r="D2241">
            <v>5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AO2241">
            <v>0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T2241">
            <v>0</v>
          </cell>
          <cell r="AU2241">
            <v>0</v>
          </cell>
          <cell r="AV2241">
            <v>0</v>
          </cell>
          <cell r="AW2241">
            <v>0</v>
          </cell>
          <cell r="AX2241">
            <v>0</v>
          </cell>
          <cell r="AY2241">
            <v>0</v>
          </cell>
          <cell r="AZ2241">
            <v>0</v>
          </cell>
          <cell r="BA2241">
            <v>0</v>
          </cell>
          <cell r="BB2241">
            <v>0</v>
          </cell>
          <cell r="BC2241">
            <v>0</v>
          </cell>
          <cell r="BD2241">
            <v>0</v>
          </cell>
          <cell r="BE2241">
            <v>0</v>
          </cell>
          <cell r="BF2241">
            <v>0</v>
          </cell>
          <cell r="BG2241">
            <v>0</v>
          </cell>
          <cell r="BH2241">
            <v>0</v>
          </cell>
          <cell r="BI2241">
            <v>0</v>
          </cell>
          <cell r="BJ2241">
            <v>0</v>
          </cell>
          <cell r="BK2241">
            <v>0</v>
          </cell>
          <cell r="BL2241">
            <v>0</v>
          </cell>
        </row>
        <row r="2242">
          <cell r="B2242" t="str">
            <v>1.2.04.01.00086</v>
          </cell>
          <cell r="C2242" t="str">
            <v xml:space="preserve">SUL GOIANO IND.COM.DE FERT.LTDA                   </v>
          </cell>
          <cell r="D2242">
            <v>5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AO2242">
            <v>0</v>
          </cell>
          <cell r="AP2242">
            <v>0</v>
          </cell>
          <cell r="AQ2242">
            <v>0</v>
          </cell>
          <cell r="AR2242">
            <v>0</v>
          </cell>
          <cell r="AS2242">
            <v>0</v>
          </cell>
          <cell r="AT2242">
            <v>0</v>
          </cell>
          <cell r="AU2242">
            <v>0</v>
          </cell>
          <cell r="AV2242">
            <v>0</v>
          </cell>
          <cell r="AW2242">
            <v>0</v>
          </cell>
          <cell r="AX2242">
            <v>0</v>
          </cell>
          <cell r="AY2242">
            <v>0</v>
          </cell>
          <cell r="AZ2242">
            <v>0</v>
          </cell>
          <cell r="BA2242">
            <v>0</v>
          </cell>
          <cell r="BB2242">
            <v>0</v>
          </cell>
          <cell r="BC2242">
            <v>0</v>
          </cell>
          <cell r="BD2242">
            <v>0</v>
          </cell>
          <cell r="BE2242">
            <v>0</v>
          </cell>
          <cell r="BF2242">
            <v>0</v>
          </cell>
          <cell r="BG2242">
            <v>0</v>
          </cell>
          <cell r="BH2242">
            <v>0</v>
          </cell>
          <cell r="BI2242">
            <v>0</v>
          </cell>
          <cell r="BJ2242">
            <v>0</v>
          </cell>
          <cell r="BK2242">
            <v>0</v>
          </cell>
          <cell r="BL2242">
            <v>0</v>
          </cell>
        </row>
        <row r="2243">
          <cell r="B2243" t="str">
            <v>1.2.04.01.00087</v>
          </cell>
          <cell r="C2243" t="str">
            <v xml:space="preserve">SULFERTIL                                         </v>
          </cell>
          <cell r="D2243">
            <v>5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0</v>
          </cell>
          <cell r="P2243">
            <v>0</v>
          </cell>
          <cell r="AO2243">
            <v>0</v>
          </cell>
          <cell r="AP2243">
            <v>0</v>
          </cell>
          <cell r="AQ2243">
            <v>0</v>
          </cell>
          <cell r="AR2243">
            <v>0</v>
          </cell>
          <cell r="AS2243">
            <v>0</v>
          </cell>
          <cell r="AT2243">
            <v>0</v>
          </cell>
          <cell r="AU2243">
            <v>0</v>
          </cell>
          <cell r="AV2243">
            <v>0</v>
          </cell>
          <cell r="AW2243">
            <v>0</v>
          </cell>
          <cell r="AX2243">
            <v>0</v>
          </cell>
          <cell r="AY2243">
            <v>0</v>
          </cell>
          <cell r="AZ2243">
            <v>0</v>
          </cell>
          <cell r="BA2243">
            <v>0</v>
          </cell>
          <cell r="BB2243">
            <v>0</v>
          </cell>
          <cell r="BC2243">
            <v>0</v>
          </cell>
          <cell r="BD2243">
            <v>0</v>
          </cell>
          <cell r="BE2243">
            <v>0</v>
          </cell>
          <cell r="BF2243">
            <v>0</v>
          </cell>
          <cell r="BG2243">
            <v>0</v>
          </cell>
          <cell r="BH2243">
            <v>0</v>
          </cell>
          <cell r="BI2243">
            <v>0</v>
          </cell>
          <cell r="BJ2243">
            <v>0</v>
          </cell>
          <cell r="BK2243">
            <v>0</v>
          </cell>
          <cell r="BL2243">
            <v>0</v>
          </cell>
        </row>
        <row r="2244">
          <cell r="B2244" t="str">
            <v>1.2.04.01.00088</v>
          </cell>
          <cell r="C2244" t="str">
            <v xml:space="preserve">SUMITOMO                                          </v>
          </cell>
          <cell r="D2244">
            <v>5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AO2244">
            <v>0</v>
          </cell>
          <cell r="AP2244">
            <v>0</v>
          </cell>
          <cell r="AQ2244">
            <v>0</v>
          </cell>
          <cell r="AR2244">
            <v>0</v>
          </cell>
          <cell r="AS2244">
            <v>0</v>
          </cell>
          <cell r="AT2244">
            <v>0</v>
          </cell>
          <cell r="AU2244">
            <v>0</v>
          </cell>
          <cell r="AV2244">
            <v>0</v>
          </cell>
          <cell r="AW2244">
            <v>0</v>
          </cell>
          <cell r="AX2244">
            <v>0</v>
          </cell>
          <cell r="AY2244">
            <v>0</v>
          </cell>
          <cell r="AZ2244">
            <v>0</v>
          </cell>
          <cell r="BA2244">
            <v>0</v>
          </cell>
          <cell r="BB2244">
            <v>0</v>
          </cell>
          <cell r="BC2244">
            <v>0</v>
          </cell>
          <cell r="BD2244">
            <v>0</v>
          </cell>
          <cell r="BE2244">
            <v>0</v>
          </cell>
          <cell r="BF2244">
            <v>0</v>
          </cell>
          <cell r="BG2244">
            <v>0</v>
          </cell>
          <cell r="BH2244">
            <v>0</v>
          </cell>
          <cell r="BI2244">
            <v>0</v>
          </cell>
          <cell r="BJ2244">
            <v>0</v>
          </cell>
          <cell r="BK2244">
            <v>0</v>
          </cell>
          <cell r="BL2244">
            <v>0</v>
          </cell>
        </row>
        <row r="2245">
          <cell r="B2245" t="str">
            <v>1.2.04.01.00089</v>
          </cell>
          <cell r="C2245" t="str">
            <v xml:space="preserve">TAKENAKA                                          </v>
          </cell>
          <cell r="D2245">
            <v>5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</v>
          </cell>
          <cell r="Q2245">
            <v>0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>
            <v>0</v>
          </cell>
          <cell r="Z2245">
            <v>0</v>
          </cell>
          <cell r="AA2245">
            <v>1767.66</v>
          </cell>
          <cell r="AB2245">
            <v>1767.66</v>
          </cell>
          <cell r="AC2245">
            <v>1767.66</v>
          </cell>
          <cell r="AD2245">
            <v>1767.66</v>
          </cell>
          <cell r="AE2245">
            <v>1767.66</v>
          </cell>
          <cell r="AF2245">
            <v>1767.66</v>
          </cell>
          <cell r="AG2245">
            <v>1767.66</v>
          </cell>
          <cell r="AH2245">
            <v>1767.66</v>
          </cell>
          <cell r="AI2245">
            <v>1767.66</v>
          </cell>
          <cell r="AJ2245">
            <v>1767.66</v>
          </cell>
          <cell r="AK2245">
            <v>1767.66</v>
          </cell>
          <cell r="AL2245">
            <v>1767.66</v>
          </cell>
          <cell r="AM2245">
            <v>1767.66</v>
          </cell>
          <cell r="AN2245">
            <v>1767.66</v>
          </cell>
          <cell r="AO2245">
            <v>0</v>
          </cell>
          <cell r="AP2245">
            <v>0</v>
          </cell>
          <cell r="AQ2245">
            <v>0</v>
          </cell>
          <cell r="AR2245">
            <v>0</v>
          </cell>
          <cell r="AS2245">
            <v>0</v>
          </cell>
          <cell r="AT2245">
            <v>0</v>
          </cell>
          <cell r="AU2245">
            <v>0</v>
          </cell>
          <cell r="AV2245">
            <v>0</v>
          </cell>
          <cell r="AW2245">
            <v>0</v>
          </cell>
          <cell r="AX2245">
            <v>0</v>
          </cell>
          <cell r="AY2245">
            <v>0</v>
          </cell>
          <cell r="AZ2245">
            <v>0</v>
          </cell>
          <cell r="BA2245">
            <v>0</v>
          </cell>
          <cell r="BB2245">
            <v>0</v>
          </cell>
          <cell r="BC2245">
            <v>0</v>
          </cell>
          <cell r="BD2245">
            <v>0</v>
          </cell>
          <cell r="BE2245">
            <v>0</v>
          </cell>
          <cell r="BF2245">
            <v>0</v>
          </cell>
          <cell r="BG2245">
            <v>0</v>
          </cell>
          <cell r="BH2245">
            <v>0</v>
          </cell>
          <cell r="BI2245">
            <v>0</v>
          </cell>
          <cell r="BJ2245">
            <v>0</v>
          </cell>
          <cell r="BK2245">
            <v>0</v>
          </cell>
          <cell r="BL2245">
            <v>0</v>
          </cell>
        </row>
        <row r="2246">
          <cell r="B2246" t="str">
            <v>1.2.04.01.00090</v>
          </cell>
          <cell r="C2246" t="str">
            <v xml:space="preserve">TERRABOA                                          </v>
          </cell>
          <cell r="D2246">
            <v>5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</v>
          </cell>
          <cell r="Q2246">
            <v>23577.83</v>
          </cell>
          <cell r="R2246">
            <v>23577.83</v>
          </cell>
          <cell r="S2246">
            <v>23577.83</v>
          </cell>
          <cell r="T2246">
            <v>23577.83</v>
          </cell>
          <cell r="U2246">
            <v>23577.83</v>
          </cell>
          <cell r="V2246">
            <v>23577.83</v>
          </cell>
          <cell r="W2246">
            <v>23577.83</v>
          </cell>
          <cell r="X2246">
            <v>23577.83</v>
          </cell>
          <cell r="Y2246">
            <v>23577.83</v>
          </cell>
          <cell r="Z2246">
            <v>23577.83</v>
          </cell>
          <cell r="AA2246">
            <v>23577.83</v>
          </cell>
          <cell r="AB2246">
            <v>23577.83</v>
          </cell>
          <cell r="AC2246">
            <v>23577.83</v>
          </cell>
          <cell r="AD2246">
            <v>23577.83</v>
          </cell>
          <cell r="AE2246">
            <v>23577.83</v>
          </cell>
          <cell r="AF2246">
            <v>23577.83</v>
          </cell>
          <cell r="AG2246">
            <v>23577.83</v>
          </cell>
          <cell r="AH2246">
            <v>23577.83</v>
          </cell>
          <cell r="AI2246">
            <v>23577.83</v>
          </cell>
          <cell r="AJ2246">
            <v>23577.83</v>
          </cell>
          <cell r="AK2246">
            <v>23577.83</v>
          </cell>
          <cell r="AL2246">
            <v>23577.83</v>
          </cell>
          <cell r="AM2246">
            <v>23577.83</v>
          </cell>
          <cell r="AN2246">
            <v>23577.83</v>
          </cell>
          <cell r="AO2246">
            <v>27256.78</v>
          </cell>
          <cell r="AP2246">
            <v>27256.78</v>
          </cell>
          <cell r="AQ2246">
            <v>27256.78</v>
          </cell>
          <cell r="AR2246">
            <v>27256.78</v>
          </cell>
          <cell r="AS2246">
            <v>27256.78</v>
          </cell>
          <cell r="AT2246">
            <v>27256.78</v>
          </cell>
          <cell r="AU2246">
            <v>29895.46</v>
          </cell>
          <cell r="AV2246">
            <v>38787.93</v>
          </cell>
          <cell r="AW2246">
            <v>38787.93</v>
          </cell>
          <cell r="AX2246">
            <v>38787.93</v>
          </cell>
          <cell r="AY2246">
            <v>38787.93</v>
          </cell>
          <cell r="AZ2246">
            <v>38787.93</v>
          </cell>
          <cell r="BA2246">
            <v>38787.93</v>
          </cell>
          <cell r="BB2246">
            <v>38787.93</v>
          </cell>
          <cell r="BC2246">
            <v>38787.93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0</v>
          </cell>
          <cell r="BJ2246">
            <v>0</v>
          </cell>
          <cell r="BK2246">
            <v>0</v>
          </cell>
          <cell r="BL2246">
            <v>0</v>
          </cell>
        </row>
        <row r="2247">
          <cell r="B2247" t="str">
            <v>1.2.04.01.00091</v>
          </cell>
          <cell r="C2247" t="str">
            <v xml:space="preserve">TERRAFERTIL                                       </v>
          </cell>
          <cell r="D2247">
            <v>5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4560.28</v>
          </cell>
          <cell r="R2247">
            <v>4560.28</v>
          </cell>
          <cell r="S2247">
            <v>4560.28</v>
          </cell>
          <cell r="T2247">
            <v>4560.28</v>
          </cell>
          <cell r="U2247">
            <v>4560.28</v>
          </cell>
          <cell r="V2247">
            <v>4560.28</v>
          </cell>
          <cell r="W2247">
            <v>4560.28</v>
          </cell>
          <cell r="X2247">
            <v>4560.28</v>
          </cell>
          <cell r="Y2247">
            <v>4560.28</v>
          </cell>
          <cell r="Z2247">
            <v>4560.28</v>
          </cell>
          <cell r="AA2247">
            <v>4560.28</v>
          </cell>
          <cell r="AB2247">
            <v>4560.28</v>
          </cell>
          <cell r="AC2247">
            <v>4560.28</v>
          </cell>
          <cell r="AD2247">
            <v>4560.28</v>
          </cell>
          <cell r="AE2247">
            <v>4560.28</v>
          </cell>
          <cell r="AF2247">
            <v>4560.28</v>
          </cell>
          <cell r="AG2247">
            <v>4560.28</v>
          </cell>
          <cell r="AH2247">
            <v>4560.28</v>
          </cell>
          <cell r="AI2247">
            <v>4560.28</v>
          </cell>
          <cell r="AJ2247">
            <v>4560.28</v>
          </cell>
          <cell r="AK2247">
            <v>4560.28</v>
          </cell>
          <cell r="AL2247">
            <v>4560.28</v>
          </cell>
          <cell r="AM2247">
            <v>4560.28</v>
          </cell>
          <cell r="AN2247">
            <v>4560.28</v>
          </cell>
          <cell r="AO2247">
            <v>4560.28</v>
          </cell>
          <cell r="AP2247">
            <v>4560.28</v>
          </cell>
          <cell r="AQ2247">
            <v>4560.28</v>
          </cell>
          <cell r="AR2247">
            <v>4560.28</v>
          </cell>
          <cell r="AS2247">
            <v>4560.28</v>
          </cell>
          <cell r="AT2247">
            <v>4560.28</v>
          </cell>
          <cell r="AU2247">
            <v>4560.28</v>
          </cell>
          <cell r="AV2247">
            <v>4560.28</v>
          </cell>
          <cell r="AW2247">
            <v>4560.28</v>
          </cell>
          <cell r="AX2247">
            <v>4560.28</v>
          </cell>
          <cell r="AY2247">
            <v>4560.28</v>
          </cell>
          <cell r="AZ2247">
            <v>4560.28</v>
          </cell>
          <cell r="BA2247">
            <v>4560.28</v>
          </cell>
          <cell r="BB2247">
            <v>4560.28</v>
          </cell>
          <cell r="BC2247">
            <v>4560.28</v>
          </cell>
          <cell r="BD2247">
            <v>0</v>
          </cell>
          <cell r="BE2247">
            <v>0</v>
          </cell>
          <cell r="BF2247">
            <v>0</v>
          </cell>
          <cell r="BG2247">
            <v>0</v>
          </cell>
          <cell r="BH2247">
            <v>0</v>
          </cell>
          <cell r="BI2247">
            <v>0</v>
          </cell>
          <cell r="BJ2247">
            <v>0</v>
          </cell>
          <cell r="BK2247">
            <v>0</v>
          </cell>
          <cell r="BL2247">
            <v>0</v>
          </cell>
        </row>
        <row r="2248">
          <cell r="B2248" t="str">
            <v>1.2.04.01.00092</v>
          </cell>
          <cell r="C2248" t="str">
            <v xml:space="preserve">TISCOSKI                                          </v>
          </cell>
          <cell r="D2248">
            <v>5</v>
          </cell>
          <cell r="E2248">
            <v>0</v>
          </cell>
          <cell r="F2248">
            <v>0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0</v>
          </cell>
          <cell r="AA2248">
            <v>140.56</v>
          </cell>
          <cell r="AB2248">
            <v>140.56</v>
          </cell>
          <cell r="AC2248">
            <v>140.56</v>
          </cell>
          <cell r="AD2248">
            <v>140.56</v>
          </cell>
          <cell r="AE2248">
            <v>140.56</v>
          </cell>
          <cell r="AF2248">
            <v>140.56</v>
          </cell>
          <cell r="AG2248">
            <v>140.56</v>
          </cell>
          <cell r="AH2248">
            <v>140.56</v>
          </cell>
          <cell r="AI2248">
            <v>140.56</v>
          </cell>
          <cell r="AJ2248">
            <v>140.56</v>
          </cell>
          <cell r="AK2248">
            <v>140.56</v>
          </cell>
          <cell r="AL2248">
            <v>140.56</v>
          </cell>
          <cell r="AM2248">
            <v>140.56</v>
          </cell>
          <cell r="AN2248">
            <v>140.56</v>
          </cell>
          <cell r="AO2248">
            <v>140.56</v>
          </cell>
          <cell r="AP2248">
            <v>140.56</v>
          </cell>
          <cell r="AQ2248">
            <v>140.56</v>
          </cell>
          <cell r="AR2248">
            <v>140.56</v>
          </cell>
          <cell r="AS2248">
            <v>140.56</v>
          </cell>
          <cell r="AT2248">
            <v>140.56</v>
          </cell>
          <cell r="AU2248">
            <v>140.56</v>
          </cell>
          <cell r="AV2248">
            <v>140.56</v>
          </cell>
          <cell r="AW2248">
            <v>140.56</v>
          </cell>
          <cell r="AX2248">
            <v>140.56</v>
          </cell>
          <cell r="AY2248">
            <v>140.56</v>
          </cell>
          <cell r="AZ2248">
            <v>140.56</v>
          </cell>
          <cell r="BA2248">
            <v>140.56</v>
          </cell>
          <cell r="BB2248">
            <v>140.56</v>
          </cell>
          <cell r="BC2248">
            <v>140.56</v>
          </cell>
          <cell r="BD2248">
            <v>0</v>
          </cell>
          <cell r="BE2248">
            <v>0</v>
          </cell>
          <cell r="BF2248">
            <v>0</v>
          </cell>
          <cell r="BG2248">
            <v>0</v>
          </cell>
          <cell r="BH2248">
            <v>0</v>
          </cell>
          <cell r="BI2248">
            <v>0</v>
          </cell>
          <cell r="BJ2248">
            <v>0</v>
          </cell>
          <cell r="BK2248">
            <v>0</v>
          </cell>
          <cell r="BL2248">
            <v>0</v>
          </cell>
        </row>
        <row r="2249">
          <cell r="B2249" t="str">
            <v>1.2.04.01.00093</v>
          </cell>
          <cell r="C2249" t="str">
            <v xml:space="preserve">ULTRAFERTIL S/A                                   </v>
          </cell>
          <cell r="D2249">
            <v>5</v>
          </cell>
          <cell r="E2249">
            <v>0</v>
          </cell>
          <cell r="F2249">
            <v>0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0</v>
          </cell>
          <cell r="Q2249">
            <v>2137.89</v>
          </cell>
          <cell r="R2249">
            <v>2137.89</v>
          </cell>
          <cell r="S2249">
            <v>2137.89</v>
          </cell>
          <cell r="T2249">
            <v>2137.89</v>
          </cell>
          <cell r="U2249">
            <v>2137.89</v>
          </cell>
          <cell r="V2249">
            <v>2137.89</v>
          </cell>
          <cell r="W2249">
            <v>2137.89</v>
          </cell>
          <cell r="X2249">
            <v>2137.89</v>
          </cell>
          <cell r="Y2249">
            <v>2137.89</v>
          </cell>
          <cell r="Z2249">
            <v>2137.89</v>
          </cell>
          <cell r="AA2249">
            <v>2137.89</v>
          </cell>
          <cell r="AB2249">
            <v>2137.89</v>
          </cell>
          <cell r="AC2249">
            <v>2137.89</v>
          </cell>
          <cell r="AD2249">
            <v>2137.89</v>
          </cell>
          <cell r="AE2249">
            <v>2137.89</v>
          </cell>
          <cell r="AF2249">
            <v>2137.89</v>
          </cell>
          <cell r="AG2249">
            <v>2137.89</v>
          </cell>
          <cell r="AH2249">
            <v>2137.89</v>
          </cell>
          <cell r="AI2249">
            <v>2137.89</v>
          </cell>
          <cell r="AJ2249">
            <v>2137.89</v>
          </cell>
          <cell r="AK2249">
            <v>2137.89</v>
          </cell>
          <cell r="AL2249">
            <v>2137.89</v>
          </cell>
          <cell r="AM2249">
            <v>2137.89</v>
          </cell>
          <cell r="AN2249">
            <v>2137.89</v>
          </cell>
          <cell r="AO2249">
            <v>11708.62</v>
          </cell>
          <cell r="AP2249">
            <v>11708.62</v>
          </cell>
          <cell r="AQ2249">
            <v>11708.62</v>
          </cell>
          <cell r="AR2249">
            <v>11708.62</v>
          </cell>
          <cell r="AS2249">
            <v>11708.62</v>
          </cell>
          <cell r="AT2249">
            <v>11708.62</v>
          </cell>
          <cell r="AU2249">
            <v>11708.62</v>
          </cell>
          <cell r="AV2249">
            <v>11708.62</v>
          </cell>
          <cell r="AW2249">
            <v>11708.62</v>
          </cell>
          <cell r="AX2249">
            <v>11708.62</v>
          </cell>
          <cell r="AY2249">
            <v>11708.62</v>
          </cell>
          <cell r="AZ2249">
            <v>11708.62</v>
          </cell>
          <cell r="BA2249">
            <v>11708.62</v>
          </cell>
          <cell r="BB2249">
            <v>11708.62</v>
          </cell>
          <cell r="BC2249">
            <v>11708.62</v>
          </cell>
          <cell r="BD2249">
            <v>0</v>
          </cell>
          <cell r="BE2249">
            <v>0</v>
          </cell>
          <cell r="BF2249">
            <v>0</v>
          </cell>
          <cell r="BG2249">
            <v>0</v>
          </cell>
          <cell r="BH2249">
            <v>0</v>
          </cell>
          <cell r="BI2249">
            <v>0</v>
          </cell>
          <cell r="BJ2249">
            <v>0</v>
          </cell>
          <cell r="BK2249">
            <v>0</v>
          </cell>
          <cell r="BL2249">
            <v>0</v>
          </cell>
        </row>
        <row r="2250">
          <cell r="B2250" t="str">
            <v>1.2.04.01.00094</v>
          </cell>
          <cell r="C2250" t="str">
            <v xml:space="preserve">UNIFERTIL                                         </v>
          </cell>
          <cell r="D2250">
            <v>5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118835.9</v>
          </cell>
          <cell r="R2250">
            <v>118835.9</v>
          </cell>
          <cell r="S2250">
            <v>118835.9</v>
          </cell>
          <cell r="T2250">
            <v>118835.9</v>
          </cell>
          <cell r="U2250">
            <v>118835.9</v>
          </cell>
          <cell r="V2250">
            <v>118835.9</v>
          </cell>
          <cell r="W2250">
            <v>118835.9</v>
          </cell>
          <cell r="X2250">
            <v>118835.9</v>
          </cell>
          <cell r="Y2250">
            <v>118835.9</v>
          </cell>
          <cell r="Z2250">
            <v>118835.9</v>
          </cell>
          <cell r="AA2250">
            <v>118835.9</v>
          </cell>
          <cell r="AB2250">
            <v>118835.9</v>
          </cell>
          <cell r="AC2250">
            <v>118835.9</v>
          </cell>
          <cell r="AD2250">
            <v>118835.9</v>
          </cell>
          <cell r="AE2250">
            <v>118835.9</v>
          </cell>
          <cell r="AF2250">
            <v>118835.9</v>
          </cell>
          <cell r="AG2250">
            <v>118835.9</v>
          </cell>
          <cell r="AH2250">
            <v>118835.9</v>
          </cell>
          <cell r="AI2250">
            <v>118835.9</v>
          </cell>
          <cell r="AJ2250">
            <v>118835.9</v>
          </cell>
          <cell r="AK2250">
            <v>118835.9</v>
          </cell>
          <cell r="AL2250">
            <v>118835.9</v>
          </cell>
          <cell r="AM2250">
            <v>118835.9</v>
          </cell>
          <cell r="AN2250">
            <v>118835.9</v>
          </cell>
          <cell r="AO2250">
            <v>325563.09000000003</v>
          </cell>
          <cell r="AP2250">
            <v>325563.09000000003</v>
          </cell>
          <cell r="AQ2250">
            <v>325563.09000000003</v>
          </cell>
          <cell r="AR2250">
            <v>325563.09000000003</v>
          </cell>
          <cell r="AS2250">
            <v>328394.56</v>
          </cell>
          <cell r="AT2250">
            <v>328394.56</v>
          </cell>
          <cell r="AU2250">
            <v>328394.56</v>
          </cell>
          <cell r="AV2250">
            <v>328394.56</v>
          </cell>
          <cell r="AW2250">
            <v>328394.56</v>
          </cell>
          <cell r="AX2250">
            <v>328394.56</v>
          </cell>
          <cell r="AY2250">
            <v>328394.56</v>
          </cell>
          <cell r="AZ2250">
            <v>328394.56</v>
          </cell>
          <cell r="BA2250">
            <v>328394.56</v>
          </cell>
          <cell r="BB2250">
            <v>417187.09</v>
          </cell>
          <cell r="BC2250">
            <v>417187.09</v>
          </cell>
          <cell r="BD2250">
            <v>0</v>
          </cell>
          <cell r="BE2250">
            <v>0</v>
          </cell>
          <cell r="BF2250">
            <v>0</v>
          </cell>
          <cell r="BG2250">
            <v>0</v>
          </cell>
          <cell r="BH2250">
            <v>0</v>
          </cell>
          <cell r="BI2250">
            <v>0</v>
          </cell>
          <cell r="BJ2250">
            <v>0</v>
          </cell>
          <cell r="BK2250">
            <v>0</v>
          </cell>
          <cell r="BL2250">
            <v>0</v>
          </cell>
        </row>
        <row r="2251">
          <cell r="B2251" t="str">
            <v>1.2.04.01.00095</v>
          </cell>
          <cell r="C2251" t="str">
            <v xml:space="preserve">USIFERTIL                                         </v>
          </cell>
          <cell r="D2251">
            <v>5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16143</v>
          </cell>
          <cell r="R2251">
            <v>16143</v>
          </cell>
          <cell r="S2251">
            <v>16143</v>
          </cell>
          <cell r="T2251">
            <v>16143</v>
          </cell>
          <cell r="U2251">
            <v>16143</v>
          </cell>
          <cell r="V2251">
            <v>16143</v>
          </cell>
          <cell r="W2251">
            <v>16143</v>
          </cell>
          <cell r="X2251">
            <v>16143</v>
          </cell>
          <cell r="Y2251">
            <v>16143</v>
          </cell>
          <cell r="Z2251">
            <v>16143</v>
          </cell>
          <cell r="AA2251">
            <v>16143</v>
          </cell>
          <cell r="AB2251">
            <v>16143</v>
          </cell>
          <cell r="AC2251">
            <v>16143</v>
          </cell>
          <cell r="AD2251">
            <v>16143</v>
          </cell>
          <cell r="AE2251">
            <v>16143</v>
          </cell>
          <cell r="AF2251">
            <v>16143</v>
          </cell>
          <cell r="AG2251">
            <v>16143</v>
          </cell>
          <cell r="AH2251">
            <v>16143</v>
          </cell>
          <cell r="AI2251">
            <v>16143</v>
          </cell>
          <cell r="AJ2251">
            <v>16143</v>
          </cell>
          <cell r="AK2251">
            <v>16143</v>
          </cell>
          <cell r="AL2251">
            <v>16143</v>
          </cell>
          <cell r="AM2251">
            <v>16143</v>
          </cell>
          <cell r="AN2251">
            <v>16143</v>
          </cell>
          <cell r="AO2251">
            <v>17210.82</v>
          </cell>
          <cell r="AP2251">
            <v>17210.82</v>
          </cell>
          <cell r="AQ2251">
            <v>17210.82</v>
          </cell>
          <cell r="AR2251">
            <v>17210.82</v>
          </cell>
          <cell r="AS2251">
            <v>17210.82</v>
          </cell>
          <cell r="AT2251">
            <v>17210.82</v>
          </cell>
          <cell r="AU2251">
            <v>17210.82</v>
          </cell>
          <cell r="AV2251">
            <v>17210.82</v>
          </cell>
          <cell r="AW2251">
            <v>17210.82</v>
          </cell>
          <cell r="AX2251">
            <v>17210.82</v>
          </cell>
          <cell r="AY2251">
            <v>17210.82</v>
          </cell>
          <cell r="AZ2251">
            <v>17210.82</v>
          </cell>
          <cell r="BA2251">
            <v>17210.82</v>
          </cell>
          <cell r="BB2251">
            <v>17210.82</v>
          </cell>
          <cell r="BC2251">
            <v>17210.82</v>
          </cell>
          <cell r="BD2251">
            <v>0</v>
          </cell>
          <cell r="BE2251">
            <v>0</v>
          </cell>
          <cell r="BF2251">
            <v>0</v>
          </cell>
          <cell r="BG2251">
            <v>0</v>
          </cell>
          <cell r="BH2251">
            <v>0</v>
          </cell>
          <cell r="BI2251">
            <v>0</v>
          </cell>
          <cell r="BJ2251">
            <v>0</v>
          </cell>
          <cell r="BK2251">
            <v>0</v>
          </cell>
          <cell r="BL2251">
            <v>0</v>
          </cell>
        </row>
        <row r="2252">
          <cell r="B2252" t="str">
            <v>1.2.04.01.00096</v>
          </cell>
          <cell r="C2252" t="str">
            <v xml:space="preserve">UTILFERTIL                                        </v>
          </cell>
          <cell r="D2252">
            <v>5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0</v>
          </cell>
          <cell r="AO2252">
            <v>17162.07</v>
          </cell>
          <cell r="AP2252">
            <v>17162.07</v>
          </cell>
          <cell r="AQ2252">
            <v>17162.07</v>
          </cell>
          <cell r="AR2252">
            <v>17162.07</v>
          </cell>
          <cell r="AS2252">
            <v>17162.07</v>
          </cell>
          <cell r="AT2252">
            <v>17162.07</v>
          </cell>
          <cell r="AU2252">
            <v>18121.84</v>
          </cell>
          <cell r="AV2252">
            <v>18121.84</v>
          </cell>
          <cell r="AW2252">
            <v>18121.84</v>
          </cell>
          <cell r="AX2252">
            <v>20990.01</v>
          </cell>
          <cell r="AY2252">
            <v>20990.01</v>
          </cell>
          <cell r="AZ2252">
            <v>22393.4</v>
          </cell>
          <cell r="BA2252">
            <v>49627.89</v>
          </cell>
          <cell r="BB2252">
            <v>54325.57</v>
          </cell>
          <cell r="BC2252">
            <v>54325.57</v>
          </cell>
          <cell r="BD2252">
            <v>0</v>
          </cell>
          <cell r="BE2252">
            <v>0</v>
          </cell>
          <cell r="BF2252">
            <v>0</v>
          </cell>
          <cell r="BG2252">
            <v>0</v>
          </cell>
          <cell r="BH2252">
            <v>0</v>
          </cell>
          <cell r="BI2252">
            <v>0</v>
          </cell>
          <cell r="BJ2252">
            <v>0</v>
          </cell>
          <cell r="BK2252">
            <v>0</v>
          </cell>
          <cell r="BL2252">
            <v>0</v>
          </cell>
        </row>
        <row r="2253">
          <cell r="B2253" t="str">
            <v>1.2.04.01.00097</v>
          </cell>
          <cell r="C2253" t="str">
            <v xml:space="preserve">VIANA                                             </v>
          </cell>
          <cell r="D2253">
            <v>5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  <cell r="AY2253">
            <v>0</v>
          </cell>
          <cell r="AZ2253">
            <v>0</v>
          </cell>
          <cell r="BA2253">
            <v>0</v>
          </cell>
          <cell r="BB2253">
            <v>0</v>
          </cell>
          <cell r="BC2253">
            <v>0</v>
          </cell>
          <cell r="BD2253">
            <v>0</v>
          </cell>
          <cell r="BE2253">
            <v>0</v>
          </cell>
          <cell r="BF2253">
            <v>0</v>
          </cell>
          <cell r="BG2253">
            <v>0</v>
          </cell>
          <cell r="BH2253">
            <v>0</v>
          </cell>
          <cell r="BI2253">
            <v>0</v>
          </cell>
          <cell r="BJ2253">
            <v>0</v>
          </cell>
          <cell r="BK2253">
            <v>0</v>
          </cell>
          <cell r="BL2253">
            <v>0</v>
          </cell>
        </row>
        <row r="2254">
          <cell r="B2254" t="str">
            <v>1.2.04.01.00098</v>
          </cell>
          <cell r="C2254" t="str">
            <v xml:space="preserve">BUNGE FERTILIZANTES S.A                           </v>
          </cell>
          <cell r="D2254">
            <v>5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-54378.63</v>
          </cell>
          <cell r="AC2254">
            <v>-54378.63</v>
          </cell>
          <cell r="AD2254">
            <v>-54378.63</v>
          </cell>
          <cell r="AE2254">
            <v>-54378.63</v>
          </cell>
          <cell r="AF2254">
            <v>-54378.63</v>
          </cell>
          <cell r="AG2254">
            <v>-54378.63</v>
          </cell>
          <cell r="AH2254">
            <v>-54378.63</v>
          </cell>
          <cell r="AI2254">
            <v>-54378.63</v>
          </cell>
          <cell r="AJ2254">
            <v>-54378.63</v>
          </cell>
          <cell r="AK2254">
            <v>-54378.63</v>
          </cell>
          <cell r="AL2254">
            <v>-54378.63</v>
          </cell>
          <cell r="AM2254">
            <v>-54378.63</v>
          </cell>
          <cell r="AN2254">
            <v>-54378.63</v>
          </cell>
          <cell r="AO2254">
            <v>94250.17</v>
          </cell>
          <cell r="AP2254">
            <v>94340.75</v>
          </cell>
          <cell r="AQ2254">
            <v>99409.87</v>
          </cell>
          <cell r="AR2254">
            <v>99409.87</v>
          </cell>
          <cell r="AS2254">
            <v>106062.49</v>
          </cell>
          <cell r="AT2254">
            <v>106062.49</v>
          </cell>
          <cell r="AU2254">
            <v>56771.18</v>
          </cell>
          <cell r="AV2254">
            <v>144395.76</v>
          </cell>
          <cell r="AW2254">
            <v>149867.76</v>
          </cell>
          <cell r="AX2254">
            <v>203601.49</v>
          </cell>
          <cell r="AY2254">
            <v>203601.49</v>
          </cell>
          <cell r="AZ2254">
            <v>-97337.82</v>
          </cell>
          <cell r="BA2254">
            <v>38941.9</v>
          </cell>
          <cell r="BB2254">
            <v>51037.85</v>
          </cell>
          <cell r="BC2254">
            <v>82560.67</v>
          </cell>
          <cell r="BD2254">
            <v>0</v>
          </cell>
          <cell r="BE2254">
            <v>0</v>
          </cell>
          <cell r="BF2254">
            <v>0</v>
          </cell>
          <cell r="BG2254">
            <v>0</v>
          </cell>
          <cell r="BH2254">
            <v>0</v>
          </cell>
          <cell r="BI2254">
            <v>0</v>
          </cell>
          <cell r="BJ2254">
            <v>0</v>
          </cell>
          <cell r="BK2254">
            <v>0</v>
          </cell>
          <cell r="BL2254">
            <v>0</v>
          </cell>
        </row>
        <row r="2255">
          <cell r="B2255" t="str">
            <v>1.2.04.01.00099</v>
          </cell>
          <cell r="C2255" t="str">
            <v xml:space="preserve">DELTA FERTILIZANTES LTDA                          </v>
          </cell>
          <cell r="D2255">
            <v>5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  <cell r="X2255">
            <v>0</v>
          </cell>
          <cell r="Y2255">
            <v>-568965.02</v>
          </cell>
          <cell r="Z2255">
            <v>-568965.02</v>
          </cell>
          <cell r="AA2255">
            <v>-568965.02</v>
          </cell>
          <cell r="AB2255">
            <v>-517272.83</v>
          </cell>
          <cell r="AC2255">
            <v>-417996</v>
          </cell>
          <cell r="AD2255">
            <v>-432980.73</v>
          </cell>
          <cell r="AE2255">
            <v>-432980.73</v>
          </cell>
          <cell r="AF2255">
            <v>-432980.73</v>
          </cell>
          <cell r="AG2255">
            <v>-555389.43000000005</v>
          </cell>
          <cell r="AH2255">
            <v>-554907.79</v>
          </cell>
          <cell r="AI2255">
            <v>-627089.89</v>
          </cell>
          <cell r="AJ2255">
            <v>-627089.89</v>
          </cell>
          <cell r="AK2255">
            <v>-627089.89</v>
          </cell>
          <cell r="AL2255">
            <v>-705133.32</v>
          </cell>
          <cell r="AM2255">
            <v>-705133.32</v>
          </cell>
          <cell r="AN2255">
            <v>-360002.94</v>
          </cell>
          <cell r="AO2255">
            <v>0</v>
          </cell>
          <cell r="AP2255">
            <v>0</v>
          </cell>
          <cell r="AQ2255">
            <v>0</v>
          </cell>
          <cell r="AR2255">
            <v>0</v>
          </cell>
          <cell r="AS2255">
            <v>0</v>
          </cell>
          <cell r="AT2255">
            <v>0</v>
          </cell>
          <cell r="AU2255">
            <v>0</v>
          </cell>
          <cell r="AV2255">
            <v>0</v>
          </cell>
          <cell r="AW2255">
            <v>0</v>
          </cell>
          <cell r="AX2255">
            <v>0</v>
          </cell>
          <cell r="AY2255">
            <v>0</v>
          </cell>
          <cell r="AZ2255">
            <v>0</v>
          </cell>
          <cell r="BA2255">
            <v>0</v>
          </cell>
          <cell r="BB2255">
            <v>0</v>
          </cell>
          <cell r="BC2255">
            <v>0</v>
          </cell>
          <cell r="BD2255">
            <v>0</v>
          </cell>
          <cell r="BE2255">
            <v>0</v>
          </cell>
          <cell r="BF2255">
            <v>0</v>
          </cell>
          <cell r="BG2255">
            <v>0</v>
          </cell>
          <cell r="BH2255">
            <v>0</v>
          </cell>
          <cell r="BI2255">
            <v>0</v>
          </cell>
          <cell r="BJ2255">
            <v>0</v>
          </cell>
          <cell r="BK2255">
            <v>0</v>
          </cell>
          <cell r="BL2255">
            <v>0</v>
          </cell>
        </row>
        <row r="2256">
          <cell r="B2256" t="str">
            <v>1.2.04.01.00100</v>
          </cell>
          <cell r="C2256" t="str">
            <v xml:space="preserve">PLANTANENSE DISTRIB.DE INSUM.AGRIC.LTDA           </v>
          </cell>
          <cell r="D2256">
            <v>5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AO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T2256">
            <v>0</v>
          </cell>
          <cell r="AU2256">
            <v>0</v>
          </cell>
          <cell r="AV2256">
            <v>0</v>
          </cell>
          <cell r="AW2256">
            <v>0</v>
          </cell>
          <cell r="AX2256">
            <v>0</v>
          </cell>
          <cell r="AY2256">
            <v>0</v>
          </cell>
          <cell r="AZ2256">
            <v>0</v>
          </cell>
          <cell r="BA2256">
            <v>0</v>
          </cell>
          <cell r="BB2256">
            <v>0</v>
          </cell>
          <cell r="BC2256">
            <v>0</v>
          </cell>
          <cell r="BD2256">
            <v>0</v>
          </cell>
          <cell r="BE2256">
            <v>0</v>
          </cell>
          <cell r="BF2256">
            <v>0</v>
          </cell>
          <cell r="BG2256">
            <v>0</v>
          </cell>
          <cell r="BH2256">
            <v>0</v>
          </cell>
          <cell r="BI2256">
            <v>0</v>
          </cell>
          <cell r="BJ2256">
            <v>0</v>
          </cell>
          <cell r="BK2256">
            <v>0</v>
          </cell>
          <cell r="BL2256">
            <v>0</v>
          </cell>
        </row>
        <row r="2257">
          <cell r="B2257" t="str">
            <v>1.2.04.01.00101</v>
          </cell>
          <cell r="C2257" t="str">
            <v xml:space="preserve">PENINSULA                                         </v>
          </cell>
          <cell r="D2257">
            <v>5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AO2257">
            <v>3202.81</v>
          </cell>
          <cell r="AP2257">
            <v>3202.81</v>
          </cell>
          <cell r="AQ2257">
            <v>3202.81</v>
          </cell>
          <cell r="AR2257">
            <v>3202.81</v>
          </cell>
          <cell r="AS2257">
            <v>7489.04</v>
          </cell>
          <cell r="AT2257">
            <v>7489.04</v>
          </cell>
          <cell r="AU2257">
            <v>7489.04</v>
          </cell>
          <cell r="AV2257">
            <v>7489.04</v>
          </cell>
          <cell r="AW2257">
            <v>7489.04</v>
          </cell>
          <cell r="AX2257">
            <v>9825.33</v>
          </cell>
          <cell r="AY2257">
            <v>9825.33</v>
          </cell>
          <cell r="AZ2257">
            <v>9825.33</v>
          </cell>
          <cell r="BA2257">
            <v>9825.33</v>
          </cell>
          <cell r="BB2257">
            <v>9825.33</v>
          </cell>
          <cell r="BC2257">
            <v>9825.33</v>
          </cell>
          <cell r="BD2257">
            <v>0</v>
          </cell>
          <cell r="BE2257">
            <v>0</v>
          </cell>
          <cell r="BF2257">
            <v>0</v>
          </cell>
          <cell r="BG2257">
            <v>0</v>
          </cell>
          <cell r="BH2257">
            <v>0</v>
          </cell>
          <cell r="BI2257">
            <v>0</v>
          </cell>
          <cell r="BJ2257">
            <v>0</v>
          </cell>
          <cell r="BK2257">
            <v>0</v>
          </cell>
          <cell r="BL2257">
            <v>0</v>
          </cell>
        </row>
        <row r="2258">
          <cell r="B2258" t="str">
            <v>1.2.04.01.00102</v>
          </cell>
          <cell r="C2258" t="str">
            <v xml:space="preserve">COOABRA                                           </v>
          </cell>
          <cell r="D2258">
            <v>5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AO2258">
            <v>8185.99</v>
          </cell>
          <cell r="AP2258">
            <v>8185.99</v>
          </cell>
          <cell r="AQ2258">
            <v>8185.99</v>
          </cell>
          <cell r="AR2258">
            <v>8185.99</v>
          </cell>
          <cell r="AS2258">
            <v>8185.99</v>
          </cell>
          <cell r="AT2258">
            <v>8185.99</v>
          </cell>
          <cell r="AU2258">
            <v>8185.99</v>
          </cell>
          <cell r="AV2258">
            <v>8185.99</v>
          </cell>
          <cell r="AW2258">
            <v>8185.99</v>
          </cell>
          <cell r="AX2258">
            <v>8185.99</v>
          </cell>
          <cell r="AY2258">
            <v>8185.99</v>
          </cell>
          <cell r="AZ2258">
            <v>8185.99</v>
          </cell>
          <cell r="BA2258">
            <v>8185.99</v>
          </cell>
          <cell r="BB2258">
            <v>8185.99</v>
          </cell>
          <cell r="BC2258">
            <v>8185.99</v>
          </cell>
          <cell r="BD2258">
            <v>0</v>
          </cell>
          <cell r="BE2258">
            <v>0</v>
          </cell>
          <cell r="BF2258">
            <v>0</v>
          </cell>
          <cell r="BG2258">
            <v>0</v>
          </cell>
          <cell r="BH2258">
            <v>0</v>
          </cell>
          <cell r="BI2258">
            <v>0</v>
          </cell>
          <cell r="BJ2258">
            <v>0</v>
          </cell>
          <cell r="BK2258">
            <v>0</v>
          </cell>
          <cell r="BL2258">
            <v>0</v>
          </cell>
        </row>
        <row r="2259">
          <cell r="B2259" t="str">
            <v>1.2.04.01.00103</v>
          </cell>
          <cell r="C2259" t="str">
            <v xml:space="preserve">AD TRIANGULO                                      </v>
          </cell>
          <cell r="D2259">
            <v>5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AO2259">
            <v>5081.24</v>
          </cell>
          <cell r="AP2259">
            <v>5081.24</v>
          </cell>
          <cell r="AQ2259">
            <v>5081.24</v>
          </cell>
          <cell r="AR2259">
            <v>5081.24</v>
          </cell>
          <cell r="AS2259">
            <v>5081.24</v>
          </cell>
          <cell r="AT2259">
            <v>5081.24</v>
          </cell>
          <cell r="AU2259">
            <v>5081.24</v>
          </cell>
          <cell r="AV2259">
            <v>5081.24</v>
          </cell>
          <cell r="AW2259">
            <v>5081.24</v>
          </cell>
          <cell r="AX2259">
            <v>12828.58</v>
          </cell>
          <cell r="AY2259">
            <v>12828.58</v>
          </cell>
          <cell r="AZ2259">
            <v>12828.58</v>
          </cell>
          <cell r="BA2259">
            <v>12828.58</v>
          </cell>
          <cell r="BB2259">
            <v>12828.58</v>
          </cell>
          <cell r="BC2259">
            <v>19753.240000000002</v>
          </cell>
          <cell r="BD2259">
            <v>0</v>
          </cell>
          <cell r="BE2259">
            <v>0</v>
          </cell>
          <cell r="BF2259">
            <v>0</v>
          </cell>
          <cell r="BG2259">
            <v>0</v>
          </cell>
          <cell r="BH2259">
            <v>0</v>
          </cell>
          <cell r="BI2259">
            <v>0</v>
          </cell>
          <cell r="BJ2259">
            <v>0</v>
          </cell>
          <cell r="BK2259">
            <v>0</v>
          </cell>
          <cell r="BL2259">
            <v>0</v>
          </cell>
        </row>
        <row r="2260">
          <cell r="B2260" t="str">
            <v>1.2.04.01.00104</v>
          </cell>
          <cell r="C2260" t="str">
            <v xml:space="preserve">CENTRO OESTE                                      </v>
          </cell>
          <cell r="D2260">
            <v>5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AO2260">
            <v>8428.15</v>
          </cell>
          <cell r="AP2260">
            <v>8428.15</v>
          </cell>
          <cell r="AQ2260">
            <v>8428.15</v>
          </cell>
          <cell r="AR2260">
            <v>8428.15</v>
          </cell>
          <cell r="AS2260">
            <v>8428.15</v>
          </cell>
          <cell r="AT2260">
            <v>8428.15</v>
          </cell>
          <cell r="AU2260">
            <v>8428.15</v>
          </cell>
          <cell r="AV2260">
            <v>8428.15</v>
          </cell>
          <cell r="AW2260">
            <v>8428.15</v>
          </cell>
          <cell r="AX2260">
            <v>8428.15</v>
          </cell>
          <cell r="AY2260">
            <v>8428.15</v>
          </cell>
          <cell r="AZ2260">
            <v>8428.15</v>
          </cell>
          <cell r="BA2260">
            <v>8428.15</v>
          </cell>
          <cell r="BB2260">
            <v>8428.15</v>
          </cell>
          <cell r="BC2260">
            <v>8428.15</v>
          </cell>
          <cell r="BD2260">
            <v>0</v>
          </cell>
          <cell r="BE2260">
            <v>0</v>
          </cell>
          <cell r="BF2260">
            <v>0</v>
          </cell>
          <cell r="BG2260">
            <v>0</v>
          </cell>
          <cell r="BH2260">
            <v>0</v>
          </cell>
          <cell r="BI2260">
            <v>0</v>
          </cell>
          <cell r="BJ2260">
            <v>0</v>
          </cell>
          <cell r="BK2260">
            <v>0</v>
          </cell>
          <cell r="BL2260">
            <v>0</v>
          </cell>
        </row>
        <row r="2261">
          <cell r="B2261" t="str">
            <v>1.2.04.01.00105</v>
          </cell>
          <cell r="C2261" t="str">
            <v xml:space="preserve">SANTA CATARINA                                    </v>
          </cell>
          <cell r="D2261">
            <v>5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AO2261">
            <v>431.69</v>
          </cell>
          <cell r="AP2261">
            <v>431.69</v>
          </cell>
          <cell r="AQ2261">
            <v>431.69</v>
          </cell>
          <cell r="AR2261">
            <v>431.69</v>
          </cell>
          <cell r="AS2261">
            <v>431.69</v>
          </cell>
          <cell r="AT2261">
            <v>431.69</v>
          </cell>
          <cell r="AU2261">
            <v>431.69</v>
          </cell>
          <cell r="AV2261">
            <v>431.69</v>
          </cell>
          <cell r="AW2261">
            <v>431.69</v>
          </cell>
          <cell r="AX2261">
            <v>431.69</v>
          </cell>
          <cell r="AY2261">
            <v>431.69</v>
          </cell>
          <cell r="AZ2261">
            <v>431.69</v>
          </cell>
          <cell r="BA2261">
            <v>431.69</v>
          </cell>
          <cell r="BB2261">
            <v>431.69</v>
          </cell>
          <cell r="BC2261">
            <v>431.69</v>
          </cell>
          <cell r="BD2261">
            <v>0</v>
          </cell>
          <cell r="BE2261">
            <v>0</v>
          </cell>
          <cell r="BF2261">
            <v>0</v>
          </cell>
          <cell r="BG2261">
            <v>0</v>
          </cell>
          <cell r="BH2261">
            <v>0</v>
          </cell>
          <cell r="BI2261">
            <v>0</v>
          </cell>
          <cell r="BJ2261">
            <v>0</v>
          </cell>
          <cell r="BK2261">
            <v>0</v>
          </cell>
          <cell r="BL2261">
            <v>0</v>
          </cell>
        </row>
        <row r="2262">
          <cell r="B2262" t="str">
            <v>1.2.04.01.00106</v>
          </cell>
          <cell r="C2262" t="str">
            <v xml:space="preserve">COTRIJUI                                          </v>
          </cell>
          <cell r="D2262">
            <v>5</v>
          </cell>
          <cell r="E2262">
            <v>0</v>
          </cell>
          <cell r="F2262">
            <v>0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</v>
          </cell>
          <cell r="AO2262">
            <v>2089.9299999999998</v>
          </cell>
          <cell r="AP2262">
            <v>2089.9299999999998</v>
          </cell>
          <cell r="AQ2262">
            <v>2089.9299999999998</v>
          </cell>
          <cell r="AR2262">
            <v>2089.9299999999998</v>
          </cell>
          <cell r="AS2262">
            <v>2089.9299999999998</v>
          </cell>
          <cell r="AT2262">
            <v>2089.9299999999998</v>
          </cell>
          <cell r="AU2262">
            <v>2089.9299999999998</v>
          </cell>
          <cell r="AV2262">
            <v>2089.9299999999998</v>
          </cell>
          <cell r="AW2262">
            <v>2089.9299999999998</v>
          </cell>
          <cell r="AX2262">
            <v>2089.9299999999998</v>
          </cell>
          <cell r="AY2262">
            <v>2089.9299999999998</v>
          </cell>
          <cell r="AZ2262">
            <v>2089.9299999999998</v>
          </cell>
          <cell r="BA2262">
            <v>2089.9299999999998</v>
          </cell>
          <cell r="BB2262">
            <v>2089.9299999999998</v>
          </cell>
          <cell r="BC2262">
            <v>2089.9299999999998</v>
          </cell>
          <cell r="BD2262">
            <v>0</v>
          </cell>
          <cell r="BE2262">
            <v>0</v>
          </cell>
          <cell r="BF2262">
            <v>0</v>
          </cell>
          <cell r="BG2262">
            <v>0</v>
          </cell>
          <cell r="BH2262">
            <v>0</v>
          </cell>
          <cell r="BI2262">
            <v>0</v>
          </cell>
          <cell r="BJ2262">
            <v>0</v>
          </cell>
          <cell r="BK2262">
            <v>0</v>
          </cell>
          <cell r="BL2262">
            <v>0</v>
          </cell>
        </row>
        <row r="2263">
          <cell r="B2263" t="str">
            <v>1.2.04.01.00107</v>
          </cell>
          <cell r="C2263" t="str">
            <v xml:space="preserve">TERRENA                                           </v>
          </cell>
          <cell r="D2263">
            <v>5</v>
          </cell>
          <cell r="E2263">
            <v>0</v>
          </cell>
          <cell r="F2263">
            <v>0</v>
          </cell>
          <cell r="G2263">
            <v>0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AO2263">
            <v>11354.39</v>
          </cell>
          <cell r="AP2263">
            <v>11354.39</v>
          </cell>
          <cell r="AQ2263">
            <v>11354.39</v>
          </cell>
          <cell r="AR2263">
            <v>11354.39</v>
          </cell>
          <cell r="AS2263">
            <v>11354.39</v>
          </cell>
          <cell r="AT2263">
            <v>11354.39</v>
          </cell>
          <cell r="AU2263">
            <v>14348.54</v>
          </cell>
          <cell r="AV2263">
            <v>21019.38</v>
          </cell>
          <cell r="AW2263">
            <v>21019.38</v>
          </cell>
          <cell r="AX2263">
            <v>21019.38</v>
          </cell>
          <cell r="AY2263">
            <v>21019.38</v>
          </cell>
          <cell r="AZ2263">
            <v>21019.38</v>
          </cell>
          <cell r="BA2263">
            <v>21019.38</v>
          </cell>
          <cell r="BB2263">
            <v>21019.38</v>
          </cell>
          <cell r="BC2263">
            <v>21019.38</v>
          </cell>
          <cell r="BD2263">
            <v>0</v>
          </cell>
          <cell r="BE2263">
            <v>0</v>
          </cell>
          <cell r="BF2263">
            <v>0</v>
          </cell>
          <cell r="BG2263">
            <v>0</v>
          </cell>
          <cell r="BH2263">
            <v>0</v>
          </cell>
          <cell r="BI2263">
            <v>0</v>
          </cell>
          <cell r="BJ2263">
            <v>0</v>
          </cell>
          <cell r="BK2263">
            <v>0</v>
          </cell>
          <cell r="BL2263">
            <v>0</v>
          </cell>
        </row>
        <row r="2264">
          <cell r="B2264" t="str">
            <v>1.2.04.01.00108</v>
          </cell>
          <cell r="C2264" t="str">
            <v xml:space="preserve">FERTILIZAR                                        </v>
          </cell>
          <cell r="D2264">
            <v>5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AO2264">
            <v>5314.46</v>
          </cell>
          <cell r="AP2264">
            <v>5314.46</v>
          </cell>
          <cell r="AQ2264">
            <v>5314.46</v>
          </cell>
          <cell r="AR2264">
            <v>5314.46</v>
          </cell>
          <cell r="AS2264">
            <v>5314.46</v>
          </cell>
          <cell r="AT2264">
            <v>5314.46</v>
          </cell>
          <cell r="AU2264">
            <v>10362.07</v>
          </cell>
          <cell r="AV2264">
            <v>10362.07</v>
          </cell>
          <cell r="AW2264">
            <v>10362.07</v>
          </cell>
          <cell r="AX2264">
            <v>20043.189999999999</v>
          </cell>
          <cell r="AY2264">
            <v>20043.189999999999</v>
          </cell>
          <cell r="AZ2264">
            <v>20043.189999999999</v>
          </cell>
          <cell r="BA2264">
            <v>20043.189999999999</v>
          </cell>
          <cell r="BB2264">
            <v>20043.189999999999</v>
          </cell>
          <cell r="BC2264">
            <v>20043.189999999999</v>
          </cell>
          <cell r="BD2264">
            <v>0</v>
          </cell>
          <cell r="BE2264">
            <v>0</v>
          </cell>
          <cell r="BF2264">
            <v>0</v>
          </cell>
          <cell r="BG2264">
            <v>0</v>
          </cell>
          <cell r="BH2264">
            <v>0</v>
          </cell>
          <cell r="BI2264">
            <v>0</v>
          </cell>
          <cell r="BJ2264">
            <v>0</v>
          </cell>
          <cell r="BK2264">
            <v>0</v>
          </cell>
          <cell r="BL2264">
            <v>0</v>
          </cell>
        </row>
        <row r="2265">
          <cell r="B2265" t="str">
            <v>1.2.04.01.00109</v>
          </cell>
          <cell r="C2265" t="str">
            <v xml:space="preserve">PILAR                                             </v>
          </cell>
          <cell r="D2265">
            <v>5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AO2265">
            <v>15379.86</v>
          </cell>
          <cell r="AP2265">
            <v>15379.86</v>
          </cell>
          <cell r="AQ2265">
            <v>15379.86</v>
          </cell>
          <cell r="AR2265">
            <v>15379.86</v>
          </cell>
          <cell r="AS2265">
            <v>15379.86</v>
          </cell>
          <cell r="AT2265">
            <v>15379.86</v>
          </cell>
          <cell r="AU2265">
            <v>15379.86</v>
          </cell>
          <cell r="AV2265">
            <v>15379.86</v>
          </cell>
          <cell r="AW2265">
            <v>15379.86</v>
          </cell>
          <cell r="AX2265">
            <v>15379.86</v>
          </cell>
          <cell r="AY2265">
            <v>15379.86</v>
          </cell>
          <cell r="AZ2265">
            <v>15379.86</v>
          </cell>
          <cell r="BA2265">
            <v>15379.86</v>
          </cell>
          <cell r="BB2265">
            <v>15379.86</v>
          </cell>
          <cell r="BC2265">
            <v>15379.86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  <cell r="BK2265">
            <v>0</v>
          </cell>
          <cell r="BL2265">
            <v>0</v>
          </cell>
        </row>
        <row r="2266">
          <cell r="B2266" t="str">
            <v>1.2.04.01.00110</v>
          </cell>
          <cell r="C2266" t="str">
            <v xml:space="preserve">SUDOESTE                                          </v>
          </cell>
          <cell r="D2266">
            <v>5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AO2266">
            <v>0</v>
          </cell>
          <cell r="AP2266">
            <v>0</v>
          </cell>
          <cell r="AQ2266">
            <v>0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0</v>
          </cell>
          <cell r="AY2266">
            <v>0</v>
          </cell>
          <cell r="AZ2266">
            <v>0</v>
          </cell>
          <cell r="BA2266">
            <v>0</v>
          </cell>
          <cell r="BB2266">
            <v>0</v>
          </cell>
          <cell r="BC2266">
            <v>0</v>
          </cell>
          <cell r="BD2266">
            <v>0</v>
          </cell>
          <cell r="BE2266">
            <v>0</v>
          </cell>
          <cell r="BF2266">
            <v>0</v>
          </cell>
          <cell r="BG2266">
            <v>0</v>
          </cell>
          <cell r="BH2266">
            <v>0</v>
          </cell>
          <cell r="BI2266">
            <v>0</v>
          </cell>
          <cell r="BJ2266">
            <v>0</v>
          </cell>
          <cell r="BK2266">
            <v>0</v>
          </cell>
          <cell r="BL2266">
            <v>0</v>
          </cell>
        </row>
        <row r="2267">
          <cell r="B2267" t="str">
            <v>1.2.04.01.00111</v>
          </cell>
          <cell r="C2267" t="str">
            <v xml:space="preserve">SERRANA                                           </v>
          </cell>
          <cell r="D2267">
            <v>5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0</v>
          </cell>
          <cell r="P2267">
            <v>0</v>
          </cell>
          <cell r="AO2267">
            <v>3281.02</v>
          </cell>
          <cell r="AP2267">
            <v>3281.02</v>
          </cell>
          <cell r="AQ2267">
            <v>3281.02</v>
          </cell>
          <cell r="AR2267">
            <v>3281.02</v>
          </cell>
          <cell r="AS2267">
            <v>3281.02</v>
          </cell>
          <cell r="AT2267">
            <v>3281.02</v>
          </cell>
          <cell r="AU2267">
            <v>3281.02</v>
          </cell>
          <cell r="AV2267">
            <v>3281.02</v>
          </cell>
          <cell r="AW2267">
            <v>3281.02</v>
          </cell>
          <cell r="AX2267">
            <v>3281.02</v>
          </cell>
          <cell r="AY2267">
            <v>3281.02</v>
          </cell>
          <cell r="AZ2267">
            <v>17450.330000000002</v>
          </cell>
          <cell r="BA2267">
            <v>17450.330000000002</v>
          </cell>
          <cell r="BB2267">
            <v>17450.330000000002</v>
          </cell>
          <cell r="BC2267">
            <v>17450.330000000002</v>
          </cell>
          <cell r="BD2267">
            <v>0</v>
          </cell>
          <cell r="BE2267">
            <v>0</v>
          </cell>
          <cell r="BF2267">
            <v>0</v>
          </cell>
          <cell r="BG2267">
            <v>0</v>
          </cell>
          <cell r="BH2267">
            <v>0</v>
          </cell>
          <cell r="BI2267">
            <v>0</v>
          </cell>
          <cell r="BJ2267">
            <v>0</v>
          </cell>
          <cell r="BK2267">
            <v>0</v>
          </cell>
          <cell r="BL2267">
            <v>0</v>
          </cell>
        </row>
        <row r="2268">
          <cell r="B2268" t="str">
            <v>1.2.04.01.00112</v>
          </cell>
          <cell r="C2268" t="str">
            <v xml:space="preserve">TREVO                                             </v>
          </cell>
          <cell r="D2268">
            <v>5</v>
          </cell>
          <cell r="E2268">
            <v>0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AO2268">
            <v>0</v>
          </cell>
          <cell r="AP2268">
            <v>0</v>
          </cell>
          <cell r="AQ2268">
            <v>0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0</v>
          </cell>
          <cell r="AY2268">
            <v>0</v>
          </cell>
          <cell r="AZ2268">
            <v>0</v>
          </cell>
          <cell r="BA2268">
            <v>0</v>
          </cell>
          <cell r="BB2268">
            <v>0</v>
          </cell>
          <cell r="BC2268">
            <v>0</v>
          </cell>
          <cell r="BD2268">
            <v>0</v>
          </cell>
          <cell r="BE2268">
            <v>0</v>
          </cell>
          <cell r="BF2268">
            <v>0</v>
          </cell>
          <cell r="BG2268">
            <v>0</v>
          </cell>
          <cell r="BH2268">
            <v>0</v>
          </cell>
          <cell r="BI2268">
            <v>0</v>
          </cell>
          <cell r="BJ2268">
            <v>0</v>
          </cell>
          <cell r="BK2268">
            <v>0</v>
          </cell>
          <cell r="BL2268">
            <v>0</v>
          </cell>
        </row>
        <row r="2269">
          <cell r="B2269" t="str">
            <v>1.2.04.01.00113</v>
          </cell>
          <cell r="C2269" t="str">
            <v xml:space="preserve">FERTINOR                                          </v>
          </cell>
          <cell r="D2269">
            <v>5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AO2269">
            <v>0</v>
          </cell>
          <cell r="AP2269">
            <v>0</v>
          </cell>
          <cell r="AQ2269">
            <v>0</v>
          </cell>
          <cell r="AR2269">
            <v>0</v>
          </cell>
          <cell r="AS2269">
            <v>0</v>
          </cell>
          <cell r="AT2269">
            <v>0</v>
          </cell>
          <cell r="AU2269">
            <v>0</v>
          </cell>
          <cell r="AV2269">
            <v>10343.75</v>
          </cell>
          <cell r="AW2269">
            <v>10343.75</v>
          </cell>
          <cell r="AX2269">
            <v>10343.75</v>
          </cell>
          <cell r="AY2269">
            <v>10343.75</v>
          </cell>
          <cell r="AZ2269">
            <v>10343.75</v>
          </cell>
          <cell r="BA2269">
            <v>10343.75</v>
          </cell>
          <cell r="BB2269">
            <v>10343.75</v>
          </cell>
          <cell r="BC2269">
            <v>10343.75</v>
          </cell>
          <cell r="BD2269">
            <v>0</v>
          </cell>
          <cell r="BE2269">
            <v>0</v>
          </cell>
          <cell r="BF2269">
            <v>0</v>
          </cell>
          <cell r="BG2269">
            <v>0</v>
          </cell>
          <cell r="BH2269">
            <v>0</v>
          </cell>
          <cell r="BI2269">
            <v>0</v>
          </cell>
          <cell r="BJ2269">
            <v>0</v>
          </cell>
          <cell r="BK2269">
            <v>0</v>
          </cell>
          <cell r="BL2269">
            <v>0</v>
          </cell>
        </row>
        <row r="2270">
          <cell r="B2270" t="str">
            <v>1.2.04.01.00114</v>
          </cell>
          <cell r="C2270" t="str">
            <v xml:space="preserve">EXTRATIVA                                         </v>
          </cell>
          <cell r="D2270">
            <v>5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AO2270">
            <v>0</v>
          </cell>
          <cell r="AP2270">
            <v>0</v>
          </cell>
          <cell r="AQ2270">
            <v>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0</v>
          </cell>
          <cell r="AY2270">
            <v>0</v>
          </cell>
          <cell r="AZ2270">
            <v>0</v>
          </cell>
          <cell r="BA2270">
            <v>0</v>
          </cell>
          <cell r="BB2270">
            <v>0</v>
          </cell>
          <cell r="BC2270">
            <v>0</v>
          </cell>
          <cell r="BD2270">
            <v>0</v>
          </cell>
          <cell r="BE2270">
            <v>0</v>
          </cell>
          <cell r="BF2270">
            <v>0</v>
          </cell>
          <cell r="BG2270">
            <v>0</v>
          </cell>
          <cell r="BH2270">
            <v>0</v>
          </cell>
          <cell r="BI2270">
            <v>0</v>
          </cell>
          <cell r="BJ2270">
            <v>0</v>
          </cell>
          <cell r="BK2270">
            <v>0</v>
          </cell>
          <cell r="BL2270">
            <v>0</v>
          </cell>
        </row>
        <row r="2271">
          <cell r="B2271" t="str">
            <v>1.2.04.01.00115</v>
          </cell>
          <cell r="C2271" t="str">
            <v xml:space="preserve">NUTRISAFRA                                        </v>
          </cell>
          <cell r="D2271">
            <v>5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AO2271">
            <v>0</v>
          </cell>
          <cell r="AP2271">
            <v>0</v>
          </cell>
          <cell r="AQ2271">
            <v>0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0</v>
          </cell>
          <cell r="AY2271">
            <v>0</v>
          </cell>
          <cell r="AZ2271">
            <v>0</v>
          </cell>
          <cell r="BA2271">
            <v>0</v>
          </cell>
          <cell r="BB2271">
            <v>0</v>
          </cell>
          <cell r="BC2271">
            <v>0</v>
          </cell>
          <cell r="BD2271">
            <v>0</v>
          </cell>
          <cell r="BE2271">
            <v>0</v>
          </cell>
          <cell r="BF2271">
            <v>0</v>
          </cell>
          <cell r="BG2271">
            <v>0</v>
          </cell>
          <cell r="BH2271">
            <v>0</v>
          </cell>
          <cell r="BI2271">
            <v>0</v>
          </cell>
          <cell r="BJ2271">
            <v>0</v>
          </cell>
          <cell r="BK2271">
            <v>0</v>
          </cell>
          <cell r="BL2271">
            <v>0</v>
          </cell>
        </row>
        <row r="2272">
          <cell r="B2272" t="str">
            <v>1.2.04.01.00116</v>
          </cell>
          <cell r="C2272" t="str">
            <v xml:space="preserve">COXILHA                                           </v>
          </cell>
          <cell r="D2272">
            <v>5</v>
          </cell>
          <cell r="E2272">
            <v>0</v>
          </cell>
          <cell r="F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AO2272">
            <v>8091.79</v>
          </cell>
          <cell r="AP2272">
            <v>8091.79</v>
          </cell>
          <cell r="AQ2272">
            <v>8091.79</v>
          </cell>
          <cell r="AR2272">
            <v>8091.79</v>
          </cell>
          <cell r="AS2272">
            <v>8091.79</v>
          </cell>
          <cell r="AT2272">
            <v>8091.79</v>
          </cell>
          <cell r="AU2272">
            <v>8091.79</v>
          </cell>
          <cell r="AV2272">
            <v>8091.79</v>
          </cell>
          <cell r="AW2272">
            <v>8091.79</v>
          </cell>
          <cell r="AX2272">
            <v>8091.79</v>
          </cell>
          <cell r="AY2272">
            <v>8091.79</v>
          </cell>
          <cell r="AZ2272">
            <v>8091.79</v>
          </cell>
          <cell r="BA2272">
            <v>8091.79</v>
          </cell>
          <cell r="BB2272">
            <v>8091.79</v>
          </cell>
          <cell r="BC2272">
            <v>8091.79</v>
          </cell>
          <cell r="BD2272">
            <v>0</v>
          </cell>
          <cell r="BE2272">
            <v>0</v>
          </cell>
          <cell r="BF2272">
            <v>0</v>
          </cell>
          <cell r="BG2272">
            <v>0</v>
          </cell>
          <cell r="BH2272">
            <v>0</v>
          </cell>
          <cell r="BI2272">
            <v>0</v>
          </cell>
          <cell r="BJ2272">
            <v>0</v>
          </cell>
          <cell r="BK2272">
            <v>0</v>
          </cell>
          <cell r="BL2272">
            <v>0</v>
          </cell>
        </row>
        <row r="2273">
          <cell r="B2273" t="str">
            <v>1.2.04.01.00117</v>
          </cell>
          <cell r="C2273" t="str">
            <v xml:space="preserve">COOPERCENTRO                                      </v>
          </cell>
          <cell r="D2273">
            <v>5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AO2273">
            <v>992.58</v>
          </cell>
          <cell r="AP2273">
            <v>992.58</v>
          </cell>
          <cell r="AQ2273">
            <v>992.58</v>
          </cell>
          <cell r="AR2273">
            <v>992.58</v>
          </cell>
          <cell r="AS2273">
            <v>992.58</v>
          </cell>
          <cell r="AT2273">
            <v>992.58</v>
          </cell>
          <cell r="AU2273">
            <v>992.58</v>
          </cell>
          <cell r="AV2273">
            <v>992.58</v>
          </cell>
          <cell r="AW2273">
            <v>992.58</v>
          </cell>
          <cell r="AX2273">
            <v>992.58</v>
          </cell>
          <cell r="AY2273">
            <v>992.58</v>
          </cell>
          <cell r="AZ2273">
            <v>992.58</v>
          </cell>
          <cell r="BA2273">
            <v>992.58</v>
          </cell>
          <cell r="BB2273">
            <v>992.58</v>
          </cell>
          <cell r="BC2273">
            <v>992.58</v>
          </cell>
          <cell r="BD2273">
            <v>0</v>
          </cell>
          <cell r="BE2273">
            <v>0</v>
          </cell>
          <cell r="BF2273">
            <v>0</v>
          </cell>
          <cell r="BG2273">
            <v>0</v>
          </cell>
          <cell r="BH2273">
            <v>0</v>
          </cell>
          <cell r="BI2273">
            <v>0</v>
          </cell>
          <cell r="BJ2273">
            <v>0</v>
          </cell>
          <cell r="BK2273">
            <v>0</v>
          </cell>
          <cell r="BL2273">
            <v>0</v>
          </cell>
        </row>
        <row r="2274">
          <cell r="B2274" t="str">
            <v>1.2.04.01.00118</v>
          </cell>
          <cell r="C2274" t="str">
            <v xml:space="preserve">AD.SULGOIANA                                      </v>
          </cell>
          <cell r="D2274">
            <v>5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AO2274">
            <v>2670.21</v>
          </cell>
          <cell r="AP2274">
            <v>2670.21</v>
          </cell>
          <cell r="AQ2274">
            <v>2670.21</v>
          </cell>
          <cell r="AR2274">
            <v>2670.21</v>
          </cell>
          <cell r="AS2274">
            <v>7126.84</v>
          </cell>
          <cell r="AT2274">
            <v>7126.84</v>
          </cell>
          <cell r="AU2274">
            <v>7126.84</v>
          </cell>
          <cell r="AV2274">
            <v>7126.84</v>
          </cell>
          <cell r="AW2274">
            <v>7126.84</v>
          </cell>
          <cell r="AX2274">
            <v>7126.84</v>
          </cell>
          <cell r="AY2274">
            <v>7126.84</v>
          </cell>
          <cell r="AZ2274">
            <v>7126.84</v>
          </cell>
          <cell r="BA2274">
            <v>7126.84</v>
          </cell>
          <cell r="BB2274">
            <v>7126.84</v>
          </cell>
          <cell r="BC2274">
            <v>7126.84</v>
          </cell>
          <cell r="BD2274">
            <v>0</v>
          </cell>
          <cell r="BE2274">
            <v>0</v>
          </cell>
          <cell r="BF2274">
            <v>0</v>
          </cell>
          <cell r="BG2274">
            <v>0</v>
          </cell>
          <cell r="BH2274">
            <v>0</v>
          </cell>
          <cell r="BI2274">
            <v>0</v>
          </cell>
          <cell r="BJ2274">
            <v>0</v>
          </cell>
          <cell r="BK2274">
            <v>0</v>
          </cell>
          <cell r="BL2274">
            <v>0</v>
          </cell>
        </row>
        <row r="2275">
          <cell r="B2275" t="str">
            <v>1.2.04.01.00119</v>
          </cell>
          <cell r="C2275" t="str">
            <v xml:space="preserve">AD.SULDOESTE                                      </v>
          </cell>
          <cell r="D2275">
            <v>5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AO2275">
            <v>4086.21</v>
          </cell>
          <cell r="AP2275">
            <v>4086.21</v>
          </cell>
          <cell r="AQ2275">
            <v>4086.21</v>
          </cell>
          <cell r="AR2275">
            <v>4086.21</v>
          </cell>
          <cell r="AS2275">
            <v>4086.21</v>
          </cell>
          <cell r="AT2275">
            <v>4086.21</v>
          </cell>
          <cell r="AU2275">
            <v>4086.21</v>
          </cell>
          <cell r="AV2275">
            <v>4086.21</v>
          </cell>
          <cell r="AW2275">
            <v>4086.21</v>
          </cell>
          <cell r="AX2275">
            <v>7010.09</v>
          </cell>
          <cell r="AY2275">
            <v>7010.09</v>
          </cell>
          <cell r="AZ2275">
            <v>7010.09</v>
          </cell>
          <cell r="BA2275">
            <v>7010.09</v>
          </cell>
          <cell r="BB2275">
            <v>7010.09</v>
          </cell>
          <cell r="BC2275">
            <v>7010.09</v>
          </cell>
          <cell r="BD2275">
            <v>0</v>
          </cell>
          <cell r="BE2275">
            <v>0</v>
          </cell>
          <cell r="BF2275">
            <v>0</v>
          </cell>
          <cell r="BG2275">
            <v>0</v>
          </cell>
          <cell r="BH2275">
            <v>0</v>
          </cell>
          <cell r="BI2275">
            <v>0</v>
          </cell>
          <cell r="BJ2275">
            <v>0</v>
          </cell>
          <cell r="BK2275">
            <v>0</v>
          </cell>
          <cell r="BL2275">
            <v>0</v>
          </cell>
        </row>
        <row r="2276">
          <cell r="B2276" t="str">
            <v>1.2.04.01.00120</v>
          </cell>
          <cell r="C2276" t="str">
            <v xml:space="preserve">SANFERTIL                                         </v>
          </cell>
          <cell r="D2276">
            <v>5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AO2276">
            <v>3646.27</v>
          </cell>
          <cell r="AP2276">
            <v>3646.27</v>
          </cell>
          <cell r="AQ2276">
            <v>3646.27</v>
          </cell>
          <cell r="AR2276">
            <v>3646.27</v>
          </cell>
          <cell r="AS2276">
            <v>3646.27</v>
          </cell>
          <cell r="AT2276">
            <v>3646.27</v>
          </cell>
          <cell r="AU2276">
            <v>3646.27</v>
          </cell>
          <cell r="AV2276">
            <v>3646.27</v>
          </cell>
          <cell r="AW2276">
            <v>3646.27</v>
          </cell>
          <cell r="AX2276">
            <v>3646.27</v>
          </cell>
          <cell r="AY2276">
            <v>3646.27</v>
          </cell>
          <cell r="AZ2276">
            <v>4940.24</v>
          </cell>
          <cell r="BA2276">
            <v>4940.24</v>
          </cell>
          <cell r="BB2276">
            <v>4940.24</v>
          </cell>
          <cell r="BC2276">
            <v>4940.24</v>
          </cell>
          <cell r="BD2276">
            <v>0</v>
          </cell>
          <cell r="BE2276">
            <v>0</v>
          </cell>
          <cell r="BF2276">
            <v>0</v>
          </cell>
          <cell r="BG2276">
            <v>0</v>
          </cell>
          <cell r="BH2276">
            <v>0</v>
          </cell>
          <cell r="BI2276">
            <v>0</v>
          </cell>
          <cell r="BJ2276">
            <v>0</v>
          </cell>
          <cell r="BK2276">
            <v>0</v>
          </cell>
          <cell r="BL2276">
            <v>0</v>
          </cell>
        </row>
        <row r="2277">
          <cell r="B2277" t="str">
            <v>1.2.04.01.00121</v>
          </cell>
          <cell r="C2277" t="str">
            <v xml:space="preserve">COMIGO                                            </v>
          </cell>
          <cell r="D2277">
            <v>5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AO2277">
            <v>753.97</v>
          </cell>
          <cell r="AP2277">
            <v>753.97</v>
          </cell>
          <cell r="AQ2277">
            <v>753.97</v>
          </cell>
          <cell r="AR2277">
            <v>753.97</v>
          </cell>
          <cell r="AS2277">
            <v>753.97</v>
          </cell>
          <cell r="AT2277">
            <v>753.97</v>
          </cell>
          <cell r="AU2277">
            <v>753.97</v>
          </cell>
          <cell r="AV2277">
            <v>753.97</v>
          </cell>
          <cell r="AW2277">
            <v>753.97</v>
          </cell>
          <cell r="AX2277">
            <v>753.97</v>
          </cell>
          <cell r="AY2277">
            <v>753.97</v>
          </cell>
          <cell r="AZ2277">
            <v>753.97</v>
          </cell>
          <cell r="BA2277">
            <v>1047.24</v>
          </cell>
          <cell r="BB2277">
            <v>20319.12</v>
          </cell>
          <cell r="BC2277">
            <v>20319.12</v>
          </cell>
          <cell r="BD2277">
            <v>0</v>
          </cell>
          <cell r="BE2277">
            <v>0</v>
          </cell>
          <cell r="BF2277">
            <v>0</v>
          </cell>
          <cell r="BG2277">
            <v>0</v>
          </cell>
          <cell r="BH2277">
            <v>0</v>
          </cell>
          <cell r="BI2277">
            <v>0</v>
          </cell>
          <cell r="BJ2277">
            <v>0</v>
          </cell>
          <cell r="BK2277">
            <v>0</v>
          </cell>
          <cell r="BL2277">
            <v>0</v>
          </cell>
        </row>
        <row r="2278">
          <cell r="B2278" t="str">
            <v>1.2.04.01.00122</v>
          </cell>
          <cell r="C2278" t="str">
            <v xml:space="preserve">PLANT BEM                                         </v>
          </cell>
          <cell r="D2278">
            <v>5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AO2278">
            <v>0</v>
          </cell>
          <cell r="AP2278">
            <v>0</v>
          </cell>
          <cell r="AQ2278">
            <v>0</v>
          </cell>
          <cell r="AR2278">
            <v>0</v>
          </cell>
          <cell r="AS2278">
            <v>0</v>
          </cell>
          <cell r="AT2278">
            <v>0</v>
          </cell>
          <cell r="AU2278">
            <v>0</v>
          </cell>
          <cell r="AV2278">
            <v>0</v>
          </cell>
          <cell r="AW2278">
            <v>0</v>
          </cell>
          <cell r="AX2278">
            <v>0</v>
          </cell>
          <cell r="AY2278">
            <v>0</v>
          </cell>
          <cell r="AZ2278">
            <v>0</v>
          </cell>
          <cell r="BA2278">
            <v>460.76</v>
          </cell>
          <cell r="BB2278">
            <v>460.76</v>
          </cell>
          <cell r="BC2278">
            <v>460.76</v>
          </cell>
          <cell r="BD2278">
            <v>0</v>
          </cell>
          <cell r="BE2278">
            <v>0</v>
          </cell>
          <cell r="BF2278">
            <v>0</v>
          </cell>
          <cell r="BG2278">
            <v>0</v>
          </cell>
          <cell r="BH2278">
            <v>0</v>
          </cell>
          <cell r="BI2278">
            <v>0</v>
          </cell>
          <cell r="BJ2278">
            <v>0</v>
          </cell>
          <cell r="BK2278">
            <v>0</v>
          </cell>
          <cell r="BL2278">
            <v>0</v>
          </cell>
        </row>
        <row r="2279">
          <cell r="B2279" t="str">
            <v>1.2.04.01.00123</v>
          </cell>
          <cell r="C2279" t="str">
            <v xml:space="preserve">OURO VERDE                                        </v>
          </cell>
          <cell r="D2279">
            <v>5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AO2279">
            <v>16456.43</v>
          </cell>
          <cell r="AP2279">
            <v>16456.43</v>
          </cell>
          <cell r="AQ2279">
            <v>16456.43</v>
          </cell>
          <cell r="AR2279">
            <v>16456.43</v>
          </cell>
          <cell r="AS2279">
            <v>16456.43</v>
          </cell>
          <cell r="AT2279">
            <v>16456.43</v>
          </cell>
          <cell r="AU2279">
            <v>16456.43</v>
          </cell>
          <cell r="AV2279">
            <v>16456.43</v>
          </cell>
          <cell r="AW2279">
            <v>16456.43</v>
          </cell>
          <cell r="AX2279">
            <v>16456.43</v>
          </cell>
          <cell r="AY2279">
            <v>16456.43</v>
          </cell>
          <cell r="AZ2279">
            <v>18206.21</v>
          </cell>
          <cell r="BA2279">
            <v>18206.21</v>
          </cell>
          <cell r="BB2279">
            <v>18206.21</v>
          </cell>
          <cell r="BC2279">
            <v>18206.21</v>
          </cell>
          <cell r="BD2279">
            <v>0</v>
          </cell>
          <cell r="BE2279">
            <v>0</v>
          </cell>
          <cell r="BF2279">
            <v>0</v>
          </cell>
          <cell r="BG2279">
            <v>0</v>
          </cell>
          <cell r="BH2279">
            <v>0</v>
          </cell>
          <cell r="BI2279">
            <v>0</v>
          </cell>
          <cell r="BJ2279">
            <v>0</v>
          </cell>
          <cell r="BK2279">
            <v>0</v>
          </cell>
          <cell r="BL2279">
            <v>0</v>
          </cell>
        </row>
        <row r="2280">
          <cell r="B2280" t="str">
            <v>1.2.04.01.00124</v>
          </cell>
          <cell r="C2280" t="str">
            <v xml:space="preserve">B. LEPPER                                         </v>
          </cell>
          <cell r="D2280">
            <v>5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AO2280">
            <v>0</v>
          </cell>
          <cell r="AP2280">
            <v>0</v>
          </cell>
          <cell r="AQ2280">
            <v>0</v>
          </cell>
          <cell r="AR2280">
            <v>0</v>
          </cell>
          <cell r="AS2280">
            <v>0</v>
          </cell>
          <cell r="AT2280">
            <v>0</v>
          </cell>
          <cell r="AU2280">
            <v>0</v>
          </cell>
          <cell r="AV2280">
            <v>6865.5</v>
          </cell>
          <cell r="AW2280">
            <v>6865.5</v>
          </cell>
          <cell r="AX2280">
            <v>6865.5</v>
          </cell>
          <cell r="AY2280">
            <v>6865.5</v>
          </cell>
          <cell r="AZ2280">
            <v>6865.5</v>
          </cell>
          <cell r="BA2280">
            <v>6865.5</v>
          </cell>
          <cell r="BB2280">
            <v>6865.5</v>
          </cell>
          <cell r="BC2280">
            <v>6865.5</v>
          </cell>
          <cell r="BD2280">
            <v>0</v>
          </cell>
          <cell r="BE2280">
            <v>0</v>
          </cell>
          <cell r="BF2280">
            <v>0</v>
          </cell>
          <cell r="BG2280">
            <v>0</v>
          </cell>
          <cell r="BH2280">
            <v>0</v>
          </cell>
          <cell r="BI2280">
            <v>0</v>
          </cell>
          <cell r="BJ2280">
            <v>0</v>
          </cell>
          <cell r="BK2280">
            <v>0</v>
          </cell>
          <cell r="BL2280">
            <v>0</v>
          </cell>
        </row>
        <row r="2281">
          <cell r="B2281" t="str">
            <v>1.2.04.01.00125</v>
          </cell>
          <cell r="C2281" t="str">
            <v xml:space="preserve">ADUBOS VERA CRUZ                                  </v>
          </cell>
          <cell r="D2281">
            <v>5</v>
          </cell>
          <cell r="E2281">
            <v>0</v>
          </cell>
          <cell r="F2281">
            <v>0</v>
          </cell>
          <cell r="G2281">
            <v>0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AO2281">
            <v>0</v>
          </cell>
          <cell r="AP2281">
            <v>0</v>
          </cell>
          <cell r="AQ2281">
            <v>0</v>
          </cell>
          <cell r="AR2281">
            <v>0</v>
          </cell>
          <cell r="AS2281">
            <v>0</v>
          </cell>
          <cell r="AT2281">
            <v>0</v>
          </cell>
          <cell r="AU2281">
            <v>0</v>
          </cell>
          <cell r="AV2281">
            <v>1270.04</v>
          </cell>
          <cell r="AW2281">
            <v>1270.04</v>
          </cell>
          <cell r="AX2281">
            <v>1843.1</v>
          </cell>
          <cell r="AY2281">
            <v>1843.1</v>
          </cell>
          <cell r="AZ2281">
            <v>1843.1</v>
          </cell>
          <cell r="BA2281">
            <v>5365.77</v>
          </cell>
          <cell r="BB2281">
            <v>5365.77</v>
          </cell>
          <cell r="BC2281">
            <v>5365.77</v>
          </cell>
          <cell r="BD2281">
            <v>0</v>
          </cell>
          <cell r="BE2281">
            <v>0</v>
          </cell>
          <cell r="BF2281">
            <v>0</v>
          </cell>
          <cell r="BG2281">
            <v>0</v>
          </cell>
          <cell r="BH2281">
            <v>0</v>
          </cell>
          <cell r="BI2281">
            <v>0</v>
          </cell>
          <cell r="BJ2281">
            <v>0</v>
          </cell>
          <cell r="BK2281">
            <v>0</v>
          </cell>
          <cell r="BL2281">
            <v>0</v>
          </cell>
        </row>
        <row r="2282">
          <cell r="B2282" t="str">
            <v>1.2.04.01.00126</v>
          </cell>
          <cell r="C2282" t="str">
            <v xml:space="preserve">AGROHEMAR                                         </v>
          </cell>
          <cell r="D2282">
            <v>5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AO2282">
            <v>805.1</v>
          </cell>
          <cell r="AP2282">
            <v>805.1</v>
          </cell>
          <cell r="AQ2282">
            <v>805.1</v>
          </cell>
          <cell r="AR2282">
            <v>805.1</v>
          </cell>
          <cell r="AS2282">
            <v>805.1</v>
          </cell>
          <cell r="AT2282">
            <v>805.1</v>
          </cell>
          <cell r="AU2282">
            <v>805.1</v>
          </cell>
          <cell r="AV2282">
            <v>805.1</v>
          </cell>
          <cell r="AW2282">
            <v>805.1</v>
          </cell>
          <cell r="AX2282">
            <v>805.1</v>
          </cell>
          <cell r="AY2282">
            <v>805.1</v>
          </cell>
          <cell r="AZ2282">
            <v>805.1</v>
          </cell>
          <cell r="BA2282">
            <v>1556.74</v>
          </cell>
          <cell r="BB2282">
            <v>1556.74</v>
          </cell>
          <cell r="BC2282">
            <v>1556.74</v>
          </cell>
          <cell r="BD2282">
            <v>0</v>
          </cell>
          <cell r="BE2282">
            <v>0</v>
          </cell>
          <cell r="BF2282">
            <v>0</v>
          </cell>
          <cell r="BG2282">
            <v>0</v>
          </cell>
          <cell r="BH2282">
            <v>0</v>
          </cell>
          <cell r="BI2282">
            <v>0</v>
          </cell>
          <cell r="BJ2282">
            <v>0</v>
          </cell>
          <cell r="BK2282">
            <v>0</v>
          </cell>
          <cell r="BL2282">
            <v>0</v>
          </cell>
        </row>
        <row r="2283">
          <cell r="B2283" t="str">
            <v>1.2.04.01.00127</v>
          </cell>
          <cell r="C2283" t="str">
            <v xml:space="preserve">SIPAL                                             </v>
          </cell>
          <cell r="D2283">
            <v>5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  <cell r="AO2283">
            <v>920.93</v>
          </cell>
          <cell r="AP2283">
            <v>920.93</v>
          </cell>
          <cell r="AQ2283">
            <v>920.93</v>
          </cell>
          <cell r="AR2283">
            <v>920.93</v>
          </cell>
          <cell r="AS2283">
            <v>920.93</v>
          </cell>
          <cell r="AT2283">
            <v>920.93</v>
          </cell>
          <cell r="AU2283">
            <v>920.93</v>
          </cell>
          <cell r="AV2283">
            <v>920.93</v>
          </cell>
          <cell r="AW2283">
            <v>920.93</v>
          </cell>
          <cell r="AX2283">
            <v>920.93</v>
          </cell>
          <cell r="AY2283">
            <v>920.93</v>
          </cell>
          <cell r="AZ2283">
            <v>920.93</v>
          </cell>
          <cell r="BA2283">
            <v>920.93</v>
          </cell>
          <cell r="BB2283">
            <v>920.93</v>
          </cell>
          <cell r="BC2283">
            <v>920.93</v>
          </cell>
          <cell r="BD2283">
            <v>0</v>
          </cell>
          <cell r="BE2283">
            <v>0</v>
          </cell>
          <cell r="BF2283">
            <v>0</v>
          </cell>
          <cell r="BG2283">
            <v>0</v>
          </cell>
          <cell r="BH2283">
            <v>0</v>
          </cell>
          <cell r="BI2283">
            <v>0</v>
          </cell>
          <cell r="BJ2283">
            <v>0</v>
          </cell>
          <cell r="BK2283">
            <v>0</v>
          </cell>
          <cell r="BL2283">
            <v>0</v>
          </cell>
        </row>
        <row r="2284">
          <cell r="B2284" t="str">
            <v>1.2.04.01.00128</v>
          </cell>
          <cell r="C2284" t="str">
            <v xml:space="preserve">FERTIVEL                                          </v>
          </cell>
          <cell r="D2284">
            <v>5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AO2284">
            <v>1466.17</v>
          </cell>
          <cell r="AP2284">
            <v>1466.17</v>
          </cell>
          <cell r="AQ2284">
            <v>1466.17</v>
          </cell>
          <cell r="AR2284">
            <v>1466.17</v>
          </cell>
          <cell r="AS2284">
            <v>1466.17</v>
          </cell>
          <cell r="AT2284">
            <v>1466.17</v>
          </cell>
          <cell r="AU2284">
            <v>1466.17</v>
          </cell>
          <cell r="AV2284">
            <v>1466.17</v>
          </cell>
          <cell r="AW2284">
            <v>1466.17</v>
          </cell>
          <cell r="AX2284">
            <v>1466.17</v>
          </cell>
          <cell r="AY2284">
            <v>1466.17</v>
          </cell>
          <cell r="AZ2284">
            <v>1466.17</v>
          </cell>
          <cell r="BA2284">
            <v>1466.17</v>
          </cell>
          <cell r="BB2284">
            <v>1466.17</v>
          </cell>
          <cell r="BC2284">
            <v>1466.17</v>
          </cell>
          <cell r="BD2284">
            <v>0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  <cell r="BK2284">
            <v>0</v>
          </cell>
          <cell r="BL2284">
            <v>0</v>
          </cell>
        </row>
        <row r="2285">
          <cell r="B2285" t="str">
            <v>1.2.04.01.00129</v>
          </cell>
          <cell r="C2285" t="str">
            <v xml:space="preserve">IUPANCIRETA                                       </v>
          </cell>
          <cell r="D2285">
            <v>5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AO2285">
            <v>1300.3599999999999</v>
          </cell>
          <cell r="AP2285">
            <v>1300.3599999999999</v>
          </cell>
          <cell r="AQ2285">
            <v>1300.3599999999999</v>
          </cell>
          <cell r="AR2285">
            <v>1300.3599999999999</v>
          </cell>
          <cell r="AS2285">
            <v>1300.3599999999999</v>
          </cell>
          <cell r="AT2285">
            <v>1300.3599999999999</v>
          </cell>
          <cell r="AU2285">
            <v>1300.3599999999999</v>
          </cell>
          <cell r="AV2285">
            <v>1300.3599999999999</v>
          </cell>
          <cell r="AW2285">
            <v>1300.3599999999999</v>
          </cell>
          <cell r="AX2285">
            <v>1300.3599999999999</v>
          </cell>
          <cell r="AY2285">
            <v>1300.3599999999999</v>
          </cell>
          <cell r="AZ2285">
            <v>1300.3599999999999</v>
          </cell>
          <cell r="BA2285">
            <v>1300.3599999999999</v>
          </cell>
          <cell r="BB2285">
            <v>1300.3599999999999</v>
          </cell>
          <cell r="BC2285">
            <v>1300.3599999999999</v>
          </cell>
          <cell r="BD2285">
            <v>0</v>
          </cell>
          <cell r="BE2285">
            <v>0</v>
          </cell>
          <cell r="BF2285">
            <v>0</v>
          </cell>
          <cell r="BG2285">
            <v>0</v>
          </cell>
          <cell r="BH2285">
            <v>0</v>
          </cell>
          <cell r="BI2285">
            <v>0</v>
          </cell>
          <cell r="BJ2285">
            <v>0</v>
          </cell>
          <cell r="BK2285">
            <v>0</v>
          </cell>
          <cell r="BL2285">
            <v>0</v>
          </cell>
        </row>
        <row r="2286">
          <cell r="B2286" t="str">
            <v>1.2.04.01.00130</v>
          </cell>
          <cell r="C2286" t="str">
            <v xml:space="preserve">HOVA PALMA                                        </v>
          </cell>
          <cell r="D2286">
            <v>5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AO2286">
            <v>2408.34</v>
          </cell>
          <cell r="AP2286">
            <v>2408.34</v>
          </cell>
          <cell r="AQ2286">
            <v>2408.34</v>
          </cell>
          <cell r="AR2286">
            <v>2408.34</v>
          </cell>
          <cell r="AS2286">
            <v>2408.34</v>
          </cell>
          <cell r="AT2286">
            <v>2408.34</v>
          </cell>
          <cell r="AU2286">
            <v>2408.34</v>
          </cell>
          <cell r="AV2286">
            <v>2408.34</v>
          </cell>
          <cell r="AW2286">
            <v>2408.34</v>
          </cell>
          <cell r="AX2286">
            <v>2408.34</v>
          </cell>
          <cell r="AY2286">
            <v>2408.34</v>
          </cell>
          <cell r="AZ2286">
            <v>2408.34</v>
          </cell>
          <cell r="BA2286">
            <v>2408.34</v>
          </cell>
          <cell r="BB2286">
            <v>2408.34</v>
          </cell>
          <cell r="BC2286">
            <v>2408.34</v>
          </cell>
          <cell r="BD2286">
            <v>0</v>
          </cell>
          <cell r="BE2286">
            <v>0</v>
          </cell>
          <cell r="BF2286">
            <v>0</v>
          </cell>
          <cell r="BG2286">
            <v>0</v>
          </cell>
          <cell r="BH2286">
            <v>0</v>
          </cell>
          <cell r="BI2286">
            <v>0</v>
          </cell>
          <cell r="BJ2286">
            <v>0</v>
          </cell>
          <cell r="BK2286">
            <v>0</v>
          </cell>
          <cell r="BL2286">
            <v>0</v>
          </cell>
        </row>
        <row r="2287">
          <cell r="B2287" t="str">
            <v>1.2.04.01.00131</v>
          </cell>
          <cell r="C2287" t="str">
            <v xml:space="preserve">ERECHIM                                           </v>
          </cell>
          <cell r="D2287">
            <v>5</v>
          </cell>
          <cell r="E2287">
            <v>0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0</v>
          </cell>
          <cell r="P2287">
            <v>0</v>
          </cell>
          <cell r="AO2287">
            <v>5009.28</v>
          </cell>
          <cell r="AP2287">
            <v>5009.28</v>
          </cell>
          <cell r="AQ2287">
            <v>5009.28</v>
          </cell>
          <cell r="AR2287">
            <v>5009.28</v>
          </cell>
          <cell r="AS2287">
            <v>5009.28</v>
          </cell>
          <cell r="AT2287">
            <v>5009.28</v>
          </cell>
          <cell r="AU2287">
            <v>5009.28</v>
          </cell>
          <cell r="AV2287">
            <v>5009.28</v>
          </cell>
          <cell r="AW2287">
            <v>5009.28</v>
          </cell>
          <cell r="AX2287">
            <v>5009.28</v>
          </cell>
          <cell r="AY2287">
            <v>5009.28</v>
          </cell>
          <cell r="AZ2287">
            <v>5009.28</v>
          </cell>
          <cell r="BA2287">
            <v>5009.28</v>
          </cell>
          <cell r="BB2287">
            <v>5009.28</v>
          </cell>
          <cell r="BC2287">
            <v>5009.28</v>
          </cell>
          <cell r="BD2287">
            <v>0</v>
          </cell>
          <cell r="BE2287">
            <v>0</v>
          </cell>
          <cell r="BF2287">
            <v>0</v>
          </cell>
          <cell r="BG2287">
            <v>0</v>
          </cell>
          <cell r="BH2287">
            <v>0</v>
          </cell>
          <cell r="BI2287">
            <v>0</v>
          </cell>
          <cell r="BJ2287">
            <v>0</v>
          </cell>
          <cell r="BK2287">
            <v>0</v>
          </cell>
          <cell r="BL2287">
            <v>0</v>
          </cell>
        </row>
        <row r="2288">
          <cell r="B2288" t="str">
            <v>1.2.04.01.00132</v>
          </cell>
          <cell r="C2288" t="str">
            <v xml:space="preserve">J. CASTILHOS                                      </v>
          </cell>
          <cell r="D2288">
            <v>5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AO2288">
            <v>1782.16</v>
          </cell>
          <cell r="AP2288">
            <v>1782.16</v>
          </cell>
          <cell r="AQ2288">
            <v>1782.16</v>
          </cell>
          <cell r="AR2288">
            <v>1782.16</v>
          </cell>
          <cell r="AS2288">
            <v>1782.16</v>
          </cell>
          <cell r="AT2288">
            <v>1782.16</v>
          </cell>
          <cell r="AU2288">
            <v>1782.16</v>
          </cell>
          <cell r="AV2288">
            <v>1782.16</v>
          </cell>
          <cell r="AW2288">
            <v>1782.16</v>
          </cell>
          <cell r="AX2288">
            <v>1782.16</v>
          </cell>
          <cell r="AY2288">
            <v>1782.16</v>
          </cell>
          <cell r="AZ2288">
            <v>1782.16</v>
          </cell>
          <cell r="BA2288">
            <v>1782.16</v>
          </cell>
          <cell r="BB2288">
            <v>1782.16</v>
          </cell>
          <cell r="BC2288">
            <v>1782.16</v>
          </cell>
          <cell r="BD2288">
            <v>0</v>
          </cell>
          <cell r="BE2288">
            <v>0</v>
          </cell>
          <cell r="BF2288">
            <v>0</v>
          </cell>
          <cell r="BG2288">
            <v>0</v>
          </cell>
          <cell r="BH2288">
            <v>0</v>
          </cell>
          <cell r="BI2288">
            <v>0</v>
          </cell>
          <cell r="BJ2288">
            <v>0</v>
          </cell>
          <cell r="BK2288">
            <v>0</v>
          </cell>
          <cell r="BL2288">
            <v>0</v>
          </cell>
        </row>
        <row r="2289">
          <cell r="B2289" t="str">
            <v>1.2.04.01.00133</v>
          </cell>
          <cell r="C2289" t="str">
            <v xml:space="preserve">G. OSORIO                                         </v>
          </cell>
          <cell r="D2289">
            <v>5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0</v>
          </cell>
          <cell r="P2289">
            <v>0</v>
          </cell>
          <cell r="AO2289">
            <v>3515.9</v>
          </cell>
          <cell r="AP2289">
            <v>3515.9</v>
          </cell>
          <cell r="AQ2289">
            <v>3515.9</v>
          </cell>
          <cell r="AR2289">
            <v>3515.9</v>
          </cell>
          <cell r="AS2289">
            <v>3515.9</v>
          </cell>
          <cell r="AT2289">
            <v>3515.9</v>
          </cell>
          <cell r="AU2289">
            <v>3515.9</v>
          </cell>
          <cell r="AV2289">
            <v>3515.9</v>
          </cell>
          <cell r="AW2289">
            <v>3515.9</v>
          </cell>
          <cell r="AX2289">
            <v>3515.9</v>
          </cell>
          <cell r="AY2289">
            <v>3515.9</v>
          </cell>
          <cell r="AZ2289">
            <v>3515.9</v>
          </cell>
          <cell r="BA2289">
            <v>3515.9</v>
          </cell>
          <cell r="BB2289">
            <v>3515.9</v>
          </cell>
          <cell r="BC2289">
            <v>3515.9</v>
          </cell>
          <cell r="BD2289">
            <v>0</v>
          </cell>
          <cell r="BE2289">
            <v>0</v>
          </cell>
          <cell r="BF2289">
            <v>0</v>
          </cell>
          <cell r="BG2289">
            <v>0</v>
          </cell>
          <cell r="BH2289">
            <v>0</v>
          </cell>
          <cell r="BI2289">
            <v>0</v>
          </cell>
          <cell r="BJ2289">
            <v>0</v>
          </cell>
          <cell r="BK2289">
            <v>0</v>
          </cell>
          <cell r="BL2289">
            <v>0</v>
          </cell>
        </row>
        <row r="2290">
          <cell r="B2290" t="str">
            <v>1.2.04.01.00134</v>
          </cell>
          <cell r="C2290" t="str">
            <v xml:space="preserve">OBIRAIARAS                                        </v>
          </cell>
          <cell r="D2290">
            <v>5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AO2290">
            <v>1637.55</v>
          </cell>
          <cell r="AP2290">
            <v>1637.55</v>
          </cell>
          <cell r="AQ2290">
            <v>1637.55</v>
          </cell>
          <cell r="AR2290">
            <v>1637.55</v>
          </cell>
          <cell r="AS2290">
            <v>1637.55</v>
          </cell>
          <cell r="AT2290">
            <v>1637.55</v>
          </cell>
          <cell r="AU2290">
            <v>1637.55</v>
          </cell>
          <cell r="AV2290">
            <v>1637.55</v>
          </cell>
          <cell r="AW2290">
            <v>1637.55</v>
          </cell>
          <cell r="AX2290">
            <v>1637.55</v>
          </cell>
          <cell r="AY2290">
            <v>1637.55</v>
          </cell>
          <cell r="AZ2290">
            <v>1637.55</v>
          </cell>
          <cell r="BA2290">
            <v>1637.55</v>
          </cell>
          <cell r="BB2290">
            <v>1637.55</v>
          </cell>
          <cell r="BC2290">
            <v>1637.55</v>
          </cell>
          <cell r="BD2290">
            <v>0</v>
          </cell>
          <cell r="BE2290">
            <v>0</v>
          </cell>
          <cell r="BF2290">
            <v>0</v>
          </cell>
          <cell r="BG2290">
            <v>0</v>
          </cell>
          <cell r="BH2290">
            <v>0</v>
          </cell>
          <cell r="BI2290">
            <v>0</v>
          </cell>
          <cell r="BJ2290">
            <v>0</v>
          </cell>
          <cell r="BK2290">
            <v>0</v>
          </cell>
          <cell r="BL2290">
            <v>0</v>
          </cell>
        </row>
        <row r="2291">
          <cell r="B2291" t="str">
            <v>1.2.04.01.00135</v>
          </cell>
          <cell r="C2291" t="str">
            <v xml:space="preserve">ADUBOS MOEMA                                      </v>
          </cell>
          <cell r="D2291">
            <v>5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1401.34</v>
          </cell>
          <cell r="AY2291">
            <v>1401.34</v>
          </cell>
          <cell r="AZ2291">
            <v>1401.34</v>
          </cell>
          <cell r="BA2291">
            <v>1597.21</v>
          </cell>
          <cell r="BB2291">
            <v>1597.21</v>
          </cell>
          <cell r="BC2291">
            <v>1597.21</v>
          </cell>
          <cell r="BD2291">
            <v>0</v>
          </cell>
          <cell r="BE2291">
            <v>0</v>
          </cell>
          <cell r="BF2291">
            <v>0</v>
          </cell>
          <cell r="BG2291">
            <v>0</v>
          </cell>
          <cell r="BH2291">
            <v>0</v>
          </cell>
          <cell r="BI2291">
            <v>0</v>
          </cell>
          <cell r="BJ2291">
            <v>0</v>
          </cell>
          <cell r="BK2291">
            <v>0</v>
          </cell>
          <cell r="BL2291">
            <v>0</v>
          </cell>
        </row>
        <row r="2292">
          <cell r="B2292" t="str">
            <v>1.2.04.01.00136</v>
          </cell>
          <cell r="C2292" t="str">
            <v xml:space="preserve">QUIMIFOUR                                         </v>
          </cell>
          <cell r="D2292">
            <v>5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  <cell r="AY2292">
            <v>0</v>
          </cell>
          <cell r="AZ2292">
            <v>443.41</v>
          </cell>
          <cell r="BA2292">
            <v>443.41</v>
          </cell>
          <cell r="BB2292">
            <v>443.41</v>
          </cell>
          <cell r="BC2292">
            <v>443.41</v>
          </cell>
          <cell r="BD2292">
            <v>0</v>
          </cell>
          <cell r="BE2292">
            <v>0</v>
          </cell>
          <cell r="BF2292">
            <v>0</v>
          </cell>
          <cell r="BG2292">
            <v>0</v>
          </cell>
          <cell r="BH2292">
            <v>0</v>
          </cell>
          <cell r="BI2292">
            <v>0</v>
          </cell>
          <cell r="BJ2292">
            <v>0</v>
          </cell>
          <cell r="BK2292">
            <v>0</v>
          </cell>
          <cell r="BL2292">
            <v>0</v>
          </cell>
        </row>
        <row r="2293">
          <cell r="B2293" t="str">
            <v>1.2.04.01.00137</v>
          </cell>
          <cell r="C2293" t="str">
            <v xml:space="preserve">NITROBRAS                                         </v>
          </cell>
          <cell r="D2293">
            <v>5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AO2293">
            <v>0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T2293">
            <v>0</v>
          </cell>
          <cell r="AU2293">
            <v>0</v>
          </cell>
          <cell r="AV2293">
            <v>0</v>
          </cell>
          <cell r="AW2293">
            <v>0</v>
          </cell>
          <cell r="AX2293">
            <v>0</v>
          </cell>
          <cell r="AY2293">
            <v>0</v>
          </cell>
          <cell r="AZ2293">
            <v>9442.91</v>
          </cell>
          <cell r="BA2293">
            <v>9442.91</v>
          </cell>
          <cell r="BB2293">
            <v>9442.91</v>
          </cell>
          <cell r="BC2293">
            <v>9442.91</v>
          </cell>
          <cell r="BD2293">
            <v>0</v>
          </cell>
          <cell r="BE2293">
            <v>0</v>
          </cell>
          <cell r="BF2293">
            <v>0</v>
          </cell>
          <cell r="BG2293">
            <v>0</v>
          </cell>
          <cell r="BH2293">
            <v>0</v>
          </cell>
          <cell r="BI2293">
            <v>0</v>
          </cell>
          <cell r="BJ2293">
            <v>0</v>
          </cell>
          <cell r="BK2293">
            <v>0</v>
          </cell>
          <cell r="BL2293">
            <v>0</v>
          </cell>
        </row>
        <row r="2294">
          <cell r="B2294" t="str">
            <v>1.2.04.01.00138</v>
          </cell>
          <cell r="C2294" t="str">
            <v xml:space="preserve">ADUFERTIL                                         </v>
          </cell>
          <cell r="D2294">
            <v>5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  <cell r="O2294">
            <v>0</v>
          </cell>
          <cell r="P2294">
            <v>0</v>
          </cell>
          <cell r="AO2294">
            <v>0</v>
          </cell>
          <cell r="AP2294">
            <v>0</v>
          </cell>
          <cell r="AQ2294">
            <v>0</v>
          </cell>
          <cell r="AR2294">
            <v>0</v>
          </cell>
          <cell r="AS2294">
            <v>0</v>
          </cell>
          <cell r="AT2294">
            <v>0</v>
          </cell>
          <cell r="AU2294">
            <v>0</v>
          </cell>
          <cell r="AV2294">
            <v>0</v>
          </cell>
          <cell r="AW2294">
            <v>0</v>
          </cell>
          <cell r="AX2294">
            <v>0</v>
          </cell>
          <cell r="AY2294">
            <v>0</v>
          </cell>
          <cell r="AZ2294">
            <v>405.66</v>
          </cell>
          <cell r="BA2294">
            <v>405.66</v>
          </cell>
          <cell r="BB2294">
            <v>405.66</v>
          </cell>
          <cell r="BC2294">
            <v>405.66</v>
          </cell>
          <cell r="BD2294">
            <v>0</v>
          </cell>
          <cell r="BE2294">
            <v>0</v>
          </cell>
          <cell r="BF2294">
            <v>0</v>
          </cell>
          <cell r="BG2294">
            <v>0</v>
          </cell>
          <cell r="BH2294">
            <v>0</v>
          </cell>
          <cell r="BI2294">
            <v>0</v>
          </cell>
          <cell r="BJ2294">
            <v>0</v>
          </cell>
          <cell r="BK2294">
            <v>0</v>
          </cell>
          <cell r="BL2294">
            <v>0</v>
          </cell>
        </row>
        <row r="2295">
          <cell r="B2295" t="str">
            <v>1.2.04.01.00139</v>
          </cell>
          <cell r="C2295" t="str">
            <v xml:space="preserve">P. INDIOS                                         </v>
          </cell>
          <cell r="D2295">
            <v>5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  <cell r="AO2295">
            <v>0</v>
          </cell>
          <cell r="AP2295">
            <v>0</v>
          </cell>
          <cell r="AQ2295">
            <v>0</v>
          </cell>
          <cell r="AR2295">
            <v>0</v>
          </cell>
          <cell r="AS2295">
            <v>0</v>
          </cell>
          <cell r="AT2295">
            <v>0</v>
          </cell>
          <cell r="AU2295">
            <v>0</v>
          </cell>
          <cell r="AV2295">
            <v>0</v>
          </cell>
          <cell r="AW2295">
            <v>0</v>
          </cell>
          <cell r="AX2295">
            <v>0</v>
          </cell>
          <cell r="AY2295">
            <v>0</v>
          </cell>
          <cell r="AZ2295">
            <v>101.75</v>
          </cell>
          <cell r="BA2295">
            <v>101.75</v>
          </cell>
          <cell r="BB2295">
            <v>101.75</v>
          </cell>
          <cell r="BC2295">
            <v>101.75</v>
          </cell>
          <cell r="BD2295">
            <v>0</v>
          </cell>
          <cell r="BE2295">
            <v>0</v>
          </cell>
          <cell r="BF2295">
            <v>0</v>
          </cell>
          <cell r="BG2295">
            <v>0</v>
          </cell>
          <cell r="BH2295">
            <v>0</v>
          </cell>
          <cell r="BI2295">
            <v>0</v>
          </cell>
          <cell r="BJ2295">
            <v>0</v>
          </cell>
          <cell r="BK2295">
            <v>0</v>
          </cell>
          <cell r="BL2295">
            <v>0</v>
          </cell>
        </row>
        <row r="2296">
          <cell r="B2296" t="str">
            <v>1.2.04.01.00140</v>
          </cell>
          <cell r="C2296" t="str">
            <v xml:space="preserve">CARGILL FERTILIZANTES S/A                         </v>
          </cell>
          <cell r="D2296">
            <v>5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AO2296">
            <v>0</v>
          </cell>
          <cell r="AP2296">
            <v>0</v>
          </cell>
          <cell r="AQ2296">
            <v>0</v>
          </cell>
          <cell r="AR2296">
            <v>0</v>
          </cell>
          <cell r="AS2296">
            <v>0</v>
          </cell>
          <cell r="AT2296">
            <v>0</v>
          </cell>
          <cell r="AU2296">
            <v>0</v>
          </cell>
          <cell r="AV2296">
            <v>0</v>
          </cell>
          <cell r="AW2296">
            <v>0</v>
          </cell>
          <cell r="AX2296">
            <v>0</v>
          </cell>
          <cell r="AY2296">
            <v>0</v>
          </cell>
          <cell r="AZ2296">
            <v>0</v>
          </cell>
          <cell r="BA2296">
            <v>0</v>
          </cell>
          <cell r="BB2296">
            <v>0</v>
          </cell>
          <cell r="BC2296">
            <v>0</v>
          </cell>
          <cell r="BD2296">
            <v>0</v>
          </cell>
          <cell r="BE2296">
            <v>0</v>
          </cell>
          <cell r="BF2296">
            <v>0</v>
          </cell>
          <cell r="BG2296">
            <v>0</v>
          </cell>
          <cell r="BH2296">
            <v>0</v>
          </cell>
          <cell r="BI2296">
            <v>0</v>
          </cell>
          <cell r="BJ2296">
            <v>0</v>
          </cell>
          <cell r="BK2296">
            <v>0</v>
          </cell>
          <cell r="BL2296">
            <v>0</v>
          </cell>
        </row>
        <row r="2297">
          <cell r="B2297" t="str">
            <v>1.2.04.01.00141</v>
          </cell>
          <cell r="C2297" t="str">
            <v xml:space="preserve">MULTIGRAIN                                        </v>
          </cell>
          <cell r="D2297">
            <v>5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AO2297">
            <v>0</v>
          </cell>
          <cell r="AP2297">
            <v>0</v>
          </cell>
          <cell r="AQ2297">
            <v>0</v>
          </cell>
          <cell r="AR2297">
            <v>0</v>
          </cell>
          <cell r="AS2297">
            <v>0</v>
          </cell>
          <cell r="AT2297">
            <v>0</v>
          </cell>
          <cell r="AU2297">
            <v>0</v>
          </cell>
          <cell r="AV2297">
            <v>0</v>
          </cell>
          <cell r="AW2297">
            <v>0</v>
          </cell>
          <cell r="AX2297">
            <v>0</v>
          </cell>
          <cell r="AY2297">
            <v>0</v>
          </cell>
          <cell r="AZ2297">
            <v>0</v>
          </cell>
          <cell r="BA2297">
            <v>158.30000000000001</v>
          </cell>
          <cell r="BB2297">
            <v>158.30000000000001</v>
          </cell>
          <cell r="BC2297">
            <v>158.30000000000001</v>
          </cell>
          <cell r="BD2297">
            <v>0</v>
          </cell>
          <cell r="BE2297">
            <v>0</v>
          </cell>
          <cell r="BF2297">
            <v>0</v>
          </cell>
          <cell r="BG2297">
            <v>0</v>
          </cell>
          <cell r="BH2297">
            <v>0</v>
          </cell>
          <cell r="BI2297">
            <v>0</v>
          </cell>
          <cell r="BJ2297">
            <v>0</v>
          </cell>
          <cell r="BK2297">
            <v>0</v>
          </cell>
          <cell r="BL2297">
            <v>0</v>
          </cell>
        </row>
        <row r="2298">
          <cell r="B2298" t="str">
            <v>1.2.04.01.00142</v>
          </cell>
          <cell r="C2298" t="str">
            <v xml:space="preserve">SOLOVIVO                                          </v>
          </cell>
          <cell r="D2298">
            <v>5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AO2298">
            <v>0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T2298">
            <v>0</v>
          </cell>
          <cell r="AU2298">
            <v>0</v>
          </cell>
          <cell r="AV2298">
            <v>0</v>
          </cell>
          <cell r="AW2298">
            <v>0</v>
          </cell>
          <cell r="AX2298">
            <v>0</v>
          </cell>
          <cell r="AY2298">
            <v>0</v>
          </cell>
          <cell r="AZ2298">
            <v>0</v>
          </cell>
          <cell r="BA2298">
            <v>20356.36</v>
          </cell>
          <cell r="BB2298">
            <v>20356.36</v>
          </cell>
          <cell r="BC2298">
            <v>20356.36</v>
          </cell>
          <cell r="BD2298">
            <v>0</v>
          </cell>
          <cell r="BE2298">
            <v>0</v>
          </cell>
          <cell r="BF2298">
            <v>0</v>
          </cell>
          <cell r="BG2298">
            <v>0</v>
          </cell>
          <cell r="BH2298">
            <v>0</v>
          </cell>
          <cell r="BI2298">
            <v>0</v>
          </cell>
          <cell r="BJ2298">
            <v>0</v>
          </cell>
          <cell r="BK2298">
            <v>0</v>
          </cell>
          <cell r="BL2298">
            <v>0</v>
          </cell>
        </row>
        <row r="2299">
          <cell r="B2299" t="str">
            <v>1.2.04.01.00143</v>
          </cell>
          <cell r="C2299" t="str">
            <v xml:space="preserve">CAMPANARIO                                        </v>
          </cell>
          <cell r="D2299">
            <v>5</v>
          </cell>
          <cell r="E2299">
            <v>0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AO2299">
            <v>0</v>
          </cell>
          <cell r="AP2299">
            <v>0</v>
          </cell>
          <cell r="AQ2299">
            <v>0</v>
          </cell>
          <cell r="AR2299">
            <v>0</v>
          </cell>
          <cell r="AS2299">
            <v>0</v>
          </cell>
          <cell r="AT2299">
            <v>0</v>
          </cell>
          <cell r="AU2299">
            <v>0</v>
          </cell>
          <cell r="AV2299">
            <v>0</v>
          </cell>
          <cell r="AW2299">
            <v>0</v>
          </cell>
          <cell r="AX2299">
            <v>0</v>
          </cell>
          <cell r="AY2299">
            <v>0</v>
          </cell>
          <cell r="AZ2299">
            <v>0</v>
          </cell>
          <cell r="BA2299">
            <v>2589.44</v>
          </cell>
          <cell r="BB2299">
            <v>2589.44</v>
          </cell>
          <cell r="BC2299">
            <v>2589.44</v>
          </cell>
          <cell r="BD2299">
            <v>0</v>
          </cell>
          <cell r="BE2299">
            <v>0</v>
          </cell>
          <cell r="BF2299">
            <v>0</v>
          </cell>
          <cell r="BG2299">
            <v>0</v>
          </cell>
          <cell r="BH2299">
            <v>0</v>
          </cell>
          <cell r="BI2299">
            <v>0</v>
          </cell>
          <cell r="BJ2299">
            <v>0</v>
          </cell>
          <cell r="BK2299">
            <v>0</v>
          </cell>
          <cell r="BL2299">
            <v>0</v>
          </cell>
        </row>
        <row r="2300">
          <cell r="B2300" t="str">
            <v>1.2.04.01.00144</v>
          </cell>
          <cell r="C2300" t="str">
            <v xml:space="preserve">GOI┴S                                             </v>
          </cell>
          <cell r="D2300">
            <v>5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  <cell r="AO2300">
            <v>0</v>
          </cell>
          <cell r="AP2300">
            <v>0</v>
          </cell>
          <cell r="AQ2300">
            <v>0</v>
          </cell>
          <cell r="AR2300">
            <v>0</v>
          </cell>
          <cell r="AS2300">
            <v>0</v>
          </cell>
          <cell r="AT2300">
            <v>0</v>
          </cell>
          <cell r="AU2300">
            <v>0</v>
          </cell>
          <cell r="AV2300">
            <v>0</v>
          </cell>
          <cell r="AW2300">
            <v>0</v>
          </cell>
          <cell r="AX2300">
            <v>0</v>
          </cell>
          <cell r="AY2300">
            <v>0</v>
          </cell>
          <cell r="AZ2300">
            <v>0</v>
          </cell>
          <cell r="BA2300">
            <v>0</v>
          </cell>
          <cell r="BB2300">
            <v>0</v>
          </cell>
          <cell r="BC2300">
            <v>0</v>
          </cell>
          <cell r="BD2300">
            <v>0</v>
          </cell>
          <cell r="BE2300">
            <v>0</v>
          </cell>
          <cell r="BF2300">
            <v>0</v>
          </cell>
          <cell r="BG2300">
            <v>0</v>
          </cell>
          <cell r="BH2300">
            <v>0</v>
          </cell>
          <cell r="BI2300">
            <v>0</v>
          </cell>
          <cell r="BJ2300">
            <v>0</v>
          </cell>
          <cell r="BK2300">
            <v>0</v>
          </cell>
          <cell r="BL2300">
            <v>0</v>
          </cell>
        </row>
        <row r="2301">
          <cell r="B2301" t="str">
            <v>1.2.04.01.99999</v>
          </cell>
          <cell r="C2301" t="str">
            <v xml:space="preserve">Devedores por Rateio Importacao                   </v>
          </cell>
          <cell r="D2301">
            <v>5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0</v>
          </cell>
          <cell r="AO2301">
            <v>-559394.84</v>
          </cell>
          <cell r="AP2301">
            <v>-559394.84</v>
          </cell>
          <cell r="AQ2301">
            <v>-559394.84</v>
          </cell>
          <cell r="AR2301">
            <v>-559394.84</v>
          </cell>
          <cell r="AS2301">
            <v>-559394.84</v>
          </cell>
          <cell r="AT2301">
            <v>-559394.84</v>
          </cell>
          <cell r="AU2301">
            <v>-568579.18999999994</v>
          </cell>
          <cell r="AV2301">
            <v>-568579.18999999994</v>
          </cell>
          <cell r="AW2301">
            <v>-568579.18999999994</v>
          </cell>
          <cell r="AX2301">
            <v>-568579.18999999994</v>
          </cell>
          <cell r="AY2301">
            <v>-568579.18999999994</v>
          </cell>
          <cell r="AZ2301">
            <v>-568579.18999999994</v>
          </cell>
          <cell r="BA2301">
            <v>-568579.18999999994</v>
          </cell>
          <cell r="BB2301">
            <v>-568579.18999999994</v>
          </cell>
          <cell r="BC2301">
            <v>-568579.18999999994</v>
          </cell>
          <cell r="BD2301">
            <v>0</v>
          </cell>
          <cell r="BE2301">
            <v>0</v>
          </cell>
          <cell r="BF2301">
            <v>0</v>
          </cell>
          <cell r="BG2301">
            <v>0</v>
          </cell>
          <cell r="BH2301">
            <v>0</v>
          </cell>
          <cell r="BI2301">
            <v>0</v>
          </cell>
          <cell r="BJ2301">
            <v>0</v>
          </cell>
          <cell r="BK2301">
            <v>0</v>
          </cell>
          <cell r="BL2301">
            <v>0</v>
          </cell>
        </row>
        <row r="2302">
          <cell r="A2302">
            <v>9</v>
          </cell>
          <cell r="B2302" t="str">
            <v>1.2.05</v>
          </cell>
          <cell r="C2302" t="str">
            <v xml:space="preserve">CAUCAO FUNDAP                                     </v>
          </cell>
          <cell r="D2302">
            <v>3</v>
          </cell>
          <cell r="E2302">
            <v>0</v>
          </cell>
          <cell r="F2302">
            <v>0</v>
          </cell>
          <cell r="G2302">
            <v>0</v>
          </cell>
          <cell r="H2302">
            <v>0</v>
          </cell>
          <cell r="I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16.149999999999999</v>
          </cell>
          <cell r="R2302">
            <v>16.149999999999999</v>
          </cell>
          <cell r="S2302">
            <v>16.149999999999999</v>
          </cell>
          <cell r="T2302">
            <v>16.149999999999999</v>
          </cell>
          <cell r="U2302">
            <v>16.149999999999999</v>
          </cell>
          <cell r="V2302">
            <v>16.149999999999999</v>
          </cell>
          <cell r="W2302">
            <v>16.149999999999999</v>
          </cell>
          <cell r="X2302">
            <v>16.149999999999999</v>
          </cell>
          <cell r="Y2302">
            <v>16.149999999999999</v>
          </cell>
          <cell r="Z2302">
            <v>16.149999999999999</v>
          </cell>
          <cell r="AA2302">
            <v>16.149999999999999</v>
          </cell>
          <cell r="AB2302">
            <v>16.149999999999999</v>
          </cell>
          <cell r="AC2302">
            <v>16.149999999999999</v>
          </cell>
          <cell r="AD2302">
            <v>16.149999999999999</v>
          </cell>
          <cell r="AE2302">
            <v>16.149999999999999</v>
          </cell>
          <cell r="AF2302">
            <v>16.149999999999999</v>
          </cell>
          <cell r="AG2302">
            <v>16.149999999999999</v>
          </cell>
          <cell r="AH2302">
            <v>16.149999999999999</v>
          </cell>
          <cell r="AI2302">
            <v>16.149999999999999</v>
          </cell>
          <cell r="AJ2302">
            <v>16.149999999999999</v>
          </cell>
          <cell r="AK2302">
            <v>16.149999999999999</v>
          </cell>
          <cell r="AL2302">
            <v>16.149999999999999</v>
          </cell>
          <cell r="AM2302">
            <v>16.149999999999999</v>
          </cell>
          <cell r="AN2302">
            <v>16.149999999999999</v>
          </cell>
          <cell r="AO2302">
            <v>16.149999999999999</v>
          </cell>
          <cell r="AP2302">
            <v>16.149999999999999</v>
          </cell>
          <cell r="AQ2302">
            <v>16.149999999999999</v>
          </cell>
          <cell r="AR2302">
            <v>16.149999999999999</v>
          </cell>
          <cell r="AS2302">
            <v>16.149999999999999</v>
          </cell>
          <cell r="AT2302">
            <v>16.149999999999999</v>
          </cell>
          <cell r="AU2302">
            <v>16.149999999999999</v>
          </cell>
          <cell r="AV2302">
            <v>16.149999999999999</v>
          </cell>
          <cell r="AW2302">
            <v>16.149999999999999</v>
          </cell>
          <cell r="AX2302">
            <v>16.149999999999999</v>
          </cell>
          <cell r="AY2302">
            <v>16.149999999999999</v>
          </cell>
          <cell r="AZ2302">
            <v>16.149999999999999</v>
          </cell>
          <cell r="BA2302">
            <v>16.149999999999999</v>
          </cell>
          <cell r="BB2302">
            <v>16.149999999999999</v>
          </cell>
          <cell r="BC2302">
            <v>16.149999999999999</v>
          </cell>
          <cell r="BD2302">
            <v>0</v>
          </cell>
          <cell r="BE2302">
            <v>0</v>
          </cell>
          <cell r="BF2302">
            <v>0</v>
          </cell>
          <cell r="BG2302">
            <v>0</v>
          </cell>
          <cell r="BH2302">
            <v>0</v>
          </cell>
          <cell r="BI2302">
            <v>0</v>
          </cell>
          <cell r="BJ2302">
            <v>0</v>
          </cell>
          <cell r="BK2302">
            <v>0</v>
          </cell>
          <cell r="BL2302">
            <v>0</v>
          </cell>
        </row>
        <row r="2303">
          <cell r="B2303" t="str">
            <v>1.2.05.01</v>
          </cell>
          <cell r="C2303" t="str">
            <v xml:space="preserve">CAUCAO FUNDAP                                     </v>
          </cell>
          <cell r="D2303">
            <v>4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0</v>
          </cell>
          <cell r="P2303">
            <v>0</v>
          </cell>
          <cell r="Q2303">
            <v>16.149999999999999</v>
          </cell>
          <cell r="R2303">
            <v>16.149999999999999</v>
          </cell>
          <cell r="S2303">
            <v>16.149999999999999</v>
          </cell>
          <cell r="T2303">
            <v>16.149999999999999</v>
          </cell>
          <cell r="U2303">
            <v>16.149999999999999</v>
          </cell>
          <cell r="V2303">
            <v>16.149999999999999</v>
          </cell>
          <cell r="W2303">
            <v>16.149999999999999</v>
          </cell>
          <cell r="X2303">
            <v>16.149999999999999</v>
          </cell>
          <cell r="Y2303">
            <v>16.149999999999999</v>
          </cell>
          <cell r="Z2303">
            <v>16.149999999999999</v>
          </cell>
          <cell r="AA2303">
            <v>16.149999999999999</v>
          </cell>
          <cell r="AB2303">
            <v>16.149999999999999</v>
          </cell>
          <cell r="AC2303">
            <v>16.149999999999999</v>
          </cell>
          <cell r="AD2303">
            <v>16.149999999999999</v>
          </cell>
          <cell r="AE2303">
            <v>16.149999999999999</v>
          </cell>
          <cell r="AF2303">
            <v>16.149999999999999</v>
          </cell>
          <cell r="AG2303">
            <v>16.149999999999999</v>
          </cell>
          <cell r="AH2303">
            <v>16.149999999999999</v>
          </cell>
          <cell r="AI2303">
            <v>16.149999999999999</v>
          </cell>
          <cell r="AJ2303">
            <v>16.149999999999999</v>
          </cell>
          <cell r="AK2303">
            <v>16.149999999999999</v>
          </cell>
          <cell r="AL2303">
            <v>16.149999999999999</v>
          </cell>
          <cell r="AM2303">
            <v>16.149999999999999</v>
          </cell>
          <cell r="AN2303">
            <v>16.149999999999999</v>
          </cell>
          <cell r="AO2303">
            <v>16.149999999999999</v>
          </cell>
          <cell r="AP2303">
            <v>16.149999999999999</v>
          </cell>
          <cell r="AQ2303">
            <v>16.149999999999999</v>
          </cell>
          <cell r="AR2303">
            <v>16.149999999999999</v>
          </cell>
          <cell r="AS2303">
            <v>16.149999999999999</v>
          </cell>
          <cell r="AT2303">
            <v>16.149999999999999</v>
          </cell>
          <cell r="AU2303">
            <v>16.149999999999999</v>
          </cell>
          <cell r="AV2303">
            <v>16.149999999999999</v>
          </cell>
          <cell r="AW2303">
            <v>16.149999999999999</v>
          </cell>
          <cell r="AX2303">
            <v>16.149999999999999</v>
          </cell>
          <cell r="AY2303">
            <v>16.149999999999999</v>
          </cell>
          <cell r="AZ2303">
            <v>16.149999999999999</v>
          </cell>
          <cell r="BA2303">
            <v>16.149999999999999</v>
          </cell>
          <cell r="BB2303">
            <v>16.149999999999999</v>
          </cell>
          <cell r="BC2303">
            <v>16.149999999999999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  <cell r="BK2303">
            <v>0</v>
          </cell>
          <cell r="BL2303">
            <v>0</v>
          </cell>
        </row>
        <row r="2304">
          <cell r="B2304" t="str">
            <v>1.2.05.01.00001</v>
          </cell>
          <cell r="C2304" t="str">
            <v xml:space="preserve">BANDES-BCO.DES.E.SANTO                            </v>
          </cell>
          <cell r="D2304">
            <v>5</v>
          </cell>
          <cell r="E2304">
            <v>0</v>
          </cell>
          <cell r="F2304">
            <v>0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16.149999999999999</v>
          </cell>
          <cell r="R2304">
            <v>16.149999999999999</v>
          </cell>
          <cell r="S2304">
            <v>16.149999999999999</v>
          </cell>
          <cell r="T2304">
            <v>16.149999999999999</v>
          </cell>
          <cell r="U2304">
            <v>16.149999999999999</v>
          </cell>
          <cell r="V2304">
            <v>16.149999999999999</v>
          </cell>
          <cell r="W2304">
            <v>16.149999999999999</v>
          </cell>
          <cell r="X2304">
            <v>16.149999999999999</v>
          </cell>
          <cell r="Y2304">
            <v>16.149999999999999</v>
          </cell>
          <cell r="Z2304">
            <v>16.149999999999999</v>
          </cell>
          <cell r="AA2304">
            <v>16.149999999999999</v>
          </cell>
          <cell r="AB2304">
            <v>16.149999999999999</v>
          </cell>
          <cell r="AC2304">
            <v>16.149999999999999</v>
          </cell>
          <cell r="AD2304">
            <v>16.149999999999999</v>
          </cell>
          <cell r="AE2304">
            <v>16.149999999999999</v>
          </cell>
          <cell r="AF2304">
            <v>16.149999999999999</v>
          </cell>
          <cell r="AG2304">
            <v>16.149999999999999</v>
          </cell>
          <cell r="AH2304">
            <v>16.149999999999999</v>
          </cell>
          <cell r="AI2304">
            <v>16.149999999999999</v>
          </cell>
          <cell r="AJ2304">
            <v>16.149999999999999</v>
          </cell>
          <cell r="AK2304">
            <v>16.149999999999999</v>
          </cell>
          <cell r="AL2304">
            <v>16.149999999999999</v>
          </cell>
          <cell r="AM2304">
            <v>16.149999999999999</v>
          </cell>
          <cell r="AN2304">
            <v>16.149999999999999</v>
          </cell>
          <cell r="AO2304">
            <v>16.149999999999999</v>
          </cell>
          <cell r="AP2304">
            <v>16.149999999999999</v>
          </cell>
          <cell r="AQ2304">
            <v>16.149999999999999</v>
          </cell>
          <cell r="AR2304">
            <v>16.149999999999999</v>
          </cell>
          <cell r="AS2304">
            <v>16.149999999999999</v>
          </cell>
          <cell r="AT2304">
            <v>16.149999999999999</v>
          </cell>
          <cell r="AU2304">
            <v>16.149999999999999</v>
          </cell>
          <cell r="AV2304">
            <v>16.149999999999999</v>
          </cell>
          <cell r="AW2304">
            <v>16.149999999999999</v>
          </cell>
          <cell r="AX2304">
            <v>16.149999999999999</v>
          </cell>
          <cell r="AY2304">
            <v>16.149999999999999</v>
          </cell>
          <cell r="AZ2304">
            <v>16.149999999999999</v>
          </cell>
          <cell r="BA2304">
            <v>16.149999999999999</v>
          </cell>
          <cell r="BB2304">
            <v>16.149999999999999</v>
          </cell>
          <cell r="BC2304">
            <v>16.149999999999999</v>
          </cell>
          <cell r="BD2304">
            <v>0</v>
          </cell>
          <cell r="BE2304">
            <v>0</v>
          </cell>
          <cell r="BF2304">
            <v>0</v>
          </cell>
          <cell r="BG2304">
            <v>0</v>
          </cell>
          <cell r="BH2304">
            <v>0</v>
          </cell>
          <cell r="BI2304">
            <v>0</v>
          </cell>
          <cell r="BJ2304">
            <v>0</v>
          </cell>
          <cell r="BK2304">
            <v>0</v>
          </cell>
          <cell r="BL2304">
            <v>0</v>
          </cell>
        </row>
        <row r="2305">
          <cell r="A2305">
            <v>11</v>
          </cell>
          <cell r="B2305" t="str">
            <v>1.2.06</v>
          </cell>
          <cell r="C2305" t="str">
            <v xml:space="preserve">DEPOSITOS JUDICIAIS                               </v>
          </cell>
          <cell r="D2305">
            <v>3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0</v>
          </cell>
          <cell r="P2305">
            <v>0</v>
          </cell>
          <cell r="Q2305">
            <v>473405.22</v>
          </cell>
          <cell r="R2305">
            <v>473605.22</v>
          </cell>
          <cell r="S2305">
            <v>473905.22</v>
          </cell>
          <cell r="T2305">
            <v>473905.22</v>
          </cell>
          <cell r="U2305">
            <v>473905.22</v>
          </cell>
          <cell r="V2305">
            <v>476863.03</v>
          </cell>
          <cell r="W2305">
            <v>479820.84</v>
          </cell>
          <cell r="X2305">
            <v>479820.84</v>
          </cell>
          <cell r="Y2305">
            <v>479820.84</v>
          </cell>
          <cell r="Z2305">
            <v>483096.94</v>
          </cell>
          <cell r="AA2305">
            <v>5377073.9900000002</v>
          </cell>
          <cell r="AB2305">
            <v>5377073.9900000002</v>
          </cell>
          <cell r="AC2305">
            <v>5377073.9900000002</v>
          </cell>
          <cell r="AD2305">
            <v>5377073.9900000002</v>
          </cell>
          <cell r="AE2305">
            <v>5378316.71</v>
          </cell>
          <cell r="AF2305">
            <v>5466016.71</v>
          </cell>
          <cell r="AG2305">
            <v>5466016.71</v>
          </cell>
          <cell r="AH2305">
            <v>5466016.71</v>
          </cell>
          <cell r="AI2305">
            <v>5466016.71</v>
          </cell>
          <cell r="AJ2305">
            <v>5514871.5999999996</v>
          </cell>
          <cell r="AK2305">
            <v>5521905.2199999997</v>
          </cell>
          <cell r="AL2305">
            <v>5469592.5199999996</v>
          </cell>
          <cell r="AM2305">
            <v>5469742.5199999996</v>
          </cell>
          <cell r="AN2305">
            <v>5875863.4000000004</v>
          </cell>
          <cell r="AO2305">
            <v>5875863.4000000004</v>
          </cell>
          <cell r="AP2305">
            <v>5875863.4000000004</v>
          </cell>
          <cell r="AQ2305">
            <v>5875863.4000000004</v>
          </cell>
          <cell r="AR2305">
            <v>5879848.4299999997</v>
          </cell>
          <cell r="AS2305">
            <v>5879848.4299999997</v>
          </cell>
          <cell r="AT2305">
            <v>5879848.4299999997</v>
          </cell>
          <cell r="AU2305">
            <v>5879848.4299999997</v>
          </cell>
          <cell r="AV2305">
            <v>5890183.4100000001</v>
          </cell>
          <cell r="AW2305">
            <v>6068808.8799999999</v>
          </cell>
          <cell r="AX2305">
            <v>6078994.1100000003</v>
          </cell>
          <cell r="AY2305">
            <v>5524035.9500000002</v>
          </cell>
          <cell r="AZ2305">
            <v>5542980.0800000001</v>
          </cell>
          <cell r="BA2305">
            <v>5577189.6200000001</v>
          </cell>
          <cell r="BB2305">
            <v>5564434.8899999997</v>
          </cell>
          <cell r="BC2305">
            <v>5582927.4800000004</v>
          </cell>
          <cell r="BD2305">
            <v>0</v>
          </cell>
          <cell r="BE2305">
            <v>0</v>
          </cell>
          <cell r="BF2305">
            <v>0</v>
          </cell>
          <cell r="BG2305">
            <v>0</v>
          </cell>
          <cell r="BH2305">
            <v>0</v>
          </cell>
          <cell r="BI2305">
            <v>0</v>
          </cell>
          <cell r="BJ2305">
            <v>0</v>
          </cell>
          <cell r="BK2305">
            <v>0</v>
          </cell>
          <cell r="BL2305">
            <v>0</v>
          </cell>
        </row>
        <row r="2306">
          <cell r="B2306" t="str">
            <v>1.2.06.01</v>
          </cell>
          <cell r="C2306" t="str">
            <v xml:space="preserve">DEPOSITOS JUDICIAIS                               </v>
          </cell>
          <cell r="D2306">
            <v>4</v>
          </cell>
          <cell r="E2306">
            <v>0</v>
          </cell>
          <cell r="F2306">
            <v>0</v>
          </cell>
          <cell r="G2306">
            <v>0</v>
          </cell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Q2306">
            <v>473405.22</v>
          </cell>
          <cell r="R2306">
            <v>473605.22</v>
          </cell>
          <cell r="S2306">
            <v>473905.22</v>
          </cell>
          <cell r="T2306">
            <v>473905.22</v>
          </cell>
          <cell r="U2306">
            <v>473905.22</v>
          </cell>
          <cell r="V2306">
            <v>476863.03</v>
          </cell>
          <cell r="W2306">
            <v>479820.84</v>
          </cell>
          <cell r="X2306">
            <v>479820.84</v>
          </cell>
          <cell r="Y2306">
            <v>479820.84</v>
          </cell>
          <cell r="Z2306">
            <v>483096.94</v>
          </cell>
          <cell r="AA2306">
            <v>5377073.9900000002</v>
          </cell>
          <cell r="AB2306">
            <v>5377073.9900000002</v>
          </cell>
          <cell r="AC2306">
            <v>5377073.9900000002</v>
          </cell>
          <cell r="AD2306">
            <v>5377073.9900000002</v>
          </cell>
          <cell r="AE2306">
            <v>5378316.71</v>
          </cell>
          <cell r="AF2306">
            <v>5466016.71</v>
          </cell>
          <cell r="AG2306">
            <v>5466016.71</v>
          </cell>
          <cell r="AH2306">
            <v>5466016.71</v>
          </cell>
          <cell r="AI2306">
            <v>5466016.71</v>
          </cell>
          <cell r="AJ2306">
            <v>5514871.5999999996</v>
          </cell>
          <cell r="AK2306">
            <v>5521905.2199999997</v>
          </cell>
          <cell r="AL2306">
            <v>5469592.5199999996</v>
          </cell>
          <cell r="AM2306">
            <v>5469742.5199999996</v>
          </cell>
          <cell r="AN2306">
            <v>5875863.4000000004</v>
          </cell>
          <cell r="AO2306">
            <v>5875863.4000000004</v>
          </cell>
          <cell r="AP2306">
            <v>5875863.4000000004</v>
          </cell>
          <cell r="AQ2306">
            <v>5875863.4000000004</v>
          </cell>
          <cell r="AR2306">
            <v>5879848.4299999997</v>
          </cell>
          <cell r="AS2306">
            <v>5879848.4299999997</v>
          </cell>
          <cell r="AT2306">
            <v>5879848.4299999997</v>
          </cell>
          <cell r="AU2306">
            <v>5879848.4299999997</v>
          </cell>
          <cell r="AV2306">
            <v>5890183.4100000001</v>
          </cell>
          <cell r="AW2306">
            <v>6068808.8799999999</v>
          </cell>
          <cell r="AX2306">
            <v>6078994.1100000003</v>
          </cell>
          <cell r="AY2306">
            <v>5524035.9500000002</v>
          </cell>
          <cell r="AZ2306">
            <v>5542980.0800000001</v>
          </cell>
          <cell r="BA2306">
            <v>5577189.6200000001</v>
          </cell>
          <cell r="BB2306">
            <v>5564434.8899999997</v>
          </cell>
          <cell r="BC2306">
            <v>5582927.4800000004</v>
          </cell>
          <cell r="BD2306">
            <v>0</v>
          </cell>
          <cell r="BE2306">
            <v>0</v>
          </cell>
          <cell r="BF2306">
            <v>0</v>
          </cell>
          <cell r="BG2306">
            <v>0</v>
          </cell>
          <cell r="BH2306">
            <v>0</v>
          </cell>
          <cell r="BI2306">
            <v>0</v>
          </cell>
          <cell r="BJ2306">
            <v>0</v>
          </cell>
          <cell r="BK2306">
            <v>0</v>
          </cell>
          <cell r="BL2306">
            <v>0</v>
          </cell>
        </row>
        <row r="2307">
          <cell r="B2307" t="str">
            <v>1.2.06.01.00001</v>
          </cell>
          <cell r="C2307" t="str">
            <v xml:space="preserve">AFRMM-MARINHA MERCANTE                            </v>
          </cell>
          <cell r="D2307">
            <v>5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136532.64000000001</v>
          </cell>
          <cell r="R2307">
            <v>136532.64000000001</v>
          </cell>
          <cell r="S2307">
            <v>136532.64000000001</v>
          </cell>
          <cell r="T2307">
            <v>136532.64000000001</v>
          </cell>
          <cell r="U2307">
            <v>136532.64000000001</v>
          </cell>
          <cell r="V2307">
            <v>136532.64000000001</v>
          </cell>
          <cell r="W2307">
            <v>136532.64000000001</v>
          </cell>
          <cell r="X2307">
            <v>136532.64000000001</v>
          </cell>
          <cell r="Y2307">
            <v>136532.64000000001</v>
          </cell>
          <cell r="Z2307">
            <v>136532.64000000001</v>
          </cell>
          <cell r="AA2307">
            <v>136532.64000000001</v>
          </cell>
          <cell r="AB2307">
            <v>136532.64000000001</v>
          </cell>
          <cell r="AC2307">
            <v>136532.64000000001</v>
          </cell>
          <cell r="AD2307">
            <v>136532.64000000001</v>
          </cell>
          <cell r="AE2307">
            <v>136532.64000000001</v>
          </cell>
          <cell r="AF2307">
            <v>136532.64000000001</v>
          </cell>
          <cell r="AG2307">
            <v>136532.64000000001</v>
          </cell>
          <cell r="AH2307">
            <v>136532.64000000001</v>
          </cell>
          <cell r="AI2307">
            <v>136532.64000000001</v>
          </cell>
          <cell r="AJ2307">
            <v>136532.64000000001</v>
          </cell>
          <cell r="AK2307">
            <v>136532.64000000001</v>
          </cell>
          <cell r="AL2307">
            <v>136532.64000000001</v>
          </cell>
          <cell r="AM2307">
            <v>136532.64000000001</v>
          </cell>
          <cell r="AN2307">
            <v>136532.64000000001</v>
          </cell>
          <cell r="AO2307">
            <v>136532.64000000001</v>
          </cell>
          <cell r="AP2307">
            <v>136532.64000000001</v>
          </cell>
          <cell r="AQ2307">
            <v>136532.64000000001</v>
          </cell>
          <cell r="AR2307">
            <v>136532.64000000001</v>
          </cell>
          <cell r="AS2307">
            <v>136532.64000000001</v>
          </cell>
          <cell r="AT2307">
            <v>136532.64000000001</v>
          </cell>
          <cell r="AU2307">
            <v>136532.64000000001</v>
          </cell>
          <cell r="AV2307">
            <v>136532.64000000001</v>
          </cell>
          <cell r="AW2307">
            <v>136532.64000000001</v>
          </cell>
          <cell r="AX2307">
            <v>136532.64000000001</v>
          </cell>
          <cell r="AY2307">
            <v>136532.64000000001</v>
          </cell>
          <cell r="AZ2307">
            <v>136532.64000000001</v>
          </cell>
          <cell r="BA2307">
            <v>136532.64000000001</v>
          </cell>
          <cell r="BB2307">
            <v>136532.64000000001</v>
          </cell>
          <cell r="BC2307">
            <v>136532.64000000001</v>
          </cell>
          <cell r="BD2307">
            <v>0</v>
          </cell>
          <cell r="BE2307">
            <v>0</v>
          </cell>
          <cell r="BF2307">
            <v>0</v>
          </cell>
          <cell r="BG2307">
            <v>0</v>
          </cell>
          <cell r="BH2307">
            <v>0</v>
          </cell>
          <cell r="BI2307">
            <v>0</v>
          </cell>
          <cell r="BJ2307">
            <v>0</v>
          </cell>
          <cell r="BK2307">
            <v>0</v>
          </cell>
          <cell r="BL2307">
            <v>0</v>
          </cell>
        </row>
        <row r="2308">
          <cell r="B2308" t="str">
            <v>1.2.06.01.00002</v>
          </cell>
          <cell r="C2308" t="str">
            <v xml:space="preserve">COFINS                                            </v>
          </cell>
          <cell r="D2308">
            <v>5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AO2308">
            <v>0</v>
          </cell>
          <cell r="AP2308">
            <v>0</v>
          </cell>
          <cell r="AQ2308">
            <v>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0</v>
          </cell>
          <cell r="AY2308">
            <v>0</v>
          </cell>
          <cell r="AZ2308">
            <v>0</v>
          </cell>
          <cell r="BA2308">
            <v>0</v>
          </cell>
          <cell r="BB2308">
            <v>0</v>
          </cell>
          <cell r="BC2308">
            <v>0</v>
          </cell>
          <cell r="BD2308">
            <v>0</v>
          </cell>
          <cell r="BE2308">
            <v>0</v>
          </cell>
          <cell r="BF2308">
            <v>0</v>
          </cell>
          <cell r="BG2308">
            <v>0</v>
          </cell>
          <cell r="BH2308">
            <v>0</v>
          </cell>
          <cell r="BI2308">
            <v>0</v>
          </cell>
          <cell r="BJ2308">
            <v>0</v>
          </cell>
          <cell r="BK2308">
            <v>0</v>
          </cell>
          <cell r="BL2308">
            <v>0</v>
          </cell>
        </row>
        <row r="2309">
          <cell r="B2309" t="str">
            <v>1.2.06.01.00003</v>
          </cell>
          <cell r="C2309" t="str">
            <v xml:space="preserve">CONTRIBUICAO SOCIAL                               </v>
          </cell>
          <cell r="D2309">
            <v>5</v>
          </cell>
          <cell r="E2309">
            <v>0</v>
          </cell>
          <cell r="F2309">
            <v>0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AO2309">
            <v>0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0</v>
          </cell>
          <cell r="AY2309">
            <v>0</v>
          </cell>
          <cell r="AZ2309">
            <v>0</v>
          </cell>
          <cell r="BA2309">
            <v>0</v>
          </cell>
          <cell r="BB2309">
            <v>0</v>
          </cell>
          <cell r="BC2309">
            <v>0</v>
          </cell>
          <cell r="BD2309">
            <v>0</v>
          </cell>
          <cell r="BE2309">
            <v>0</v>
          </cell>
          <cell r="BF2309">
            <v>0</v>
          </cell>
          <cell r="BG2309">
            <v>0</v>
          </cell>
          <cell r="BH2309">
            <v>0</v>
          </cell>
          <cell r="BI2309">
            <v>0</v>
          </cell>
          <cell r="BJ2309">
            <v>0</v>
          </cell>
          <cell r="BK2309">
            <v>0</v>
          </cell>
          <cell r="BL2309">
            <v>0</v>
          </cell>
        </row>
        <row r="2310">
          <cell r="B2310" t="str">
            <v>1.2.06.01.00004</v>
          </cell>
          <cell r="C2310" t="str">
            <v xml:space="preserve">DEPOSITOS JUDICIAIS-DIVERSOS                      </v>
          </cell>
          <cell r="D2310">
            <v>5</v>
          </cell>
          <cell r="E2310">
            <v>0</v>
          </cell>
          <cell r="F2310">
            <v>0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63100.88</v>
          </cell>
          <cell r="R2310">
            <v>63300.88</v>
          </cell>
          <cell r="S2310">
            <v>63600.88</v>
          </cell>
          <cell r="T2310">
            <v>63600.88</v>
          </cell>
          <cell r="U2310">
            <v>63600.88</v>
          </cell>
          <cell r="V2310">
            <v>66558.69</v>
          </cell>
          <cell r="W2310">
            <v>69516.5</v>
          </cell>
          <cell r="X2310">
            <v>69516.5</v>
          </cell>
          <cell r="Y2310">
            <v>69516.5</v>
          </cell>
          <cell r="Z2310">
            <v>72792.600000000006</v>
          </cell>
          <cell r="AA2310">
            <v>72792.600000000006</v>
          </cell>
          <cell r="AB2310">
            <v>72792.600000000006</v>
          </cell>
          <cell r="AC2310">
            <v>72792.600000000006</v>
          </cell>
          <cell r="AD2310">
            <v>72792.600000000006</v>
          </cell>
          <cell r="AE2310">
            <v>74035.320000000007</v>
          </cell>
          <cell r="AF2310">
            <v>161735.32</v>
          </cell>
          <cell r="AG2310">
            <v>161735.32</v>
          </cell>
          <cell r="AH2310">
            <v>161735.32</v>
          </cell>
          <cell r="AI2310">
            <v>161735.32</v>
          </cell>
          <cell r="AJ2310">
            <v>210590.21</v>
          </cell>
          <cell r="AK2310">
            <v>217623.83</v>
          </cell>
          <cell r="AL2310">
            <v>165311.13</v>
          </cell>
          <cell r="AM2310">
            <v>165461.13</v>
          </cell>
          <cell r="AN2310">
            <v>167091.03</v>
          </cell>
          <cell r="AO2310">
            <v>167091.03</v>
          </cell>
          <cell r="AP2310">
            <v>167091.03</v>
          </cell>
          <cell r="AQ2310">
            <v>167091.03</v>
          </cell>
          <cell r="AR2310">
            <v>167091.03</v>
          </cell>
          <cell r="AS2310">
            <v>167091.03</v>
          </cell>
          <cell r="AT2310">
            <v>167091.03</v>
          </cell>
          <cell r="AU2310">
            <v>167091.03</v>
          </cell>
          <cell r="AV2310">
            <v>167091.03</v>
          </cell>
          <cell r="AW2310">
            <v>172044.66</v>
          </cell>
          <cell r="AX2310">
            <v>174519.84</v>
          </cell>
          <cell r="AY2310">
            <v>174519.84</v>
          </cell>
          <cell r="AZ2310">
            <v>174519.84</v>
          </cell>
          <cell r="BA2310">
            <v>194519.84</v>
          </cell>
          <cell r="BB2310">
            <v>174519.84</v>
          </cell>
          <cell r="BC2310">
            <v>174519.84</v>
          </cell>
          <cell r="BD2310">
            <v>0</v>
          </cell>
          <cell r="BE2310">
            <v>0</v>
          </cell>
          <cell r="BF2310">
            <v>0</v>
          </cell>
          <cell r="BG2310">
            <v>0</v>
          </cell>
          <cell r="BH2310">
            <v>0</v>
          </cell>
          <cell r="BI2310">
            <v>0</v>
          </cell>
          <cell r="BJ2310">
            <v>0</v>
          </cell>
          <cell r="BK2310">
            <v>0</v>
          </cell>
          <cell r="BL2310">
            <v>0</v>
          </cell>
        </row>
        <row r="2311">
          <cell r="B2311" t="str">
            <v>1.2.06.01.00005</v>
          </cell>
          <cell r="C2311" t="str">
            <v xml:space="preserve">COFINS DIF.ALIQUOTA                               </v>
          </cell>
          <cell r="D2311">
            <v>5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4893977.05</v>
          </cell>
          <cell r="AB2311">
            <v>4893977.05</v>
          </cell>
          <cell r="AC2311">
            <v>4893977.05</v>
          </cell>
          <cell r="AD2311">
            <v>4893977.05</v>
          </cell>
          <cell r="AE2311">
            <v>4893977.05</v>
          </cell>
          <cell r="AF2311">
            <v>4893977.05</v>
          </cell>
          <cell r="AG2311">
            <v>4893977.05</v>
          </cell>
          <cell r="AH2311">
            <v>4893977.05</v>
          </cell>
          <cell r="AI2311">
            <v>4893977.05</v>
          </cell>
          <cell r="AJ2311">
            <v>4893977.05</v>
          </cell>
          <cell r="AK2311">
            <v>4893977.05</v>
          </cell>
          <cell r="AL2311">
            <v>4893977.05</v>
          </cell>
          <cell r="AM2311">
            <v>4893977.05</v>
          </cell>
          <cell r="AN2311">
            <v>4893977.05</v>
          </cell>
          <cell r="AO2311">
            <v>4893977.05</v>
          </cell>
          <cell r="AP2311">
            <v>4893977.05</v>
          </cell>
          <cell r="AQ2311">
            <v>4893977.05</v>
          </cell>
          <cell r="AR2311">
            <v>4893977.05</v>
          </cell>
          <cell r="AS2311">
            <v>4893977.05</v>
          </cell>
          <cell r="AT2311">
            <v>4893977.05</v>
          </cell>
          <cell r="AU2311">
            <v>4893977.05</v>
          </cell>
          <cell r="AV2311">
            <v>4893977.05</v>
          </cell>
          <cell r="AW2311">
            <v>4893977.05</v>
          </cell>
          <cell r="AX2311">
            <v>4893977.05</v>
          </cell>
          <cell r="AY2311">
            <v>4893977.05</v>
          </cell>
          <cell r="AZ2311">
            <v>4893977.05</v>
          </cell>
          <cell r="BA2311">
            <v>4893977.05</v>
          </cell>
          <cell r="BB2311">
            <v>4893977.05</v>
          </cell>
          <cell r="BC2311">
            <v>4893977.05</v>
          </cell>
          <cell r="BD2311">
            <v>0</v>
          </cell>
          <cell r="BE2311">
            <v>0</v>
          </cell>
          <cell r="BF2311">
            <v>0</v>
          </cell>
          <cell r="BG2311">
            <v>0</v>
          </cell>
          <cell r="BH2311">
            <v>0</v>
          </cell>
          <cell r="BI2311">
            <v>0</v>
          </cell>
          <cell r="BJ2311">
            <v>0</v>
          </cell>
          <cell r="BK2311">
            <v>0</v>
          </cell>
          <cell r="BL2311">
            <v>0</v>
          </cell>
        </row>
        <row r="2312">
          <cell r="B2312" t="str">
            <v>1.2.06.01.00006</v>
          </cell>
          <cell r="C2312" t="str">
            <v xml:space="preserve">HONOR.ADVOCATICIOS-UNIAO                          </v>
          </cell>
          <cell r="D2312">
            <v>5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0.37</v>
          </cell>
          <cell r="R2312">
            <v>0.37</v>
          </cell>
          <cell r="S2312">
            <v>0.37</v>
          </cell>
          <cell r="T2312">
            <v>0.37</v>
          </cell>
          <cell r="U2312">
            <v>0.37</v>
          </cell>
          <cell r="V2312">
            <v>0.37</v>
          </cell>
          <cell r="W2312">
            <v>0.37</v>
          </cell>
          <cell r="X2312">
            <v>0.37</v>
          </cell>
          <cell r="Y2312">
            <v>0.37</v>
          </cell>
          <cell r="Z2312">
            <v>0.37</v>
          </cell>
          <cell r="AA2312">
            <v>0.37</v>
          </cell>
          <cell r="AB2312">
            <v>0.37</v>
          </cell>
          <cell r="AC2312">
            <v>0.37</v>
          </cell>
          <cell r="AD2312">
            <v>0.37</v>
          </cell>
          <cell r="AE2312">
            <v>0.37</v>
          </cell>
          <cell r="AF2312">
            <v>0.37</v>
          </cell>
          <cell r="AG2312">
            <v>0.37</v>
          </cell>
          <cell r="AH2312">
            <v>0.37</v>
          </cell>
          <cell r="AI2312">
            <v>0.37</v>
          </cell>
          <cell r="AJ2312">
            <v>0.37</v>
          </cell>
          <cell r="AK2312">
            <v>0.37</v>
          </cell>
          <cell r="AL2312">
            <v>0.37</v>
          </cell>
          <cell r="AM2312">
            <v>0.37</v>
          </cell>
          <cell r="AN2312">
            <v>0.37</v>
          </cell>
          <cell r="AO2312">
            <v>0.37</v>
          </cell>
          <cell r="AP2312">
            <v>0.37</v>
          </cell>
          <cell r="AQ2312">
            <v>0.37</v>
          </cell>
          <cell r="AR2312">
            <v>0.37</v>
          </cell>
          <cell r="AS2312">
            <v>0.37</v>
          </cell>
          <cell r="AT2312">
            <v>0.37</v>
          </cell>
          <cell r="AU2312">
            <v>0.37</v>
          </cell>
          <cell r="AV2312">
            <v>0.37</v>
          </cell>
          <cell r="AW2312">
            <v>0.37</v>
          </cell>
          <cell r="AX2312">
            <v>0.37</v>
          </cell>
          <cell r="AY2312">
            <v>0.37</v>
          </cell>
          <cell r="AZ2312">
            <v>0.37</v>
          </cell>
          <cell r="BA2312">
            <v>0.37</v>
          </cell>
          <cell r="BB2312">
            <v>0.37</v>
          </cell>
          <cell r="BC2312">
            <v>0.37</v>
          </cell>
          <cell r="BD2312">
            <v>0</v>
          </cell>
          <cell r="BE2312">
            <v>0</v>
          </cell>
          <cell r="BF2312">
            <v>0</v>
          </cell>
          <cell r="BG2312">
            <v>0</v>
          </cell>
          <cell r="BH2312">
            <v>0</v>
          </cell>
          <cell r="BI2312">
            <v>0</v>
          </cell>
          <cell r="BJ2312">
            <v>0</v>
          </cell>
          <cell r="BK2312">
            <v>0</v>
          </cell>
          <cell r="BL2312">
            <v>0</v>
          </cell>
        </row>
        <row r="2313">
          <cell r="B2313" t="str">
            <v>1.2.06.01.00007</v>
          </cell>
          <cell r="C2313" t="str">
            <v xml:space="preserve">INSS                                              </v>
          </cell>
          <cell r="D2313">
            <v>5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273767.53000000003</v>
          </cell>
          <cell r="R2313">
            <v>273767.53000000003</v>
          </cell>
          <cell r="S2313">
            <v>273767.53000000003</v>
          </cell>
          <cell r="T2313">
            <v>273767.53000000003</v>
          </cell>
          <cell r="U2313">
            <v>273767.53000000003</v>
          </cell>
          <cell r="V2313">
            <v>273767.53000000003</v>
          </cell>
          <cell r="W2313">
            <v>273767.53000000003</v>
          </cell>
          <cell r="X2313">
            <v>273767.53000000003</v>
          </cell>
          <cell r="Y2313">
            <v>273767.53000000003</v>
          </cell>
          <cell r="Z2313">
            <v>273767.53000000003</v>
          </cell>
          <cell r="AA2313">
            <v>273767.53000000003</v>
          </cell>
          <cell r="AB2313">
            <v>273767.53000000003</v>
          </cell>
          <cell r="AC2313">
            <v>273767.53000000003</v>
          </cell>
          <cell r="AD2313">
            <v>273767.53000000003</v>
          </cell>
          <cell r="AE2313">
            <v>273767.53000000003</v>
          </cell>
          <cell r="AF2313">
            <v>273767.53000000003</v>
          </cell>
          <cell r="AG2313">
            <v>273767.53000000003</v>
          </cell>
          <cell r="AH2313">
            <v>273767.53000000003</v>
          </cell>
          <cell r="AI2313">
            <v>273767.53000000003</v>
          </cell>
          <cell r="AJ2313">
            <v>273767.53000000003</v>
          </cell>
          <cell r="AK2313">
            <v>273767.53000000003</v>
          </cell>
          <cell r="AL2313">
            <v>273767.53000000003</v>
          </cell>
          <cell r="AM2313">
            <v>273767.53000000003</v>
          </cell>
          <cell r="AN2313">
            <v>678258.51</v>
          </cell>
          <cell r="AO2313">
            <v>678258.51</v>
          </cell>
          <cell r="AP2313">
            <v>678258.51</v>
          </cell>
          <cell r="AQ2313">
            <v>678258.51</v>
          </cell>
          <cell r="AR2313">
            <v>678258.51</v>
          </cell>
          <cell r="AS2313">
            <v>678258.51</v>
          </cell>
          <cell r="AT2313">
            <v>678258.51</v>
          </cell>
          <cell r="AU2313">
            <v>678258.51</v>
          </cell>
          <cell r="AV2313">
            <v>678258.51</v>
          </cell>
          <cell r="AW2313">
            <v>678258.51</v>
          </cell>
          <cell r="AX2313">
            <v>678258.51</v>
          </cell>
          <cell r="AY2313">
            <v>116335.29</v>
          </cell>
          <cell r="AZ2313">
            <v>116335.29</v>
          </cell>
          <cell r="BA2313">
            <v>116335.29</v>
          </cell>
          <cell r="BB2313">
            <v>116335.29</v>
          </cell>
          <cell r="BC2313">
            <v>116335.29</v>
          </cell>
          <cell r="BD2313">
            <v>0</v>
          </cell>
          <cell r="BE2313">
            <v>0</v>
          </cell>
          <cell r="BF2313">
            <v>0</v>
          </cell>
          <cell r="BG2313">
            <v>0</v>
          </cell>
          <cell r="BH2313">
            <v>0</v>
          </cell>
          <cell r="BI2313">
            <v>0</v>
          </cell>
          <cell r="BJ2313">
            <v>0</v>
          </cell>
          <cell r="BK2313">
            <v>0</v>
          </cell>
          <cell r="BL2313">
            <v>0</v>
          </cell>
        </row>
        <row r="2314">
          <cell r="B2314" t="str">
            <v>1.2.06.01.00008</v>
          </cell>
          <cell r="C2314" t="str">
            <v xml:space="preserve">PIS                                               </v>
          </cell>
          <cell r="D2314">
            <v>5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AO2314">
            <v>0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T2314">
            <v>0</v>
          </cell>
          <cell r="AU2314">
            <v>0</v>
          </cell>
          <cell r="AV2314">
            <v>0</v>
          </cell>
          <cell r="AW2314">
            <v>0</v>
          </cell>
          <cell r="AX2314">
            <v>0</v>
          </cell>
          <cell r="AY2314">
            <v>0</v>
          </cell>
          <cell r="AZ2314">
            <v>0</v>
          </cell>
          <cell r="BA2314">
            <v>0</v>
          </cell>
          <cell r="BB2314">
            <v>0</v>
          </cell>
          <cell r="BC2314">
            <v>0</v>
          </cell>
          <cell r="BD2314">
            <v>0</v>
          </cell>
          <cell r="BE2314">
            <v>0</v>
          </cell>
          <cell r="BF2314">
            <v>0</v>
          </cell>
          <cell r="BG2314">
            <v>0</v>
          </cell>
          <cell r="BH2314">
            <v>0</v>
          </cell>
          <cell r="BI2314">
            <v>0</v>
          </cell>
          <cell r="BJ2314">
            <v>0</v>
          </cell>
          <cell r="BK2314">
            <v>0</v>
          </cell>
          <cell r="BL2314">
            <v>0</v>
          </cell>
        </row>
        <row r="2315">
          <cell r="B2315" t="str">
            <v>1.2.06.01.00009</v>
          </cell>
          <cell r="C2315" t="str">
            <v xml:space="preserve">PROLAVOURA-PROC.550684/1                          </v>
          </cell>
          <cell r="D2315">
            <v>5</v>
          </cell>
          <cell r="E2315">
            <v>0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0</v>
          </cell>
          <cell r="P2315">
            <v>0</v>
          </cell>
          <cell r="Q2315">
            <v>0.9</v>
          </cell>
          <cell r="R2315">
            <v>0.9</v>
          </cell>
          <cell r="S2315">
            <v>0.9</v>
          </cell>
          <cell r="T2315">
            <v>0.9</v>
          </cell>
          <cell r="U2315">
            <v>0.9</v>
          </cell>
          <cell r="V2315">
            <v>0.9</v>
          </cell>
          <cell r="W2315">
            <v>0.9</v>
          </cell>
          <cell r="X2315">
            <v>0.9</v>
          </cell>
          <cell r="Y2315">
            <v>0.9</v>
          </cell>
          <cell r="Z2315">
            <v>0.9</v>
          </cell>
          <cell r="AA2315">
            <v>0.9</v>
          </cell>
          <cell r="AB2315">
            <v>0.9</v>
          </cell>
          <cell r="AC2315">
            <v>0.9</v>
          </cell>
          <cell r="AD2315">
            <v>0.9</v>
          </cell>
          <cell r="AE2315">
            <v>0.9</v>
          </cell>
          <cell r="AF2315">
            <v>0.9</v>
          </cell>
          <cell r="AG2315">
            <v>0.9</v>
          </cell>
          <cell r="AH2315">
            <v>0.9</v>
          </cell>
          <cell r="AI2315">
            <v>0.9</v>
          </cell>
          <cell r="AJ2315">
            <v>0.9</v>
          </cell>
          <cell r="AK2315">
            <v>0.9</v>
          </cell>
          <cell r="AL2315">
            <v>0.9</v>
          </cell>
          <cell r="AM2315">
            <v>0.9</v>
          </cell>
          <cell r="AN2315">
            <v>0.9</v>
          </cell>
          <cell r="AO2315">
            <v>0.9</v>
          </cell>
          <cell r="AP2315">
            <v>0.9</v>
          </cell>
          <cell r="AQ2315">
            <v>0.9</v>
          </cell>
          <cell r="AR2315">
            <v>0.9</v>
          </cell>
          <cell r="AS2315">
            <v>0.9</v>
          </cell>
          <cell r="AT2315">
            <v>0.9</v>
          </cell>
          <cell r="AU2315">
            <v>0.9</v>
          </cell>
          <cell r="AV2315">
            <v>0.9</v>
          </cell>
          <cell r="AW2315">
            <v>0.9</v>
          </cell>
          <cell r="AX2315">
            <v>0.9</v>
          </cell>
          <cell r="AY2315">
            <v>0.9</v>
          </cell>
          <cell r="AZ2315">
            <v>0.9</v>
          </cell>
          <cell r="BA2315">
            <v>0.9</v>
          </cell>
          <cell r="BB2315">
            <v>0.9</v>
          </cell>
          <cell r="BC2315">
            <v>0.9</v>
          </cell>
          <cell r="BD2315">
            <v>0</v>
          </cell>
          <cell r="BE2315">
            <v>0</v>
          </cell>
          <cell r="BF2315">
            <v>0</v>
          </cell>
          <cell r="BG2315">
            <v>0</v>
          </cell>
          <cell r="BH2315">
            <v>0</v>
          </cell>
          <cell r="BI2315">
            <v>0</v>
          </cell>
          <cell r="BJ2315">
            <v>0</v>
          </cell>
          <cell r="BK2315">
            <v>0</v>
          </cell>
          <cell r="BL2315">
            <v>0</v>
          </cell>
        </row>
        <row r="2316">
          <cell r="B2316" t="str">
            <v>1.2.06.01.00010</v>
          </cell>
          <cell r="C2316" t="str">
            <v xml:space="preserve">SIND.TRAB.IND.QUIM.FARMAC.                        </v>
          </cell>
          <cell r="D2316">
            <v>5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2.9</v>
          </cell>
          <cell r="R2316">
            <v>2.9</v>
          </cell>
          <cell r="S2316">
            <v>2.9</v>
          </cell>
          <cell r="T2316">
            <v>2.9</v>
          </cell>
          <cell r="U2316">
            <v>2.9</v>
          </cell>
          <cell r="V2316">
            <v>2.9</v>
          </cell>
          <cell r="W2316">
            <v>2.9</v>
          </cell>
          <cell r="X2316">
            <v>2.9</v>
          </cell>
          <cell r="Y2316">
            <v>2.9</v>
          </cell>
          <cell r="Z2316">
            <v>2.9</v>
          </cell>
          <cell r="AA2316">
            <v>2.9</v>
          </cell>
          <cell r="AB2316">
            <v>2.9</v>
          </cell>
          <cell r="AC2316">
            <v>2.9</v>
          </cell>
          <cell r="AD2316">
            <v>2.9</v>
          </cell>
          <cell r="AE2316">
            <v>2.9</v>
          </cell>
          <cell r="AF2316">
            <v>2.9</v>
          </cell>
          <cell r="AG2316">
            <v>2.9</v>
          </cell>
          <cell r="AH2316">
            <v>2.9</v>
          </cell>
          <cell r="AI2316">
            <v>2.9</v>
          </cell>
          <cell r="AJ2316">
            <v>2.9</v>
          </cell>
          <cell r="AK2316">
            <v>2.9</v>
          </cell>
          <cell r="AL2316">
            <v>2.9</v>
          </cell>
          <cell r="AM2316">
            <v>2.9</v>
          </cell>
          <cell r="AN2316">
            <v>2.9</v>
          </cell>
          <cell r="AO2316">
            <v>2.9</v>
          </cell>
          <cell r="AP2316">
            <v>2.9</v>
          </cell>
          <cell r="AQ2316">
            <v>2.9</v>
          </cell>
          <cell r="AR2316">
            <v>3987.93</v>
          </cell>
          <cell r="AS2316">
            <v>3987.93</v>
          </cell>
          <cell r="AT2316">
            <v>3987.93</v>
          </cell>
          <cell r="AU2316">
            <v>3987.93</v>
          </cell>
          <cell r="AV2316">
            <v>3987.93</v>
          </cell>
          <cell r="AW2316">
            <v>3987.93</v>
          </cell>
          <cell r="AX2316">
            <v>3987.93</v>
          </cell>
          <cell r="AY2316">
            <v>3987.93</v>
          </cell>
          <cell r="AZ2316">
            <v>3987.93</v>
          </cell>
          <cell r="BA2316">
            <v>3987.93</v>
          </cell>
          <cell r="BB2316">
            <v>3987.93</v>
          </cell>
          <cell r="BC2316">
            <v>3987.93</v>
          </cell>
          <cell r="BD2316">
            <v>0</v>
          </cell>
          <cell r="BE2316">
            <v>0</v>
          </cell>
          <cell r="BF2316">
            <v>0</v>
          </cell>
          <cell r="BG2316">
            <v>0</v>
          </cell>
          <cell r="BH2316">
            <v>0</v>
          </cell>
          <cell r="BI2316">
            <v>0</v>
          </cell>
          <cell r="BJ2316">
            <v>0</v>
          </cell>
          <cell r="BK2316">
            <v>0</v>
          </cell>
          <cell r="BL2316">
            <v>0</v>
          </cell>
        </row>
        <row r="2317">
          <cell r="B2317" t="str">
            <v>1.2.06.01.00011</v>
          </cell>
          <cell r="C2317" t="str">
            <v xml:space="preserve">MINISTERIO DA AGRICULTURA                         </v>
          </cell>
          <cell r="D2317">
            <v>5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AO2317">
            <v>0</v>
          </cell>
          <cell r="AP2317">
            <v>0</v>
          </cell>
          <cell r="AQ2317">
            <v>0</v>
          </cell>
          <cell r="AR2317">
            <v>0</v>
          </cell>
          <cell r="AS2317">
            <v>0</v>
          </cell>
          <cell r="AT2317">
            <v>0</v>
          </cell>
          <cell r="AU2317">
            <v>0</v>
          </cell>
          <cell r="AV2317">
            <v>10334.98</v>
          </cell>
          <cell r="AW2317">
            <v>10334.98</v>
          </cell>
          <cell r="AX2317">
            <v>10399.98</v>
          </cell>
          <cell r="AY2317">
            <v>10399.98</v>
          </cell>
          <cell r="AZ2317">
            <v>10399.98</v>
          </cell>
          <cell r="BA2317">
            <v>10399.98</v>
          </cell>
          <cell r="BB2317">
            <v>10399.98</v>
          </cell>
          <cell r="BC2317">
            <v>10399.98</v>
          </cell>
          <cell r="BD2317">
            <v>0</v>
          </cell>
          <cell r="BE2317">
            <v>0</v>
          </cell>
          <cell r="BF2317">
            <v>0</v>
          </cell>
          <cell r="BG2317">
            <v>0</v>
          </cell>
          <cell r="BH2317">
            <v>0</v>
          </cell>
          <cell r="BI2317">
            <v>0</v>
          </cell>
          <cell r="BJ2317">
            <v>0</v>
          </cell>
          <cell r="BK2317">
            <v>0</v>
          </cell>
          <cell r="BL2317">
            <v>0</v>
          </cell>
        </row>
        <row r="2318">
          <cell r="B2318" t="str">
            <v>1.2.06.01.00012</v>
          </cell>
          <cell r="C2318" t="str">
            <v xml:space="preserve">DEPOSITO JUDICIAL-COMPL. 0,5% E 10% FGTS          </v>
          </cell>
          <cell r="D2318">
            <v>5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AO2318">
            <v>0</v>
          </cell>
          <cell r="AP2318">
            <v>0</v>
          </cell>
          <cell r="AQ2318">
            <v>0</v>
          </cell>
          <cell r="AR2318">
            <v>0</v>
          </cell>
          <cell r="AS2318">
            <v>0</v>
          </cell>
          <cell r="AT2318">
            <v>0</v>
          </cell>
          <cell r="AU2318">
            <v>0</v>
          </cell>
          <cell r="AV2318">
            <v>0</v>
          </cell>
          <cell r="AW2318">
            <v>173671.84</v>
          </cell>
          <cell r="AX2318">
            <v>181316.89</v>
          </cell>
          <cell r="AY2318">
            <v>189580.65</v>
          </cell>
          <cell r="AZ2318">
            <v>208524.78</v>
          </cell>
          <cell r="BA2318">
            <v>222734.32</v>
          </cell>
          <cell r="BB2318">
            <v>229979.59</v>
          </cell>
          <cell r="BC2318">
            <v>248472.18</v>
          </cell>
          <cell r="BD2318">
            <v>0</v>
          </cell>
          <cell r="BE2318">
            <v>0</v>
          </cell>
          <cell r="BF2318">
            <v>0</v>
          </cell>
          <cell r="BG2318">
            <v>0</v>
          </cell>
          <cell r="BH2318">
            <v>0</v>
          </cell>
          <cell r="BI2318">
            <v>0</v>
          </cell>
          <cell r="BJ2318">
            <v>0</v>
          </cell>
          <cell r="BK2318">
            <v>0</v>
          </cell>
          <cell r="BL2318">
            <v>0</v>
          </cell>
        </row>
        <row r="2319">
          <cell r="B2319" t="str">
            <v>1.2.06.01.00013</v>
          </cell>
          <cell r="C2319" t="str">
            <v xml:space="preserve">PROCESSOS TRABALHISTAS                            </v>
          </cell>
          <cell r="D2319">
            <v>5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AO2319">
            <v>0</v>
          </cell>
          <cell r="AP2319">
            <v>0</v>
          </cell>
          <cell r="AQ2319">
            <v>0</v>
          </cell>
          <cell r="AR2319">
            <v>0</v>
          </cell>
          <cell r="AS2319">
            <v>0</v>
          </cell>
          <cell r="AT2319">
            <v>0</v>
          </cell>
          <cell r="AU2319">
            <v>0</v>
          </cell>
          <cell r="AV2319">
            <v>0</v>
          </cell>
          <cell r="AW2319">
            <v>0</v>
          </cell>
          <cell r="AX2319">
            <v>0</v>
          </cell>
          <cell r="AY2319">
            <v>-1298.7</v>
          </cell>
          <cell r="AZ2319">
            <v>-1298.7</v>
          </cell>
          <cell r="BA2319">
            <v>-1298.7</v>
          </cell>
          <cell r="BB2319">
            <v>-1298.7</v>
          </cell>
          <cell r="BC2319">
            <v>-1298.7</v>
          </cell>
          <cell r="BD2319">
            <v>0</v>
          </cell>
          <cell r="BE2319">
            <v>0</v>
          </cell>
          <cell r="BF2319">
            <v>0</v>
          </cell>
          <cell r="BG2319">
            <v>0</v>
          </cell>
          <cell r="BH2319">
            <v>0</v>
          </cell>
          <cell r="BI2319">
            <v>0</v>
          </cell>
          <cell r="BJ2319">
            <v>0</v>
          </cell>
          <cell r="BK2319">
            <v>0</v>
          </cell>
          <cell r="BL2319">
            <v>0</v>
          </cell>
        </row>
        <row r="2320">
          <cell r="B2320" t="str">
            <v>1.2.06.01.00014</v>
          </cell>
          <cell r="C2320" t="str">
            <v xml:space="preserve">IMPORTAÃıES MP PGA - SRF                          </v>
          </cell>
          <cell r="D2320">
            <v>5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AO2320">
            <v>0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T2320">
            <v>0</v>
          </cell>
          <cell r="AU2320">
            <v>0</v>
          </cell>
          <cell r="AV2320">
            <v>0</v>
          </cell>
          <cell r="AW2320">
            <v>0</v>
          </cell>
          <cell r="AX2320">
            <v>0</v>
          </cell>
          <cell r="AY2320">
            <v>0</v>
          </cell>
          <cell r="AZ2320">
            <v>0</v>
          </cell>
          <cell r="BA2320">
            <v>0</v>
          </cell>
          <cell r="BB2320">
            <v>0</v>
          </cell>
          <cell r="BC2320">
            <v>0</v>
          </cell>
          <cell r="BD2320">
            <v>0</v>
          </cell>
          <cell r="BE2320">
            <v>0</v>
          </cell>
          <cell r="BF2320">
            <v>0</v>
          </cell>
          <cell r="BG2320">
            <v>0</v>
          </cell>
          <cell r="BH2320">
            <v>0</v>
          </cell>
          <cell r="BI2320">
            <v>0</v>
          </cell>
          <cell r="BJ2320">
            <v>0</v>
          </cell>
          <cell r="BK2320">
            <v>0</v>
          </cell>
          <cell r="BL2320">
            <v>0</v>
          </cell>
        </row>
        <row r="2321">
          <cell r="B2321" t="str">
            <v>1.2.06.01.00015</v>
          </cell>
          <cell r="C2321" t="str">
            <v xml:space="preserve">MISTERIO DA FAZENDA DESEMBARACO ADUANEIRO         </v>
          </cell>
          <cell r="D2321">
            <v>5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AO2321">
            <v>0</v>
          </cell>
          <cell r="AP2321">
            <v>0</v>
          </cell>
          <cell r="AQ2321">
            <v>0</v>
          </cell>
          <cell r="AR2321">
            <v>0</v>
          </cell>
          <cell r="AS2321">
            <v>0</v>
          </cell>
          <cell r="AT2321">
            <v>0</v>
          </cell>
          <cell r="AU2321">
            <v>0</v>
          </cell>
          <cell r="AV2321">
            <v>0</v>
          </cell>
          <cell r="AW2321">
            <v>0</v>
          </cell>
          <cell r="AX2321">
            <v>0</v>
          </cell>
          <cell r="AY2321">
            <v>0</v>
          </cell>
          <cell r="AZ2321">
            <v>0</v>
          </cell>
          <cell r="BA2321">
            <v>0</v>
          </cell>
          <cell r="BB2321">
            <v>0</v>
          </cell>
          <cell r="BC2321">
            <v>0</v>
          </cell>
          <cell r="BD2321">
            <v>0</v>
          </cell>
          <cell r="BE2321">
            <v>0</v>
          </cell>
          <cell r="BF2321">
            <v>0</v>
          </cell>
          <cell r="BG2321">
            <v>0</v>
          </cell>
          <cell r="BH2321">
            <v>0</v>
          </cell>
          <cell r="BI2321">
            <v>0</v>
          </cell>
          <cell r="BJ2321">
            <v>0</v>
          </cell>
          <cell r="BK2321">
            <v>0</v>
          </cell>
          <cell r="BL2321">
            <v>0</v>
          </cell>
        </row>
        <row r="2322">
          <cell r="B2322" t="str">
            <v>1.2.07</v>
          </cell>
          <cell r="C2322" t="str">
            <v xml:space="preserve">CREDITOS DIVERSOS                                 </v>
          </cell>
          <cell r="D2322">
            <v>3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390728.22</v>
          </cell>
          <cell r="R2322">
            <v>390728.22</v>
          </cell>
          <cell r="S2322">
            <v>390728.22</v>
          </cell>
          <cell r="T2322">
            <v>390728.22</v>
          </cell>
          <cell r="U2322">
            <v>390728.22</v>
          </cell>
          <cell r="V2322">
            <v>390728.22</v>
          </cell>
          <cell r="W2322">
            <v>390728.22</v>
          </cell>
          <cell r="X2322">
            <v>390728.22</v>
          </cell>
          <cell r="Y2322">
            <v>0</v>
          </cell>
          <cell r="Z2322">
            <v>0</v>
          </cell>
          <cell r="AA2322">
            <v>0</v>
          </cell>
          <cell r="AB2322">
            <v>0</v>
          </cell>
          <cell r="AC2322">
            <v>0</v>
          </cell>
          <cell r="AD2322">
            <v>0</v>
          </cell>
          <cell r="AE2322">
            <v>0</v>
          </cell>
          <cell r="AF2322">
            <v>0</v>
          </cell>
          <cell r="AG2322">
            <v>0</v>
          </cell>
          <cell r="AH2322">
            <v>0</v>
          </cell>
          <cell r="AI2322">
            <v>0</v>
          </cell>
          <cell r="AJ2322">
            <v>0</v>
          </cell>
          <cell r="AK2322">
            <v>0</v>
          </cell>
          <cell r="AL2322">
            <v>0</v>
          </cell>
          <cell r="AM2322">
            <v>0</v>
          </cell>
          <cell r="AN2322">
            <v>8847000</v>
          </cell>
          <cell r="AO2322">
            <v>8357750</v>
          </cell>
          <cell r="AP2322">
            <v>7890250</v>
          </cell>
          <cell r="AQ2322">
            <v>7212500</v>
          </cell>
          <cell r="AR2322">
            <v>5762500</v>
          </cell>
          <cell r="AS2322">
            <v>5208000</v>
          </cell>
          <cell r="AT2322">
            <v>4958000</v>
          </cell>
          <cell r="AU2322">
            <v>4432500</v>
          </cell>
          <cell r="AV2322">
            <v>4100000</v>
          </cell>
          <cell r="AW2322">
            <v>3850000</v>
          </cell>
          <cell r="AX2322">
            <v>3600000</v>
          </cell>
          <cell r="AY2322">
            <v>3600000</v>
          </cell>
          <cell r="AZ2322">
            <v>1800000</v>
          </cell>
          <cell r="BA2322">
            <v>1550000</v>
          </cell>
          <cell r="BB2322">
            <v>1550000</v>
          </cell>
          <cell r="BC2322">
            <v>1550000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0</v>
          </cell>
          <cell r="BJ2322">
            <v>0</v>
          </cell>
          <cell r="BK2322">
            <v>0</v>
          </cell>
          <cell r="BL2322">
            <v>0</v>
          </cell>
        </row>
        <row r="2323">
          <cell r="A2323">
            <v>14</v>
          </cell>
          <cell r="B2323" t="str">
            <v>1.2.07.01</v>
          </cell>
          <cell r="C2323" t="str">
            <v xml:space="preserve">CREDITOS P/INCENTIVOS FISCAIS                     </v>
          </cell>
          <cell r="D2323">
            <v>4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390728.22</v>
          </cell>
          <cell r="R2323">
            <v>390728.22</v>
          </cell>
          <cell r="S2323">
            <v>390728.22</v>
          </cell>
          <cell r="T2323">
            <v>390728.22</v>
          </cell>
          <cell r="U2323">
            <v>390728.22</v>
          </cell>
          <cell r="V2323">
            <v>390728.22</v>
          </cell>
          <cell r="W2323">
            <v>390728.22</v>
          </cell>
          <cell r="X2323">
            <v>390728.22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0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0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0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0</v>
          </cell>
          <cell r="AY2323">
            <v>0</v>
          </cell>
          <cell r="AZ2323">
            <v>0</v>
          </cell>
          <cell r="BA2323">
            <v>0</v>
          </cell>
          <cell r="BB2323">
            <v>0</v>
          </cell>
          <cell r="BC2323">
            <v>0</v>
          </cell>
          <cell r="BD2323">
            <v>0</v>
          </cell>
          <cell r="BE2323">
            <v>0</v>
          </cell>
          <cell r="BF2323">
            <v>0</v>
          </cell>
          <cell r="BG2323">
            <v>0</v>
          </cell>
          <cell r="BH2323">
            <v>0</v>
          </cell>
          <cell r="BI2323">
            <v>0</v>
          </cell>
          <cell r="BJ2323">
            <v>0</v>
          </cell>
          <cell r="BK2323">
            <v>0</v>
          </cell>
          <cell r="BL2323">
            <v>0</v>
          </cell>
        </row>
        <row r="2324">
          <cell r="B2324" t="str">
            <v>1.2.07.01.00001</v>
          </cell>
          <cell r="C2324" t="str">
            <v xml:space="preserve">FUNRES-IR                                         </v>
          </cell>
          <cell r="D2324">
            <v>5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623379.28</v>
          </cell>
          <cell r="R2324">
            <v>623379.28</v>
          </cell>
          <cell r="S2324">
            <v>623379.28</v>
          </cell>
          <cell r="T2324">
            <v>623379.28</v>
          </cell>
          <cell r="U2324">
            <v>623379.28</v>
          </cell>
          <cell r="V2324">
            <v>623379.28</v>
          </cell>
          <cell r="W2324">
            <v>623379.28</v>
          </cell>
          <cell r="X2324">
            <v>623379.28</v>
          </cell>
          <cell r="Y2324">
            <v>623379.28</v>
          </cell>
          <cell r="Z2324">
            <v>623379.28</v>
          </cell>
          <cell r="AA2324">
            <v>623379.28</v>
          </cell>
          <cell r="AB2324">
            <v>623379.28</v>
          </cell>
          <cell r="AC2324">
            <v>623379.28</v>
          </cell>
          <cell r="AD2324">
            <v>623379.28</v>
          </cell>
          <cell r="AE2324">
            <v>623379.28</v>
          </cell>
          <cell r="AF2324">
            <v>623379.28</v>
          </cell>
          <cell r="AG2324">
            <v>623379.28</v>
          </cell>
          <cell r="AH2324">
            <v>623379.28</v>
          </cell>
          <cell r="AI2324">
            <v>623379.28</v>
          </cell>
          <cell r="AJ2324">
            <v>623379.28</v>
          </cell>
          <cell r="AK2324">
            <v>623379.28</v>
          </cell>
          <cell r="AL2324">
            <v>623379.28</v>
          </cell>
          <cell r="AM2324">
            <v>623379.28</v>
          </cell>
          <cell r="AN2324">
            <v>623379.28</v>
          </cell>
          <cell r="AO2324">
            <v>623379.28</v>
          </cell>
          <cell r="AP2324">
            <v>623379.28</v>
          </cell>
          <cell r="AQ2324">
            <v>623379.28</v>
          </cell>
          <cell r="AR2324">
            <v>623379.28</v>
          </cell>
          <cell r="AS2324">
            <v>623379.28</v>
          </cell>
          <cell r="AT2324">
            <v>623379.28</v>
          </cell>
          <cell r="AU2324">
            <v>623379.28</v>
          </cell>
          <cell r="AV2324">
            <v>623379.28</v>
          </cell>
          <cell r="AW2324">
            <v>623379.28</v>
          </cell>
          <cell r="AX2324">
            <v>623379.28</v>
          </cell>
          <cell r="AY2324">
            <v>623379.28</v>
          </cell>
          <cell r="AZ2324">
            <v>623379.28</v>
          </cell>
          <cell r="BA2324">
            <v>623379.28</v>
          </cell>
          <cell r="BB2324">
            <v>623379.28</v>
          </cell>
          <cell r="BC2324">
            <v>623379.28</v>
          </cell>
          <cell r="BD2324">
            <v>0</v>
          </cell>
          <cell r="BE2324">
            <v>0</v>
          </cell>
          <cell r="BF2324">
            <v>0</v>
          </cell>
          <cell r="BG2324">
            <v>0</v>
          </cell>
          <cell r="BH2324">
            <v>0</v>
          </cell>
          <cell r="BI2324">
            <v>0</v>
          </cell>
          <cell r="BJ2324">
            <v>0</v>
          </cell>
          <cell r="BK2324">
            <v>0</v>
          </cell>
          <cell r="BL2324">
            <v>0</v>
          </cell>
        </row>
        <row r="2325">
          <cell r="B2325" t="str">
            <v>1.2.07.01.00002</v>
          </cell>
          <cell r="C2325" t="str">
            <v xml:space="preserve">FUNRES-ICMS                                       </v>
          </cell>
          <cell r="D2325">
            <v>5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55848.639999999999</v>
          </cell>
          <cell r="R2325">
            <v>55848.639999999999</v>
          </cell>
          <cell r="S2325">
            <v>55848.639999999999</v>
          </cell>
          <cell r="T2325">
            <v>55848.639999999999</v>
          </cell>
          <cell r="U2325">
            <v>55848.639999999999</v>
          </cell>
          <cell r="V2325">
            <v>55848.639999999999</v>
          </cell>
          <cell r="W2325">
            <v>55848.639999999999</v>
          </cell>
          <cell r="X2325">
            <v>55848.639999999999</v>
          </cell>
          <cell r="Y2325">
            <v>55848.639999999999</v>
          </cell>
          <cell r="Z2325">
            <v>55848.639999999999</v>
          </cell>
          <cell r="AA2325">
            <v>55848.639999999999</v>
          </cell>
          <cell r="AB2325">
            <v>55848.639999999999</v>
          </cell>
          <cell r="AC2325">
            <v>55848.639999999999</v>
          </cell>
          <cell r="AD2325">
            <v>55848.639999999999</v>
          </cell>
          <cell r="AE2325">
            <v>55848.639999999999</v>
          </cell>
          <cell r="AF2325">
            <v>55848.639999999999</v>
          </cell>
          <cell r="AG2325">
            <v>55848.639999999999</v>
          </cell>
          <cell r="AH2325">
            <v>55848.639999999999</v>
          </cell>
          <cell r="AI2325">
            <v>55848.639999999999</v>
          </cell>
          <cell r="AJ2325">
            <v>55848.639999999999</v>
          </cell>
          <cell r="AK2325">
            <v>55848.639999999999</v>
          </cell>
          <cell r="AL2325">
            <v>55848.639999999999</v>
          </cell>
          <cell r="AM2325">
            <v>55848.639999999999</v>
          </cell>
          <cell r="AN2325">
            <v>55848.639999999999</v>
          </cell>
          <cell r="AO2325">
            <v>55848.639999999999</v>
          </cell>
          <cell r="AP2325">
            <v>55848.639999999999</v>
          </cell>
          <cell r="AQ2325">
            <v>55848.639999999999</v>
          </cell>
          <cell r="AR2325">
            <v>55848.639999999999</v>
          </cell>
          <cell r="AS2325">
            <v>55848.639999999999</v>
          </cell>
          <cell r="AT2325">
            <v>55848.639999999999</v>
          </cell>
          <cell r="AU2325">
            <v>55848.639999999999</v>
          </cell>
          <cell r="AV2325">
            <v>55848.639999999999</v>
          </cell>
          <cell r="AW2325">
            <v>55848.639999999999</v>
          </cell>
          <cell r="AX2325">
            <v>55848.639999999999</v>
          </cell>
          <cell r="AY2325">
            <v>55848.639999999999</v>
          </cell>
          <cell r="AZ2325">
            <v>55848.639999999999</v>
          </cell>
          <cell r="BA2325">
            <v>55848.639999999999</v>
          </cell>
          <cell r="BB2325">
            <v>55848.639999999999</v>
          </cell>
          <cell r="BC2325">
            <v>55848.639999999999</v>
          </cell>
          <cell r="BD2325">
            <v>0</v>
          </cell>
          <cell r="BE2325">
            <v>0</v>
          </cell>
          <cell r="BF2325">
            <v>0</v>
          </cell>
          <cell r="BG2325">
            <v>0</v>
          </cell>
          <cell r="BH2325">
            <v>0</v>
          </cell>
          <cell r="BI2325">
            <v>0</v>
          </cell>
          <cell r="BJ2325">
            <v>0</v>
          </cell>
          <cell r="BK2325">
            <v>0</v>
          </cell>
          <cell r="BL2325">
            <v>0</v>
          </cell>
        </row>
        <row r="2326">
          <cell r="B2326" t="str">
            <v>1.2.07.01.00003</v>
          </cell>
          <cell r="C2326" t="str">
            <v xml:space="preserve">FINOR-IR                                          </v>
          </cell>
          <cell r="D2326">
            <v>5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102228.51</v>
          </cell>
          <cell r="R2326">
            <v>102228.51</v>
          </cell>
          <cell r="S2326">
            <v>102228.51</v>
          </cell>
          <cell r="T2326">
            <v>102228.51</v>
          </cell>
          <cell r="U2326">
            <v>102228.51</v>
          </cell>
          <cell r="V2326">
            <v>102228.51</v>
          </cell>
          <cell r="W2326">
            <v>102228.51</v>
          </cell>
          <cell r="X2326">
            <v>102228.51</v>
          </cell>
          <cell r="Y2326">
            <v>102228.51</v>
          </cell>
          <cell r="Z2326">
            <v>102228.51</v>
          </cell>
          <cell r="AA2326">
            <v>102228.51</v>
          </cell>
          <cell r="AB2326">
            <v>102228.51</v>
          </cell>
          <cell r="AC2326">
            <v>102228.51</v>
          </cell>
          <cell r="AD2326">
            <v>102228.51</v>
          </cell>
          <cell r="AE2326">
            <v>102228.51</v>
          </cell>
          <cell r="AF2326">
            <v>102228.51</v>
          </cell>
          <cell r="AG2326">
            <v>102228.51</v>
          </cell>
          <cell r="AH2326">
            <v>102228.51</v>
          </cell>
          <cell r="AI2326">
            <v>102228.51</v>
          </cell>
          <cell r="AJ2326">
            <v>102228.51</v>
          </cell>
          <cell r="AK2326">
            <v>102228.51</v>
          </cell>
          <cell r="AL2326">
            <v>102228.51</v>
          </cell>
          <cell r="AM2326">
            <v>102228.51</v>
          </cell>
          <cell r="AN2326">
            <v>102228.51</v>
          </cell>
          <cell r="AO2326">
            <v>102228.51</v>
          </cell>
          <cell r="AP2326">
            <v>102228.51</v>
          </cell>
          <cell r="AQ2326">
            <v>102228.51</v>
          </cell>
          <cell r="AR2326">
            <v>102228.51</v>
          </cell>
          <cell r="AS2326">
            <v>102228.51</v>
          </cell>
          <cell r="AT2326">
            <v>102228.51</v>
          </cell>
          <cell r="AU2326">
            <v>102228.51</v>
          </cell>
          <cell r="AV2326">
            <v>102228.51</v>
          </cell>
          <cell r="AW2326">
            <v>102228.51</v>
          </cell>
          <cell r="AX2326">
            <v>102228.51</v>
          </cell>
          <cell r="AY2326">
            <v>102228.51</v>
          </cell>
          <cell r="AZ2326">
            <v>102228.51</v>
          </cell>
          <cell r="BA2326">
            <v>102228.51</v>
          </cell>
          <cell r="BB2326">
            <v>102228.51</v>
          </cell>
          <cell r="BC2326">
            <v>102228.51</v>
          </cell>
          <cell r="BD2326">
            <v>0</v>
          </cell>
          <cell r="BE2326">
            <v>0</v>
          </cell>
          <cell r="BF2326">
            <v>0</v>
          </cell>
          <cell r="BG2326">
            <v>0</v>
          </cell>
          <cell r="BH2326">
            <v>0</v>
          </cell>
          <cell r="BI2326">
            <v>0</v>
          </cell>
          <cell r="BJ2326">
            <v>0</v>
          </cell>
          <cell r="BK2326">
            <v>0</v>
          </cell>
          <cell r="BL2326">
            <v>0</v>
          </cell>
        </row>
        <row r="2327">
          <cell r="B2327" t="str">
            <v>1.2.07.01.09999</v>
          </cell>
          <cell r="C2327" t="str">
            <v xml:space="preserve">PERDA P/ CREDITO COM INCENTIVOS FISCAIS           </v>
          </cell>
          <cell r="D2327">
            <v>5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-390728.21</v>
          </cell>
          <cell r="R2327">
            <v>-390728.21</v>
          </cell>
          <cell r="S2327">
            <v>-390728.21</v>
          </cell>
          <cell r="T2327">
            <v>-390728.21</v>
          </cell>
          <cell r="U2327">
            <v>-390728.21</v>
          </cell>
          <cell r="V2327">
            <v>-390728.21</v>
          </cell>
          <cell r="W2327">
            <v>-390728.21</v>
          </cell>
          <cell r="X2327">
            <v>-390728.21</v>
          </cell>
          <cell r="Y2327">
            <v>-781456.43</v>
          </cell>
          <cell r="Z2327">
            <v>-781456.43</v>
          </cell>
          <cell r="AA2327">
            <v>-781456.43</v>
          </cell>
          <cell r="AB2327">
            <v>-781456.43</v>
          </cell>
          <cell r="AC2327">
            <v>-781456.43</v>
          </cell>
          <cell r="AD2327">
            <v>-781456.43</v>
          </cell>
          <cell r="AE2327">
            <v>-781456.43</v>
          </cell>
          <cell r="AF2327">
            <v>-781456.43</v>
          </cell>
          <cell r="AG2327">
            <v>-781456.43</v>
          </cell>
          <cell r="AH2327">
            <v>-781456.43</v>
          </cell>
          <cell r="AI2327">
            <v>-781456.43</v>
          </cell>
          <cell r="AJ2327">
            <v>-781456.43</v>
          </cell>
          <cell r="AK2327">
            <v>-781456.43</v>
          </cell>
          <cell r="AL2327">
            <v>-781456.43</v>
          </cell>
          <cell r="AM2327">
            <v>-781456.43</v>
          </cell>
          <cell r="AN2327">
            <v>-781456.43</v>
          </cell>
          <cell r="AO2327">
            <v>-781456.43</v>
          </cell>
          <cell r="AP2327">
            <v>-781456.43</v>
          </cell>
          <cell r="AQ2327">
            <v>-781456.43</v>
          </cell>
          <cell r="AR2327">
            <v>-781456.43</v>
          </cell>
          <cell r="AS2327">
            <v>-781456.43</v>
          </cell>
          <cell r="AT2327">
            <v>-781456.43</v>
          </cell>
          <cell r="AU2327">
            <v>-781456.43</v>
          </cell>
          <cell r="AV2327">
            <v>-781456.43</v>
          </cell>
          <cell r="AW2327">
            <v>-781456.43</v>
          </cell>
          <cell r="AX2327">
            <v>-781456.43</v>
          </cell>
          <cell r="AY2327">
            <v>-781456.43</v>
          </cell>
          <cell r="AZ2327">
            <v>-781456.43</v>
          </cell>
          <cell r="BA2327">
            <v>-781456.43</v>
          </cell>
          <cell r="BB2327">
            <v>-781456.43</v>
          </cell>
          <cell r="BC2327">
            <v>-781456.43</v>
          </cell>
          <cell r="BD2327">
            <v>0</v>
          </cell>
          <cell r="BE2327">
            <v>0</v>
          </cell>
          <cell r="BF2327">
            <v>0</v>
          </cell>
          <cell r="BG2327">
            <v>0</v>
          </cell>
          <cell r="BH2327">
            <v>0</v>
          </cell>
          <cell r="BI2327">
            <v>0</v>
          </cell>
          <cell r="BJ2327">
            <v>0</v>
          </cell>
          <cell r="BK2327">
            <v>0</v>
          </cell>
          <cell r="BL2327">
            <v>0</v>
          </cell>
        </row>
        <row r="2328">
          <cell r="B2328" t="str">
            <v>1.2.07.02</v>
          </cell>
          <cell r="C2328" t="str">
            <v xml:space="preserve">CREDITOS DIVERSOS                                 </v>
          </cell>
          <cell r="D2328">
            <v>4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0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0</v>
          </cell>
          <cell r="AK2328">
            <v>0</v>
          </cell>
          <cell r="AL2328">
            <v>0</v>
          </cell>
          <cell r="AM2328">
            <v>0</v>
          </cell>
          <cell r="AN2328">
            <v>8847000</v>
          </cell>
          <cell r="AO2328">
            <v>8357750</v>
          </cell>
          <cell r="AP2328">
            <v>7890250</v>
          </cell>
          <cell r="AQ2328">
            <v>7212500</v>
          </cell>
          <cell r="AR2328">
            <v>5762500</v>
          </cell>
          <cell r="AS2328">
            <v>5208000</v>
          </cell>
          <cell r="AT2328">
            <v>4958000</v>
          </cell>
          <cell r="AU2328">
            <v>4432500</v>
          </cell>
          <cell r="AV2328">
            <v>4100000</v>
          </cell>
          <cell r="AW2328">
            <v>3850000</v>
          </cell>
          <cell r="AX2328">
            <v>3600000</v>
          </cell>
          <cell r="AY2328">
            <v>3600000</v>
          </cell>
          <cell r="AZ2328">
            <v>1800000</v>
          </cell>
          <cell r="BA2328">
            <v>1550000</v>
          </cell>
          <cell r="BB2328">
            <v>1550000</v>
          </cell>
          <cell r="BC2328">
            <v>1550000</v>
          </cell>
          <cell r="BD2328">
            <v>0</v>
          </cell>
          <cell r="BE2328">
            <v>0</v>
          </cell>
          <cell r="BF2328">
            <v>0</v>
          </cell>
          <cell r="BG2328">
            <v>0</v>
          </cell>
          <cell r="BH2328">
            <v>0</v>
          </cell>
          <cell r="BI2328">
            <v>0</v>
          </cell>
          <cell r="BJ2328">
            <v>0</v>
          </cell>
          <cell r="BK2328">
            <v>0</v>
          </cell>
          <cell r="BL2328">
            <v>0</v>
          </cell>
        </row>
        <row r="2329">
          <cell r="A2329">
            <v>14</v>
          </cell>
          <cell r="B2329" t="str">
            <v>1.2.07.02.00001</v>
          </cell>
          <cell r="C2329" t="str">
            <v xml:space="preserve">ROBERTO FOIS COELHO                               </v>
          </cell>
          <cell r="D2329">
            <v>5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  <cell r="AY2329">
            <v>0</v>
          </cell>
          <cell r="AZ2329">
            <v>0</v>
          </cell>
          <cell r="BA2329">
            <v>0</v>
          </cell>
          <cell r="BB2329">
            <v>0</v>
          </cell>
          <cell r="BC2329">
            <v>0</v>
          </cell>
          <cell r="BD2329">
            <v>0</v>
          </cell>
          <cell r="BE2329">
            <v>0</v>
          </cell>
          <cell r="BF2329">
            <v>0</v>
          </cell>
          <cell r="BG2329">
            <v>0</v>
          </cell>
          <cell r="BH2329">
            <v>0</v>
          </cell>
          <cell r="BI2329">
            <v>0</v>
          </cell>
          <cell r="BJ2329">
            <v>0</v>
          </cell>
          <cell r="BK2329">
            <v>0</v>
          </cell>
          <cell r="BL2329">
            <v>0</v>
          </cell>
        </row>
        <row r="2330">
          <cell r="A2330">
            <v>14</v>
          </cell>
          <cell r="B2330" t="str">
            <v>1.2.07.02.00002</v>
          </cell>
          <cell r="C2330" t="str">
            <v xml:space="preserve">PEPSICO DO BRASIL                                 </v>
          </cell>
          <cell r="D2330">
            <v>5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1547000</v>
          </cell>
          <cell r="AO2330">
            <v>1307750</v>
          </cell>
          <cell r="AP2330">
            <v>1090250</v>
          </cell>
          <cell r="AQ2330">
            <v>662500</v>
          </cell>
          <cell r="AR2330">
            <v>662500</v>
          </cell>
          <cell r="AS2330">
            <v>358000</v>
          </cell>
          <cell r="AT2330">
            <v>358000</v>
          </cell>
          <cell r="AU2330">
            <v>82500</v>
          </cell>
          <cell r="AV2330">
            <v>0</v>
          </cell>
          <cell r="AW2330">
            <v>0</v>
          </cell>
          <cell r="AX2330">
            <v>0</v>
          </cell>
          <cell r="AY2330">
            <v>0</v>
          </cell>
          <cell r="AZ2330">
            <v>0</v>
          </cell>
          <cell r="BA2330">
            <v>0</v>
          </cell>
          <cell r="BB2330">
            <v>0</v>
          </cell>
          <cell r="BC2330">
            <v>0</v>
          </cell>
          <cell r="BD2330">
            <v>0</v>
          </cell>
          <cell r="BE2330">
            <v>0</v>
          </cell>
          <cell r="BF2330">
            <v>0</v>
          </cell>
          <cell r="BG2330">
            <v>0</v>
          </cell>
          <cell r="BH2330">
            <v>0</v>
          </cell>
          <cell r="BI2330">
            <v>0</v>
          </cell>
          <cell r="BJ2330">
            <v>0</v>
          </cell>
          <cell r="BK2330">
            <v>0</v>
          </cell>
          <cell r="BL2330">
            <v>0</v>
          </cell>
        </row>
        <row r="2331">
          <cell r="A2331">
            <v>14</v>
          </cell>
          <cell r="B2331" t="str">
            <v>1.2.07.02.00003</v>
          </cell>
          <cell r="C2331" t="str">
            <v xml:space="preserve">AGENCIA MAR.UNIVERSAL LTDA                        </v>
          </cell>
          <cell r="D2331">
            <v>5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  <cell r="X2331">
            <v>0</v>
          </cell>
          <cell r="Y2331">
            <v>0</v>
          </cell>
          <cell r="Z2331">
            <v>0</v>
          </cell>
          <cell r="AA2331">
            <v>0</v>
          </cell>
          <cell r="AB2331">
            <v>0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H2331">
            <v>0</v>
          </cell>
          <cell r="AI2331">
            <v>0</v>
          </cell>
          <cell r="AJ2331">
            <v>0</v>
          </cell>
          <cell r="AK2331">
            <v>0</v>
          </cell>
          <cell r="AL2331">
            <v>0</v>
          </cell>
          <cell r="AM2331">
            <v>0</v>
          </cell>
          <cell r="AN2331">
            <v>3700000</v>
          </cell>
          <cell r="AO2331">
            <v>3450000</v>
          </cell>
          <cell r="AP2331">
            <v>3200000</v>
          </cell>
          <cell r="AQ2331">
            <v>2950000</v>
          </cell>
          <cell r="AR2331">
            <v>1500000</v>
          </cell>
          <cell r="AS2331">
            <v>1250000</v>
          </cell>
          <cell r="AT2331">
            <v>1000000</v>
          </cell>
          <cell r="AU2331">
            <v>750000</v>
          </cell>
          <cell r="AV2331">
            <v>500000</v>
          </cell>
          <cell r="AW2331">
            <v>250000</v>
          </cell>
          <cell r="AX2331">
            <v>0</v>
          </cell>
          <cell r="AY2331">
            <v>0</v>
          </cell>
          <cell r="AZ2331">
            <v>0</v>
          </cell>
          <cell r="BA2331">
            <v>-250000</v>
          </cell>
          <cell r="BB2331">
            <v>-250000</v>
          </cell>
          <cell r="BC2331">
            <v>-250000</v>
          </cell>
          <cell r="BD2331">
            <v>0</v>
          </cell>
          <cell r="BE2331">
            <v>0</v>
          </cell>
          <cell r="BF2331">
            <v>0</v>
          </cell>
          <cell r="BG2331">
            <v>0</v>
          </cell>
          <cell r="BH2331">
            <v>0</v>
          </cell>
          <cell r="BI2331">
            <v>0</v>
          </cell>
          <cell r="BJ2331">
            <v>0</v>
          </cell>
          <cell r="BK2331">
            <v>0</v>
          </cell>
          <cell r="BL2331">
            <v>0</v>
          </cell>
        </row>
        <row r="2332">
          <cell r="A2332">
            <v>12</v>
          </cell>
          <cell r="B2332" t="str">
            <v>1.2.07.02.00004</v>
          </cell>
          <cell r="C2332" t="str">
            <v xml:space="preserve">DALTON CARLOS HERINGER                            </v>
          </cell>
          <cell r="D2332">
            <v>5</v>
          </cell>
          <cell r="E2332">
            <v>0</v>
          </cell>
          <cell r="F2332">
            <v>0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Q2332">
            <v>0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  <cell r="X2332">
            <v>0</v>
          </cell>
          <cell r="Y2332">
            <v>0</v>
          </cell>
          <cell r="Z2332">
            <v>0</v>
          </cell>
          <cell r="AA2332">
            <v>0</v>
          </cell>
          <cell r="AB2332">
            <v>0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H2332">
            <v>0</v>
          </cell>
          <cell r="AI2332">
            <v>0</v>
          </cell>
          <cell r="AJ2332">
            <v>0</v>
          </cell>
          <cell r="AK2332">
            <v>0</v>
          </cell>
          <cell r="AL2332">
            <v>0</v>
          </cell>
          <cell r="AM2332">
            <v>0</v>
          </cell>
          <cell r="AN2332">
            <v>3600000</v>
          </cell>
          <cell r="AO2332">
            <v>3600000</v>
          </cell>
          <cell r="AP2332">
            <v>3600000</v>
          </cell>
          <cell r="AQ2332">
            <v>3600000</v>
          </cell>
          <cell r="AR2332">
            <v>3600000</v>
          </cell>
          <cell r="AS2332">
            <v>3600000</v>
          </cell>
          <cell r="AT2332">
            <v>3600000</v>
          </cell>
          <cell r="AU2332">
            <v>3600000</v>
          </cell>
          <cell r="AV2332">
            <v>3600000</v>
          </cell>
          <cell r="AW2332">
            <v>3600000</v>
          </cell>
          <cell r="AX2332">
            <v>3600000</v>
          </cell>
          <cell r="AY2332">
            <v>3600000</v>
          </cell>
          <cell r="AZ2332">
            <v>1800000</v>
          </cell>
          <cell r="BA2332">
            <v>1800000</v>
          </cell>
          <cell r="BB2332">
            <v>1800000</v>
          </cell>
          <cell r="BC2332">
            <v>1800000</v>
          </cell>
          <cell r="BD2332">
            <v>0</v>
          </cell>
          <cell r="BE2332">
            <v>0</v>
          </cell>
          <cell r="BF2332">
            <v>0</v>
          </cell>
          <cell r="BG2332">
            <v>0</v>
          </cell>
          <cell r="BH2332">
            <v>0</v>
          </cell>
          <cell r="BI2332">
            <v>0</v>
          </cell>
          <cell r="BJ2332">
            <v>0</v>
          </cell>
          <cell r="BK2332">
            <v>0</v>
          </cell>
          <cell r="BL2332">
            <v>0</v>
          </cell>
        </row>
        <row r="2333">
          <cell r="A2333">
            <v>12</v>
          </cell>
          <cell r="B2333" t="str">
            <v>1.2.08</v>
          </cell>
          <cell r="C2333" t="str">
            <v xml:space="preserve">CREDITOS COM CONTROLADAS                          </v>
          </cell>
          <cell r="D2333">
            <v>3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139616.54</v>
          </cell>
          <cell r="R2333">
            <v>544447.01</v>
          </cell>
          <cell r="S2333">
            <v>694804.51</v>
          </cell>
          <cell r="T2333">
            <v>1685589.16</v>
          </cell>
          <cell r="U2333">
            <v>1686034.34</v>
          </cell>
          <cell r="V2333">
            <v>1951267.37</v>
          </cell>
          <cell r="W2333">
            <v>2087345.08</v>
          </cell>
          <cell r="X2333">
            <v>2371741.69</v>
          </cell>
          <cell r="Y2333">
            <v>2371855.69</v>
          </cell>
          <cell r="Z2333">
            <v>2601124.3199999998</v>
          </cell>
          <cell r="AA2333">
            <v>2601244.3199999998</v>
          </cell>
          <cell r="AB2333">
            <v>2601434.5499999998</v>
          </cell>
          <cell r="AC2333">
            <v>2602978.81</v>
          </cell>
          <cell r="AD2333">
            <v>2603422.64</v>
          </cell>
          <cell r="AE2333">
            <v>2632136.6</v>
          </cell>
          <cell r="AF2333">
            <v>2737730.43</v>
          </cell>
          <cell r="AG2333">
            <v>2728129.13</v>
          </cell>
          <cell r="AH2333">
            <v>2728207.96</v>
          </cell>
          <cell r="AI2333">
            <v>3280875.95</v>
          </cell>
          <cell r="AJ2333">
            <v>2720165.78</v>
          </cell>
          <cell r="AK2333">
            <v>3320471.44</v>
          </cell>
          <cell r="AL2333">
            <v>334236.51</v>
          </cell>
          <cell r="AM2333">
            <v>234549.16</v>
          </cell>
          <cell r="AN2333">
            <v>16739.91</v>
          </cell>
          <cell r="AO2333">
            <v>-16259.34</v>
          </cell>
          <cell r="AP2333">
            <v>-15973.59</v>
          </cell>
          <cell r="AQ2333">
            <v>144800.14000000001</v>
          </cell>
          <cell r="AR2333">
            <v>-15316.55</v>
          </cell>
          <cell r="AS2333">
            <v>-15004.28</v>
          </cell>
          <cell r="AT2333">
            <v>45357.120000000003</v>
          </cell>
          <cell r="AU2333">
            <v>155686.60999999999</v>
          </cell>
          <cell r="AV2333">
            <v>206999.03</v>
          </cell>
          <cell r="AW2333">
            <v>207637.32</v>
          </cell>
          <cell r="AX2333">
            <v>1493677.53</v>
          </cell>
          <cell r="AY2333">
            <v>209491.24</v>
          </cell>
          <cell r="AZ2333">
            <v>210183.44</v>
          </cell>
          <cell r="BA2333">
            <v>211213.14</v>
          </cell>
          <cell r="BB2333">
            <v>1422065.04</v>
          </cell>
          <cell r="BC2333">
            <v>1234327.58</v>
          </cell>
          <cell r="BD2333">
            <v>0</v>
          </cell>
          <cell r="BE2333">
            <v>0</v>
          </cell>
          <cell r="BF2333">
            <v>0</v>
          </cell>
          <cell r="BG2333">
            <v>0</v>
          </cell>
          <cell r="BH2333">
            <v>0</v>
          </cell>
          <cell r="BI2333">
            <v>0</v>
          </cell>
          <cell r="BJ2333">
            <v>0</v>
          </cell>
          <cell r="BK2333">
            <v>0</v>
          </cell>
          <cell r="BL2333">
            <v>0</v>
          </cell>
        </row>
        <row r="2334">
          <cell r="B2334" t="str">
            <v>1.2.08.01</v>
          </cell>
          <cell r="C2334" t="str">
            <v xml:space="preserve">ADTO. P/ FUTURO AUMENTO DE CAPITAL                </v>
          </cell>
          <cell r="D2334">
            <v>4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  <cell r="X2334">
            <v>0</v>
          </cell>
          <cell r="Y2334">
            <v>2367443.69</v>
          </cell>
          <cell r="Z2334">
            <v>2367443.69</v>
          </cell>
          <cell r="AA2334">
            <v>2367443.69</v>
          </cell>
          <cell r="AB2334">
            <v>2457241</v>
          </cell>
          <cell r="AC2334">
            <v>2457241</v>
          </cell>
          <cell r="AD2334">
            <v>2457241</v>
          </cell>
          <cell r="AE2334">
            <v>2457241</v>
          </cell>
          <cell r="AF2334">
            <v>2457241</v>
          </cell>
          <cell r="AG2334">
            <v>2457241</v>
          </cell>
          <cell r="AH2334">
            <v>2457241</v>
          </cell>
          <cell r="AI2334">
            <v>2457241</v>
          </cell>
          <cell r="AJ2334">
            <v>2457241</v>
          </cell>
          <cell r="AK2334">
            <v>2457241</v>
          </cell>
          <cell r="AL2334">
            <v>0</v>
          </cell>
          <cell r="AM2334">
            <v>0</v>
          </cell>
          <cell r="AN2334">
            <v>0</v>
          </cell>
          <cell r="AO2334">
            <v>0</v>
          </cell>
          <cell r="AP2334">
            <v>0</v>
          </cell>
          <cell r="AQ2334">
            <v>0</v>
          </cell>
          <cell r="AR2334">
            <v>0</v>
          </cell>
          <cell r="AS2334">
            <v>0</v>
          </cell>
          <cell r="AT2334">
            <v>0</v>
          </cell>
          <cell r="AU2334">
            <v>0</v>
          </cell>
          <cell r="AV2334">
            <v>0</v>
          </cell>
          <cell r="AW2334">
            <v>0</v>
          </cell>
          <cell r="AX2334">
            <v>0</v>
          </cell>
          <cell r="AY2334">
            <v>0</v>
          </cell>
          <cell r="AZ2334">
            <v>0</v>
          </cell>
          <cell r="BA2334">
            <v>0</v>
          </cell>
          <cell r="BB2334">
            <v>0</v>
          </cell>
          <cell r="BC2334">
            <v>0</v>
          </cell>
          <cell r="BD2334">
            <v>0</v>
          </cell>
          <cell r="BE2334">
            <v>0</v>
          </cell>
          <cell r="BF2334">
            <v>0</v>
          </cell>
          <cell r="BG2334">
            <v>0</v>
          </cell>
          <cell r="BH2334">
            <v>0</v>
          </cell>
          <cell r="BI2334">
            <v>0</v>
          </cell>
          <cell r="BJ2334">
            <v>0</v>
          </cell>
          <cell r="BK2334">
            <v>0</v>
          </cell>
          <cell r="BL2334">
            <v>0</v>
          </cell>
        </row>
        <row r="2335">
          <cell r="B2335" t="str">
            <v>1.2.08.01.00001</v>
          </cell>
          <cell r="C2335" t="str">
            <v xml:space="preserve">TRUFA S/A                                         </v>
          </cell>
          <cell r="D2335">
            <v>5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  <cell r="X2335">
            <v>0</v>
          </cell>
          <cell r="Y2335">
            <v>2367443.69</v>
          </cell>
          <cell r="Z2335">
            <v>2367443.69</v>
          </cell>
          <cell r="AA2335">
            <v>2367443.69</v>
          </cell>
          <cell r="AB2335">
            <v>2457241</v>
          </cell>
          <cell r="AC2335">
            <v>2457241</v>
          </cell>
          <cell r="AD2335">
            <v>2457241</v>
          </cell>
          <cell r="AE2335">
            <v>2457241</v>
          </cell>
          <cell r="AF2335">
            <v>2457241</v>
          </cell>
          <cell r="AG2335">
            <v>2457241</v>
          </cell>
          <cell r="AH2335">
            <v>2457241</v>
          </cell>
          <cell r="AI2335">
            <v>2457241</v>
          </cell>
          <cell r="AJ2335">
            <v>2457241</v>
          </cell>
          <cell r="AK2335">
            <v>2457241</v>
          </cell>
          <cell r="AL2335">
            <v>0</v>
          </cell>
          <cell r="AM2335">
            <v>0</v>
          </cell>
          <cell r="AN2335">
            <v>0</v>
          </cell>
          <cell r="AO2335">
            <v>0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T2335">
            <v>0</v>
          </cell>
          <cell r="AU2335">
            <v>0</v>
          </cell>
          <cell r="AV2335">
            <v>0</v>
          </cell>
          <cell r="AW2335">
            <v>0</v>
          </cell>
          <cell r="AX2335">
            <v>0</v>
          </cell>
          <cell r="AY2335">
            <v>0</v>
          </cell>
          <cell r="AZ2335">
            <v>0</v>
          </cell>
          <cell r="BA2335">
            <v>0</v>
          </cell>
          <cell r="BB2335">
            <v>0</v>
          </cell>
          <cell r="BC2335">
            <v>0</v>
          </cell>
          <cell r="BD2335">
            <v>0</v>
          </cell>
          <cell r="BE2335">
            <v>0</v>
          </cell>
          <cell r="BF2335">
            <v>0</v>
          </cell>
          <cell r="BG2335">
            <v>0</v>
          </cell>
          <cell r="BH2335">
            <v>0</v>
          </cell>
          <cell r="BI2335">
            <v>0</v>
          </cell>
          <cell r="BJ2335">
            <v>0</v>
          </cell>
          <cell r="BK2335">
            <v>0</v>
          </cell>
          <cell r="BL2335">
            <v>0</v>
          </cell>
        </row>
        <row r="2336">
          <cell r="B2336" t="str">
            <v>1.2.08.02</v>
          </cell>
          <cell r="C2336" t="str">
            <v xml:space="preserve">EMPRESTIMO DE MUTUO                               </v>
          </cell>
          <cell r="D2336">
            <v>4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139319.69</v>
          </cell>
          <cell r="R2336">
            <v>543319.68999999994</v>
          </cell>
          <cell r="S2336">
            <v>693319.69</v>
          </cell>
          <cell r="T2336">
            <v>1683319.69</v>
          </cell>
          <cell r="U2336">
            <v>1683319.69</v>
          </cell>
          <cell r="V2336">
            <v>1948319.69</v>
          </cell>
          <cell r="W2336">
            <v>2083467.69</v>
          </cell>
          <cell r="X2336">
            <v>2367443.69</v>
          </cell>
          <cell r="Y2336">
            <v>0</v>
          </cell>
          <cell r="Z2336">
            <v>229117</v>
          </cell>
          <cell r="AA2336">
            <v>229117</v>
          </cell>
          <cell r="AB2336">
            <v>139319.69</v>
          </cell>
          <cell r="AC2336">
            <v>139319.69</v>
          </cell>
          <cell r="AD2336">
            <v>139319.69</v>
          </cell>
          <cell r="AE2336">
            <v>139319.69</v>
          </cell>
          <cell r="AF2336">
            <v>239319.69</v>
          </cell>
          <cell r="AG2336">
            <v>229319.69</v>
          </cell>
          <cell r="AH2336">
            <v>229319.69</v>
          </cell>
          <cell r="AI2336">
            <v>781736.39</v>
          </cell>
          <cell r="AJ2336">
            <v>229319.69</v>
          </cell>
          <cell r="AK2336">
            <v>329319.69</v>
          </cell>
          <cell r="AL2336">
            <v>100000</v>
          </cell>
          <cell r="AM2336">
            <v>0</v>
          </cell>
          <cell r="AN2336">
            <v>0</v>
          </cell>
          <cell r="AO2336">
            <v>0</v>
          </cell>
          <cell r="AP2336">
            <v>0</v>
          </cell>
          <cell r="AQ2336">
            <v>160433.32</v>
          </cell>
          <cell r="AR2336">
            <v>0</v>
          </cell>
          <cell r="AS2336">
            <v>0</v>
          </cell>
          <cell r="AT2336">
            <v>0</v>
          </cell>
          <cell r="AU2336">
            <v>0</v>
          </cell>
          <cell r="AV2336">
            <v>0</v>
          </cell>
          <cell r="AW2336">
            <v>0</v>
          </cell>
          <cell r="AX2336">
            <v>1284870.96</v>
          </cell>
          <cell r="AY2336">
            <v>0</v>
          </cell>
          <cell r="AZ2336">
            <v>0</v>
          </cell>
          <cell r="BA2336">
            <v>0</v>
          </cell>
          <cell r="BB2336">
            <v>1210098.8600000001</v>
          </cell>
          <cell r="BC2336">
            <v>1022361.4</v>
          </cell>
          <cell r="BD2336">
            <v>0</v>
          </cell>
          <cell r="BE2336">
            <v>0</v>
          </cell>
          <cell r="BF2336">
            <v>0</v>
          </cell>
          <cell r="BG2336">
            <v>0</v>
          </cell>
          <cell r="BH2336">
            <v>0</v>
          </cell>
          <cell r="BI2336">
            <v>0</v>
          </cell>
          <cell r="BJ2336">
            <v>0</v>
          </cell>
          <cell r="BK2336">
            <v>0</v>
          </cell>
          <cell r="BL2336">
            <v>0</v>
          </cell>
        </row>
        <row r="2337">
          <cell r="B2337" t="str">
            <v>1.2.08.02.00001</v>
          </cell>
          <cell r="C2337" t="str">
            <v xml:space="preserve">TRUFA S/A                                         </v>
          </cell>
          <cell r="D2337">
            <v>5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139319.69</v>
          </cell>
          <cell r="R2337">
            <v>543319.68999999994</v>
          </cell>
          <cell r="S2337">
            <v>693319.69</v>
          </cell>
          <cell r="T2337">
            <v>1683319.69</v>
          </cell>
          <cell r="U2337">
            <v>1683319.69</v>
          </cell>
          <cell r="V2337">
            <v>1948319.69</v>
          </cell>
          <cell r="W2337">
            <v>2083467.69</v>
          </cell>
          <cell r="X2337">
            <v>2367443.69</v>
          </cell>
          <cell r="Y2337">
            <v>0</v>
          </cell>
          <cell r="Z2337">
            <v>229117</v>
          </cell>
          <cell r="AA2337">
            <v>229117</v>
          </cell>
          <cell r="AB2337">
            <v>139319.69</v>
          </cell>
          <cell r="AC2337">
            <v>139319.69</v>
          </cell>
          <cell r="AD2337">
            <v>139319.69</v>
          </cell>
          <cell r="AE2337">
            <v>139319.69</v>
          </cell>
          <cell r="AF2337">
            <v>139319.69</v>
          </cell>
          <cell r="AG2337">
            <v>229319.69</v>
          </cell>
          <cell r="AH2337">
            <v>229319.69</v>
          </cell>
          <cell r="AI2337">
            <v>229319.69</v>
          </cell>
          <cell r="AJ2337">
            <v>229319.69</v>
          </cell>
          <cell r="AK2337">
            <v>229319.69</v>
          </cell>
          <cell r="AL2337">
            <v>0</v>
          </cell>
          <cell r="AM2337">
            <v>0</v>
          </cell>
          <cell r="AN2337">
            <v>0</v>
          </cell>
          <cell r="AO2337">
            <v>0</v>
          </cell>
          <cell r="AP2337">
            <v>0</v>
          </cell>
          <cell r="AQ2337">
            <v>0</v>
          </cell>
          <cell r="AR2337">
            <v>0</v>
          </cell>
          <cell r="AS2337">
            <v>0</v>
          </cell>
          <cell r="AT2337">
            <v>0</v>
          </cell>
          <cell r="AU2337">
            <v>0</v>
          </cell>
          <cell r="AV2337">
            <v>0</v>
          </cell>
          <cell r="AW2337">
            <v>0</v>
          </cell>
          <cell r="AX2337">
            <v>0</v>
          </cell>
          <cell r="AY2337">
            <v>0</v>
          </cell>
          <cell r="AZ2337">
            <v>0</v>
          </cell>
          <cell r="BA2337">
            <v>0</v>
          </cell>
          <cell r="BB2337">
            <v>0</v>
          </cell>
          <cell r="BC2337">
            <v>0</v>
          </cell>
          <cell r="BD2337">
            <v>0</v>
          </cell>
          <cell r="BE2337">
            <v>0</v>
          </cell>
          <cell r="BF2337">
            <v>0</v>
          </cell>
          <cell r="BG2337">
            <v>0</v>
          </cell>
          <cell r="BH2337">
            <v>0</v>
          </cell>
          <cell r="BI2337">
            <v>0</v>
          </cell>
          <cell r="BJ2337">
            <v>0</v>
          </cell>
          <cell r="BK2337">
            <v>0</v>
          </cell>
          <cell r="BL2337">
            <v>0</v>
          </cell>
        </row>
        <row r="2338">
          <cell r="B2338" t="str">
            <v>1.2.08.02.00002</v>
          </cell>
          <cell r="C2338" t="str">
            <v xml:space="preserve">DALTON DIAS HERINGER                              </v>
          </cell>
          <cell r="D2338">
            <v>5</v>
          </cell>
          <cell r="E2338">
            <v>0</v>
          </cell>
          <cell r="F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  <cell r="X2338">
            <v>0</v>
          </cell>
          <cell r="Y2338">
            <v>0</v>
          </cell>
          <cell r="Z2338">
            <v>0</v>
          </cell>
          <cell r="AA2338">
            <v>0</v>
          </cell>
          <cell r="AB2338">
            <v>0</v>
          </cell>
          <cell r="AC2338">
            <v>0</v>
          </cell>
          <cell r="AD2338">
            <v>0</v>
          </cell>
          <cell r="AE2338">
            <v>0</v>
          </cell>
          <cell r="AF2338">
            <v>100000</v>
          </cell>
          <cell r="AG2338">
            <v>0</v>
          </cell>
          <cell r="AH2338">
            <v>0</v>
          </cell>
          <cell r="AI2338">
            <v>552416.69999999995</v>
          </cell>
          <cell r="AJ2338">
            <v>0</v>
          </cell>
          <cell r="AK2338">
            <v>100000</v>
          </cell>
          <cell r="AL2338">
            <v>100000</v>
          </cell>
          <cell r="AM2338">
            <v>0</v>
          </cell>
          <cell r="AN2338">
            <v>0</v>
          </cell>
          <cell r="AO2338">
            <v>0</v>
          </cell>
          <cell r="AP2338">
            <v>0</v>
          </cell>
          <cell r="AQ2338">
            <v>160433.32</v>
          </cell>
          <cell r="AR2338">
            <v>0</v>
          </cell>
          <cell r="AS2338">
            <v>0</v>
          </cell>
          <cell r="AT2338">
            <v>0</v>
          </cell>
          <cell r="AU2338">
            <v>0</v>
          </cell>
          <cell r="AV2338">
            <v>0</v>
          </cell>
          <cell r="AW2338">
            <v>0</v>
          </cell>
          <cell r="AX2338">
            <v>1284870.96</v>
          </cell>
          <cell r="AY2338">
            <v>0</v>
          </cell>
          <cell r="AZ2338">
            <v>0</v>
          </cell>
          <cell r="BA2338">
            <v>0</v>
          </cell>
          <cell r="BB2338">
            <v>1210098.8600000001</v>
          </cell>
          <cell r="BC2338">
            <v>1022361.4</v>
          </cell>
          <cell r="BD2338">
            <v>0</v>
          </cell>
          <cell r="BE2338">
            <v>0</v>
          </cell>
          <cell r="BF2338">
            <v>0</v>
          </cell>
          <cell r="BG2338">
            <v>0</v>
          </cell>
          <cell r="BH2338">
            <v>0</v>
          </cell>
          <cell r="BI2338">
            <v>0</v>
          </cell>
          <cell r="BJ2338">
            <v>0</v>
          </cell>
          <cell r="BK2338">
            <v>0</v>
          </cell>
          <cell r="BL2338">
            <v>0</v>
          </cell>
        </row>
        <row r="2339">
          <cell r="B2339" t="str">
            <v>1.2.08.03</v>
          </cell>
          <cell r="C2339" t="str">
            <v xml:space="preserve">CONTA CORRENTE COM COLIGADAS CONTROLADAS          </v>
          </cell>
          <cell r="D2339">
            <v>4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296.85000000000002</v>
          </cell>
          <cell r="R2339">
            <v>1127.32</v>
          </cell>
          <cell r="S2339">
            <v>1484.82</v>
          </cell>
          <cell r="T2339">
            <v>2269.4699999999998</v>
          </cell>
          <cell r="U2339">
            <v>2714.65</v>
          </cell>
          <cell r="V2339">
            <v>2947.68</v>
          </cell>
          <cell r="W2339">
            <v>3877.39</v>
          </cell>
          <cell r="X2339">
            <v>4298</v>
          </cell>
          <cell r="Y2339">
            <v>4412</v>
          </cell>
          <cell r="Z2339">
            <v>4563.63</v>
          </cell>
          <cell r="AA2339">
            <v>4683.63</v>
          </cell>
          <cell r="AB2339">
            <v>4873.8599999999997</v>
          </cell>
          <cell r="AC2339">
            <v>6418.12</v>
          </cell>
          <cell r="AD2339">
            <v>6861.95</v>
          </cell>
          <cell r="AE2339">
            <v>35575.910000000003</v>
          </cell>
          <cell r="AF2339">
            <v>41169.74</v>
          </cell>
          <cell r="AG2339">
            <v>41568.44</v>
          </cell>
          <cell r="AH2339">
            <v>41647.269999999997</v>
          </cell>
          <cell r="AI2339">
            <v>41898.559999999998</v>
          </cell>
          <cell r="AJ2339">
            <v>33605.089999999997</v>
          </cell>
          <cell r="AK2339">
            <v>533910.75</v>
          </cell>
          <cell r="AL2339">
            <v>234236.51</v>
          </cell>
          <cell r="AM2339">
            <v>234549.16</v>
          </cell>
          <cell r="AN2339">
            <v>16739.91</v>
          </cell>
          <cell r="AO2339">
            <v>-16259.34</v>
          </cell>
          <cell r="AP2339">
            <v>-15973.59</v>
          </cell>
          <cell r="AQ2339">
            <v>-15633.18</v>
          </cell>
          <cell r="AR2339">
            <v>-15316.55</v>
          </cell>
          <cell r="AS2339">
            <v>-15004.28</v>
          </cell>
          <cell r="AT2339">
            <v>45357.120000000003</v>
          </cell>
          <cell r="AU2339">
            <v>155686.60999999999</v>
          </cell>
          <cell r="AV2339">
            <v>206999.03</v>
          </cell>
          <cell r="AW2339">
            <v>207637.32</v>
          </cell>
          <cell r="AX2339">
            <v>208806.57</v>
          </cell>
          <cell r="AY2339">
            <v>209491.24</v>
          </cell>
          <cell r="AZ2339">
            <v>210183.44</v>
          </cell>
          <cell r="BA2339">
            <v>211213.14</v>
          </cell>
          <cell r="BB2339">
            <v>211966.18</v>
          </cell>
          <cell r="BC2339">
            <v>211966.18</v>
          </cell>
          <cell r="BD2339">
            <v>0</v>
          </cell>
          <cell r="BE2339">
            <v>0</v>
          </cell>
          <cell r="BF2339">
            <v>0</v>
          </cell>
          <cell r="BG2339">
            <v>0</v>
          </cell>
          <cell r="BH2339">
            <v>0</v>
          </cell>
          <cell r="BI2339">
            <v>0</v>
          </cell>
          <cell r="BJ2339">
            <v>0</v>
          </cell>
          <cell r="BK2339">
            <v>0</v>
          </cell>
          <cell r="BL2339">
            <v>0</v>
          </cell>
        </row>
        <row r="2340">
          <cell r="B2340" t="str">
            <v>1.2.08.03.00001</v>
          </cell>
          <cell r="C2340" t="str">
            <v xml:space="preserve">HERINGER TRANSPORTES LTDA                         </v>
          </cell>
          <cell r="D2340">
            <v>5</v>
          </cell>
          <cell r="E2340">
            <v>0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296.85000000000002</v>
          </cell>
          <cell r="R2340">
            <v>1127.32</v>
          </cell>
          <cell r="S2340">
            <v>1484.82</v>
          </cell>
          <cell r="T2340">
            <v>2269.4699999999998</v>
          </cell>
          <cell r="U2340">
            <v>2714.65</v>
          </cell>
          <cell r="V2340">
            <v>2947.68</v>
          </cell>
          <cell r="W2340">
            <v>3877.39</v>
          </cell>
          <cell r="X2340">
            <v>4298</v>
          </cell>
          <cell r="Y2340">
            <v>4412</v>
          </cell>
          <cell r="Z2340">
            <v>4563.63</v>
          </cell>
          <cell r="AA2340">
            <v>4683.63</v>
          </cell>
          <cell r="AB2340">
            <v>4873.8599999999997</v>
          </cell>
          <cell r="AC2340">
            <v>6418.12</v>
          </cell>
          <cell r="AD2340">
            <v>6861.95</v>
          </cell>
          <cell r="AE2340">
            <v>35575.910000000003</v>
          </cell>
          <cell r="AF2340">
            <v>41169.74</v>
          </cell>
          <cell r="AG2340">
            <v>41568.44</v>
          </cell>
          <cell r="AH2340">
            <v>41647.269999999997</v>
          </cell>
          <cell r="AI2340">
            <v>41898.559999999998</v>
          </cell>
          <cell r="AJ2340">
            <v>33605.089999999997</v>
          </cell>
          <cell r="AK2340">
            <v>533910.75</v>
          </cell>
          <cell r="AL2340">
            <v>234236.51</v>
          </cell>
          <cell r="AM2340">
            <v>234549.16</v>
          </cell>
          <cell r="AN2340">
            <v>16739.91</v>
          </cell>
          <cell r="AO2340">
            <v>-16259.34</v>
          </cell>
          <cell r="AP2340">
            <v>-15973.59</v>
          </cell>
          <cell r="AQ2340">
            <v>-15633.18</v>
          </cell>
          <cell r="AR2340">
            <v>-15316.55</v>
          </cell>
          <cell r="AS2340">
            <v>-15004.28</v>
          </cell>
          <cell r="AT2340">
            <v>45357.120000000003</v>
          </cell>
          <cell r="AU2340">
            <v>155686.60999999999</v>
          </cell>
          <cell r="AV2340">
            <v>206999.03</v>
          </cell>
          <cell r="AW2340">
            <v>207637.32</v>
          </cell>
          <cell r="AX2340">
            <v>208806.57</v>
          </cell>
          <cell r="AY2340">
            <v>209491.24</v>
          </cell>
          <cell r="AZ2340">
            <v>210183.44</v>
          </cell>
          <cell r="BA2340">
            <v>211213.14</v>
          </cell>
          <cell r="BB2340">
            <v>211966.18</v>
          </cell>
          <cell r="BC2340">
            <v>211966.18</v>
          </cell>
          <cell r="BD2340">
            <v>0</v>
          </cell>
          <cell r="BE2340">
            <v>0</v>
          </cell>
          <cell r="BF2340">
            <v>0</v>
          </cell>
          <cell r="BG2340">
            <v>0</v>
          </cell>
          <cell r="BH2340">
            <v>0</v>
          </cell>
          <cell r="BI2340">
            <v>0</v>
          </cell>
          <cell r="BJ2340">
            <v>0</v>
          </cell>
          <cell r="BK2340">
            <v>0</v>
          </cell>
          <cell r="BL2340">
            <v>0</v>
          </cell>
        </row>
        <row r="2341">
          <cell r="B2341" t="str">
            <v>1.2.08.03.00002</v>
          </cell>
          <cell r="C2341" t="str">
            <v xml:space="preserve">FERTILIZANTES HERINGER LTDA                       </v>
          </cell>
          <cell r="D2341">
            <v>5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AO2341">
            <v>0</v>
          </cell>
          <cell r="AP2341">
            <v>0</v>
          </cell>
          <cell r="AQ2341">
            <v>0</v>
          </cell>
          <cell r="AR2341">
            <v>0</v>
          </cell>
          <cell r="AS2341">
            <v>0</v>
          </cell>
          <cell r="AT2341">
            <v>0</v>
          </cell>
          <cell r="AU2341">
            <v>0</v>
          </cell>
          <cell r="AV2341">
            <v>0</v>
          </cell>
          <cell r="AW2341">
            <v>0</v>
          </cell>
          <cell r="AX2341">
            <v>0</v>
          </cell>
          <cell r="AY2341">
            <v>0</v>
          </cell>
          <cell r="AZ2341">
            <v>0</v>
          </cell>
          <cell r="BA2341">
            <v>0</v>
          </cell>
          <cell r="BB2341">
            <v>0</v>
          </cell>
          <cell r="BC2341">
            <v>0</v>
          </cell>
          <cell r="BD2341">
            <v>0</v>
          </cell>
          <cell r="BE2341">
            <v>0</v>
          </cell>
          <cell r="BF2341">
            <v>0</v>
          </cell>
          <cell r="BG2341">
            <v>0</v>
          </cell>
          <cell r="BH2341">
            <v>0</v>
          </cell>
          <cell r="BI2341">
            <v>0</v>
          </cell>
          <cell r="BJ2341">
            <v>0</v>
          </cell>
          <cell r="BK2341">
            <v>0</v>
          </cell>
          <cell r="BL2341">
            <v>0</v>
          </cell>
        </row>
        <row r="2342">
          <cell r="A2342">
            <v>10</v>
          </cell>
          <cell r="B2342" t="str">
            <v>1.2.09</v>
          </cell>
          <cell r="C2342" t="str">
            <v xml:space="preserve">I.R.DIFERIDO                                      </v>
          </cell>
          <cell r="D2342">
            <v>3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1950925.34</v>
          </cell>
          <cell r="R2342">
            <v>1950925.34</v>
          </cell>
          <cell r="S2342">
            <v>1950925.34</v>
          </cell>
          <cell r="T2342">
            <v>1950925.34</v>
          </cell>
          <cell r="U2342">
            <v>1950925.34</v>
          </cell>
          <cell r="V2342">
            <v>1950925.34</v>
          </cell>
          <cell r="W2342">
            <v>1950925.34</v>
          </cell>
          <cell r="X2342">
            <v>1950925.34</v>
          </cell>
          <cell r="Y2342">
            <v>10695648.34</v>
          </cell>
          <cell r="Z2342">
            <v>8266530.3399999999</v>
          </cell>
          <cell r="AA2342">
            <v>4064397.34</v>
          </cell>
          <cell r="AB2342">
            <v>330021.34000000003</v>
          </cell>
          <cell r="AC2342">
            <v>330021.34000000003</v>
          </cell>
          <cell r="AD2342">
            <v>330021.34000000003</v>
          </cell>
          <cell r="AE2342">
            <v>330021.34000000003</v>
          </cell>
          <cell r="AF2342">
            <v>330021.34000000003</v>
          </cell>
          <cell r="AG2342">
            <v>330021.34000000003</v>
          </cell>
          <cell r="AH2342">
            <v>330021.34000000003</v>
          </cell>
          <cell r="AI2342">
            <v>330021.34000000003</v>
          </cell>
          <cell r="AJ2342">
            <v>330021.34000000003</v>
          </cell>
          <cell r="AK2342">
            <v>330021.34000000003</v>
          </cell>
          <cell r="AL2342">
            <v>330021.34000000003</v>
          </cell>
          <cell r="AM2342">
            <v>330021.34000000003</v>
          </cell>
          <cell r="AN2342">
            <v>6161933.3200000003</v>
          </cell>
          <cell r="AO2342">
            <v>6161933.3200000003</v>
          </cell>
          <cell r="AP2342">
            <v>6161933.3200000003</v>
          </cell>
          <cell r="AQ2342">
            <v>6161933.3200000003</v>
          </cell>
          <cell r="AR2342">
            <v>6161933.3200000003</v>
          </cell>
          <cell r="AS2342">
            <v>6161933.3200000003</v>
          </cell>
          <cell r="AT2342">
            <v>6161933.3200000003</v>
          </cell>
          <cell r="AU2342">
            <v>6161933.3200000003</v>
          </cell>
          <cell r="AV2342">
            <v>6161933.3200000003</v>
          </cell>
          <cell r="AW2342">
            <v>6161933.3200000003</v>
          </cell>
          <cell r="AX2342">
            <v>6161933.3200000003</v>
          </cell>
          <cell r="AY2342">
            <v>6161933.3200000003</v>
          </cell>
          <cell r="AZ2342">
            <v>2371879.48</v>
          </cell>
          <cell r="BA2342">
            <v>2371879.48</v>
          </cell>
          <cell r="BB2342">
            <v>2371879.48</v>
          </cell>
          <cell r="BC2342">
            <v>2371879.48</v>
          </cell>
          <cell r="BD2342">
            <v>0</v>
          </cell>
          <cell r="BE2342">
            <v>0</v>
          </cell>
          <cell r="BF2342">
            <v>0</v>
          </cell>
          <cell r="BG2342">
            <v>0</v>
          </cell>
          <cell r="BH2342">
            <v>0</v>
          </cell>
          <cell r="BI2342">
            <v>0</v>
          </cell>
          <cell r="BJ2342">
            <v>0</v>
          </cell>
          <cell r="BK2342">
            <v>0</v>
          </cell>
          <cell r="BL2342">
            <v>0</v>
          </cell>
        </row>
        <row r="2343">
          <cell r="B2343" t="str">
            <v>1.2.09.01</v>
          </cell>
          <cell r="C2343" t="str">
            <v xml:space="preserve">I.R.DIFERIDO                                      </v>
          </cell>
          <cell r="D2343">
            <v>4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1950925.34</v>
          </cell>
          <cell r="R2343">
            <v>1950925.34</v>
          </cell>
          <cell r="S2343">
            <v>1950925.34</v>
          </cell>
          <cell r="T2343">
            <v>1950925.34</v>
          </cell>
          <cell r="U2343">
            <v>1950925.34</v>
          </cell>
          <cell r="V2343">
            <v>1950925.34</v>
          </cell>
          <cell r="W2343">
            <v>1950925.34</v>
          </cell>
          <cell r="X2343">
            <v>1950925.34</v>
          </cell>
          <cell r="Y2343">
            <v>10695648.34</v>
          </cell>
          <cell r="Z2343">
            <v>8266530.3399999999</v>
          </cell>
          <cell r="AA2343">
            <v>4064397.34</v>
          </cell>
          <cell r="AB2343">
            <v>330021.34000000003</v>
          </cell>
          <cell r="AC2343">
            <v>330021.34000000003</v>
          </cell>
          <cell r="AD2343">
            <v>330021.34000000003</v>
          </cell>
          <cell r="AE2343">
            <v>330021.34000000003</v>
          </cell>
          <cell r="AF2343">
            <v>330021.34000000003</v>
          </cell>
          <cell r="AG2343">
            <v>330021.34000000003</v>
          </cell>
          <cell r="AH2343">
            <v>330021.34000000003</v>
          </cell>
          <cell r="AI2343">
            <v>330021.34000000003</v>
          </cell>
          <cell r="AJ2343">
            <v>330021.34000000003</v>
          </cell>
          <cell r="AK2343">
            <v>330021.34000000003</v>
          </cell>
          <cell r="AL2343">
            <v>330021.34000000003</v>
          </cell>
          <cell r="AM2343">
            <v>330021.34000000003</v>
          </cell>
          <cell r="AN2343">
            <v>6161933.3200000003</v>
          </cell>
          <cell r="AO2343">
            <v>6161933.3200000003</v>
          </cell>
          <cell r="AP2343">
            <v>6161933.3200000003</v>
          </cell>
          <cell r="AQ2343">
            <v>6161933.3200000003</v>
          </cell>
          <cell r="AR2343">
            <v>6161933.3200000003</v>
          </cell>
          <cell r="AS2343">
            <v>6161933.3200000003</v>
          </cell>
          <cell r="AT2343">
            <v>6161933.3200000003</v>
          </cell>
          <cell r="AU2343">
            <v>6161933.3200000003</v>
          </cell>
          <cell r="AV2343">
            <v>6161933.3200000003</v>
          </cell>
          <cell r="AW2343">
            <v>6161933.3200000003</v>
          </cell>
          <cell r="AX2343">
            <v>6161933.3200000003</v>
          </cell>
          <cell r="AY2343">
            <v>6161933.3200000003</v>
          </cell>
          <cell r="AZ2343">
            <v>2371879.48</v>
          </cell>
          <cell r="BA2343">
            <v>2371879.48</v>
          </cell>
          <cell r="BB2343">
            <v>2371879.48</v>
          </cell>
          <cell r="BC2343">
            <v>2371879.48</v>
          </cell>
          <cell r="BD2343">
            <v>0</v>
          </cell>
          <cell r="BE2343">
            <v>0</v>
          </cell>
          <cell r="BF2343">
            <v>0</v>
          </cell>
          <cell r="BG2343">
            <v>0</v>
          </cell>
          <cell r="BH2343">
            <v>0</v>
          </cell>
          <cell r="BI2343">
            <v>0</v>
          </cell>
          <cell r="BJ2343">
            <v>0</v>
          </cell>
          <cell r="BK2343">
            <v>0</v>
          </cell>
          <cell r="BL2343">
            <v>0</v>
          </cell>
        </row>
        <row r="2344">
          <cell r="B2344" t="str">
            <v>1.2.09.01.00001</v>
          </cell>
          <cell r="C2344" t="str">
            <v xml:space="preserve">I.R.DIFERIDO                                      </v>
          </cell>
          <cell r="D2344">
            <v>5</v>
          </cell>
          <cell r="E2344">
            <v>0</v>
          </cell>
          <cell r="F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1950925.34</v>
          </cell>
          <cell r="R2344">
            <v>1950925.34</v>
          </cell>
          <cell r="S2344">
            <v>1950925.34</v>
          </cell>
          <cell r="T2344">
            <v>1950925.34</v>
          </cell>
          <cell r="U2344">
            <v>1950925.34</v>
          </cell>
          <cell r="V2344">
            <v>1950925.34</v>
          </cell>
          <cell r="W2344">
            <v>1950925.34</v>
          </cell>
          <cell r="X2344">
            <v>1950925.34</v>
          </cell>
          <cell r="Y2344">
            <v>10695648.34</v>
          </cell>
          <cell r="Z2344">
            <v>8266530.3399999999</v>
          </cell>
          <cell r="AA2344">
            <v>4064397.34</v>
          </cell>
          <cell r="AB2344">
            <v>330021.34000000003</v>
          </cell>
          <cell r="AC2344">
            <v>330021.34000000003</v>
          </cell>
          <cell r="AD2344">
            <v>330021.34000000003</v>
          </cell>
          <cell r="AE2344">
            <v>330021.34000000003</v>
          </cell>
          <cell r="AF2344">
            <v>330021.34000000003</v>
          </cell>
          <cell r="AG2344">
            <v>330021.34000000003</v>
          </cell>
          <cell r="AH2344">
            <v>330021.34000000003</v>
          </cell>
          <cell r="AI2344">
            <v>330021.34000000003</v>
          </cell>
          <cell r="AJ2344">
            <v>330021.34000000003</v>
          </cell>
          <cell r="AK2344">
            <v>330021.34000000003</v>
          </cell>
          <cell r="AL2344">
            <v>330021.34000000003</v>
          </cell>
          <cell r="AM2344">
            <v>330021.34000000003</v>
          </cell>
          <cell r="AN2344">
            <v>6161933.3200000003</v>
          </cell>
          <cell r="AO2344">
            <v>6161933.3200000003</v>
          </cell>
          <cell r="AP2344">
            <v>6161933.3200000003</v>
          </cell>
          <cell r="AQ2344">
            <v>6161933.3200000003</v>
          </cell>
          <cell r="AR2344">
            <v>6161933.3200000003</v>
          </cell>
          <cell r="AS2344">
            <v>6161933.3200000003</v>
          </cell>
          <cell r="AT2344">
            <v>6161933.3200000003</v>
          </cell>
          <cell r="AU2344">
            <v>6161933.3200000003</v>
          </cell>
          <cell r="AV2344">
            <v>6161933.3200000003</v>
          </cell>
          <cell r="AW2344">
            <v>6161933.3200000003</v>
          </cell>
          <cell r="AX2344">
            <v>6161933.3200000003</v>
          </cell>
          <cell r="AY2344">
            <v>6161933.3200000003</v>
          </cell>
          <cell r="AZ2344">
            <v>2371879.48</v>
          </cell>
          <cell r="BA2344">
            <v>2371879.48</v>
          </cell>
          <cell r="BB2344">
            <v>2371879.48</v>
          </cell>
          <cell r="BC2344">
            <v>2371879.48</v>
          </cell>
          <cell r="BD2344">
            <v>0</v>
          </cell>
          <cell r="BE2344">
            <v>0</v>
          </cell>
          <cell r="BF2344">
            <v>0</v>
          </cell>
          <cell r="BG2344">
            <v>0</v>
          </cell>
          <cell r="BH2344">
            <v>0</v>
          </cell>
          <cell r="BI2344">
            <v>0</v>
          </cell>
          <cell r="BJ2344">
            <v>0</v>
          </cell>
          <cell r="BK2344">
            <v>0</v>
          </cell>
          <cell r="BL2344">
            <v>0</v>
          </cell>
        </row>
        <row r="2345">
          <cell r="B2345" t="str">
            <v>1.3</v>
          </cell>
          <cell r="C2345" t="str">
            <v xml:space="preserve">PERMANENTE                                        </v>
          </cell>
          <cell r="D2345">
            <v>2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28681424.27</v>
          </cell>
          <cell r="R2345">
            <v>28915364.329999998</v>
          </cell>
          <cell r="S2345">
            <v>29407067.620000001</v>
          </cell>
          <cell r="T2345">
            <v>29750211.5</v>
          </cell>
          <cell r="U2345">
            <v>30228489.640000001</v>
          </cell>
          <cell r="V2345">
            <v>30764206.739999998</v>
          </cell>
          <cell r="W2345">
            <v>30817035.77</v>
          </cell>
          <cell r="X2345">
            <v>30928161.699999999</v>
          </cell>
          <cell r="Y2345">
            <v>32195545.390000001</v>
          </cell>
          <cell r="Z2345">
            <v>31827550.390000001</v>
          </cell>
          <cell r="AA2345">
            <v>31626010.800000001</v>
          </cell>
          <cell r="AB2345">
            <v>33944969.859999999</v>
          </cell>
          <cell r="AC2345">
            <v>33792279.890000001</v>
          </cell>
          <cell r="AD2345">
            <v>33540794.550000001</v>
          </cell>
          <cell r="AE2345">
            <v>33453687.949999999</v>
          </cell>
          <cell r="AF2345">
            <v>33415874.789999999</v>
          </cell>
          <cell r="AG2345">
            <v>33357950.93</v>
          </cell>
          <cell r="AH2345">
            <v>33399137.329999998</v>
          </cell>
          <cell r="AI2345">
            <v>33401970.059999999</v>
          </cell>
          <cell r="AJ2345">
            <v>33310834.41</v>
          </cell>
          <cell r="AK2345">
            <v>33282759.620000001</v>
          </cell>
          <cell r="AL2345">
            <v>31970709.379999999</v>
          </cell>
          <cell r="AM2345">
            <v>21637930.670000002</v>
          </cell>
          <cell r="AN2345">
            <v>21739108.969999999</v>
          </cell>
          <cell r="AO2345">
            <v>21507864.530000001</v>
          </cell>
          <cell r="AP2345">
            <v>21373572.960000001</v>
          </cell>
          <cell r="AQ2345">
            <v>21189992.57</v>
          </cell>
          <cell r="AR2345">
            <v>21074441.68</v>
          </cell>
          <cell r="AS2345">
            <v>21177595.109999999</v>
          </cell>
          <cell r="AT2345">
            <v>21216015.559999999</v>
          </cell>
          <cell r="AU2345">
            <v>21554201.68</v>
          </cell>
          <cell r="AV2345">
            <v>22301858.66</v>
          </cell>
          <cell r="AW2345">
            <v>22847046.469999999</v>
          </cell>
          <cell r="AX2345">
            <v>23191402.920000002</v>
          </cell>
          <cell r="AY2345">
            <v>23736339.710000001</v>
          </cell>
          <cell r="AZ2345">
            <v>24527412.93</v>
          </cell>
          <cell r="BA2345">
            <v>24931704.539999999</v>
          </cell>
          <cell r="BB2345">
            <v>25358086.370000001</v>
          </cell>
          <cell r="BC2345">
            <v>25831372.640000001</v>
          </cell>
          <cell r="BD2345">
            <v>0</v>
          </cell>
          <cell r="BE2345">
            <v>0</v>
          </cell>
          <cell r="BF2345">
            <v>0</v>
          </cell>
          <cell r="BG2345">
            <v>0</v>
          </cell>
          <cell r="BH2345">
            <v>0</v>
          </cell>
          <cell r="BI2345">
            <v>0</v>
          </cell>
          <cell r="BJ2345">
            <v>0</v>
          </cell>
          <cell r="BK2345">
            <v>0</v>
          </cell>
          <cell r="BL2345">
            <v>0</v>
          </cell>
        </row>
        <row r="2346">
          <cell r="B2346" t="str">
            <v>1.3.01</v>
          </cell>
          <cell r="C2346" t="str">
            <v xml:space="preserve">INVESTIMENTOS                                     </v>
          </cell>
          <cell r="D2346">
            <v>3</v>
          </cell>
          <cell r="E2346">
            <v>0</v>
          </cell>
          <cell r="F2346">
            <v>0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3634632.56</v>
          </cell>
          <cell r="R2346">
            <v>3634632.56</v>
          </cell>
          <cell r="S2346">
            <v>3834632.56</v>
          </cell>
          <cell r="T2346">
            <v>3834632.56</v>
          </cell>
          <cell r="U2346">
            <v>3833632.56</v>
          </cell>
          <cell r="V2346">
            <v>3833632.56</v>
          </cell>
          <cell r="W2346">
            <v>3833632.56</v>
          </cell>
          <cell r="X2346">
            <v>3864917.56</v>
          </cell>
          <cell r="Y2346">
            <v>2966450.07</v>
          </cell>
          <cell r="Z2346">
            <v>2966450.07</v>
          </cell>
          <cell r="AA2346">
            <v>2990761.87</v>
          </cell>
          <cell r="AB2346">
            <v>4898838.87</v>
          </cell>
          <cell r="AC2346">
            <v>4867838.87</v>
          </cell>
          <cell r="AD2346">
            <v>4726598.87</v>
          </cell>
          <cell r="AE2346">
            <v>4726598.87</v>
          </cell>
          <cell r="AF2346">
            <v>4749153.87</v>
          </cell>
          <cell r="AG2346">
            <v>4717023.87</v>
          </cell>
          <cell r="AH2346">
            <v>4767023.87</v>
          </cell>
          <cell r="AI2346">
            <v>4767023.87</v>
          </cell>
          <cell r="AJ2346">
            <v>4774378.87</v>
          </cell>
          <cell r="AK2346">
            <v>4824103.87</v>
          </cell>
          <cell r="AL2346">
            <v>2280973.87</v>
          </cell>
          <cell r="AM2346">
            <v>2280973.87</v>
          </cell>
          <cell r="AN2346">
            <v>2773821.87</v>
          </cell>
          <cell r="AO2346">
            <v>2773821.87</v>
          </cell>
          <cell r="AP2346">
            <v>2773821.87</v>
          </cell>
          <cell r="AQ2346">
            <v>2701266.87</v>
          </cell>
          <cell r="AR2346">
            <v>2701266.87</v>
          </cell>
          <cell r="AS2346">
            <v>2701266.87</v>
          </cell>
          <cell r="AT2346">
            <v>2701266.87</v>
          </cell>
          <cell r="AU2346">
            <v>2701266.87</v>
          </cell>
          <cell r="AV2346">
            <v>2701266.87</v>
          </cell>
          <cell r="AW2346">
            <v>2702266.87</v>
          </cell>
          <cell r="AX2346">
            <v>2715266.87</v>
          </cell>
          <cell r="AY2346">
            <v>2792207.55</v>
          </cell>
          <cell r="AZ2346">
            <v>2992167.55</v>
          </cell>
          <cell r="BA2346">
            <v>2992167.55</v>
          </cell>
          <cell r="BB2346">
            <v>2992167.55</v>
          </cell>
          <cell r="BC2346">
            <v>3037167.55</v>
          </cell>
          <cell r="BD2346">
            <v>0</v>
          </cell>
          <cell r="BE2346">
            <v>0</v>
          </cell>
          <cell r="BF2346">
            <v>0</v>
          </cell>
          <cell r="BG2346">
            <v>0</v>
          </cell>
          <cell r="BH2346">
            <v>0</v>
          </cell>
          <cell r="BI2346">
            <v>0</v>
          </cell>
          <cell r="BJ2346">
            <v>0</v>
          </cell>
          <cell r="BK2346">
            <v>0</v>
          </cell>
          <cell r="BL2346">
            <v>0</v>
          </cell>
        </row>
        <row r="2347">
          <cell r="A2347">
            <v>16</v>
          </cell>
          <cell r="B2347" t="str">
            <v>1.3.01.01</v>
          </cell>
          <cell r="C2347" t="str">
            <v xml:space="preserve">INVESTIMENTOS AVAL.P/EQUIV.PATRIMONIAL            </v>
          </cell>
          <cell r="D2347">
            <v>4</v>
          </cell>
          <cell r="E2347">
            <v>0</v>
          </cell>
          <cell r="F2347">
            <v>0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1362053</v>
          </cell>
          <cell r="R2347">
            <v>1362053</v>
          </cell>
          <cell r="S2347">
            <v>1562053</v>
          </cell>
          <cell r="T2347">
            <v>1562053</v>
          </cell>
          <cell r="U2347">
            <v>1562053</v>
          </cell>
          <cell r="V2347">
            <v>1562053</v>
          </cell>
          <cell r="W2347">
            <v>1562053</v>
          </cell>
          <cell r="X2347">
            <v>1562053</v>
          </cell>
          <cell r="Y2347">
            <v>875053</v>
          </cell>
          <cell r="Z2347">
            <v>875053</v>
          </cell>
          <cell r="AA2347">
            <v>875053</v>
          </cell>
          <cell r="AB2347">
            <v>2743130</v>
          </cell>
          <cell r="AC2347">
            <v>2743130</v>
          </cell>
          <cell r="AD2347">
            <v>2743130</v>
          </cell>
          <cell r="AE2347">
            <v>2743130</v>
          </cell>
          <cell r="AF2347">
            <v>2743130</v>
          </cell>
          <cell r="AG2347">
            <v>2743130</v>
          </cell>
          <cell r="AH2347">
            <v>2743130</v>
          </cell>
          <cell r="AI2347">
            <v>2743130</v>
          </cell>
          <cell r="AJ2347">
            <v>2743130</v>
          </cell>
          <cell r="AK2347">
            <v>2743130</v>
          </cell>
          <cell r="AL2347">
            <v>200000</v>
          </cell>
          <cell r="AM2347">
            <v>200000</v>
          </cell>
          <cell r="AN2347">
            <v>200000</v>
          </cell>
          <cell r="AO2347">
            <v>200000</v>
          </cell>
          <cell r="AP2347">
            <v>200000</v>
          </cell>
          <cell r="AQ2347">
            <v>200000</v>
          </cell>
          <cell r="AR2347">
            <v>200000</v>
          </cell>
          <cell r="AS2347">
            <v>200000</v>
          </cell>
          <cell r="AT2347">
            <v>200000</v>
          </cell>
          <cell r="AU2347">
            <v>200000</v>
          </cell>
          <cell r="AV2347">
            <v>200000</v>
          </cell>
          <cell r="AW2347">
            <v>200000</v>
          </cell>
          <cell r="AX2347">
            <v>200000</v>
          </cell>
          <cell r="AY2347">
            <v>200000</v>
          </cell>
          <cell r="AZ2347">
            <v>399960</v>
          </cell>
          <cell r="BA2347">
            <v>399960</v>
          </cell>
          <cell r="BB2347">
            <v>399960</v>
          </cell>
          <cell r="BC2347">
            <v>399960</v>
          </cell>
          <cell r="BD2347">
            <v>0</v>
          </cell>
          <cell r="BE2347">
            <v>0</v>
          </cell>
          <cell r="BF2347">
            <v>0</v>
          </cell>
          <cell r="BG2347">
            <v>0</v>
          </cell>
          <cell r="BH2347">
            <v>0</v>
          </cell>
          <cell r="BI2347">
            <v>0</v>
          </cell>
          <cell r="BJ2347">
            <v>0</v>
          </cell>
          <cell r="BK2347">
            <v>0</v>
          </cell>
          <cell r="BL2347">
            <v>0</v>
          </cell>
        </row>
        <row r="2348">
          <cell r="B2348" t="str">
            <v>1.3.01.01.00001</v>
          </cell>
          <cell r="C2348" t="str">
            <v xml:space="preserve">TRUFA S/A                                         </v>
          </cell>
          <cell r="D2348">
            <v>5</v>
          </cell>
          <cell r="E2348">
            <v>0</v>
          </cell>
          <cell r="F2348">
            <v>0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1362053</v>
          </cell>
          <cell r="R2348">
            <v>1362053</v>
          </cell>
          <cell r="S2348">
            <v>1362053</v>
          </cell>
          <cell r="T2348">
            <v>1362053</v>
          </cell>
          <cell r="U2348">
            <v>1362053</v>
          </cell>
          <cell r="V2348">
            <v>1362053</v>
          </cell>
          <cell r="W2348">
            <v>1362053</v>
          </cell>
          <cell r="X2348">
            <v>1362053</v>
          </cell>
          <cell r="Y2348">
            <v>1362053</v>
          </cell>
          <cell r="Z2348">
            <v>1362053</v>
          </cell>
          <cell r="AA2348">
            <v>1362053</v>
          </cell>
          <cell r="AB2348">
            <v>2543130</v>
          </cell>
          <cell r="AC2348">
            <v>2543130</v>
          </cell>
          <cell r="AD2348">
            <v>2543130</v>
          </cell>
          <cell r="AE2348">
            <v>2543130</v>
          </cell>
          <cell r="AF2348">
            <v>2543130</v>
          </cell>
          <cell r="AG2348">
            <v>2543130</v>
          </cell>
          <cell r="AH2348">
            <v>2543130</v>
          </cell>
          <cell r="AI2348">
            <v>2543130</v>
          </cell>
          <cell r="AJ2348">
            <v>2543130</v>
          </cell>
          <cell r="AK2348">
            <v>2543130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  <cell r="AY2348">
            <v>0</v>
          </cell>
          <cell r="AZ2348">
            <v>0</v>
          </cell>
          <cell r="BA2348">
            <v>0</v>
          </cell>
          <cell r="BB2348">
            <v>0</v>
          </cell>
          <cell r="BC2348">
            <v>0</v>
          </cell>
          <cell r="BD2348">
            <v>0</v>
          </cell>
          <cell r="BE2348">
            <v>0</v>
          </cell>
          <cell r="BF2348">
            <v>0</v>
          </cell>
          <cell r="BG2348">
            <v>0</v>
          </cell>
          <cell r="BH2348">
            <v>0</v>
          </cell>
          <cell r="BI2348">
            <v>0</v>
          </cell>
          <cell r="BJ2348">
            <v>0</v>
          </cell>
          <cell r="BK2348">
            <v>0</v>
          </cell>
          <cell r="BL2348">
            <v>0</v>
          </cell>
        </row>
        <row r="2349">
          <cell r="B2349" t="str">
            <v>1.3.01.01.00002</v>
          </cell>
          <cell r="C2349" t="str">
            <v xml:space="preserve">HERINGER TRANSPORTES LTDA                         </v>
          </cell>
          <cell r="D2349">
            <v>5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200000</v>
          </cell>
          <cell r="T2349">
            <v>200000</v>
          </cell>
          <cell r="U2349">
            <v>200000</v>
          </cell>
          <cell r="V2349">
            <v>200000</v>
          </cell>
          <cell r="W2349">
            <v>200000</v>
          </cell>
          <cell r="X2349">
            <v>200000</v>
          </cell>
          <cell r="Y2349">
            <v>200000</v>
          </cell>
          <cell r="Z2349">
            <v>200000</v>
          </cell>
          <cell r="AA2349">
            <v>200000</v>
          </cell>
          <cell r="AB2349">
            <v>200000</v>
          </cell>
          <cell r="AC2349">
            <v>200000</v>
          </cell>
          <cell r="AD2349">
            <v>200000</v>
          </cell>
          <cell r="AE2349">
            <v>200000</v>
          </cell>
          <cell r="AF2349">
            <v>200000</v>
          </cell>
          <cell r="AG2349">
            <v>200000</v>
          </cell>
          <cell r="AH2349">
            <v>200000</v>
          </cell>
          <cell r="AI2349">
            <v>200000</v>
          </cell>
          <cell r="AJ2349">
            <v>200000</v>
          </cell>
          <cell r="AK2349">
            <v>200000</v>
          </cell>
          <cell r="AL2349">
            <v>200000</v>
          </cell>
          <cell r="AM2349">
            <v>200000</v>
          </cell>
          <cell r="AN2349">
            <v>200000</v>
          </cell>
          <cell r="AO2349">
            <v>200000</v>
          </cell>
          <cell r="AP2349">
            <v>200000</v>
          </cell>
          <cell r="AQ2349">
            <v>200000</v>
          </cell>
          <cell r="AR2349">
            <v>200000</v>
          </cell>
          <cell r="AS2349">
            <v>200000</v>
          </cell>
          <cell r="AT2349">
            <v>200000</v>
          </cell>
          <cell r="AU2349">
            <v>200000</v>
          </cell>
          <cell r="AV2349">
            <v>200000</v>
          </cell>
          <cell r="AW2349">
            <v>200000</v>
          </cell>
          <cell r="AX2349">
            <v>200000</v>
          </cell>
          <cell r="AY2349">
            <v>200000</v>
          </cell>
          <cell r="AZ2349">
            <v>399960</v>
          </cell>
          <cell r="BA2349">
            <v>399960</v>
          </cell>
          <cell r="BB2349">
            <v>399960</v>
          </cell>
          <cell r="BC2349">
            <v>399960</v>
          </cell>
          <cell r="BD2349">
            <v>0</v>
          </cell>
          <cell r="BE2349">
            <v>0</v>
          </cell>
          <cell r="BF2349">
            <v>0</v>
          </cell>
          <cell r="BG2349">
            <v>0</v>
          </cell>
          <cell r="BH2349">
            <v>0</v>
          </cell>
          <cell r="BI2349">
            <v>0</v>
          </cell>
          <cell r="BJ2349">
            <v>0</v>
          </cell>
          <cell r="BK2349">
            <v>0</v>
          </cell>
          <cell r="BL2349">
            <v>0</v>
          </cell>
        </row>
        <row r="2350">
          <cell r="B2350" t="str">
            <v>1.3.01.01.09999</v>
          </cell>
          <cell r="C2350" t="str">
            <v xml:space="preserve">Provisao p/ Perda Investimento                    </v>
          </cell>
          <cell r="D2350">
            <v>5</v>
          </cell>
          <cell r="E2350">
            <v>0</v>
          </cell>
          <cell r="F2350">
            <v>0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  <cell r="X2350">
            <v>0</v>
          </cell>
          <cell r="Y2350">
            <v>-687000</v>
          </cell>
          <cell r="Z2350">
            <v>-687000</v>
          </cell>
          <cell r="AA2350">
            <v>-687000</v>
          </cell>
          <cell r="AB2350">
            <v>0</v>
          </cell>
          <cell r="AC2350">
            <v>0</v>
          </cell>
          <cell r="AD2350">
            <v>0</v>
          </cell>
          <cell r="AE2350">
            <v>0</v>
          </cell>
          <cell r="AF2350">
            <v>0</v>
          </cell>
          <cell r="AG2350">
            <v>0</v>
          </cell>
          <cell r="AH2350">
            <v>0</v>
          </cell>
          <cell r="AI2350">
            <v>0</v>
          </cell>
          <cell r="AJ2350">
            <v>0</v>
          </cell>
          <cell r="AK2350">
            <v>0</v>
          </cell>
          <cell r="AL2350">
            <v>0</v>
          </cell>
          <cell r="AM2350">
            <v>0</v>
          </cell>
          <cell r="AN2350">
            <v>0</v>
          </cell>
          <cell r="AO2350">
            <v>0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T2350">
            <v>0</v>
          </cell>
          <cell r="AU2350">
            <v>0</v>
          </cell>
          <cell r="AV2350">
            <v>0</v>
          </cell>
          <cell r="AW2350">
            <v>0</v>
          </cell>
          <cell r="AX2350">
            <v>0</v>
          </cell>
          <cell r="AY2350">
            <v>0</v>
          </cell>
          <cell r="AZ2350">
            <v>0</v>
          </cell>
          <cell r="BA2350">
            <v>0</v>
          </cell>
          <cell r="BB2350">
            <v>0</v>
          </cell>
          <cell r="BC2350">
            <v>0</v>
          </cell>
          <cell r="BD2350">
            <v>0</v>
          </cell>
          <cell r="BE2350">
            <v>0</v>
          </cell>
          <cell r="BF2350">
            <v>0</v>
          </cell>
          <cell r="BG2350">
            <v>0</v>
          </cell>
          <cell r="BH2350">
            <v>0</v>
          </cell>
          <cell r="BI2350">
            <v>0</v>
          </cell>
          <cell r="BJ2350">
            <v>0</v>
          </cell>
          <cell r="BK2350">
            <v>0</v>
          </cell>
          <cell r="BL2350">
            <v>0</v>
          </cell>
        </row>
        <row r="2351">
          <cell r="A2351">
            <v>16</v>
          </cell>
          <cell r="B2351" t="str">
            <v>1.3.01.02</v>
          </cell>
          <cell r="C2351" t="str">
            <v xml:space="preserve">INVESTIMENTOS AVAL. P/CUSTO                       </v>
          </cell>
          <cell r="D2351">
            <v>4</v>
          </cell>
          <cell r="E2351">
            <v>0</v>
          </cell>
          <cell r="F2351">
            <v>0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139736.6</v>
          </cell>
          <cell r="R2351">
            <v>139736.6</v>
          </cell>
          <cell r="S2351">
            <v>139736.6</v>
          </cell>
          <cell r="T2351">
            <v>139736.6</v>
          </cell>
          <cell r="U2351">
            <v>139736.6</v>
          </cell>
          <cell r="V2351">
            <v>139736.6</v>
          </cell>
          <cell r="W2351">
            <v>139736.6</v>
          </cell>
          <cell r="X2351">
            <v>139736.6</v>
          </cell>
          <cell r="Y2351">
            <v>138972.47</v>
          </cell>
          <cell r="Z2351">
            <v>138972.47</v>
          </cell>
          <cell r="AA2351">
            <v>138972.47</v>
          </cell>
          <cell r="AB2351">
            <v>138972.47</v>
          </cell>
          <cell r="AC2351">
            <v>138972.47</v>
          </cell>
          <cell r="AD2351">
            <v>138972.47</v>
          </cell>
          <cell r="AE2351">
            <v>138972.47</v>
          </cell>
          <cell r="AF2351">
            <v>138972.47</v>
          </cell>
          <cell r="AG2351">
            <v>138972.47</v>
          </cell>
          <cell r="AH2351">
            <v>138972.47</v>
          </cell>
          <cell r="AI2351">
            <v>138972.47</v>
          </cell>
          <cell r="AJ2351">
            <v>138972.47</v>
          </cell>
          <cell r="AK2351">
            <v>138972.47</v>
          </cell>
          <cell r="AL2351">
            <v>138972.47</v>
          </cell>
          <cell r="AM2351">
            <v>138972.47</v>
          </cell>
          <cell r="AN2351">
            <v>35620.47</v>
          </cell>
          <cell r="AO2351">
            <v>35620.47</v>
          </cell>
          <cell r="AP2351">
            <v>35620.47</v>
          </cell>
          <cell r="AQ2351">
            <v>35620.47</v>
          </cell>
          <cell r="AR2351">
            <v>35620.47</v>
          </cell>
          <cell r="AS2351">
            <v>35620.47</v>
          </cell>
          <cell r="AT2351">
            <v>35620.47</v>
          </cell>
          <cell r="AU2351">
            <v>35620.47</v>
          </cell>
          <cell r="AV2351">
            <v>35620.47</v>
          </cell>
          <cell r="AW2351">
            <v>36620.47</v>
          </cell>
          <cell r="AX2351">
            <v>36620.47</v>
          </cell>
          <cell r="AY2351">
            <v>36620.47</v>
          </cell>
          <cell r="AZ2351">
            <v>36620.47</v>
          </cell>
          <cell r="BA2351">
            <v>36620.47</v>
          </cell>
          <cell r="BB2351">
            <v>36620.47</v>
          </cell>
          <cell r="BC2351">
            <v>36620.47</v>
          </cell>
          <cell r="BD2351">
            <v>0</v>
          </cell>
          <cell r="BE2351">
            <v>0</v>
          </cell>
          <cell r="BF2351">
            <v>0</v>
          </cell>
          <cell r="BG2351">
            <v>0</v>
          </cell>
          <cell r="BH2351">
            <v>0</v>
          </cell>
          <cell r="BI2351">
            <v>0</v>
          </cell>
          <cell r="BJ2351">
            <v>0</v>
          </cell>
          <cell r="BK2351">
            <v>0</v>
          </cell>
          <cell r="BL2351">
            <v>0</v>
          </cell>
        </row>
        <row r="2352">
          <cell r="B2352" t="str">
            <v>1.3.01.02.00001</v>
          </cell>
          <cell r="C2352" t="str">
            <v xml:space="preserve">DIREITO DE LINHAS TELEFONICAS                     </v>
          </cell>
          <cell r="D2352">
            <v>5</v>
          </cell>
          <cell r="E2352">
            <v>0</v>
          </cell>
          <cell r="F2352">
            <v>0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103532.2</v>
          </cell>
          <cell r="R2352">
            <v>103532.2</v>
          </cell>
          <cell r="S2352">
            <v>103532.2</v>
          </cell>
          <cell r="T2352">
            <v>103532.2</v>
          </cell>
          <cell r="U2352">
            <v>103532.2</v>
          </cell>
          <cell r="V2352">
            <v>103532.2</v>
          </cell>
          <cell r="W2352">
            <v>103532.2</v>
          </cell>
          <cell r="X2352">
            <v>103532.2</v>
          </cell>
          <cell r="Y2352">
            <v>103532.2</v>
          </cell>
          <cell r="Z2352">
            <v>103532.2</v>
          </cell>
          <cell r="AA2352">
            <v>103532.2</v>
          </cell>
          <cell r="AB2352">
            <v>103532.2</v>
          </cell>
          <cell r="AC2352">
            <v>103532.2</v>
          </cell>
          <cell r="AD2352">
            <v>103532.2</v>
          </cell>
          <cell r="AE2352">
            <v>103532.2</v>
          </cell>
          <cell r="AF2352">
            <v>103532.2</v>
          </cell>
          <cell r="AG2352">
            <v>103532.2</v>
          </cell>
          <cell r="AH2352">
            <v>103532.2</v>
          </cell>
          <cell r="AI2352">
            <v>103532.2</v>
          </cell>
          <cell r="AJ2352">
            <v>103532.2</v>
          </cell>
          <cell r="AK2352">
            <v>103532.2</v>
          </cell>
          <cell r="AL2352">
            <v>103532.2</v>
          </cell>
          <cell r="AM2352">
            <v>103532.2</v>
          </cell>
          <cell r="AN2352">
            <v>103532.2</v>
          </cell>
          <cell r="AO2352">
            <v>103532.2</v>
          </cell>
          <cell r="AP2352">
            <v>103532.2</v>
          </cell>
          <cell r="AQ2352">
            <v>103532.2</v>
          </cell>
          <cell r="AR2352">
            <v>103532.2</v>
          </cell>
          <cell r="AS2352">
            <v>103532.2</v>
          </cell>
          <cell r="AT2352">
            <v>103532.2</v>
          </cell>
          <cell r="AU2352">
            <v>103532.2</v>
          </cell>
          <cell r="AV2352">
            <v>103532.2</v>
          </cell>
          <cell r="AW2352">
            <v>103532.2</v>
          </cell>
          <cell r="AX2352">
            <v>103532.2</v>
          </cell>
          <cell r="AY2352">
            <v>103532.2</v>
          </cell>
          <cell r="AZ2352">
            <v>103532.2</v>
          </cell>
          <cell r="BA2352">
            <v>103532.2</v>
          </cell>
          <cell r="BB2352">
            <v>103532.2</v>
          </cell>
          <cell r="BC2352">
            <v>103532.2</v>
          </cell>
          <cell r="BD2352">
            <v>0</v>
          </cell>
          <cell r="BE2352">
            <v>0</v>
          </cell>
          <cell r="BF2352">
            <v>0</v>
          </cell>
          <cell r="BG2352">
            <v>0</v>
          </cell>
          <cell r="BH2352">
            <v>0</v>
          </cell>
          <cell r="BI2352">
            <v>0</v>
          </cell>
          <cell r="BJ2352">
            <v>0</v>
          </cell>
          <cell r="BK2352">
            <v>0</v>
          </cell>
          <cell r="BL2352">
            <v>0</v>
          </cell>
        </row>
        <row r="2353">
          <cell r="B2353" t="str">
            <v>1.3.01.02.00002</v>
          </cell>
          <cell r="C2353" t="str">
            <v xml:space="preserve">TITULOS DE PARTICIPACOES SOCIETARIAS              </v>
          </cell>
          <cell r="D2353">
            <v>5</v>
          </cell>
          <cell r="E2353">
            <v>0</v>
          </cell>
          <cell r="F2353">
            <v>0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174841</v>
          </cell>
          <cell r="R2353">
            <v>174841</v>
          </cell>
          <cell r="S2353">
            <v>174841</v>
          </cell>
          <cell r="T2353">
            <v>174841</v>
          </cell>
          <cell r="U2353">
            <v>174841</v>
          </cell>
          <cell r="V2353">
            <v>174841</v>
          </cell>
          <cell r="W2353">
            <v>174841</v>
          </cell>
          <cell r="X2353">
            <v>174841</v>
          </cell>
          <cell r="Y2353">
            <v>174841</v>
          </cell>
          <cell r="Z2353">
            <v>174841</v>
          </cell>
          <cell r="AA2353">
            <v>174841</v>
          </cell>
          <cell r="AB2353">
            <v>174841</v>
          </cell>
          <cell r="AC2353">
            <v>174841</v>
          </cell>
          <cell r="AD2353">
            <v>174841</v>
          </cell>
          <cell r="AE2353">
            <v>174841</v>
          </cell>
          <cell r="AF2353">
            <v>174841</v>
          </cell>
          <cell r="AG2353">
            <v>174841</v>
          </cell>
          <cell r="AH2353">
            <v>174841</v>
          </cell>
          <cell r="AI2353">
            <v>174841</v>
          </cell>
          <cell r="AJ2353">
            <v>174841</v>
          </cell>
          <cell r="AK2353">
            <v>174841</v>
          </cell>
          <cell r="AL2353">
            <v>174841</v>
          </cell>
          <cell r="AM2353">
            <v>174841</v>
          </cell>
          <cell r="AN2353">
            <v>174841</v>
          </cell>
          <cell r="AO2353">
            <v>174841</v>
          </cell>
          <cell r="AP2353">
            <v>174841</v>
          </cell>
          <cell r="AQ2353">
            <v>174841</v>
          </cell>
          <cell r="AR2353">
            <v>174841</v>
          </cell>
          <cell r="AS2353">
            <v>174841</v>
          </cell>
          <cell r="AT2353">
            <v>174841</v>
          </cell>
          <cell r="AU2353">
            <v>174841</v>
          </cell>
          <cell r="AV2353">
            <v>174841</v>
          </cell>
          <cell r="AW2353">
            <v>174841</v>
          </cell>
          <cell r="AX2353">
            <v>174841</v>
          </cell>
          <cell r="AY2353">
            <v>174841</v>
          </cell>
          <cell r="AZ2353">
            <v>174841</v>
          </cell>
          <cell r="BA2353">
            <v>174841</v>
          </cell>
          <cell r="BB2353">
            <v>174841</v>
          </cell>
          <cell r="BC2353">
            <v>174841</v>
          </cell>
          <cell r="BD2353">
            <v>0</v>
          </cell>
          <cell r="BE2353">
            <v>0</v>
          </cell>
          <cell r="BF2353">
            <v>0</v>
          </cell>
          <cell r="BG2353">
            <v>0</v>
          </cell>
          <cell r="BH2353">
            <v>0</v>
          </cell>
          <cell r="BI2353">
            <v>0</v>
          </cell>
          <cell r="BJ2353">
            <v>0</v>
          </cell>
          <cell r="BK2353">
            <v>0</v>
          </cell>
          <cell r="BL2353">
            <v>0</v>
          </cell>
        </row>
        <row r="2354">
          <cell r="B2354" t="str">
            <v>1.3.01.02.00003</v>
          </cell>
          <cell r="C2354" t="str">
            <v xml:space="preserve">VERONA POSTO E AUTO SERV LTDA                     </v>
          </cell>
          <cell r="D2354">
            <v>5</v>
          </cell>
          <cell r="E2354">
            <v>0</v>
          </cell>
          <cell r="F2354">
            <v>0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</v>
          </cell>
          <cell r="AO2354">
            <v>0</v>
          </cell>
          <cell r="AP2354">
            <v>0</v>
          </cell>
          <cell r="AQ2354">
            <v>0</v>
          </cell>
          <cell r="AR2354">
            <v>0</v>
          </cell>
          <cell r="AS2354">
            <v>0</v>
          </cell>
          <cell r="AT2354">
            <v>0</v>
          </cell>
          <cell r="AU2354">
            <v>0</v>
          </cell>
          <cell r="AV2354">
            <v>0</v>
          </cell>
          <cell r="AW2354">
            <v>0</v>
          </cell>
          <cell r="AX2354">
            <v>0</v>
          </cell>
          <cell r="AY2354">
            <v>0</v>
          </cell>
          <cell r="AZ2354">
            <v>0</v>
          </cell>
          <cell r="BA2354">
            <v>0</v>
          </cell>
          <cell r="BB2354">
            <v>0</v>
          </cell>
          <cell r="BC2354">
            <v>0</v>
          </cell>
          <cell r="BD2354">
            <v>0</v>
          </cell>
          <cell r="BE2354">
            <v>0</v>
          </cell>
          <cell r="BF2354">
            <v>0</v>
          </cell>
          <cell r="BG2354">
            <v>0</v>
          </cell>
          <cell r="BH2354">
            <v>0</v>
          </cell>
          <cell r="BI2354">
            <v>0</v>
          </cell>
          <cell r="BJ2354">
            <v>0</v>
          </cell>
          <cell r="BK2354">
            <v>0</v>
          </cell>
          <cell r="BL2354">
            <v>0</v>
          </cell>
        </row>
        <row r="2355">
          <cell r="B2355" t="str">
            <v>1.3.01.02.00004</v>
          </cell>
          <cell r="C2355" t="str">
            <v xml:space="preserve">CREDITOREAL - COOP.CRED.RURAL DE MCU LTDA         </v>
          </cell>
          <cell r="D2355">
            <v>5</v>
          </cell>
          <cell r="E2355">
            <v>0</v>
          </cell>
          <cell r="F2355">
            <v>0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</v>
          </cell>
          <cell r="AO2355">
            <v>0</v>
          </cell>
          <cell r="AP2355">
            <v>0</v>
          </cell>
          <cell r="AQ2355">
            <v>0</v>
          </cell>
          <cell r="AR2355">
            <v>0</v>
          </cell>
          <cell r="AS2355">
            <v>0</v>
          </cell>
          <cell r="AT2355">
            <v>0</v>
          </cell>
          <cell r="AU2355">
            <v>0</v>
          </cell>
          <cell r="AV2355">
            <v>0</v>
          </cell>
          <cell r="AW2355">
            <v>1000</v>
          </cell>
          <cell r="AX2355">
            <v>1000</v>
          </cell>
          <cell r="AY2355">
            <v>1000</v>
          </cell>
          <cell r="AZ2355">
            <v>1000</v>
          </cell>
          <cell r="BA2355">
            <v>1000</v>
          </cell>
          <cell r="BB2355">
            <v>1000</v>
          </cell>
          <cell r="BC2355">
            <v>1000</v>
          </cell>
          <cell r="BD2355">
            <v>0</v>
          </cell>
          <cell r="BE2355">
            <v>0</v>
          </cell>
          <cell r="BF2355">
            <v>0</v>
          </cell>
          <cell r="BG2355">
            <v>0</v>
          </cell>
          <cell r="BH2355">
            <v>0</v>
          </cell>
          <cell r="BI2355">
            <v>0</v>
          </cell>
          <cell r="BJ2355">
            <v>0</v>
          </cell>
          <cell r="BK2355">
            <v>0</v>
          </cell>
          <cell r="BL2355">
            <v>0</v>
          </cell>
        </row>
        <row r="2356">
          <cell r="B2356" t="str">
            <v>1.3.01.02.09999</v>
          </cell>
          <cell r="C2356" t="str">
            <v xml:space="preserve">PERDA P/ INVEST. AVAL. P/ CUSTO                   </v>
          </cell>
          <cell r="D2356">
            <v>5</v>
          </cell>
          <cell r="E2356">
            <v>0</v>
          </cell>
          <cell r="F2356">
            <v>0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</v>
          </cell>
          <cell r="Q2356">
            <v>-138636.6</v>
          </cell>
          <cell r="R2356">
            <v>-138636.6</v>
          </cell>
          <cell r="S2356">
            <v>-138636.6</v>
          </cell>
          <cell r="T2356">
            <v>-138636.6</v>
          </cell>
          <cell r="U2356">
            <v>-138636.6</v>
          </cell>
          <cell r="V2356">
            <v>-138636.6</v>
          </cell>
          <cell r="W2356">
            <v>-138636.6</v>
          </cell>
          <cell r="X2356">
            <v>-138636.6</v>
          </cell>
          <cell r="Y2356">
            <v>-139400.73000000001</v>
          </cell>
          <cell r="Z2356">
            <v>-139400.73000000001</v>
          </cell>
          <cell r="AA2356">
            <v>-139400.73000000001</v>
          </cell>
          <cell r="AB2356">
            <v>-139400.73000000001</v>
          </cell>
          <cell r="AC2356">
            <v>-139400.73000000001</v>
          </cell>
          <cell r="AD2356">
            <v>-139400.73000000001</v>
          </cell>
          <cell r="AE2356">
            <v>-139400.73000000001</v>
          </cell>
          <cell r="AF2356">
            <v>-139400.73000000001</v>
          </cell>
          <cell r="AG2356">
            <v>-139400.73000000001</v>
          </cell>
          <cell r="AH2356">
            <v>-139400.73000000001</v>
          </cell>
          <cell r="AI2356">
            <v>-139400.73000000001</v>
          </cell>
          <cell r="AJ2356">
            <v>-139400.73000000001</v>
          </cell>
          <cell r="AK2356">
            <v>-139400.73000000001</v>
          </cell>
          <cell r="AL2356">
            <v>-139400.73000000001</v>
          </cell>
          <cell r="AM2356">
            <v>-139400.73000000001</v>
          </cell>
          <cell r="AN2356">
            <v>-242752.73</v>
          </cell>
          <cell r="AO2356">
            <v>-242752.73</v>
          </cell>
          <cell r="AP2356">
            <v>-242752.73</v>
          </cell>
          <cell r="AQ2356">
            <v>-242752.73</v>
          </cell>
          <cell r="AR2356">
            <v>-242752.73</v>
          </cell>
          <cell r="AS2356">
            <v>-242752.73</v>
          </cell>
          <cell r="AT2356">
            <v>-242752.73</v>
          </cell>
          <cell r="AU2356">
            <v>-242752.73</v>
          </cell>
          <cell r="AV2356">
            <v>-242752.73</v>
          </cell>
          <cell r="AW2356">
            <v>-242752.73</v>
          </cell>
          <cell r="AX2356">
            <v>-242752.73</v>
          </cell>
          <cell r="AY2356">
            <v>-242752.73</v>
          </cell>
          <cell r="AZ2356">
            <v>-242752.73</v>
          </cell>
          <cell r="BA2356">
            <v>-242752.73</v>
          </cell>
          <cell r="BB2356">
            <v>-242752.73</v>
          </cell>
          <cell r="BC2356">
            <v>-242752.73</v>
          </cell>
          <cell r="BD2356">
            <v>0</v>
          </cell>
          <cell r="BE2356">
            <v>0</v>
          </cell>
          <cell r="BF2356">
            <v>0</v>
          </cell>
          <cell r="BG2356">
            <v>0</v>
          </cell>
          <cell r="BH2356">
            <v>0</v>
          </cell>
          <cell r="BI2356">
            <v>0</v>
          </cell>
          <cell r="BJ2356">
            <v>0</v>
          </cell>
          <cell r="BK2356">
            <v>0</v>
          </cell>
          <cell r="BL2356">
            <v>0</v>
          </cell>
        </row>
        <row r="2357">
          <cell r="A2357">
            <v>13</v>
          </cell>
          <cell r="B2357" t="str">
            <v>1.3.01.03</v>
          </cell>
          <cell r="C2357" t="str">
            <v xml:space="preserve">INVESTIMENTOS P/INCENTIVOS FISCAIS                </v>
          </cell>
          <cell r="D2357">
            <v>4</v>
          </cell>
          <cell r="E2357">
            <v>0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6488.74</v>
          </cell>
          <cell r="R2357">
            <v>6488.74</v>
          </cell>
          <cell r="S2357">
            <v>6488.74</v>
          </cell>
          <cell r="T2357">
            <v>6488.74</v>
          </cell>
          <cell r="U2357">
            <v>6488.74</v>
          </cell>
          <cell r="V2357">
            <v>6488.74</v>
          </cell>
          <cell r="W2357">
            <v>6488.74</v>
          </cell>
          <cell r="X2357">
            <v>6488.74</v>
          </cell>
          <cell r="Y2357">
            <v>0</v>
          </cell>
          <cell r="Z2357">
            <v>0</v>
          </cell>
          <cell r="AA2357">
            <v>0</v>
          </cell>
          <cell r="AB2357">
            <v>0</v>
          </cell>
          <cell r="AC2357">
            <v>0</v>
          </cell>
          <cell r="AD2357">
            <v>0</v>
          </cell>
          <cell r="AE2357">
            <v>0</v>
          </cell>
          <cell r="AF2357">
            <v>0</v>
          </cell>
          <cell r="AG2357">
            <v>0</v>
          </cell>
          <cell r="AH2357">
            <v>0</v>
          </cell>
          <cell r="AI2357">
            <v>0</v>
          </cell>
          <cell r="AJ2357">
            <v>0</v>
          </cell>
          <cell r="AK2357">
            <v>0</v>
          </cell>
          <cell r="AL2357">
            <v>0</v>
          </cell>
          <cell r="AM2357">
            <v>0</v>
          </cell>
          <cell r="AN2357">
            <v>0</v>
          </cell>
          <cell r="AO2357">
            <v>0</v>
          </cell>
          <cell r="AP2357">
            <v>0</v>
          </cell>
          <cell r="AQ2357">
            <v>0</v>
          </cell>
          <cell r="AR2357">
            <v>0</v>
          </cell>
          <cell r="AS2357">
            <v>0</v>
          </cell>
          <cell r="AT2357">
            <v>0</v>
          </cell>
          <cell r="AU2357">
            <v>0</v>
          </cell>
          <cell r="AV2357">
            <v>0</v>
          </cell>
          <cell r="AW2357">
            <v>0</v>
          </cell>
          <cell r="AX2357">
            <v>0</v>
          </cell>
          <cell r="AY2357">
            <v>0</v>
          </cell>
          <cell r="AZ2357">
            <v>0</v>
          </cell>
          <cell r="BA2357">
            <v>0</v>
          </cell>
          <cell r="BB2357">
            <v>0</v>
          </cell>
          <cell r="BC2357">
            <v>0</v>
          </cell>
          <cell r="BD2357">
            <v>0</v>
          </cell>
          <cell r="BE2357">
            <v>0</v>
          </cell>
          <cell r="BF2357">
            <v>0</v>
          </cell>
          <cell r="BG2357">
            <v>0</v>
          </cell>
          <cell r="BH2357">
            <v>0</v>
          </cell>
          <cell r="BI2357">
            <v>0</v>
          </cell>
          <cell r="BJ2357">
            <v>0</v>
          </cell>
          <cell r="BK2357">
            <v>0</v>
          </cell>
          <cell r="BL2357">
            <v>0</v>
          </cell>
        </row>
        <row r="2358">
          <cell r="B2358" t="str">
            <v>1.3.01.03.00001</v>
          </cell>
          <cell r="C2358" t="str">
            <v xml:space="preserve">FUNRES                                            </v>
          </cell>
          <cell r="D2358">
            <v>5</v>
          </cell>
          <cell r="E2358">
            <v>0</v>
          </cell>
          <cell r="F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166.71</v>
          </cell>
          <cell r="R2358">
            <v>166.71</v>
          </cell>
          <cell r="S2358">
            <v>166.71</v>
          </cell>
          <cell r="T2358">
            <v>166.71</v>
          </cell>
          <cell r="U2358">
            <v>166.71</v>
          </cell>
          <cell r="V2358">
            <v>166.71</v>
          </cell>
          <cell r="W2358">
            <v>166.71</v>
          </cell>
          <cell r="X2358">
            <v>166.71</v>
          </cell>
          <cell r="Y2358">
            <v>166.71</v>
          </cell>
          <cell r="Z2358">
            <v>166.71</v>
          </cell>
          <cell r="AA2358">
            <v>166.71</v>
          </cell>
          <cell r="AB2358">
            <v>166.71</v>
          </cell>
          <cell r="AC2358">
            <v>166.71</v>
          </cell>
          <cell r="AD2358">
            <v>166.71</v>
          </cell>
          <cell r="AE2358">
            <v>166.71</v>
          </cell>
          <cell r="AF2358">
            <v>166.71</v>
          </cell>
          <cell r="AG2358">
            <v>166.71</v>
          </cell>
          <cell r="AH2358">
            <v>166.71</v>
          </cell>
          <cell r="AI2358">
            <v>166.71</v>
          </cell>
          <cell r="AJ2358">
            <v>166.71</v>
          </cell>
          <cell r="AK2358">
            <v>166.71</v>
          </cell>
          <cell r="AL2358">
            <v>166.71</v>
          </cell>
          <cell r="AM2358">
            <v>166.71</v>
          </cell>
          <cell r="AN2358">
            <v>166.71</v>
          </cell>
          <cell r="AO2358">
            <v>166.71</v>
          </cell>
          <cell r="AP2358">
            <v>166.71</v>
          </cell>
          <cell r="AQ2358">
            <v>166.71</v>
          </cell>
          <cell r="AR2358">
            <v>166.71</v>
          </cell>
          <cell r="AS2358">
            <v>166.71</v>
          </cell>
          <cell r="AT2358">
            <v>166.71</v>
          </cell>
          <cell r="AU2358">
            <v>166.71</v>
          </cell>
          <cell r="AV2358">
            <v>166.71</v>
          </cell>
          <cell r="AW2358">
            <v>166.71</v>
          </cell>
          <cell r="AX2358">
            <v>166.71</v>
          </cell>
          <cell r="AY2358">
            <v>166.71</v>
          </cell>
          <cell r="AZ2358">
            <v>166.71</v>
          </cell>
          <cell r="BA2358">
            <v>166.71</v>
          </cell>
          <cell r="BB2358">
            <v>166.71</v>
          </cell>
          <cell r="BC2358">
            <v>166.71</v>
          </cell>
          <cell r="BD2358">
            <v>0</v>
          </cell>
          <cell r="BE2358">
            <v>0</v>
          </cell>
          <cell r="BF2358">
            <v>0</v>
          </cell>
          <cell r="BG2358">
            <v>0</v>
          </cell>
          <cell r="BH2358">
            <v>0</v>
          </cell>
          <cell r="BI2358">
            <v>0</v>
          </cell>
          <cell r="BJ2358">
            <v>0</v>
          </cell>
          <cell r="BK2358">
            <v>0</v>
          </cell>
          <cell r="BL2358">
            <v>0</v>
          </cell>
        </row>
        <row r="2359">
          <cell r="B2359" t="str">
            <v>1.3.01.03.00002</v>
          </cell>
          <cell r="C2359" t="str">
            <v xml:space="preserve">FINOR                                             </v>
          </cell>
          <cell r="D2359">
            <v>5</v>
          </cell>
          <cell r="E2359">
            <v>0</v>
          </cell>
          <cell r="F2359">
            <v>0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3970.37</v>
          </cell>
          <cell r="R2359">
            <v>3970.37</v>
          </cell>
          <cell r="S2359">
            <v>3970.37</v>
          </cell>
          <cell r="T2359">
            <v>3970.37</v>
          </cell>
          <cell r="U2359">
            <v>3970.37</v>
          </cell>
          <cell r="V2359">
            <v>3970.37</v>
          </cell>
          <cell r="W2359">
            <v>3970.37</v>
          </cell>
          <cell r="X2359">
            <v>3970.37</v>
          </cell>
          <cell r="Y2359">
            <v>3970.37</v>
          </cell>
          <cell r="Z2359">
            <v>3970.37</v>
          </cell>
          <cell r="AA2359">
            <v>3970.37</v>
          </cell>
          <cell r="AB2359">
            <v>3970.37</v>
          </cell>
          <cell r="AC2359">
            <v>3970.37</v>
          </cell>
          <cell r="AD2359">
            <v>3970.37</v>
          </cell>
          <cell r="AE2359">
            <v>3970.37</v>
          </cell>
          <cell r="AF2359">
            <v>3970.37</v>
          </cell>
          <cell r="AG2359">
            <v>3970.37</v>
          </cell>
          <cell r="AH2359">
            <v>3970.37</v>
          </cell>
          <cell r="AI2359">
            <v>3970.37</v>
          </cell>
          <cell r="AJ2359">
            <v>3970.37</v>
          </cell>
          <cell r="AK2359">
            <v>3970.37</v>
          </cell>
          <cell r="AL2359">
            <v>3970.37</v>
          </cell>
          <cell r="AM2359">
            <v>3970.37</v>
          </cell>
          <cell r="AN2359">
            <v>3970.37</v>
          </cell>
          <cell r="AO2359">
            <v>3970.37</v>
          </cell>
          <cell r="AP2359">
            <v>3970.37</v>
          </cell>
          <cell r="AQ2359">
            <v>3970.37</v>
          </cell>
          <cell r="AR2359">
            <v>3970.37</v>
          </cell>
          <cell r="AS2359">
            <v>3970.37</v>
          </cell>
          <cell r="AT2359">
            <v>3970.37</v>
          </cell>
          <cell r="AU2359">
            <v>3970.37</v>
          </cell>
          <cell r="AV2359">
            <v>3970.37</v>
          </cell>
          <cell r="AW2359">
            <v>3970.37</v>
          </cell>
          <cell r="AX2359">
            <v>3970.37</v>
          </cell>
          <cell r="AY2359">
            <v>3970.37</v>
          </cell>
          <cell r="AZ2359">
            <v>3970.37</v>
          </cell>
          <cell r="BA2359">
            <v>3970.37</v>
          </cell>
          <cell r="BB2359">
            <v>3970.37</v>
          </cell>
          <cell r="BC2359">
            <v>3970.37</v>
          </cell>
          <cell r="BD2359">
            <v>0</v>
          </cell>
          <cell r="BE2359">
            <v>0</v>
          </cell>
          <cell r="BF2359">
            <v>0</v>
          </cell>
          <cell r="BG2359">
            <v>0</v>
          </cell>
          <cell r="BH2359">
            <v>0</v>
          </cell>
          <cell r="BI2359">
            <v>0</v>
          </cell>
          <cell r="BJ2359">
            <v>0</v>
          </cell>
          <cell r="BK2359">
            <v>0</v>
          </cell>
          <cell r="BL2359">
            <v>0</v>
          </cell>
        </row>
        <row r="2360">
          <cell r="B2360" t="str">
            <v>1.3.01.03.00003</v>
          </cell>
          <cell r="C2360" t="str">
            <v xml:space="preserve">EMBRAER                                           </v>
          </cell>
          <cell r="D2360">
            <v>5</v>
          </cell>
          <cell r="E2360">
            <v>0</v>
          </cell>
          <cell r="F2360">
            <v>0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8840.41</v>
          </cell>
          <cell r="R2360">
            <v>8840.41</v>
          </cell>
          <cell r="S2360">
            <v>8840.41</v>
          </cell>
          <cell r="T2360">
            <v>8840.41</v>
          </cell>
          <cell r="U2360">
            <v>8840.41</v>
          </cell>
          <cell r="V2360">
            <v>8840.41</v>
          </cell>
          <cell r="W2360">
            <v>8840.41</v>
          </cell>
          <cell r="X2360">
            <v>8840.41</v>
          </cell>
          <cell r="Y2360">
            <v>8840.41</v>
          </cell>
          <cell r="Z2360">
            <v>8840.41</v>
          </cell>
          <cell r="AA2360">
            <v>8840.41</v>
          </cell>
          <cell r="AB2360">
            <v>8840.41</v>
          </cell>
          <cell r="AC2360">
            <v>8840.41</v>
          </cell>
          <cell r="AD2360">
            <v>8840.41</v>
          </cell>
          <cell r="AE2360">
            <v>8840.41</v>
          </cell>
          <cell r="AF2360">
            <v>8840.41</v>
          </cell>
          <cell r="AG2360">
            <v>8840.41</v>
          </cell>
          <cell r="AH2360">
            <v>8840.41</v>
          </cell>
          <cell r="AI2360">
            <v>8840.41</v>
          </cell>
          <cell r="AJ2360">
            <v>8840.41</v>
          </cell>
          <cell r="AK2360">
            <v>8840.41</v>
          </cell>
          <cell r="AL2360">
            <v>8840.41</v>
          </cell>
          <cell r="AM2360">
            <v>8840.41</v>
          </cell>
          <cell r="AN2360">
            <v>8840.41</v>
          </cell>
          <cell r="AO2360">
            <v>8840.41</v>
          </cell>
          <cell r="AP2360">
            <v>8840.41</v>
          </cell>
          <cell r="AQ2360">
            <v>8840.41</v>
          </cell>
          <cell r="AR2360">
            <v>8840.41</v>
          </cell>
          <cell r="AS2360">
            <v>8840.41</v>
          </cell>
          <cell r="AT2360">
            <v>8840.41</v>
          </cell>
          <cell r="AU2360">
            <v>8840.41</v>
          </cell>
          <cell r="AV2360">
            <v>8840.41</v>
          </cell>
          <cell r="AW2360">
            <v>8840.41</v>
          </cell>
          <cell r="AX2360">
            <v>8840.41</v>
          </cell>
          <cell r="AY2360">
            <v>8840.41</v>
          </cell>
          <cell r="AZ2360">
            <v>8840.41</v>
          </cell>
          <cell r="BA2360">
            <v>8840.41</v>
          </cell>
          <cell r="BB2360">
            <v>8840.41</v>
          </cell>
          <cell r="BC2360">
            <v>8840.41</v>
          </cell>
          <cell r="BD2360">
            <v>0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0</v>
          </cell>
          <cell r="BJ2360">
            <v>0</v>
          </cell>
          <cell r="BK2360">
            <v>0</v>
          </cell>
          <cell r="BL2360">
            <v>0</v>
          </cell>
        </row>
        <row r="2361">
          <cell r="B2361" t="str">
            <v>1.3.01.03.09999</v>
          </cell>
          <cell r="C2361" t="str">
            <v xml:space="preserve">PERDA INVEST. P/ INC. FISCAIS                     </v>
          </cell>
          <cell r="D2361">
            <v>5</v>
          </cell>
          <cell r="E2361">
            <v>0</v>
          </cell>
          <cell r="F2361">
            <v>0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-6488.75</v>
          </cell>
          <cell r="R2361">
            <v>-6488.75</v>
          </cell>
          <cell r="S2361">
            <v>-6488.75</v>
          </cell>
          <cell r="T2361">
            <v>-6488.75</v>
          </cell>
          <cell r="U2361">
            <v>-6488.75</v>
          </cell>
          <cell r="V2361">
            <v>-6488.75</v>
          </cell>
          <cell r="W2361">
            <v>-6488.75</v>
          </cell>
          <cell r="X2361">
            <v>-6488.75</v>
          </cell>
          <cell r="Y2361">
            <v>-12977.49</v>
          </cell>
          <cell r="Z2361">
            <v>-12977.49</v>
          </cell>
          <cell r="AA2361">
            <v>-12977.49</v>
          </cell>
          <cell r="AB2361">
            <v>-12977.49</v>
          </cell>
          <cell r="AC2361">
            <v>-12977.49</v>
          </cell>
          <cell r="AD2361">
            <v>-12977.49</v>
          </cell>
          <cell r="AE2361">
            <v>-12977.49</v>
          </cell>
          <cell r="AF2361">
            <v>-12977.49</v>
          </cell>
          <cell r="AG2361">
            <v>-12977.49</v>
          </cell>
          <cell r="AH2361">
            <v>-12977.49</v>
          </cell>
          <cell r="AI2361">
            <v>-12977.49</v>
          </cell>
          <cell r="AJ2361">
            <v>-12977.49</v>
          </cell>
          <cell r="AK2361">
            <v>-12977.49</v>
          </cell>
          <cell r="AL2361">
            <v>-12977.49</v>
          </cell>
          <cell r="AM2361">
            <v>-12977.49</v>
          </cell>
          <cell r="AN2361">
            <v>-12977.49</v>
          </cell>
          <cell r="AO2361">
            <v>-12977.49</v>
          </cell>
          <cell r="AP2361">
            <v>-12977.49</v>
          </cell>
          <cell r="AQ2361">
            <v>-12977.49</v>
          </cell>
          <cell r="AR2361">
            <v>-12977.49</v>
          </cell>
          <cell r="AS2361">
            <v>-12977.49</v>
          </cell>
          <cell r="AT2361">
            <v>-12977.49</v>
          </cell>
          <cell r="AU2361">
            <v>-12977.49</v>
          </cell>
          <cell r="AV2361">
            <v>-12977.49</v>
          </cell>
          <cell r="AW2361">
            <v>-12977.49</v>
          </cell>
          <cell r="AX2361">
            <v>-12977.49</v>
          </cell>
          <cell r="AY2361">
            <v>-12977.49</v>
          </cell>
          <cell r="AZ2361">
            <v>-12977.49</v>
          </cell>
          <cell r="BA2361">
            <v>-12977.49</v>
          </cell>
          <cell r="BB2361">
            <v>-12977.49</v>
          </cell>
          <cell r="BC2361">
            <v>-12977.49</v>
          </cell>
          <cell r="BD2361">
            <v>0</v>
          </cell>
          <cell r="BE2361">
            <v>0</v>
          </cell>
          <cell r="BF2361">
            <v>0</v>
          </cell>
          <cell r="BG2361">
            <v>0</v>
          </cell>
          <cell r="BH2361">
            <v>0</v>
          </cell>
          <cell r="BI2361">
            <v>0</v>
          </cell>
          <cell r="BJ2361">
            <v>0</v>
          </cell>
          <cell r="BK2361">
            <v>0</v>
          </cell>
          <cell r="BL2361">
            <v>0</v>
          </cell>
        </row>
        <row r="2362">
          <cell r="A2362">
            <v>13</v>
          </cell>
          <cell r="B2362" t="str">
            <v>1.3.01.04</v>
          </cell>
          <cell r="C2362" t="str">
            <v xml:space="preserve">OUTROS INVESTIMENTOS                              </v>
          </cell>
          <cell r="D2362">
            <v>4</v>
          </cell>
          <cell r="E2362">
            <v>0</v>
          </cell>
          <cell r="F2362">
            <v>0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2126354.2200000002</v>
          </cell>
          <cell r="R2362">
            <v>2126354.2200000002</v>
          </cell>
          <cell r="S2362">
            <v>2126354.2200000002</v>
          </cell>
          <cell r="T2362">
            <v>2126354.2200000002</v>
          </cell>
          <cell r="U2362">
            <v>2125354.2200000002</v>
          </cell>
          <cell r="V2362">
            <v>2125354.2200000002</v>
          </cell>
          <cell r="W2362">
            <v>2125354.2200000002</v>
          </cell>
          <cell r="X2362">
            <v>2156639.2200000002</v>
          </cell>
          <cell r="Y2362">
            <v>1952424.6</v>
          </cell>
          <cell r="Z2362">
            <v>1952424.6</v>
          </cell>
          <cell r="AA2362">
            <v>1976736.4</v>
          </cell>
          <cell r="AB2362">
            <v>2016736.4</v>
          </cell>
          <cell r="AC2362">
            <v>1985736.4</v>
          </cell>
          <cell r="AD2362">
            <v>1844496.4</v>
          </cell>
          <cell r="AE2362">
            <v>1844496.4</v>
          </cell>
          <cell r="AF2362">
            <v>1867051.4</v>
          </cell>
          <cell r="AG2362">
            <v>1834921.4</v>
          </cell>
          <cell r="AH2362">
            <v>1884921.4</v>
          </cell>
          <cell r="AI2362">
            <v>1884921.4</v>
          </cell>
          <cell r="AJ2362">
            <v>1892276.4</v>
          </cell>
          <cell r="AK2362">
            <v>1942001.4</v>
          </cell>
          <cell r="AL2362">
            <v>1942001.4</v>
          </cell>
          <cell r="AM2362">
            <v>1942001.4</v>
          </cell>
          <cell r="AN2362">
            <v>2538201.4</v>
          </cell>
          <cell r="AO2362">
            <v>2538201.4</v>
          </cell>
          <cell r="AP2362">
            <v>2538201.4</v>
          </cell>
          <cell r="AQ2362">
            <v>2465646.4</v>
          </cell>
          <cell r="AR2362">
            <v>2465646.4</v>
          </cell>
          <cell r="AS2362">
            <v>2465646.4</v>
          </cell>
          <cell r="AT2362">
            <v>2465646.4</v>
          </cell>
          <cell r="AU2362">
            <v>2465646.4</v>
          </cell>
          <cell r="AV2362">
            <v>2465646.4</v>
          </cell>
          <cell r="AW2362">
            <v>2465646.4</v>
          </cell>
          <cell r="AX2362">
            <v>2478646.4</v>
          </cell>
          <cell r="AY2362">
            <v>2555587.08</v>
          </cell>
          <cell r="AZ2362">
            <v>2555587.08</v>
          </cell>
          <cell r="BA2362">
            <v>2555587.08</v>
          </cell>
          <cell r="BB2362">
            <v>2555587.08</v>
          </cell>
          <cell r="BC2362">
            <v>2600587.08</v>
          </cell>
          <cell r="BD2362">
            <v>0</v>
          </cell>
          <cell r="BE2362">
            <v>0</v>
          </cell>
          <cell r="BF2362">
            <v>0</v>
          </cell>
          <cell r="BG2362">
            <v>0</v>
          </cell>
          <cell r="BH2362">
            <v>0</v>
          </cell>
          <cell r="BI2362">
            <v>0</v>
          </cell>
          <cell r="BJ2362">
            <v>0</v>
          </cell>
          <cell r="BK2362">
            <v>0</v>
          </cell>
          <cell r="BL2362">
            <v>0</v>
          </cell>
        </row>
        <row r="2363">
          <cell r="B2363" t="str">
            <v>1.3.01.04.00001</v>
          </cell>
          <cell r="C2363" t="str">
            <v xml:space="preserve">ELETROBRAS                                        </v>
          </cell>
          <cell r="D2363">
            <v>5</v>
          </cell>
          <cell r="E2363">
            <v>0</v>
          </cell>
          <cell r="F2363">
            <v>0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83429.23</v>
          </cell>
          <cell r="R2363">
            <v>83429.23</v>
          </cell>
          <cell r="S2363">
            <v>83429.23</v>
          </cell>
          <cell r="T2363">
            <v>83429.23</v>
          </cell>
          <cell r="U2363">
            <v>83429.23</v>
          </cell>
          <cell r="V2363">
            <v>83429.23</v>
          </cell>
          <cell r="W2363">
            <v>83429.23</v>
          </cell>
          <cell r="X2363">
            <v>83429.23</v>
          </cell>
          <cell r="Y2363">
            <v>83429.23</v>
          </cell>
          <cell r="Z2363">
            <v>83429.23</v>
          </cell>
          <cell r="AA2363">
            <v>83429.23</v>
          </cell>
          <cell r="AB2363">
            <v>83429.23</v>
          </cell>
          <cell r="AC2363">
            <v>83429.25</v>
          </cell>
          <cell r="AD2363">
            <v>83429.25</v>
          </cell>
          <cell r="AE2363">
            <v>83429.25</v>
          </cell>
          <cell r="AF2363">
            <v>83429.25</v>
          </cell>
          <cell r="AG2363">
            <v>83429.25</v>
          </cell>
          <cell r="AH2363">
            <v>83429.25</v>
          </cell>
          <cell r="AI2363">
            <v>83429.25</v>
          </cell>
          <cell r="AJ2363">
            <v>83429.25</v>
          </cell>
          <cell r="AK2363">
            <v>83429.25</v>
          </cell>
          <cell r="AL2363">
            <v>83429.25</v>
          </cell>
          <cell r="AM2363">
            <v>83429.25</v>
          </cell>
          <cell r="AN2363">
            <v>83429.25</v>
          </cell>
          <cell r="AO2363">
            <v>83429.25</v>
          </cell>
          <cell r="AP2363">
            <v>83429.25</v>
          </cell>
          <cell r="AQ2363">
            <v>83429.25</v>
          </cell>
          <cell r="AR2363">
            <v>83429.25</v>
          </cell>
          <cell r="AS2363">
            <v>83429.25</v>
          </cell>
          <cell r="AT2363">
            <v>83429.25</v>
          </cell>
          <cell r="AU2363">
            <v>83429.25</v>
          </cell>
          <cell r="AV2363">
            <v>83429.25</v>
          </cell>
          <cell r="AW2363">
            <v>83429.25</v>
          </cell>
          <cell r="AX2363">
            <v>83429.25</v>
          </cell>
          <cell r="AY2363">
            <v>83429.25</v>
          </cell>
          <cell r="AZ2363">
            <v>83429.25</v>
          </cell>
          <cell r="BA2363">
            <v>83429.25</v>
          </cell>
          <cell r="BB2363">
            <v>83429.25</v>
          </cell>
          <cell r="BC2363">
            <v>83429.25</v>
          </cell>
          <cell r="BD2363">
            <v>0</v>
          </cell>
          <cell r="BE2363">
            <v>0</v>
          </cell>
          <cell r="BF2363">
            <v>0</v>
          </cell>
          <cell r="BG2363">
            <v>0</v>
          </cell>
          <cell r="BH2363">
            <v>0</v>
          </cell>
          <cell r="BI2363">
            <v>0</v>
          </cell>
          <cell r="BJ2363">
            <v>0</v>
          </cell>
          <cell r="BK2363">
            <v>0</v>
          </cell>
          <cell r="BL2363">
            <v>0</v>
          </cell>
        </row>
        <row r="2364">
          <cell r="B2364" t="str">
            <v>1.3.01.04.00002</v>
          </cell>
          <cell r="C2364" t="str">
            <v xml:space="preserve">IMOVEL RES.277,39 M2.-B.ITAPEMIRIM                </v>
          </cell>
          <cell r="D2364">
            <v>5</v>
          </cell>
          <cell r="E2364">
            <v>0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AO2364">
            <v>0</v>
          </cell>
          <cell r="AP2364">
            <v>0</v>
          </cell>
          <cell r="AQ2364">
            <v>0</v>
          </cell>
          <cell r="AR2364">
            <v>0</v>
          </cell>
          <cell r="AS2364">
            <v>0</v>
          </cell>
          <cell r="AT2364">
            <v>0</v>
          </cell>
          <cell r="AU2364">
            <v>0</v>
          </cell>
          <cell r="AV2364">
            <v>0</v>
          </cell>
          <cell r="AW2364">
            <v>0</v>
          </cell>
          <cell r="AX2364">
            <v>0</v>
          </cell>
          <cell r="AY2364">
            <v>0</v>
          </cell>
          <cell r="AZ2364">
            <v>0</v>
          </cell>
          <cell r="BA2364">
            <v>0</v>
          </cell>
          <cell r="BB2364">
            <v>0</v>
          </cell>
          <cell r="BC2364">
            <v>0</v>
          </cell>
          <cell r="BD2364">
            <v>0</v>
          </cell>
          <cell r="BE2364">
            <v>0</v>
          </cell>
          <cell r="BF2364">
            <v>0</v>
          </cell>
          <cell r="BG2364">
            <v>0</v>
          </cell>
          <cell r="BH2364">
            <v>0</v>
          </cell>
          <cell r="BI2364">
            <v>0</v>
          </cell>
          <cell r="BJ2364">
            <v>0</v>
          </cell>
          <cell r="BK2364">
            <v>0</v>
          </cell>
          <cell r="BL2364">
            <v>0</v>
          </cell>
        </row>
        <row r="2365">
          <cell r="B2365" t="str">
            <v>1.3.01.04.00003</v>
          </cell>
          <cell r="C2365" t="str">
            <v xml:space="preserve">PROPRIEDADES RURAL CID.S.JOAO BARRA-RJ.           </v>
          </cell>
          <cell r="D2365">
            <v>5</v>
          </cell>
          <cell r="E2365">
            <v>0</v>
          </cell>
          <cell r="F2365">
            <v>0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AO2365">
            <v>0</v>
          </cell>
          <cell r="AP2365">
            <v>0</v>
          </cell>
          <cell r="AQ2365">
            <v>0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0</v>
          </cell>
          <cell r="AY2365">
            <v>0</v>
          </cell>
          <cell r="AZ2365">
            <v>0</v>
          </cell>
          <cell r="BA2365">
            <v>0</v>
          </cell>
          <cell r="BB2365">
            <v>0</v>
          </cell>
          <cell r="BC2365">
            <v>0</v>
          </cell>
          <cell r="BD2365">
            <v>0</v>
          </cell>
          <cell r="BE2365">
            <v>0</v>
          </cell>
          <cell r="BF2365">
            <v>0</v>
          </cell>
          <cell r="BG2365">
            <v>0</v>
          </cell>
          <cell r="BH2365">
            <v>0</v>
          </cell>
          <cell r="BI2365">
            <v>0</v>
          </cell>
          <cell r="BJ2365">
            <v>0</v>
          </cell>
          <cell r="BK2365">
            <v>0</v>
          </cell>
          <cell r="BL2365">
            <v>0</v>
          </cell>
        </row>
        <row r="2366">
          <cell r="B2366" t="str">
            <v>1.3.01.04.00004</v>
          </cell>
          <cell r="C2366" t="str">
            <v xml:space="preserve">IMOVEL C/2.580 M2 ITAGUACU ES                     </v>
          </cell>
          <cell r="D2366">
            <v>5</v>
          </cell>
          <cell r="E2366">
            <v>0</v>
          </cell>
          <cell r="F2366">
            <v>0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50000</v>
          </cell>
          <cell r="R2366">
            <v>50000</v>
          </cell>
          <cell r="S2366">
            <v>50000</v>
          </cell>
          <cell r="T2366">
            <v>50000</v>
          </cell>
          <cell r="U2366">
            <v>50000</v>
          </cell>
          <cell r="V2366">
            <v>50000</v>
          </cell>
          <cell r="W2366">
            <v>50000</v>
          </cell>
          <cell r="X2366">
            <v>50000</v>
          </cell>
          <cell r="Y2366">
            <v>50000</v>
          </cell>
          <cell r="Z2366">
            <v>50000</v>
          </cell>
          <cell r="AA2366">
            <v>50000</v>
          </cell>
          <cell r="AB2366">
            <v>50000</v>
          </cell>
          <cell r="AC2366">
            <v>50000</v>
          </cell>
          <cell r="AD2366">
            <v>50000</v>
          </cell>
          <cell r="AE2366">
            <v>50000</v>
          </cell>
          <cell r="AF2366">
            <v>50000</v>
          </cell>
          <cell r="AG2366">
            <v>50000</v>
          </cell>
          <cell r="AH2366">
            <v>50000</v>
          </cell>
          <cell r="AI2366">
            <v>50000</v>
          </cell>
          <cell r="AJ2366">
            <v>50000</v>
          </cell>
          <cell r="AK2366">
            <v>50000</v>
          </cell>
          <cell r="AL2366">
            <v>50000</v>
          </cell>
          <cell r="AM2366">
            <v>50000</v>
          </cell>
          <cell r="AN2366">
            <v>50000</v>
          </cell>
          <cell r="AO2366">
            <v>50000</v>
          </cell>
          <cell r="AP2366">
            <v>50000</v>
          </cell>
          <cell r="AQ2366">
            <v>0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0</v>
          </cell>
          <cell r="AY2366">
            <v>0</v>
          </cell>
          <cell r="AZ2366">
            <v>0</v>
          </cell>
          <cell r="BA2366">
            <v>0</v>
          </cell>
          <cell r="BB2366">
            <v>0</v>
          </cell>
          <cell r="BC2366">
            <v>0</v>
          </cell>
          <cell r="BD2366">
            <v>0</v>
          </cell>
          <cell r="BE2366">
            <v>0</v>
          </cell>
          <cell r="BF2366">
            <v>0</v>
          </cell>
          <cell r="BG2366">
            <v>0</v>
          </cell>
          <cell r="BH2366">
            <v>0</v>
          </cell>
          <cell r="BI2366">
            <v>0</v>
          </cell>
          <cell r="BJ2366">
            <v>0</v>
          </cell>
          <cell r="BK2366">
            <v>0</v>
          </cell>
          <cell r="BL2366">
            <v>0</v>
          </cell>
        </row>
        <row r="2367">
          <cell r="B2367" t="str">
            <v>1.3.01.04.00005</v>
          </cell>
          <cell r="C2367" t="str">
            <v xml:space="preserve">PROPRIEDADE RURAL TASSO FRAGOSO - MA              </v>
          </cell>
          <cell r="D2367">
            <v>5</v>
          </cell>
          <cell r="E2367">
            <v>0</v>
          </cell>
          <cell r="F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251580</v>
          </cell>
          <cell r="R2367">
            <v>251580</v>
          </cell>
          <cell r="S2367">
            <v>251580</v>
          </cell>
          <cell r="T2367">
            <v>251580</v>
          </cell>
          <cell r="U2367">
            <v>251580</v>
          </cell>
          <cell r="V2367">
            <v>251580</v>
          </cell>
          <cell r="W2367">
            <v>251580</v>
          </cell>
          <cell r="X2367">
            <v>251580</v>
          </cell>
          <cell r="Y2367">
            <v>132240</v>
          </cell>
          <cell r="Z2367">
            <v>132240</v>
          </cell>
          <cell r="AA2367">
            <v>132240</v>
          </cell>
          <cell r="AB2367">
            <v>132240</v>
          </cell>
          <cell r="AC2367">
            <v>132240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  <cell r="AY2367">
            <v>0</v>
          </cell>
          <cell r="AZ2367">
            <v>0</v>
          </cell>
          <cell r="BA2367">
            <v>0</v>
          </cell>
          <cell r="BB2367">
            <v>0</v>
          </cell>
          <cell r="BC2367">
            <v>0</v>
          </cell>
          <cell r="BD2367">
            <v>0</v>
          </cell>
          <cell r="BE2367">
            <v>0</v>
          </cell>
          <cell r="BF2367">
            <v>0</v>
          </cell>
          <cell r="BG2367">
            <v>0</v>
          </cell>
          <cell r="BH2367">
            <v>0</v>
          </cell>
          <cell r="BI2367">
            <v>0</v>
          </cell>
          <cell r="BJ2367">
            <v>0</v>
          </cell>
          <cell r="BK2367">
            <v>0</v>
          </cell>
          <cell r="BL2367">
            <v>0</v>
          </cell>
        </row>
        <row r="2368">
          <cell r="B2368" t="str">
            <v>1.3.01.04.00006</v>
          </cell>
          <cell r="C2368" t="str">
            <v xml:space="preserve">LOTE SAO JOAO MCU                                 </v>
          </cell>
          <cell r="D2368">
            <v>5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4200</v>
          </cell>
          <cell r="R2368">
            <v>4200</v>
          </cell>
          <cell r="S2368">
            <v>4200</v>
          </cell>
          <cell r="T2368">
            <v>4200</v>
          </cell>
          <cell r="U2368">
            <v>4200</v>
          </cell>
          <cell r="V2368">
            <v>4200</v>
          </cell>
          <cell r="W2368">
            <v>4200</v>
          </cell>
          <cell r="X2368">
            <v>4200</v>
          </cell>
          <cell r="Y2368">
            <v>4200</v>
          </cell>
          <cell r="Z2368">
            <v>4200</v>
          </cell>
          <cell r="AA2368">
            <v>4200</v>
          </cell>
          <cell r="AB2368">
            <v>4200</v>
          </cell>
          <cell r="AC2368">
            <v>4200</v>
          </cell>
          <cell r="AD2368">
            <v>4200</v>
          </cell>
          <cell r="AE2368">
            <v>4200</v>
          </cell>
          <cell r="AF2368">
            <v>4200</v>
          </cell>
          <cell r="AG2368">
            <v>4200</v>
          </cell>
          <cell r="AH2368">
            <v>4200</v>
          </cell>
          <cell r="AI2368">
            <v>4200</v>
          </cell>
          <cell r="AJ2368">
            <v>4200</v>
          </cell>
          <cell r="AK2368">
            <v>4200</v>
          </cell>
          <cell r="AL2368">
            <v>4200</v>
          </cell>
          <cell r="AM2368">
            <v>4200</v>
          </cell>
          <cell r="AN2368">
            <v>4200</v>
          </cell>
          <cell r="AO2368">
            <v>4200</v>
          </cell>
          <cell r="AP2368">
            <v>4200</v>
          </cell>
          <cell r="AQ2368">
            <v>4200</v>
          </cell>
          <cell r="AR2368">
            <v>4200</v>
          </cell>
          <cell r="AS2368">
            <v>4200</v>
          </cell>
          <cell r="AT2368">
            <v>4200</v>
          </cell>
          <cell r="AU2368">
            <v>4200</v>
          </cell>
          <cell r="AV2368">
            <v>4200</v>
          </cell>
          <cell r="AW2368">
            <v>4200</v>
          </cell>
          <cell r="AX2368">
            <v>4200</v>
          </cell>
          <cell r="AY2368">
            <v>4200</v>
          </cell>
          <cell r="AZ2368">
            <v>4200</v>
          </cell>
          <cell r="BA2368">
            <v>4200</v>
          </cell>
          <cell r="BB2368">
            <v>4200</v>
          </cell>
          <cell r="BC2368">
            <v>4200</v>
          </cell>
          <cell r="BD2368">
            <v>0</v>
          </cell>
          <cell r="BE2368">
            <v>0</v>
          </cell>
          <cell r="BF2368">
            <v>0</v>
          </cell>
          <cell r="BG2368">
            <v>0</v>
          </cell>
          <cell r="BH2368">
            <v>0</v>
          </cell>
          <cell r="BI2368">
            <v>0</v>
          </cell>
          <cell r="BJ2368">
            <v>0</v>
          </cell>
          <cell r="BK2368">
            <v>0</v>
          </cell>
          <cell r="BL2368">
            <v>0</v>
          </cell>
        </row>
        <row r="2369">
          <cell r="B2369" t="str">
            <v>1.3.01.04.00007</v>
          </cell>
          <cell r="C2369" t="str">
            <v xml:space="preserve">APTO.TERREO, ED.ARAPARI, CATANDUVA-SP             </v>
          </cell>
          <cell r="D2369">
            <v>5</v>
          </cell>
          <cell r="E2369">
            <v>0</v>
          </cell>
          <cell r="F2369">
            <v>0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AO2369">
            <v>0</v>
          </cell>
          <cell r="AP2369">
            <v>0</v>
          </cell>
          <cell r="AQ2369">
            <v>0</v>
          </cell>
          <cell r="AR2369">
            <v>0</v>
          </cell>
          <cell r="AS2369">
            <v>0</v>
          </cell>
          <cell r="AT2369">
            <v>0</v>
          </cell>
          <cell r="AU2369">
            <v>0</v>
          </cell>
          <cell r="AV2369">
            <v>0</v>
          </cell>
          <cell r="AW2369">
            <v>0</v>
          </cell>
          <cell r="AX2369">
            <v>0</v>
          </cell>
          <cell r="AY2369">
            <v>0</v>
          </cell>
          <cell r="AZ2369">
            <v>0</v>
          </cell>
          <cell r="BA2369">
            <v>0</v>
          </cell>
          <cell r="BB2369">
            <v>0</v>
          </cell>
          <cell r="BC2369">
            <v>0</v>
          </cell>
          <cell r="BD2369">
            <v>0</v>
          </cell>
          <cell r="BE2369">
            <v>0</v>
          </cell>
          <cell r="BF2369">
            <v>0</v>
          </cell>
          <cell r="BG2369">
            <v>0</v>
          </cell>
          <cell r="BH2369">
            <v>0</v>
          </cell>
          <cell r="BI2369">
            <v>0</v>
          </cell>
          <cell r="BJ2369">
            <v>0</v>
          </cell>
          <cell r="BK2369">
            <v>0</v>
          </cell>
          <cell r="BL2369">
            <v>0</v>
          </cell>
        </row>
        <row r="2370">
          <cell r="B2370" t="str">
            <v>1.3.01.04.00008</v>
          </cell>
          <cell r="C2370" t="str">
            <v xml:space="preserve">FAZENDA SANTA BARBARA, CAVALCANTE - GO            </v>
          </cell>
          <cell r="D2370">
            <v>5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Q2370">
            <v>50094.1</v>
          </cell>
          <cell r="R2370">
            <v>50094.1</v>
          </cell>
          <cell r="S2370">
            <v>50094.1</v>
          </cell>
          <cell r="T2370">
            <v>50094.1</v>
          </cell>
          <cell r="U2370">
            <v>50094.1</v>
          </cell>
          <cell r="V2370">
            <v>50094.1</v>
          </cell>
          <cell r="W2370">
            <v>50094.1</v>
          </cell>
          <cell r="X2370">
            <v>50094.1</v>
          </cell>
          <cell r="Y2370">
            <v>50094.1</v>
          </cell>
          <cell r="Z2370">
            <v>50094.1</v>
          </cell>
          <cell r="AA2370">
            <v>50094.1</v>
          </cell>
          <cell r="AB2370">
            <v>50094.1</v>
          </cell>
          <cell r="AC2370">
            <v>50094.1</v>
          </cell>
          <cell r="AD2370">
            <v>50094.1</v>
          </cell>
          <cell r="AE2370">
            <v>50094.1</v>
          </cell>
          <cell r="AF2370">
            <v>50094.1</v>
          </cell>
          <cell r="AG2370">
            <v>50094.1</v>
          </cell>
          <cell r="AH2370">
            <v>50094.1</v>
          </cell>
          <cell r="AI2370">
            <v>50094.1</v>
          </cell>
          <cell r="AJ2370">
            <v>50094.1</v>
          </cell>
          <cell r="AK2370">
            <v>50094.1</v>
          </cell>
          <cell r="AL2370">
            <v>50094.1</v>
          </cell>
          <cell r="AM2370">
            <v>50094.1</v>
          </cell>
          <cell r="AN2370">
            <v>50094.1</v>
          </cell>
          <cell r="AO2370">
            <v>50094.1</v>
          </cell>
          <cell r="AP2370">
            <v>50094.1</v>
          </cell>
          <cell r="AQ2370">
            <v>50094.1</v>
          </cell>
          <cell r="AR2370">
            <v>50094.1</v>
          </cell>
          <cell r="AS2370">
            <v>50094.1</v>
          </cell>
          <cell r="AT2370">
            <v>50094.1</v>
          </cell>
          <cell r="AU2370">
            <v>50094.1</v>
          </cell>
          <cell r="AV2370">
            <v>50094.1</v>
          </cell>
          <cell r="AW2370">
            <v>50094.1</v>
          </cell>
          <cell r="AX2370">
            <v>50094.1</v>
          </cell>
          <cell r="AY2370">
            <v>50094.1</v>
          </cell>
          <cell r="AZ2370">
            <v>50094.1</v>
          </cell>
          <cell r="BA2370">
            <v>50094.1</v>
          </cell>
          <cell r="BB2370">
            <v>50094.1</v>
          </cell>
          <cell r="BC2370">
            <v>50094.1</v>
          </cell>
          <cell r="BD2370">
            <v>0</v>
          </cell>
          <cell r="BE2370">
            <v>0</v>
          </cell>
          <cell r="BF2370">
            <v>0</v>
          </cell>
          <cell r="BG2370">
            <v>0</v>
          </cell>
          <cell r="BH2370">
            <v>0</v>
          </cell>
          <cell r="BI2370">
            <v>0</v>
          </cell>
          <cell r="BJ2370">
            <v>0</v>
          </cell>
          <cell r="BK2370">
            <v>0</v>
          </cell>
          <cell r="BL2370">
            <v>0</v>
          </cell>
        </row>
        <row r="2371">
          <cell r="B2371" t="str">
            <v>1.3.01.04.00009</v>
          </cell>
          <cell r="C2371" t="str">
            <v xml:space="preserve">APTO.202-FUNDOS ED.SANTA ROSA-MCU.MG              </v>
          </cell>
          <cell r="D2371">
            <v>5</v>
          </cell>
          <cell r="E2371">
            <v>0</v>
          </cell>
          <cell r="F2371">
            <v>0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29000</v>
          </cell>
          <cell r="R2371">
            <v>29000</v>
          </cell>
          <cell r="S2371">
            <v>29000</v>
          </cell>
          <cell r="T2371">
            <v>29000</v>
          </cell>
          <cell r="U2371">
            <v>29000</v>
          </cell>
          <cell r="V2371">
            <v>29000</v>
          </cell>
          <cell r="W2371">
            <v>29000</v>
          </cell>
          <cell r="X2371">
            <v>29000</v>
          </cell>
          <cell r="Y2371">
            <v>29000</v>
          </cell>
          <cell r="Z2371">
            <v>29000</v>
          </cell>
          <cell r="AA2371">
            <v>29000</v>
          </cell>
          <cell r="AB2371">
            <v>29000</v>
          </cell>
          <cell r="AC2371">
            <v>29000</v>
          </cell>
          <cell r="AD2371">
            <v>29000</v>
          </cell>
          <cell r="AE2371">
            <v>29000</v>
          </cell>
          <cell r="AF2371">
            <v>29000</v>
          </cell>
          <cell r="AG2371">
            <v>29000</v>
          </cell>
          <cell r="AH2371">
            <v>29000</v>
          </cell>
          <cell r="AI2371">
            <v>29000</v>
          </cell>
          <cell r="AJ2371">
            <v>29000</v>
          </cell>
          <cell r="AK2371">
            <v>29000</v>
          </cell>
          <cell r="AL2371">
            <v>29000</v>
          </cell>
          <cell r="AM2371">
            <v>29000</v>
          </cell>
          <cell r="AN2371">
            <v>29000</v>
          </cell>
          <cell r="AO2371">
            <v>29000</v>
          </cell>
          <cell r="AP2371">
            <v>29000</v>
          </cell>
          <cell r="AQ2371">
            <v>29000</v>
          </cell>
          <cell r="AR2371">
            <v>29000</v>
          </cell>
          <cell r="AS2371">
            <v>29000</v>
          </cell>
          <cell r="AT2371">
            <v>29000</v>
          </cell>
          <cell r="AU2371">
            <v>29000</v>
          </cell>
          <cell r="AV2371">
            <v>29000</v>
          </cell>
          <cell r="AW2371">
            <v>29000</v>
          </cell>
          <cell r="AX2371">
            <v>29000</v>
          </cell>
          <cell r="AY2371">
            <v>29000</v>
          </cell>
          <cell r="AZ2371">
            <v>29000</v>
          </cell>
          <cell r="BA2371">
            <v>29000</v>
          </cell>
          <cell r="BB2371">
            <v>29000</v>
          </cell>
          <cell r="BC2371">
            <v>29000</v>
          </cell>
          <cell r="BD2371">
            <v>0</v>
          </cell>
          <cell r="BE2371">
            <v>0</v>
          </cell>
          <cell r="BF2371">
            <v>0</v>
          </cell>
          <cell r="BG2371">
            <v>0</v>
          </cell>
          <cell r="BH2371">
            <v>0</v>
          </cell>
          <cell r="BI2371">
            <v>0</v>
          </cell>
          <cell r="BJ2371">
            <v>0</v>
          </cell>
          <cell r="BK2371">
            <v>0</v>
          </cell>
          <cell r="BL2371">
            <v>0</v>
          </cell>
        </row>
        <row r="2372">
          <cell r="B2372" t="str">
            <v>1.3.01.04.00010</v>
          </cell>
          <cell r="C2372" t="str">
            <v xml:space="preserve">APTO.201-BAIRRO PIOVESAN-CARIACICA-ES             </v>
          </cell>
          <cell r="D2372">
            <v>5</v>
          </cell>
          <cell r="E2372">
            <v>0</v>
          </cell>
          <cell r="F2372">
            <v>0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0</v>
          </cell>
          <cell r="AO2372">
            <v>0</v>
          </cell>
          <cell r="AP2372">
            <v>0</v>
          </cell>
          <cell r="AQ2372">
            <v>0</v>
          </cell>
          <cell r="AR2372">
            <v>0</v>
          </cell>
          <cell r="AS2372">
            <v>0</v>
          </cell>
          <cell r="AT2372">
            <v>0</v>
          </cell>
          <cell r="AU2372">
            <v>0</v>
          </cell>
          <cell r="AV2372">
            <v>0</v>
          </cell>
          <cell r="AW2372">
            <v>0</v>
          </cell>
          <cell r="AX2372">
            <v>0</v>
          </cell>
          <cell r="AY2372">
            <v>0</v>
          </cell>
          <cell r="AZ2372">
            <v>0</v>
          </cell>
          <cell r="BA2372">
            <v>0</v>
          </cell>
          <cell r="BB2372">
            <v>0</v>
          </cell>
          <cell r="BC2372">
            <v>0</v>
          </cell>
          <cell r="BD2372">
            <v>0</v>
          </cell>
          <cell r="BE2372">
            <v>0</v>
          </cell>
          <cell r="BF2372">
            <v>0</v>
          </cell>
          <cell r="BG2372">
            <v>0</v>
          </cell>
          <cell r="BH2372">
            <v>0</v>
          </cell>
          <cell r="BI2372">
            <v>0</v>
          </cell>
          <cell r="BJ2372">
            <v>0</v>
          </cell>
          <cell r="BK2372">
            <v>0</v>
          </cell>
          <cell r="BL2372">
            <v>0</v>
          </cell>
        </row>
        <row r="2373">
          <cell r="B2373" t="str">
            <v>1.3.01.04.00011</v>
          </cell>
          <cell r="C2373" t="str">
            <v xml:space="preserve">UM TRATOR MASSEY FERGUSON 620 TURBO               </v>
          </cell>
          <cell r="D2373">
            <v>5</v>
          </cell>
          <cell r="E2373">
            <v>0</v>
          </cell>
          <cell r="F2373">
            <v>0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AO2373">
            <v>0</v>
          </cell>
          <cell r="AP2373">
            <v>0</v>
          </cell>
          <cell r="AQ2373">
            <v>0</v>
          </cell>
          <cell r="AR2373">
            <v>0</v>
          </cell>
          <cell r="AS2373">
            <v>0</v>
          </cell>
          <cell r="AT2373">
            <v>0</v>
          </cell>
          <cell r="AU2373">
            <v>0</v>
          </cell>
          <cell r="AV2373">
            <v>0</v>
          </cell>
          <cell r="AW2373">
            <v>0</v>
          </cell>
          <cell r="AX2373">
            <v>0</v>
          </cell>
          <cell r="AY2373">
            <v>0</v>
          </cell>
          <cell r="AZ2373">
            <v>0</v>
          </cell>
          <cell r="BA2373">
            <v>0</v>
          </cell>
          <cell r="BB2373">
            <v>0</v>
          </cell>
          <cell r="BC2373">
            <v>0</v>
          </cell>
          <cell r="BD2373">
            <v>0</v>
          </cell>
          <cell r="BE2373">
            <v>0</v>
          </cell>
          <cell r="BF2373">
            <v>0</v>
          </cell>
          <cell r="BG2373">
            <v>0</v>
          </cell>
          <cell r="BH2373">
            <v>0</v>
          </cell>
          <cell r="BI2373">
            <v>0</v>
          </cell>
          <cell r="BJ2373">
            <v>0</v>
          </cell>
          <cell r="BK2373">
            <v>0</v>
          </cell>
          <cell r="BL2373">
            <v>0</v>
          </cell>
        </row>
        <row r="2374">
          <cell r="B2374" t="str">
            <v>1.3.01.04.09998</v>
          </cell>
          <cell r="C2374" t="str">
            <v xml:space="preserve">BENS DESTINADOS A VENDAS                          </v>
          </cell>
          <cell r="D2374">
            <v>5</v>
          </cell>
          <cell r="E2374">
            <v>0</v>
          </cell>
          <cell r="F2374">
            <v>0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0</v>
          </cell>
          <cell r="Q2374">
            <v>1699765.5</v>
          </cell>
          <cell r="R2374">
            <v>1699765.5</v>
          </cell>
          <cell r="S2374">
            <v>1699765.5</v>
          </cell>
          <cell r="T2374">
            <v>1699765.5</v>
          </cell>
          <cell r="U2374">
            <v>1699765.5</v>
          </cell>
          <cell r="V2374">
            <v>1699765.5</v>
          </cell>
          <cell r="W2374">
            <v>1699765.5</v>
          </cell>
          <cell r="X2374">
            <v>1731050.5</v>
          </cell>
          <cell r="Y2374">
            <v>1686890.5</v>
          </cell>
          <cell r="Z2374">
            <v>1686890.5</v>
          </cell>
          <cell r="AA2374">
            <v>1711202.3</v>
          </cell>
          <cell r="AB2374">
            <v>1751202.3</v>
          </cell>
          <cell r="AC2374">
            <v>1720202.3</v>
          </cell>
          <cell r="AD2374">
            <v>1711202.3</v>
          </cell>
          <cell r="AE2374">
            <v>1711202.3</v>
          </cell>
          <cell r="AF2374">
            <v>1733757.3</v>
          </cell>
          <cell r="AG2374">
            <v>1701627.3</v>
          </cell>
          <cell r="AH2374">
            <v>1751627.3</v>
          </cell>
          <cell r="AI2374">
            <v>1751627.3</v>
          </cell>
          <cell r="AJ2374">
            <v>1758982.3</v>
          </cell>
          <cell r="AK2374">
            <v>1808707.3</v>
          </cell>
          <cell r="AL2374">
            <v>1808707.3</v>
          </cell>
          <cell r="AM2374">
            <v>1808707.3</v>
          </cell>
          <cell r="AN2374">
            <v>2404907.2999999998</v>
          </cell>
          <cell r="AO2374">
            <v>2404907.2999999998</v>
          </cell>
          <cell r="AP2374">
            <v>2404907.2999999998</v>
          </cell>
          <cell r="AQ2374">
            <v>2382352.2999999998</v>
          </cell>
          <cell r="AR2374">
            <v>2382352.2999999998</v>
          </cell>
          <cell r="AS2374">
            <v>2382352.2999999998</v>
          </cell>
          <cell r="AT2374">
            <v>2382352.2999999998</v>
          </cell>
          <cell r="AU2374">
            <v>2382352.2999999998</v>
          </cell>
          <cell r="AV2374">
            <v>2382352.2999999998</v>
          </cell>
          <cell r="AW2374">
            <v>2382352.2999999998</v>
          </cell>
          <cell r="AX2374">
            <v>2395352.2999999998</v>
          </cell>
          <cell r="AY2374">
            <v>2472292.98</v>
          </cell>
          <cell r="AZ2374">
            <v>2472292.98</v>
          </cell>
          <cell r="BA2374">
            <v>2472292.98</v>
          </cell>
          <cell r="BB2374">
            <v>2472292.98</v>
          </cell>
          <cell r="BC2374">
            <v>2517292.98</v>
          </cell>
          <cell r="BD2374">
            <v>0</v>
          </cell>
          <cell r="BE2374">
            <v>0</v>
          </cell>
          <cell r="BF2374">
            <v>0</v>
          </cell>
          <cell r="BG2374">
            <v>0</v>
          </cell>
          <cell r="BH2374">
            <v>0</v>
          </cell>
          <cell r="BI2374">
            <v>0</v>
          </cell>
          <cell r="BJ2374">
            <v>0</v>
          </cell>
          <cell r="BK2374">
            <v>0</v>
          </cell>
          <cell r="BL2374">
            <v>0</v>
          </cell>
        </row>
        <row r="2375">
          <cell r="B2375" t="str">
            <v>1.3.01.04.09999</v>
          </cell>
          <cell r="C2375" t="str">
            <v xml:space="preserve">PERDA P/ OUTROS INVESTIMENTOS                     </v>
          </cell>
          <cell r="D2375">
            <v>5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-41714.61</v>
          </cell>
          <cell r="R2375">
            <v>-41714.61</v>
          </cell>
          <cell r="S2375">
            <v>-41714.61</v>
          </cell>
          <cell r="T2375">
            <v>-41714.61</v>
          </cell>
          <cell r="U2375">
            <v>-42714.61</v>
          </cell>
          <cell r="V2375">
            <v>-42714.61</v>
          </cell>
          <cell r="W2375">
            <v>-42714.61</v>
          </cell>
          <cell r="X2375">
            <v>-42714.61</v>
          </cell>
          <cell r="Y2375">
            <v>-83429.23</v>
          </cell>
          <cell r="Z2375">
            <v>-83429.23</v>
          </cell>
          <cell r="AA2375">
            <v>-83429.23</v>
          </cell>
          <cell r="AB2375">
            <v>-83429.23</v>
          </cell>
          <cell r="AC2375">
            <v>-83429.25</v>
          </cell>
          <cell r="AD2375">
            <v>-83429.25</v>
          </cell>
          <cell r="AE2375">
            <v>-83429.25</v>
          </cell>
          <cell r="AF2375">
            <v>-83429.25</v>
          </cell>
          <cell r="AG2375">
            <v>-83429.25</v>
          </cell>
          <cell r="AH2375">
            <v>-83429.25</v>
          </cell>
          <cell r="AI2375">
            <v>-83429.25</v>
          </cell>
          <cell r="AJ2375">
            <v>-83429.25</v>
          </cell>
          <cell r="AK2375">
            <v>-83429.25</v>
          </cell>
          <cell r="AL2375">
            <v>-83429.25</v>
          </cell>
          <cell r="AM2375">
            <v>-83429.25</v>
          </cell>
          <cell r="AN2375">
            <v>-83429.25</v>
          </cell>
          <cell r="AO2375">
            <v>-83429.25</v>
          </cell>
          <cell r="AP2375">
            <v>-83429.25</v>
          </cell>
          <cell r="AQ2375">
            <v>-83429.25</v>
          </cell>
          <cell r="AR2375">
            <v>-83429.25</v>
          </cell>
          <cell r="AS2375">
            <v>-83429.25</v>
          </cell>
          <cell r="AT2375">
            <v>-83429.25</v>
          </cell>
          <cell r="AU2375">
            <v>-83429.25</v>
          </cell>
          <cell r="AV2375">
            <v>-83429.25</v>
          </cell>
          <cell r="AW2375">
            <v>-83429.25</v>
          </cell>
          <cell r="AX2375">
            <v>-83429.25</v>
          </cell>
          <cell r="AY2375">
            <v>-83429.25</v>
          </cell>
          <cell r="AZ2375">
            <v>-83429.25</v>
          </cell>
          <cell r="BA2375">
            <v>-83429.25</v>
          </cell>
          <cell r="BB2375">
            <v>-83429.25</v>
          </cell>
          <cell r="BC2375">
            <v>-83429.25</v>
          </cell>
          <cell r="BD2375">
            <v>0</v>
          </cell>
          <cell r="BE2375">
            <v>0</v>
          </cell>
          <cell r="BF2375">
            <v>0</v>
          </cell>
          <cell r="BG2375">
            <v>0</v>
          </cell>
          <cell r="BH2375">
            <v>0</v>
          </cell>
          <cell r="BI2375">
            <v>0</v>
          </cell>
          <cell r="BJ2375">
            <v>0</v>
          </cell>
          <cell r="BK2375">
            <v>0</v>
          </cell>
          <cell r="BL2375">
            <v>0</v>
          </cell>
        </row>
        <row r="2376">
          <cell r="A2376">
            <v>17</v>
          </cell>
          <cell r="B2376" t="str">
            <v>1.3.02</v>
          </cell>
          <cell r="C2376" t="str">
            <v xml:space="preserve">IMOBILIZADO                                       </v>
          </cell>
          <cell r="D2376">
            <v>3</v>
          </cell>
          <cell r="E2376">
            <v>0</v>
          </cell>
          <cell r="F2376">
            <v>0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0</v>
          </cell>
          <cell r="Q2376">
            <v>25013791.710000001</v>
          </cell>
          <cell r="R2376">
            <v>25247731.77</v>
          </cell>
          <cell r="S2376">
            <v>25539435.059999999</v>
          </cell>
          <cell r="T2376">
            <v>25882578.940000001</v>
          </cell>
          <cell r="U2376">
            <v>26361857.079999998</v>
          </cell>
          <cell r="V2376">
            <v>26897574.18</v>
          </cell>
          <cell r="W2376">
            <v>26950403.210000001</v>
          </cell>
          <cell r="X2376">
            <v>27030244.140000001</v>
          </cell>
          <cell r="Y2376">
            <v>29196095.32</v>
          </cell>
          <cell r="Z2376">
            <v>28828100.32</v>
          </cell>
          <cell r="AA2376">
            <v>28602248.93</v>
          </cell>
          <cell r="AB2376">
            <v>29046130.989999998</v>
          </cell>
          <cell r="AC2376">
            <v>28924441.02</v>
          </cell>
          <cell r="AD2376">
            <v>28814195.68</v>
          </cell>
          <cell r="AE2376">
            <v>28727089.079999998</v>
          </cell>
          <cell r="AF2376">
            <v>28666720.920000002</v>
          </cell>
          <cell r="AG2376">
            <v>28640927.059999999</v>
          </cell>
          <cell r="AH2376">
            <v>28632113.460000001</v>
          </cell>
          <cell r="AI2376">
            <v>28634946.190000001</v>
          </cell>
          <cell r="AJ2376">
            <v>28536455.539999999</v>
          </cell>
          <cell r="AK2376">
            <v>28458655.75</v>
          </cell>
          <cell r="AL2376">
            <v>29689735.510000002</v>
          </cell>
          <cell r="AM2376">
            <v>19356956.800000001</v>
          </cell>
          <cell r="AN2376">
            <v>18965287.100000001</v>
          </cell>
          <cell r="AO2376">
            <v>18734042.66</v>
          </cell>
          <cell r="AP2376">
            <v>18599751.09</v>
          </cell>
          <cell r="AQ2376">
            <v>18488725.699999999</v>
          </cell>
          <cell r="AR2376">
            <v>18373174.809999999</v>
          </cell>
          <cell r="AS2376">
            <v>18476328.239999998</v>
          </cell>
          <cell r="AT2376">
            <v>18514748.690000001</v>
          </cell>
          <cell r="AU2376">
            <v>18852934.809999999</v>
          </cell>
          <cell r="AV2376">
            <v>19600591.789999999</v>
          </cell>
          <cell r="AW2376">
            <v>20144779.600000001</v>
          </cell>
          <cell r="AX2376">
            <v>20476136.050000001</v>
          </cell>
          <cell r="AY2376">
            <v>20944132.16</v>
          </cell>
          <cell r="AZ2376">
            <v>21535245.379999999</v>
          </cell>
          <cell r="BA2376">
            <v>21939536.989999998</v>
          </cell>
          <cell r="BB2376">
            <v>22365918.82</v>
          </cell>
          <cell r="BC2376">
            <v>22794132.460000001</v>
          </cell>
          <cell r="BD2376">
            <v>0</v>
          </cell>
          <cell r="BE2376">
            <v>0</v>
          </cell>
          <cell r="BF2376">
            <v>0</v>
          </cell>
          <cell r="BG2376">
            <v>0</v>
          </cell>
          <cell r="BH2376">
            <v>0</v>
          </cell>
          <cell r="BI2376">
            <v>0</v>
          </cell>
          <cell r="BJ2376">
            <v>0</v>
          </cell>
          <cell r="BK2376">
            <v>0</v>
          </cell>
          <cell r="BL2376">
            <v>0</v>
          </cell>
        </row>
        <row r="2377">
          <cell r="B2377" t="str">
            <v>1.3.02.01</v>
          </cell>
          <cell r="C2377" t="str">
            <v xml:space="preserve">IMOBILIZADO PRINCIPAL                             </v>
          </cell>
          <cell r="D2377">
            <v>4</v>
          </cell>
          <cell r="E2377">
            <v>0</v>
          </cell>
          <cell r="F2377">
            <v>0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29235882.91</v>
          </cell>
          <cell r="R2377">
            <v>29589171.010000002</v>
          </cell>
          <cell r="S2377">
            <v>29606432.390000001</v>
          </cell>
          <cell r="T2377">
            <v>29611649.920000002</v>
          </cell>
          <cell r="U2377">
            <v>29615861.260000002</v>
          </cell>
          <cell r="V2377">
            <v>29641438.02</v>
          </cell>
          <cell r="W2377">
            <v>29660460.129999999</v>
          </cell>
          <cell r="X2377">
            <v>29767548.77</v>
          </cell>
          <cell r="Y2377">
            <v>34276102.119999997</v>
          </cell>
          <cell r="Z2377">
            <v>33829807.450000003</v>
          </cell>
          <cell r="AA2377">
            <v>33730664.049999997</v>
          </cell>
          <cell r="AB2377">
            <v>34554377.189999998</v>
          </cell>
          <cell r="AC2377">
            <v>34564317</v>
          </cell>
          <cell r="AD2377">
            <v>34607967.109999999</v>
          </cell>
          <cell r="AE2377">
            <v>34674224.560000002</v>
          </cell>
          <cell r="AF2377">
            <v>34760036.5</v>
          </cell>
          <cell r="AG2377">
            <v>34881484.479999997</v>
          </cell>
          <cell r="AH2377">
            <v>35020549.170000002</v>
          </cell>
          <cell r="AI2377">
            <v>35159673.579999998</v>
          </cell>
          <cell r="AJ2377">
            <v>35203360.049999997</v>
          </cell>
          <cell r="AK2377">
            <v>35301897.270000003</v>
          </cell>
          <cell r="AL2377">
            <v>36610392.030000001</v>
          </cell>
          <cell r="AM2377">
            <v>25403634.629999999</v>
          </cell>
          <cell r="AN2377">
            <v>25097666.09</v>
          </cell>
          <cell r="AO2377">
            <v>24999349.170000002</v>
          </cell>
          <cell r="AP2377">
            <v>25000268.390000001</v>
          </cell>
          <cell r="AQ2377">
            <v>24994843.149999999</v>
          </cell>
          <cell r="AR2377">
            <v>24962412.579999998</v>
          </cell>
          <cell r="AS2377">
            <v>25169861.059999999</v>
          </cell>
          <cell r="AT2377">
            <v>25241999.93</v>
          </cell>
          <cell r="AU2377">
            <v>25296790.41</v>
          </cell>
          <cell r="AV2377">
            <v>25954263.84</v>
          </cell>
          <cell r="AW2377">
            <v>26506945.75</v>
          </cell>
          <cell r="AX2377">
            <v>26558665.23</v>
          </cell>
          <cell r="AY2377">
            <v>26862333.949999999</v>
          </cell>
          <cell r="AZ2377">
            <v>27330036.489999998</v>
          </cell>
          <cell r="BA2377">
            <v>27512431.059999999</v>
          </cell>
          <cell r="BB2377">
            <v>27656371.280000001</v>
          </cell>
          <cell r="BC2377">
            <v>27680657.670000002</v>
          </cell>
          <cell r="BD2377">
            <v>0</v>
          </cell>
          <cell r="BE2377">
            <v>0</v>
          </cell>
          <cell r="BF2377">
            <v>0</v>
          </cell>
          <cell r="BG2377">
            <v>0</v>
          </cell>
          <cell r="BH2377">
            <v>0</v>
          </cell>
          <cell r="BI2377">
            <v>0</v>
          </cell>
          <cell r="BJ2377">
            <v>0</v>
          </cell>
          <cell r="BK2377">
            <v>0</v>
          </cell>
          <cell r="BL2377">
            <v>0</v>
          </cell>
        </row>
        <row r="2378">
          <cell r="B2378" t="str">
            <v>1.3.02.01.00001</v>
          </cell>
          <cell r="C2378" t="str">
            <v xml:space="preserve">TERRENOS                                          </v>
          </cell>
          <cell r="D2378">
            <v>5</v>
          </cell>
          <cell r="E2378">
            <v>0</v>
          </cell>
          <cell r="F2378">
            <v>0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2769361.58</v>
          </cell>
          <cell r="R2378">
            <v>2769361.58</v>
          </cell>
          <cell r="S2378">
            <v>2769361.58</v>
          </cell>
          <cell r="T2378">
            <v>2769361.58</v>
          </cell>
          <cell r="U2378">
            <v>2769361.58</v>
          </cell>
          <cell r="V2378">
            <v>2769361.58</v>
          </cell>
          <cell r="W2378">
            <v>2769361.58</v>
          </cell>
          <cell r="X2378">
            <v>2769361.58</v>
          </cell>
          <cell r="Y2378">
            <v>2769361.58</v>
          </cell>
          <cell r="Z2378">
            <v>1969361.58</v>
          </cell>
          <cell r="AA2378">
            <v>1869361.58</v>
          </cell>
          <cell r="AB2378">
            <v>1869361.58</v>
          </cell>
          <cell r="AC2378">
            <v>1869361.58</v>
          </cell>
          <cell r="AD2378">
            <v>1869361.58</v>
          </cell>
          <cell r="AE2378">
            <v>1869361.58</v>
          </cell>
          <cell r="AF2378">
            <v>1869361.58</v>
          </cell>
          <cell r="AG2378">
            <v>1869361.58</v>
          </cell>
          <cell r="AH2378">
            <v>1943011.58</v>
          </cell>
          <cell r="AI2378">
            <v>1943011.58</v>
          </cell>
          <cell r="AJ2378">
            <v>1943011.58</v>
          </cell>
          <cell r="AK2378">
            <v>1943011.58</v>
          </cell>
          <cell r="AL2378">
            <v>1943011.58</v>
          </cell>
          <cell r="AM2378">
            <v>1305045.08</v>
          </cell>
          <cell r="AN2378">
            <v>1014459.97</v>
          </cell>
          <cell r="AO2378">
            <v>926847.48</v>
          </cell>
          <cell r="AP2378">
            <v>926847.48</v>
          </cell>
          <cell r="AQ2378">
            <v>926847.48</v>
          </cell>
          <cell r="AR2378">
            <v>926847.48</v>
          </cell>
          <cell r="AS2378">
            <v>1016847.48</v>
          </cell>
          <cell r="AT2378">
            <v>1016847.48</v>
          </cell>
          <cell r="AU2378">
            <v>1016847.48</v>
          </cell>
          <cell r="AV2378">
            <v>1598939.98</v>
          </cell>
          <cell r="AW2378">
            <v>1598939.98</v>
          </cell>
          <cell r="AX2378">
            <v>1598939.98</v>
          </cell>
          <cell r="AY2378">
            <v>1796939.98</v>
          </cell>
          <cell r="AZ2378">
            <v>1791714.98</v>
          </cell>
          <cell r="BA2378">
            <v>1801714.98</v>
          </cell>
          <cell r="BB2378">
            <v>1801714.98</v>
          </cell>
          <cell r="BC2378">
            <v>1801714.98</v>
          </cell>
          <cell r="BD2378">
            <v>0</v>
          </cell>
          <cell r="BE2378">
            <v>0</v>
          </cell>
          <cell r="BF2378">
            <v>0</v>
          </cell>
          <cell r="BG2378">
            <v>0</v>
          </cell>
          <cell r="BH2378">
            <v>0</v>
          </cell>
          <cell r="BI2378">
            <v>0</v>
          </cell>
          <cell r="BJ2378">
            <v>0</v>
          </cell>
          <cell r="BK2378">
            <v>0</v>
          </cell>
          <cell r="BL2378">
            <v>0</v>
          </cell>
        </row>
        <row r="2379">
          <cell r="B2379" t="str">
            <v>1.3.02.01.00002</v>
          </cell>
          <cell r="C2379" t="str">
            <v xml:space="preserve">EDIFICACOES                                       </v>
          </cell>
          <cell r="D2379">
            <v>5</v>
          </cell>
          <cell r="E2379">
            <v>0</v>
          </cell>
          <cell r="F2379">
            <v>0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15476028.710000001</v>
          </cell>
          <cell r="R2379">
            <v>15760104.810000001</v>
          </cell>
          <cell r="S2379">
            <v>15760104.810000001</v>
          </cell>
          <cell r="T2379">
            <v>15760104.810000001</v>
          </cell>
          <cell r="U2379">
            <v>15760104.810000001</v>
          </cell>
          <cell r="V2379">
            <v>15760104.810000001</v>
          </cell>
          <cell r="W2379">
            <v>15763604.810000001</v>
          </cell>
          <cell r="X2379">
            <v>15763604.810000001</v>
          </cell>
          <cell r="Y2379">
            <v>19000210.539999999</v>
          </cell>
          <cell r="Z2379">
            <v>18995918.100000001</v>
          </cell>
          <cell r="AA2379">
            <v>18995918.100000001</v>
          </cell>
          <cell r="AB2379">
            <v>19005078.140000001</v>
          </cell>
          <cell r="AC2379">
            <v>19005228.140000001</v>
          </cell>
          <cell r="AD2379">
            <v>19015950.920000002</v>
          </cell>
          <cell r="AE2379">
            <v>19033731.09</v>
          </cell>
          <cell r="AF2379">
            <v>19094910.18</v>
          </cell>
          <cell r="AG2379">
            <v>19149584.359999999</v>
          </cell>
          <cell r="AH2379">
            <v>19174968.890000001</v>
          </cell>
          <cell r="AI2379">
            <v>19190539.370000001</v>
          </cell>
          <cell r="AJ2379">
            <v>19192059.079999998</v>
          </cell>
          <cell r="AK2379">
            <v>19300540.329999998</v>
          </cell>
          <cell r="AL2379">
            <v>19329144.850000001</v>
          </cell>
          <cell r="AM2379">
            <v>8291290.1299999999</v>
          </cell>
          <cell r="AN2379">
            <v>8294700.2300000004</v>
          </cell>
          <cell r="AO2379">
            <v>8294700.2300000004</v>
          </cell>
          <cell r="AP2379">
            <v>8294700.2300000004</v>
          </cell>
          <cell r="AQ2379">
            <v>8294700.2300000004</v>
          </cell>
          <cell r="AR2379">
            <v>8294700.2300000004</v>
          </cell>
          <cell r="AS2379">
            <v>8294700.2300000004</v>
          </cell>
          <cell r="AT2379">
            <v>8294700.2300000004</v>
          </cell>
          <cell r="AU2379">
            <v>8294700.2300000004</v>
          </cell>
          <cell r="AV2379">
            <v>8294700.2300000004</v>
          </cell>
          <cell r="AW2379">
            <v>8294700.2300000004</v>
          </cell>
          <cell r="AX2379">
            <v>8294700.2300000004</v>
          </cell>
          <cell r="AY2379">
            <v>8294700.2300000004</v>
          </cell>
          <cell r="AZ2379">
            <v>8294700.2300000004</v>
          </cell>
          <cell r="BA2379">
            <v>8294700.2300000004</v>
          </cell>
          <cell r="BB2379">
            <v>8294700.2300000004</v>
          </cell>
          <cell r="BC2379">
            <v>8294700.2300000004</v>
          </cell>
          <cell r="BD2379">
            <v>0</v>
          </cell>
          <cell r="BE2379">
            <v>0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  <cell r="BK2379">
            <v>0</v>
          </cell>
          <cell r="BL2379">
            <v>0</v>
          </cell>
        </row>
        <row r="2380">
          <cell r="B2380" t="str">
            <v>1.3.02.01.00003</v>
          </cell>
          <cell r="C2380" t="str">
            <v xml:space="preserve">VEICULOS                                          </v>
          </cell>
          <cell r="D2380">
            <v>5</v>
          </cell>
          <cell r="E2380">
            <v>0</v>
          </cell>
          <cell r="F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1335598.51</v>
          </cell>
          <cell r="R2380">
            <v>1335598.51</v>
          </cell>
          <cell r="S2380">
            <v>1335598.51</v>
          </cell>
          <cell r="T2380">
            <v>1335598.51</v>
          </cell>
          <cell r="U2380">
            <v>1335598.51</v>
          </cell>
          <cell r="V2380">
            <v>1335598.51</v>
          </cell>
          <cell r="W2380">
            <v>1335598.51</v>
          </cell>
          <cell r="X2380">
            <v>1385598.51</v>
          </cell>
          <cell r="Y2380">
            <v>1444782.3</v>
          </cell>
          <cell r="Z2380">
            <v>1444782.3</v>
          </cell>
          <cell r="AA2380">
            <v>1444782.3</v>
          </cell>
          <cell r="AB2380">
            <v>1498873.74</v>
          </cell>
          <cell r="AC2380">
            <v>1474823.73</v>
          </cell>
          <cell r="AD2380">
            <v>1474823.73</v>
          </cell>
          <cell r="AE2380">
            <v>1474823.73</v>
          </cell>
          <cell r="AF2380">
            <v>1463523.73</v>
          </cell>
          <cell r="AG2380">
            <v>1452673.72</v>
          </cell>
          <cell r="AH2380">
            <v>1466148.07</v>
          </cell>
          <cell r="AI2380">
            <v>1440997.98</v>
          </cell>
          <cell r="AJ2380">
            <v>1422897.98</v>
          </cell>
          <cell r="AK2380">
            <v>1368897.98</v>
          </cell>
          <cell r="AL2380">
            <v>1221197.49</v>
          </cell>
          <cell r="AM2380">
            <v>1681004.79</v>
          </cell>
          <cell r="AN2380">
            <v>1592364.98</v>
          </cell>
          <cell r="AO2380">
            <v>1563964.98</v>
          </cell>
          <cell r="AP2380">
            <v>1540464.98</v>
          </cell>
          <cell r="AQ2380">
            <v>1526964.98</v>
          </cell>
          <cell r="AR2380">
            <v>1526964.98</v>
          </cell>
          <cell r="AS2380">
            <v>1499964.98</v>
          </cell>
          <cell r="AT2380">
            <v>1507518.33</v>
          </cell>
          <cell r="AU2380">
            <v>1457991.99</v>
          </cell>
          <cell r="AV2380">
            <v>1517663.96</v>
          </cell>
          <cell r="AW2380">
            <v>1516428.8</v>
          </cell>
          <cell r="AX2380">
            <v>1502966.3</v>
          </cell>
          <cell r="AY2380">
            <v>1502966.3</v>
          </cell>
          <cell r="AZ2380">
            <v>1759442.76</v>
          </cell>
          <cell r="BA2380">
            <v>1785142.76</v>
          </cell>
          <cell r="BB2380">
            <v>1880603.64</v>
          </cell>
          <cell r="BC2380">
            <v>1880603.64</v>
          </cell>
          <cell r="BD2380">
            <v>0</v>
          </cell>
          <cell r="BE2380">
            <v>0</v>
          </cell>
          <cell r="BF2380">
            <v>0</v>
          </cell>
          <cell r="BG2380">
            <v>0</v>
          </cell>
          <cell r="BH2380">
            <v>0</v>
          </cell>
          <cell r="BI2380">
            <v>0</v>
          </cell>
          <cell r="BJ2380">
            <v>0</v>
          </cell>
          <cell r="BK2380">
            <v>0</v>
          </cell>
          <cell r="BL2380">
            <v>0</v>
          </cell>
        </row>
        <row r="2381">
          <cell r="B2381" t="str">
            <v>1.3.02.01.00004</v>
          </cell>
          <cell r="C2381" t="str">
            <v xml:space="preserve">MAQUINAS E EQUIP.INDUSTRIAIS                      </v>
          </cell>
          <cell r="D2381">
            <v>5</v>
          </cell>
          <cell r="E2381">
            <v>0</v>
          </cell>
          <cell r="F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7244052.3600000003</v>
          </cell>
          <cell r="R2381">
            <v>7310934.6600000001</v>
          </cell>
          <cell r="S2381">
            <v>7310934.6600000001</v>
          </cell>
          <cell r="T2381">
            <v>7310934.6600000001</v>
          </cell>
          <cell r="U2381">
            <v>7310934.6600000001</v>
          </cell>
          <cell r="V2381">
            <v>7311019.6600000001</v>
          </cell>
          <cell r="W2381">
            <v>7311019.6600000001</v>
          </cell>
          <cell r="X2381">
            <v>7353126</v>
          </cell>
          <cell r="Y2381">
            <v>8299480.2400000002</v>
          </cell>
          <cell r="Z2381">
            <v>8646441.7400000002</v>
          </cell>
          <cell r="AA2381">
            <v>8646751.7400000002</v>
          </cell>
          <cell r="AB2381">
            <v>9364720.1199999992</v>
          </cell>
          <cell r="AC2381">
            <v>9371732.9199999999</v>
          </cell>
          <cell r="AD2381">
            <v>9375359.5199999996</v>
          </cell>
          <cell r="AE2381">
            <v>9403782.2200000007</v>
          </cell>
          <cell r="AF2381">
            <v>9417698.4000000004</v>
          </cell>
          <cell r="AG2381">
            <v>9468760.9199999999</v>
          </cell>
          <cell r="AH2381">
            <v>9479994.7100000009</v>
          </cell>
          <cell r="AI2381">
            <v>9540382.4199999999</v>
          </cell>
          <cell r="AJ2381">
            <v>9559336.5299999993</v>
          </cell>
          <cell r="AK2381">
            <v>9562911.8800000008</v>
          </cell>
          <cell r="AL2381">
            <v>10935193.439999999</v>
          </cell>
          <cell r="AM2381">
            <v>10827278.27</v>
          </cell>
          <cell r="AN2381">
            <v>10835022.050000001</v>
          </cell>
          <cell r="AO2381">
            <v>10838487.619999999</v>
          </cell>
          <cell r="AP2381">
            <v>10846720.5</v>
          </cell>
          <cell r="AQ2381">
            <v>10771397.25</v>
          </cell>
          <cell r="AR2381">
            <v>10689237.039999999</v>
          </cell>
          <cell r="AS2381">
            <v>10701710.74</v>
          </cell>
          <cell r="AT2381">
            <v>10737977.42</v>
          </cell>
          <cell r="AU2381">
            <v>10745678.369999999</v>
          </cell>
          <cell r="AV2381">
            <v>10747477.970000001</v>
          </cell>
          <cell r="AW2381">
            <v>11233004.84</v>
          </cell>
          <cell r="AX2381">
            <v>11248402.529999999</v>
          </cell>
          <cell r="AY2381">
            <v>11255568.52</v>
          </cell>
          <cell r="AZ2381">
            <v>11337048.060000001</v>
          </cell>
          <cell r="BA2381">
            <v>11340268.060000001</v>
          </cell>
          <cell r="BB2381">
            <v>11348282.060000001</v>
          </cell>
          <cell r="BC2381">
            <v>11364076.26</v>
          </cell>
          <cell r="BD2381">
            <v>0</v>
          </cell>
          <cell r="BE2381">
            <v>0</v>
          </cell>
          <cell r="BF2381">
            <v>0</v>
          </cell>
          <cell r="BG2381">
            <v>0</v>
          </cell>
          <cell r="BH2381">
            <v>0</v>
          </cell>
          <cell r="BI2381">
            <v>0</v>
          </cell>
          <cell r="BJ2381">
            <v>0</v>
          </cell>
          <cell r="BK2381">
            <v>0</v>
          </cell>
          <cell r="BL2381">
            <v>0</v>
          </cell>
        </row>
        <row r="2382">
          <cell r="B2382" t="str">
            <v>1.3.02.01.00005</v>
          </cell>
          <cell r="C2382" t="str">
            <v xml:space="preserve">MOVEIS E UTENSILIOS                               </v>
          </cell>
          <cell r="D2382">
            <v>5</v>
          </cell>
          <cell r="E2382">
            <v>0</v>
          </cell>
          <cell r="F2382">
            <v>0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766964.25</v>
          </cell>
          <cell r="R2382">
            <v>769173.95</v>
          </cell>
          <cell r="S2382">
            <v>774100.37</v>
          </cell>
          <cell r="T2382">
            <v>778860.9</v>
          </cell>
          <cell r="U2382">
            <v>782234.3</v>
          </cell>
          <cell r="V2382">
            <v>792814.06</v>
          </cell>
          <cell r="W2382">
            <v>798978.63</v>
          </cell>
          <cell r="X2382">
            <v>811111.31</v>
          </cell>
          <cell r="Y2382">
            <v>928323.34</v>
          </cell>
          <cell r="Z2382">
            <v>930370.34</v>
          </cell>
          <cell r="AA2382">
            <v>930916.94</v>
          </cell>
          <cell r="AB2382">
            <v>957031.62</v>
          </cell>
          <cell r="AC2382">
            <v>961290.71</v>
          </cell>
          <cell r="AD2382">
            <v>961950.71</v>
          </cell>
          <cell r="AE2382">
            <v>969100.71</v>
          </cell>
          <cell r="AF2382">
            <v>974844.71</v>
          </cell>
          <cell r="AG2382">
            <v>977745.26</v>
          </cell>
          <cell r="AH2382">
            <v>978912.26</v>
          </cell>
          <cell r="AI2382">
            <v>981642.26</v>
          </cell>
          <cell r="AJ2382">
            <v>996779.46</v>
          </cell>
          <cell r="AK2382">
            <v>1012583.86</v>
          </cell>
          <cell r="AL2382">
            <v>1018177.93</v>
          </cell>
          <cell r="AM2382">
            <v>1022965.55</v>
          </cell>
          <cell r="AN2382">
            <v>1025329.55</v>
          </cell>
          <cell r="AO2382">
            <v>1027499.55</v>
          </cell>
          <cell r="AP2382">
            <v>1028838.55</v>
          </cell>
          <cell r="AQ2382">
            <v>1029518.55</v>
          </cell>
          <cell r="AR2382">
            <v>1033266.55</v>
          </cell>
          <cell r="AS2382">
            <v>1048388.28</v>
          </cell>
          <cell r="AT2382">
            <v>1050094.0800000001</v>
          </cell>
          <cell r="AU2382">
            <v>1053763.08</v>
          </cell>
          <cell r="AV2382">
            <v>1060642.08</v>
          </cell>
          <cell r="AW2382">
            <v>1088718.0900000001</v>
          </cell>
          <cell r="AX2382">
            <v>1096397.71</v>
          </cell>
          <cell r="AY2382">
            <v>1105902.9099999999</v>
          </cell>
          <cell r="AZ2382">
            <v>1120068.9099999999</v>
          </cell>
          <cell r="BA2382">
            <v>1122418.6599999999</v>
          </cell>
          <cell r="BB2382">
            <v>1133922.6599999999</v>
          </cell>
          <cell r="BC2382">
            <v>1135201.6599999999</v>
          </cell>
          <cell r="BD2382">
            <v>0</v>
          </cell>
          <cell r="BE2382">
            <v>0</v>
          </cell>
          <cell r="BF2382">
            <v>0</v>
          </cell>
          <cell r="BG2382">
            <v>0</v>
          </cell>
          <cell r="BH2382">
            <v>0</v>
          </cell>
          <cell r="BI2382">
            <v>0</v>
          </cell>
          <cell r="BJ2382">
            <v>0</v>
          </cell>
          <cell r="BK2382">
            <v>0</v>
          </cell>
          <cell r="BL2382">
            <v>0</v>
          </cell>
        </row>
        <row r="2383">
          <cell r="B2383" t="str">
            <v>1.3.02.01.00006</v>
          </cell>
          <cell r="C2383" t="str">
            <v xml:space="preserve">INSTALACOES ADMINISTRATIVAS                       </v>
          </cell>
          <cell r="D2383">
            <v>5</v>
          </cell>
          <cell r="E2383">
            <v>0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120261.15</v>
          </cell>
          <cell r="R2383">
            <v>120261.15</v>
          </cell>
          <cell r="S2383">
            <v>120261.15</v>
          </cell>
          <cell r="T2383">
            <v>120261.15</v>
          </cell>
          <cell r="U2383">
            <v>120261.15</v>
          </cell>
          <cell r="V2383">
            <v>120261.15</v>
          </cell>
          <cell r="W2383">
            <v>121127.09</v>
          </cell>
          <cell r="X2383">
            <v>122143.09</v>
          </cell>
          <cell r="Y2383">
            <v>139775.09</v>
          </cell>
          <cell r="Z2383">
            <v>139775.09</v>
          </cell>
          <cell r="AA2383">
            <v>139775.09</v>
          </cell>
          <cell r="AB2383">
            <v>140019.32999999999</v>
          </cell>
          <cell r="AC2383">
            <v>140019.32999999999</v>
          </cell>
          <cell r="AD2383">
            <v>140019.32999999999</v>
          </cell>
          <cell r="AE2383">
            <v>140019.32999999999</v>
          </cell>
          <cell r="AF2383">
            <v>140019.32999999999</v>
          </cell>
          <cell r="AG2383">
            <v>149769.29</v>
          </cell>
          <cell r="AH2383">
            <v>149769.29</v>
          </cell>
          <cell r="AI2383">
            <v>149769.29</v>
          </cell>
          <cell r="AJ2383">
            <v>149769.29</v>
          </cell>
          <cell r="AK2383">
            <v>149769.29</v>
          </cell>
          <cell r="AL2383">
            <v>149769.29</v>
          </cell>
          <cell r="AM2383">
            <v>149769.29</v>
          </cell>
          <cell r="AN2383">
            <v>149769.29</v>
          </cell>
          <cell r="AO2383">
            <v>149769.29</v>
          </cell>
          <cell r="AP2383">
            <v>149769.29</v>
          </cell>
          <cell r="AQ2383">
            <v>149769.29</v>
          </cell>
          <cell r="AR2383">
            <v>149769.29</v>
          </cell>
          <cell r="AS2383">
            <v>149769.29</v>
          </cell>
          <cell r="AT2383">
            <v>149769.29</v>
          </cell>
          <cell r="AU2383">
            <v>149769.29</v>
          </cell>
          <cell r="AV2383">
            <v>149769.29</v>
          </cell>
          <cell r="AW2383">
            <v>149769.29</v>
          </cell>
          <cell r="AX2383">
            <v>149769.29</v>
          </cell>
          <cell r="AY2383">
            <v>149769.29</v>
          </cell>
          <cell r="AZ2383">
            <v>149769.29</v>
          </cell>
          <cell r="BA2383">
            <v>149769.29</v>
          </cell>
          <cell r="BB2383">
            <v>149769.29</v>
          </cell>
          <cell r="BC2383">
            <v>149769.29</v>
          </cell>
          <cell r="BD2383">
            <v>0</v>
          </cell>
          <cell r="BE2383">
            <v>0</v>
          </cell>
          <cell r="BF2383">
            <v>0</v>
          </cell>
          <cell r="BG2383">
            <v>0</v>
          </cell>
          <cell r="BH2383">
            <v>0</v>
          </cell>
          <cell r="BI2383">
            <v>0</v>
          </cell>
          <cell r="BJ2383">
            <v>0</v>
          </cell>
          <cell r="BK2383">
            <v>0</v>
          </cell>
          <cell r="BL2383">
            <v>0</v>
          </cell>
        </row>
        <row r="2384">
          <cell r="B2384" t="str">
            <v>1.3.02.01.00007</v>
          </cell>
          <cell r="C2384" t="str">
            <v xml:space="preserve">LABORATORIO                                       </v>
          </cell>
          <cell r="D2384">
            <v>5</v>
          </cell>
          <cell r="E2384">
            <v>0</v>
          </cell>
          <cell r="F2384">
            <v>0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145662.26</v>
          </cell>
          <cell r="R2384">
            <v>145662.26</v>
          </cell>
          <cell r="S2384">
            <v>145662.26</v>
          </cell>
          <cell r="T2384">
            <v>145662.26</v>
          </cell>
          <cell r="U2384">
            <v>145662.26</v>
          </cell>
          <cell r="V2384">
            <v>145662.26</v>
          </cell>
          <cell r="W2384">
            <v>145662.26</v>
          </cell>
          <cell r="X2384">
            <v>145662.26</v>
          </cell>
          <cell r="Y2384">
            <v>147394.76</v>
          </cell>
          <cell r="Z2384">
            <v>147394.76</v>
          </cell>
          <cell r="AA2384">
            <v>147394.76</v>
          </cell>
          <cell r="AB2384">
            <v>148391.98000000001</v>
          </cell>
          <cell r="AC2384">
            <v>148391.98000000001</v>
          </cell>
          <cell r="AD2384">
            <v>148391.98000000001</v>
          </cell>
          <cell r="AE2384">
            <v>148391.98000000001</v>
          </cell>
          <cell r="AF2384">
            <v>148391.98000000001</v>
          </cell>
          <cell r="AG2384">
            <v>148391.98000000001</v>
          </cell>
          <cell r="AH2384">
            <v>148391.98000000001</v>
          </cell>
          <cell r="AI2384">
            <v>148391.98000000001</v>
          </cell>
          <cell r="AJ2384">
            <v>148391.98000000001</v>
          </cell>
          <cell r="AK2384">
            <v>148391.98000000001</v>
          </cell>
          <cell r="AL2384">
            <v>148391.98000000001</v>
          </cell>
          <cell r="AM2384">
            <v>148391.98000000001</v>
          </cell>
          <cell r="AN2384">
            <v>148391.98000000001</v>
          </cell>
          <cell r="AO2384">
            <v>148391.98000000001</v>
          </cell>
          <cell r="AP2384">
            <v>148391.98000000001</v>
          </cell>
          <cell r="AQ2384">
            <v>148391.98000000001</v>
          </cell>
          <cell r="AR2384">
            <v>148391.98000000001</v>
          </cell>
          <cell r="AS2384">
            <v>148391.98000000001</v>
          </cell>
          <cell r="AT2384">
            <v>148391.98000000001</v>
          </cell>
          <cell r="AU2384">
            <v>148391.98000000001</v>
          </cell>
          <cell r="AV2384">
            <v>148391.98000000001</v>
          </cell>
          <cell r="AW2384">
            <v>148391.98000000001</v>
          </cell>
          <cell r="AX2384">
            <v>148391.98000000001</v>
          </cell>
          <cell r="AY2384">
            <v>148391.98000000001</v>
          </cell>
          <cell r="AZ2384">
            <v>148391.98000000001</v>
          </cell>
          <cell r="BA2384">
            <v>148391.98000000001</v>
          </cell>
          <cell r="BB2384">
            <v>148391.98000000001</v>
          </cell>
          <cell r="BC2384">
            <v>148391.98000000001</v>
          </cell>
          <cell r="BD2384">
            <v>0</v>
          </cell>
          <cell r="BE2384">
            <v>0</v>
          </cell>
          <cell r="BF2384">
            <v>0</v>
          </cell>
          <cell r="BG2384">
            <v>0</v>
          </cell>
          <cell r="BH2384">
            <v>0</v>
          </cell>
          <cell r="BI2384">
            <v>0</v>
          </cell>
          <cell r="BJ2384">
            <v>0</v>
          </cell>
          <cell r="BK2384">
            <v>0</v>
          </cell>
          <cell r="BL2384">
            <v>0</v>
          </cell>
        </row>
        <row r="2385">
          <cell r="B2385" t="str">
            <v>1.3.02.01.00008</v>
          </cell>
          <cell r="C2385" t="str">
            <v xml:space="preserve">COMPUTADORES E PERIFERICOS                        </v>
          </cell>
          <cell r="D2385">
            <v>5</v>
          </cell>
          <cell r="E2385">
            <v>0</v>
          </cell>
          <cell r="F2385">
            <v>0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853552.3</v>
          </cell>
          <cell r="R2385">
            <v>853672.3</v>
          </cell>
          <cell r="S2385">
            <v>854200.06</v>
          </cell>
          <cell r="T2385">
            <v>854657.06</v>
          </cell>
          <cell r="U2385">
            <v>855493.26</v>
          </cell>
          <cell r="V2385">
            <v>855493.26</v>
          </cell>
          <cell r="W2385">
            <v>859813.5</v>
          </cell>
          <cell r="X2385">
            <v>859813.5</v>
          </cell>
          <cell r="Y2385">
            <v>992626.76</v>
          </cell>
          <cell r="Z2385">
            <v>992626.76</v>
          </cell>
          <cell r="AA2385">
            <v>992626.76</v>
          </cell>
          <cell r="AB2385">
            <v>1007763.9</v>
          </cell>
          <cell r="AC2385">
            <v>1030331.82</v>
          </cell>
          <cell r="AD2385">
            <v>1058972.55</v>
          </cell>
          <cell r="AE2385">
            <v>1071877.1299999999</v>
          </cell>
          <cell r="AF2385">
            <v>1082974.02</v>
          </cell>
          <cell r="AG2385">
            <v>1096884.8</v>
          </cell>
          <cell r="AH2385">
            <v>1109111.82</v>
          </cell>
          <cell r="AI2385">
            <v>1131924.6499999999</v>
          </cell>
          <cell r="AJ2385">
            <v>1155432.3700000001</v>
          </cell>
          <cell r="AK2385">
            <v>1180034.3</v>
          </cell>
          <cell r="AL2385">
            <v>1226671.3999999999</v>
          </cell>
          <cell r="AM2385">
            <v>1246984.43</v>
          </cell>
          <cell r="AN2385">
            <v>1279258.93</v>
          </cell>
          <cell r="AO2385">
            <v>1281184.93</v>
          </cell>
          <cell r="AP2385">
            <v>1296032.27</v>
          </cell>
          <cell r="AQ2385">
            <v>1378750.28</v>
          </cell>
          <cell r="AR2385">
            <v>1401262.13</v>
          </cell>
          <cell r="AS2385">
            <v>1512389.89</v>
          </cell>
          <cell r="AT2385">
            <v>1535102.93</v>
          </cell>
          <cell r="AU2385">
            <v>1617899.8</v>
          </cell>
          <cell r="AV2385">
            <v>1622513.16</v>
          </cell>
          <cell r="AW2385">
            <v>1662437.35</v>
          </cell>
          <cell r="AX2385">
            <v>1682782.02</v>
          </cell>
          <cell r="AY2385">
            <v>1739450.95</v>
          </cell>
          <cell r="AZ2385">
            <v>1833699.7</v>
          </cell>
          <cell r="BA2385">
            <v>1876234.02</v>
          </cell>
          <cell r="BB2385">
            <v>1903725.36</v>
          </cell>
          <cell r="BC2385">
            <v>1910938.55</v>
          </cell>
          <cell r="BD2385">
            <v>0</v>
          </cell>
          <cell r="BE2385">
            <v>0</v>
          </cell>
          <cell r="BF2385">
            <v>0</v>
          </cell>
          <cell r="BG2385">
            <v>0</v>
          </cell>
          <cell r="BH2385">
            <v>0</v>
          </cell>
          <cell r="BI2385">
            <v>0</v>
          </cell>
          <cell r="BJ2385">
            <v>0</v>
          </cell>
          <cell r="BK2385">
            <v>0</v>
          </cell>
          <cell r="BL2385">
            <v>0</v>
          </cell>
        </row>
        <row r="2386">
          <cell r="B2386" t="str">
            <v>1.3.02.01.00009</v>
          </cell>
          <cell r="C2386" t="str">
            <v xml:space="preserve">MATERIAL DE SEGURANCA                             </v>
          </cell>
          <cell r="D2386">
            <v>5</v>
          </cell>
          <cell r="E2386">
            <v>0</v>
          </cell>
          <cell r="F2386">
            <v>0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9325.6</v>
          </cell>
          <cell r="R2386">
            <v>9325.6</v>
          </cell>
          <cell r="S2386">
            <v>9325.6</v>
          </cell>
          <cell r="T2386">
            <v>9325.6</v>
          </cell>
          <cell r="U2386">
            <v>9325.6</v>
          </cell>
          <cell r="V2386">
            <v>9325.6</v>
          </cell>
          <cell r="W2386">
            <v>9325.6</v>
          </cell>
          <cell r="X2386">
            <v>9325.6</v>
          </cell>
          <cell r="Y2386">
            <v>9325.6</v>
          </cell>
          <cell r="Z2386">
            <v>9325.6</v>
          </cell>
          <cell r="AA2386">
            <v>9325.6</v>
          </cell>
          <cell r="AB2386">
            <v>9325.6</v>
          </cell>
          <cell r="AC2386">
            <v>9325.6</v>
          </cell>
          <cell r="AD2386">
            <v>9325.6</v>
          </cell>
          <cell r="AE2386">
            <v>9325.6</v>
          </cell>
          <cell r="AF2386">
            <v>9325.6</v>
          </cell>
          <cell r="AG2386">
            <v>9325.6</v>
          </cell>
          <cell r="AH2386">
            <v>9325.6</v>
          </cell>
          <cell r="AI2386">
            <v>9325.6</v>
          </cell>
          <cell r="AJ2386">
            <v>9325.6</v>
          </cell>
          <cell r="AK2386">
            <v>9325.6</v>
          </cell>
          <cell r="AL2386">
            <v>9325.6</v>
          </cell>
          <cell r="AM2386">
            <v>9325.6</v>
          </cell>
          <cell r="AN2386">
            <v>9325.6</v>
          </cell>
          <cell r="AO2386">
            <v>9325.6</v>
          </cell>
          <cell r="AP2386">
            <v>9325.6</v>
          </cell>
          <cell r="AQ2386">
            <v>9325.6</v>
          </cell>
          <cell r="AR2386">
            <v>9325.6</v>
          </cell>
          <cell r="AS2386">
            <v>9325.6</v>
          </cell>
          <cell r="AT2386">
            <v>9325.6</v>
          </cell>
          <cell r="AU2386">
            <v>9325.6</v>
          </cell>
          <cell r="AV2386">
            <v>9325.6</v>
          </cell>
          <cell r="AW2386">
            <v>9325.6</v>
          </cell>
          <cell r="AX2386">
            <v>9325.6</v>
          </cell>
          <cell r="AY2386">
            <v>9325.6</v>
          </cell>
          <cell r="AZ2386">
            <v>9325.6</v>
          </cell>
          <cell r="BA2386">
            <v>9325.6</v>
          </cell>
          <cell r="BB2386">
            <v>9325.6</v>
          </cell>
          <cell r="BC2386">
            <v>9325.6</v>
          </cell>
          <cell r="BD2386">
            <v>0</v>
          </cell>
          <cell r="BE2386">
            <v>0</v>
          </cell>
          <cell r="BF2386">
            <v>0</v>
          </cell>
          <cell r="BG2386">
            <v>0</v>
          </cell>
          <cell r="BH2386">
            <v>0</v>
          </cell>
          <cell r="BI2386">
            <v>0</v>
          </cell>
          <cell r="BJ2386">
            <v>0</v>
          </cell>
          <cell r="BK2386">
            <v>0</v>
          </cell>
          <cell r="BL2386">
            <v>0</v>
          </cell>
        </row>
        <row r="2387">
          <cell r="B2387" t="str">
            <v>1.3.02.01.00010</v>
          </cell>
          <cell r="C2387" t="str">
            <v xml:space="preserve">BIBLIOTECA                                        </v>
          </cell>
          <cell r="D2387">
            <v>5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33908.120000000003</v>
          </cell>
          <cell r="R2387">
            <v>33908.120000000003</v>
          </cell>
          <cell r="S2387">
            <v>33908.120000000003</v>
          </cell>
          <cell r="T2387">
            <v>33908.120000000003</v>
          </cell>
          <cell r="U2387">
            <v>33908.120000000003</v>
          </cell>
          <cell r="V2387">
            <v>33908.120000000003</v>
          </cell>
          <cell r="W2387">
            <v>33908.120000000003</v>
          </cell>
          <cell r="X2387">
            <v>33908.120000000003</v>
          </cell>
          <cell r="Y2387">
            <v>33908.120000000003</v>
          </cell>
          <cell r="Z2387">
            <v>33908.120000000003</v>
          </cell>
          <cell r="AA2387">
            <v>33908.120000000003</v>
          </cell>
          <cell r="AB2387">
            <v>33908.120000000003</v>
          </cell>
          <cell r="AC2387">
            <v>33908.120000000003</v>
          </cell>
          <cell r="AD2387">
            <v>33908.120000000003</v>
          </cell>
          <cell r="AE2387">
            <v>33908.120000000003</v>
          </cell>
          <cell r="AF2387">
            <v>33908.120000000003</v>
          </cell>
          <cell r="AG2387">
            <v>33908.120000000003</v>
          </cell>
          <cell r="AH2387">
            <v>33908.120000000003</v>
          </cell>
          <cell r="AI2387">
            <v>33908.120000000003</v>
          </cell>
          <cell r="AJ2387">
            <v>33908.120000000003</v>
          </cell>
          <cell r="AK2387">
            <v>33908.120000000003</v>
          </cell>
          <cell r="AL2387">
            <v>33908.120000000003</v>
          </cell>
          <cell r="AM2387">
            <v>33908.120000000003</v>
          </cell>
          <cell r="AN2387">
            <v>33908.120000000003</v>
          </cell>
          <cell r="AO2387">
            <v>33908.120000000003</v>
          </cell>
          <cell r="AP2387">
            <v>33908.120000000003</v>
          </cell>
          <cell r="AQ2387">
            <v>33908.120000000003</v>
          </cell>
          <cell r="AR2387">
            <v>33908.120000000003</v>
          </cell>
          <cell r="AS2387">
            <v>33908.120000000003</v>
          </cell>
          <cell r="AT2387">
            <v>33908.120000000003</v>
          </cell>
          <cell r="AU2387">
            <v>33908.120000000003</v>
          </cell>
          <cell r="AV2387">
            <v>33908.120000000003</v>
          </cell>
          <cell r="AW2387">
            <v>33908.120000000003</v>
          </cell>
          <cell r="AX2387">
            <v>33908.120000000003</v>
          </cell>
          <cell r="AY2387">
            <v>33908.120000000003</v>
          </cell>
          <cell r="AZ2387">
            <v>33908.120000000003</v>
          </cell>
          <cell r="BA2387">
            <v>33908.120000000003</v>
          </cell>
          <cell r="BB2387">
            <v>33908.120000000003</v>
          </cell>
          <cell r="BC2387">
            <v>33908.120000000003</v>
          </cell>
          <cell r="BD2387">
            <v>0</v>
          </cell>
          <cell r="BE2387">
            <v>0</v>
          </cell>
          <cell r="BF2387">
            <v>0</v>
          </cell>
          <cell r="BG2387">
            <v>0</v>
          </cell>
          <cell r="BH2387">
            <v>0</v>
          </cell>
          <cell r="BI2387">
            <v>0</v>
          </cell>
          <cell r="BJ2387">
            <v>0</v>
          </cell>
          <cell r="BK2387">
            <v>0</v>
          </cell>
          <cell r="BL2387">
            <v>0</v>
          </cell>
        </row>
        <row r="2388">
          <cell r="B2388" t="str">
            <v>1.3.02.01.00011</v>
          </cell>
          <cell r="C2388" t="str">
            <v xml:space="preserve">INSTALACOES INDUSTRIAIS                           </v>
          </cell>
          <cell r="D2388">
            <v>5</v>
          </cell>
          <cell r="E2388">
            <v>0</v>
          </cell>
          <cell r="F2388">
            <v>0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149318.60999999999</v>
          </cell>
          <cell r="R2388">
            <v>149318.60999999999</v>
          </cell>
          <cell r="S2388">
            <v>149318.60999999999</v>
          </cell>
          <cell r="T2388">
            <v>149318.60999999999</v>
          </cell>
          <cell r="U2388">
            <v>149318.60999999999</v>
          </cell>
          <cell r="V2388">
            <v>149318.60999999999</v>
          </cell>
          <cell r="W2388">
            <v>153489.97</v>
          </cell>
          <cell r="X2388">
            <v>153489.97</v>
          </cell>
          <cell r="Y2388">
            <v>154858.97</v>
          </cell>
          <cell r="Z2388">
            <v>154858.97</v>
          </cell>
          <cell r="AA2388">
            <v>154858.97</v>
          </cell>
          <cell r="AB2388">
            <v>154858.97</v>
          </cell>
          <cell r="AC2388">
            <v>154858.97</v>
          </cell>
          <cell r="AD2388">
            <v>154858.97</v>
          </cell>
          <cell r="AE2388">
            <v>154858.97</v>
          </cell>
          <cell r="AF2388">
            <v>155375.45000000001</v>
          </cell>
          <cell r="AG2388">
            <v>155375.45000000001</v>
          </cell>
          <cell r="AH2388">
            <v>155375.45000000001</v>
          </cell>
          <cell r="AI2388">
            <v>201778.87</v>
          </cell>
          <cell r="AJ2388">
            <v>204446.6</v>
          </cell>
          <cell r="AK2388">
            <v>204520.89</v>
          </cell>
          <cell r="AL2388">
            <v>207598.89</v>
          </cell>
          <cell r="AM2388">
            <v>207598.89</v>
          </cell>
          <cell r="AN2388">
            <v>211018.89</v>
          </cell>
          <cell r="AO2388">
            <v>211018.89</v>
          </cell>
          <cell r="AP2388">
            <v>211018.89</v>
          </cell>
          <cell r="AQ2388">
            <v>211018.89</v>
          </cell>
          <cell r="AR2388">
            <v>211018.89</v>
          </cell>
          <cell r="AS2388">
            <v>211018.89</v>
          </cell>
          <cell r="AT2388">
            <v>211018.89</v>
          </cell>
          <cell r="AU2388">
            <v>211018.89</v>
          </cell>
          <cell r="AV2388">
            <v>211018.89</v>
          </cell>
          <cell r="AW2388">
            <v>211018.89</v>
          </cell>
          <cell r="AX2388">
            <v>211018.89</v>
          </cell>
          <cell r="AY2388">
            <v>211018.89</v>
          </cell>
          <cell r="AZ2388">
            <v>211018.89</v>
          </cell>
          <cell r="BA2388">
            <v>211018.89</v>
          </cell>
          <cell r="BB2388">
            <v>211018.89</v>
          </cell>
          <cell r="BC2388">
            <v>211018.89</v>
          </cell>
          <cell r="BD2388">
            <v>0</v>
          </cell>
          <cell r="BE2388">
            <v>0</v>
          </cell>
          <cell r="BF2388">
            <v>0</v>
          </cell>
          <cell r="BG2388">
            <v>0</v>
          </cell>
          <cell r="BH2388">
            <v>0</v>
          </cell>
          <cell r="BI2388">
            <v>0</v>
          </cell>
          <cell r="BJ2388">
            <v>0</v>
          </cell>
          <cell r="BK2388">
            <v>0</v>
          </cell>
          <cell r="BL2388">
            <v>0</v>
          </cell>
        </row>
        <row r="2389">
          <cell r="B2389" t="str">
            <v>1.3.02.01.00012</v>
          </cell>
          <cell r="C2389" t="str">
            <v xml:space="preserve">EMBALAGENS-CONTAINERS                             </v>
          </cell>
          <cell r="D2389">
            <v>5</v>
          </cell>
          <cell r="E2389">
            <v>0</v>
          </cell>
          <cell r="F2389">
            <v>0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39255.910000000003</v>
          </cell>
          <cell r="R2389">
            <v>39255.910000000003</v>
          </cell>
          <cell r="S2389">
            <v>39255.910000000003</v>
          </cell>
          <cell r="T2389">
            <v>39255.910000000003</v>
          </cell>
          <cell r="U2389">
            <v>39255.910000000003</v>
          </cell>
          <cell r="V2389">
            <v>39255.910000000003</v>
          </cell>
          <cell r="W2389">
            <v>39255.910000000003</v>
          </cell>
          <cell r="X2389">
            <v>39255.910000000003</v>
          </cell>
          <cell r="Y2389">
            <v>39255.910000000003</v>
          </cell>
          <cell r="Z2389">
            <v>39255.910000000003</v>
          </cell>
          <cell r="AA2389">
            <v>39255.910000000003</v>
          </cell>
          <cell r="AB2389">
            <v>39255.910000000003</v>
          </cell>
          <cell r="AC2389">
            <v>39255.910000000003</v>
          </cell>
          <cell r="AD2389">
            <v>39255.910000000003</v>
          </cell>
          <cell r="AE2389">
            <v>39255.910000000003</v>
          </cell>
          <cell r="AF2389">
            <v>39255.910000000003</v>
          </cell>
          <cell r="AG2389">
            <v>39255.910000000003</v>
          </cell>
          <cell r="AH2389">
            <v>39255.910000000003</v>
          </cell>
          <cell r="AI2389">
            <v>39255.910000000003</v>
          </cell>
          <cell r="AJ2389">
            <v>39255.910000000003</v>
          </cell>
          <cell r="AK2389">
            <v>39255.910000000003</v>
          </cell>
          <cell r="AL2389">
            <v>39255.910000000003</v>
          </cell>
          <cell r="AM2389">
            <v>39255.910000000003</v>
          </cell>
          <cell r="AN2389">
            <v>39255.910000000003</v>
          </cell>
          <cell r="AO2389">
            <v>39255.910000000003</v>
          </cell>
          <cell r="AP2389">
            <v>39255.910000000003</v>
          </cell>
          <cell r="AQ2389">
            <v>39255.910000000003</v>
          </cell>
          <cell r="AR2389">
            <v>39255.910000000003</v>
          </cell>
          <cell r="AS2389">
            <v>39255.910000000003</v>
          </cell>
          <cell r="AT2389">
            <v>39255.910000000003</v>
          </cell>
          <cell r="AU2389">
            <v>39255.910000000003</v>
          </cell>
          <cell r="AV2389">
            <v>39255.910000000003</v>
          </cell>
          <cell r="AW2389">
            <v>39255.910000000003</v>
          </cell>
          <cell r="AX2389">
            <v>39255.910000000003</v>
          </cell>
          <cell r="AY2389">
            <v>39255.910000000003</v>
          </cell>
          <cell r="AZ2389">
            <v>39255.910000000003</v>
          </cell>
          <cell r="BA2389">
            <v>39255.910000000003</v>
          </cell>
          <cell r="BB2389">
            <v>39255.910000000003</v>
          </cell>
          <cell r="BC2389">
            <v>39255.910000000003</v>
          </cell>
          <cell r="BD2389">
            <v>0</v>
          </cell>
          <cell r="BE2389">
            <v>0</v>
          </cell>
          <cell r="BF2389">
            <v>0</v>
          </cell>
          <cell r="BG2389">
            <v>0</v>
          </cell>
          <cell r="BH2389">
            <v>0</v>
          </cell>
          <cell r="BI2389">
            <v>0</v>
          </cell>
          <cell r="BJ2389">
            <v>0</v>
          </cell>
          <cell r="BK2389">
            <v>0</v>
          </cell>
          <cell r="BL2389">
            <v>0</v>
          </cell>
        </row>
        <row r="2390">
          <cell r="B2390" t="str">
            <v>1.3.02.01.00013</v>
          </cell>
          <cell r="C2390" t="str">
            <v xml:space="preserve">FERRAMENTAS                                       </v>
          </cell>
          <cell r="D2390">
            <v>5</v>
          </cell>
          <cell r="E2390">
            <v>0</v>
          </cell>
          <cell r="F2390">
            <v>0</v>
          </cell>
          <cell r="G2390">
            <v>0</v>
          </cell>
          <cell r="H2390">
            <v>0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3361.69</v>
          </cell>
          <cell r="R2390">
            <v>3361.69</v>
          </cell>
          <cell r="S2390">
            <v>3361.69</v>
          </cell>
          <cell r="T2390">
            <v>3361.69</v>
          </cell>
          <cell r="U2390">
            <v>3361.69</v>
          </cell>
          <cell r="V2390">
            <v>3361.69</v>
          </cell>
          <cell r="W2390">
            <v>3361.69</v>
          </cell>
          <cell r="X2390">
            <v>3361.69</v>
          </cell>
          <cell r="Y2390">
            <v>3361.69</v>
          </cell>
          <cell r="Z2390">
            <v>3361.69</v>
          </cell>
          <cell r="AA2390">
            <v>3361.69</v>
          </cell>
          <cell r="AB2390">
            <v>3361.69</v>
          </cell>
          <cell r="AC2390">
            <v>3361.69</v>
          </cell>
          <cell r="AD2390">
            <v>3361.69</v>
          </cell>
          <cell r="AE2390">
            <v>3361.69</v>
          </cell>
          <cell r="AF2390">
            <v>3361.69</v>
          </cell>
          <cell r="AG2390">
            <v>3361.69</v>
          </cell>
          <cell r="AH2390">
            <v>3361.69</v>
          </cell>
          <cell r="AI2390">
            <v>3361.69</v>
          </cell>
          <cell r="AJ2390">
            <v>3361.69</v>
          </cell>
          <cell r="AK2390">
            <v>3361.69</v>
          </cell>
          <cell r="AL2390">
            <v>3361.69</v>
          </cell>
          <cell r="AM2390">
            <v>3361.69</v>
          </cell>
          <cell r="AN2390">
            <v>3361.69</v>
          </cell>
          <cell r="AO2390">
            <v>3361.69</v>
          </cell>
          <cell r="AP2390">
            <v>3361.69</v>
          </cell>
          <cell r="AQ2390">
            <v>3361.69</v>
          </cell>
          <cell r="AR2390">
            <v>3361.69</v>
          </cell>
          <cell r="AS2390">
            <v>3361.69</v>
          </cell>
          <cell r="AT2390">
            <v>3361.69</v>
          </cell>
          <cell r="AU2390">
            <v>3361.69</v>
          </cell>
          <cell r="AV2390">
            <v>3361.69</v>
          </cell>
          <cell r="AW2390">
            <v>3361.69</v>
          </cell>
          <cell r="AX2390">
            <v>3361.69</v>
          </cell>
          <cell r="AY2390">
            <v>3361.69</v>
          </cell>
          <cell r="AZ2390">
            <v>3951.69</v>
          </cell>
          <cell r="BA2390">
            <v>3951.69</v>
          </cell>
          <cell r="BB2390">
            <v>3951.69</v>
          </cell>
          <cell r="BC2390">
            <v>3951.69</v>
          </cell>
          <cell r="BD2390">
            <v>0</v>
          </cell>
          <cell r="BE2390">
            <v>0</v>
          </cell>
          <cell r="BF2390">
            <v>0</v>
          </cell>
          <cell r="BG2390">
            <v>0</v>
          </cell>
          <cell r="BH2390">
            <v>0</v>
          </cell>
          <cell r="BI2390">
            <v>0</v>
          </cell>
          <cell r="BJ2390">
            <v>0</v>
          </cell>
          <cell r="BK2390">
            <v>0</v>
          </cell>
          <cell r="BL2390">
            <v>0</v>
          </cell>
        </row>
        <row r="2391">
          <cell r="B2391" t="str">
            <v>1.3.02.01.00014</v>
          </cell>
          <cell r="C2391" t="str">
            <v xml:space="preserve">BENFEITORIAS EM IMOVEIS TERCEIROS                 </v>
          </cell>
          <cell r="D2391">
            <v>5</v>
          </cell>
          <cell r="E2391">
            <v>0</v>
          </cell>
          <cell r="F2391">
            <v>0</v>
          </cell>
          <cell r="G2391">
            <v>0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40069.279999999999</v>
          </cell>
          <cell r="R2391">
            <v>40069.279999999999</v>
          </cell>
          <cell r="S2391">
            <v>47527.28</v>
          </cell>
          <cell r="T2391">
            <v>47527.28</v>
          </cell>
          <cell r="U2391">
            <v>47527.28</v>
          </cell>
          <cell r="V2391">
            <v>47527.28</v>
          </cell>
          <cell r="W2391">
            <v>47527.28</v>
          </cell>
          <cell r="X2391">
            <v>49360.9</v>
          </cell>
          <cell r="Y2391">
            <v>49360.9</v>
          </cell>
          <cell r="Z2391">
            <v>49360.9</v>
          </cell>
          <cell r="AA2391">
            <v>49360.9</v>
          </cell>
          <cell r="AB2391">
            <v>49360.9</v>
          </cell>
          <cell r="AC2391">
            <v>49360.91</v>
          </cell>
          <cell r="AD2391">
            <v>49360.91</v>
          </cell>
          <cell r="AE2391">
            <v>49360.91</v>
          </cell>
          <cell r="AF2391">
            <v>49360.91</v>
          </cell>
          <cell r="AG2391">
            <v>49360.91</v>
          </cell>
          <cell r="AH2391">
            <v>49360.91</v>
          </cell>
          <cell r="AI2391">
            <v>49360.91</v>
          </cell>
          <cell r="AJ2391">
            <v>49360.91</v>
          </cell>
          <cell r="AK2391">
            <v>49360.91</v>
          </cell>
          <cell r="AL2391">
            <v>49360.91</v>
          </cell>
          <cell r="AM2391">
            <v>49360.91</v>
          </cell>
          <cell r="AN2391">
            <v>49360.91</v>
          </cell>
          <cell r="AO2391">
            <v>49360.91</v>
          </cell>
          <cell r="AP2391">
            <v>49360.91</v>
          </cell>
          <cell r="AQ2391">
            <v>49360.91</v>
          </cell>
          <cell r="AR2391">
            <v>49360.91</v>
          </cell>
          <cell r="AS2391">
            <v>49360.91</v>
          </cell>
          <cell r="AT2391">
            <v>49360.91</v>
          </cell>
          <cell r="AU2391">
            <v>49360.91</v>
          </cell>
          <cell r="AV2391">
            <v>49360.91</v>
          </cell>
          <cell r="AW2391">
            <v>49360.91</v>
          </cell>
          <cell r="AX2391">
            <v>49360.91</v>
          </cell>
          <cell r="AY2391">
            <v>49360.91</v>
          </cell>
          <cell r="AZ2391">
            <v>49360.91</v>
          </cell>
          <cell r="BA2391">
            <v>49360.91</v>
          </cell>
          <cell r="BB2391">
            <v>49360.91</v>
          </cell>
          <cell r="BC2391">
            <v>49360.91</v>
          </cell>
          <cell r="BD2391">
            <v>0</v>
          </cell>
          <cell r="BE2391">
            <v>0</v>
          </cell>
          <cell r="BF2391">
            <v>0</v>
          </cell>
          <cell r="BG2391">
            <v>0</v>
          </cell>
          <cell r="BH2391">
            <v>0</v>
          </cell>
          <cell r="BI2391">
            <v>0</v>
          </cell>
          <cell r="BJ2391">
            <v>0</v>
          </cell>
          <cell r="BK2391">
            <v>0</v>
          </cell>
          <cell r="BL2391">
            <v>0</v>
          </cell>
        </row>
        <row r="2392">
          <cell r="B2392" t="str">
            <v>1.3.02.01.00015</v>
          </cell>
          <cell r="C2392" t="str">
            <v xml:space="preserve">DIREITO USO SOFTWARE                              </v>
          </cell>
          <cell r="D2392">
            <v>5</v>
          </cell>
          <cell r="E2392">
            <v>0</v>
          </cell>
          <cell r="F2392">
            <v>0</v>
          </cell>
          <cell r="G2392">
            <v>0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197625.02</v>
          </cell>
          <cell r="R2392">
            <v>197625.02</v>
          </cell>
          <cell r="S2392">
            <v>197625.02</v>
          </cell>
          <cell r="T2392">
            <v>197625.02</v>
          </cell>
          <cell r="U2392">
            <v>197626.76</v>
          </cell>
          <cell r="V2392">
            <v>212538.76</v>
          </cell>
          <cell r="W2392">
            <v>212538.76</v>
          </cell>
          <cell r="X2392">
            <v>212538.76</v>
          </cell>
          <cell r="Y2392">
            <v>212538.76</v>
          </cell>
          <cell r="Z2392">
            <v>212538.76</v>
          </cell>
          <cell r="AA2392">
            <v>212538.76</v>
          </cell>
          <cell r="AB2392">
            <v>212538.76</v>
          </cell>
          <cell r="AC2392">
            <v>212538.76</v>
          </cell>
          <cell r="AD2392">
            <v>212538.76</v>
          </cell>
          <cell r="AE2392">
            <v>212538.76</v>
          </cell>
          <cell r="AF2392">
            <v>212538.76</v>
          </cell>
          <cell r="AG2392">
            <v>212538.76</v>
          </cell>
          <cell r="AH2392">
            <v>212538.76</v>
          </cell>
          <cell r="AI2392">
            <v>228908.82</v>
          </cell>
          <cell r="AJ2392">
            <v>228908.82</v>
          </cell>
          <cell r="AK2392">
            <v>228908.82</v>
          </cell>
          <cell r="AL2392">
            <v>228908.82</v>
          </cell>
          <cell r="AM2392">
            <v>338204.82</v>
          </cell>
          <cell r="AN2392">
            <v>362248.82</v>
          </cell>
          <cell r="AO2392">
            <v>372382.82</v>
          </cell>
          <cell r="AP2392">
            <v>372382.82</v>
          </cell>
          <cell r="AQ2392">
            <v>372382.82</v>
          </cell>
          <cell r="AR2392">
            <v>395852.61</v>
          </cell>
          <cell r="AS2392">
            <v>401577.9</v>
          </cell>
          <cell r="AT2392">
            <v>405477.9</v>
          </cell>
          <cell r="AU2392">
            <v>415627.9</v>
          </cell>
          <cell r="AV2392">
            <v>418044.9</v>
          </cell>
          <cell r="AW2392">
            <v>418434.9</v>
          </cell>
          <cell r="AX2392">
            <v>440194.9</v>
          </cell>
          <cell r="AY2392">
            <v>470023.5</v>
          </cell>
          <cell r="AZ2392">
            <v>495990.29</v>
          </cell>
          <cell r="BA2392">
            <v>594580.79</v>
          </cell>
          <cell r="BB2392">
            <v>596050.79</v>
          </cell>
          <cell r="BC2392">
            <v>596050.79</v>
          </cell>
          <cell r="BD2392">
            <v>0</v>
          </cell>
          <cell r="BE2392">
            <v>0</v>
          </cell>
          <cell r="BF2392">
            <v>0</v>
          </cell>
          <cell r="BG2392">
            <v>0</v>
          </cell>
          <cell r="BH2392">
            <v>0</v>
          </cell>
          <cell r="BI2392">
            <v>0</v>
          </cell>
          <cell r="BJ2392">
            <v>0</v>
          </cell>
          <cell r="BK2392">
            <v>0</v>
          </cell>
          <cell r="BL2392">
            <v>0</v>
          </cell>
        </row>
        <row r="2393">
          <cell r="B2393" t="str">
            <v>1.3.02.01.00016</v>
          </cell>
          <cell r="C2393" t="str">
            <v xml:space="preserve">MATERIAL DE REFEITORIO                            </v>
          </cell>
          <cell r="D2393">
            <v>5</v>
          </cell>
          <cell r="E2393">
            <v>0</v>
          </cell>
          <cell r="F2393">
            <v>0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5743.53</v>
          </cell>
          <cell r="R2393">
            <v>5743.53</v>
          </cell>
          <cell r="S2393">
            <v>5743.53</v>
          </cell>
          <cell r="T2393">
            <v>5743.53</v>
          </cell>
          <cell r="U2393">
            <v>5743.53</v>
          </cell>
          <cell r="V2393">
            <v>5743.53</v>
          </cell>
          <cell r="W2393">
            <v>5743.53</v>
          </cell>
          <cell r="X2393">
            <v>5743.53</v>
          </cell>
          <cell r="Y2393">
            <v>5743.53</v>
          </cell>
          <cell r="Z2393">
            <v>5743.53</v>
          </cell>
          <cell r="AA2393">
            <v>5743.53</v>
          </cell>
          <cell r="AB2393">
            <v>5743.53</v>
          </cell>
          <cell r="AC2393">
            <v>5743.53</v>
          </cell>
          <cell r="AD2393">
            <v>5743.53</v>
          </cell>
          <cell r="AE2393">
            <v>5743.53</v>
          </cell>
          <cell r="AF2393">
            <v>5743.53</v>
          </cell>
          <cell r="AG2393">
            <v>5743.53</v>
          </cell>
          <cell r="AH2393">
            <v>5743.53</v>
          </cell>
          <cell r="AI2393">
            <v>5743.53</v>
          </cell>
          <cell r="AJ2393">
            <v>5743.53</v>
          </cell>
          <cell r="AK2393">
            <v>5743.53</v>
          </cell>
          <cell r="AL2393">
            <v>5743.53</v>
          </cell>
          <cell r="AM2393">
            <v>5743.53</v>
          </cell>
          <cell r="AN2393">
            <v>5743.53</v>
          </cell>
          <cell r="AO2393">
            <v>5743.53</v>
          </cell>
          <cell r="AP2393">
            <v>5743.53</v>
          </cell>
          <cell r="AQ2393">
            <v>5743.53</v>
          </cell>
          <cell r="AR2393">
            <v>5743.53</v>
          </cell>
          <cell r="AS2393">
            <v>5743.53</v>
          </cell>
          <cell r="AT2393">
            <v>5743.53</v>
          </cell>
          <cell r="AU2393">
            <v>5743.53</v>
          </cell>
          <cell r="AV2393">
            <v>5743.53</v>
          </cell>
          <cell r="AW2393">
            <v>5743.53</v>
          </cell>
          <cell r="AX2393">
            <v>5743.53</v>
          </cell>
          <cell r="AY2393">
            <v>8243.5300000000007</v>
          </cell>
          <cell r="AZ2393">
            <v>8243.5300000000007</v>
          </cell>
          <cell r="BA2393">
            <v>8243.5300000000007</v>
          </cell>
          <cell r="BB2393">
            <v>8243.5300000000007</v>
          </cell>
          <cell r="BC2393">
            <v>8243.5300000000007</v>
          </cell>
          <cell r="BD2393">
            <v>0</v>
          </cell>
          <cell r="BE2393">
            <v>0</v>
          </cell>
          <cell r="BF2393">
            <v>0</v>
          </cell>
          <cell r="BG2393">
            <v>0</v>
          </cell>
          <cell r="BH2393">
            <v>0</v>
          </cell>
          <cell r="BI2393">
            <v>0</v>
          </cell>
          <cell r="BJ2393">
            <v>0</v>
          </cell>
          <cell r="BK2393">
            <v>0</v>
          </cell>
          <cell r="BL2393">
            <v>0</v>
          </cell>
        </row>
        <row r="2394">
          <cell r="B2394" t="str">
            <v>1.3.02.01.00017</v>
          </cell>
          <cell r="C2394" t="str">
            <v xml:space="preserve">POCO ARTESIANO                                    </v>
          </cell>
          <cell r="D2394">
            <v>5</v>
          </cell>
          <cell r="E2394">
            <v>0</v>
          </cell>
          <cell r="F2394">
            <v>0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11047.77</v>
          </cell>
          <cell r="R2394">
            <v>11047.77</v>
          </cell>
          <cell r="S2394">
            <v>11047.77</v>
          </cell>
          <cell r="T2394">
            <v>11047.77</v>
          </cell>
          <cell r="U2394">
            <v>11047.77</v>
          </cell>
          <cell r="V2394">
            <v>11047.77</v>
          </cell>
          <cell r="W2394">
            <v>11047.77</v>
          </cell>
          <cell r="X2394">
            <v>11047.77</v>
          </cell>
          <cell r="Y2394">
            <v>11047.77</v>
          </cell>
          <cell r="Z2394">
            <v>11047.77</v>
          </cell>
          <cell r="AA2394">
            <v>11047.77</v>
          </cell>
          <cell r="AB2394">
            <v>11047.77</v>
          </cell>
          <cell r="AC2394">
            <v>11047.77</v>
          </cell>
          <cell r="AD2394">
            <v>11047.77</v>
          </cell>
          <cell r="AE2394">
            <v>11047.77</v>
          </cell>
          <cell r="AF2394">
            <v>11047.77</v>
          </cell>
          <cell r="AG2394">
            <v>11047.77</v>
          </cell>
          <cell r="AH2394">
            <v>11047.77</v>
          </cell>
          <cell r="AI2394">
            <v>11047.77</v>
          </cell>
          <cell r="AJ2394">
            <v>11047.77</v>
          </cell>
          <cell r="AK2394">
            <v>11047.77</v>
          </cell>
          <cell r="AL2394">
            <v>11047.77</v>
          </cell>
          <cell r="AM2394">
            <v>11047.77</v>
          </cell>
          <cell r="AN2394">
            <v>11047.77</v>
          </cell>
          <cell r="AO2394">
            <v>11047.77</v>
          </cell>
          <cell r="AP2394">
            <v>11047.77</v>
          </cell>
          <cell r="AQ2394">
            <v>11047.77</v>
          </cell>
          <cell r="AR2394">
            <v>11047.77</v>
          </cell>
          <cell r="AS2394">
            <v>11047.77</v>
          </cell>
          <cell r="AT2394">
            <v>11047.77</v>
          </cell>
          <cell r="AU2394">
            <v>11047.77</v>
          </cell>
          <cell r="AV2394">
            <v>11047.77</v>
          </cell>
          <cell r="AW2394">
            <v>11047.77</v>
          </cell>
          <cell r="AX2394">
            <v>11047.77</v>
          </cell>
          <cell r="AY2394">
            <v>11047.77</v>
          </cell>
          <cell r="AZ2394">
            <v>11047.77</v>
          </cell>
          <cell r="BA2394">
            <v>11047.77</v>
          </cell>
          <cell r="BB2394">
            <v>11047.77</v>
          </cell>
          <cell r="BC2394">
            <v>11047.77</v>
          </cell>
          <cell r="BD2394">
            <v>0</v>
          </cell>
          <cell r="BE2394">
            <v>0</v>
          </cell>
          <cell r="BF2394">
            <v>0</v>
          </cell>
          <cell r="BG2394">
            <v>0</v>
          </cell>
          <cell r="BH2394">
            <v>0</v>
          </cell>
          <cell r="BI2394">
            <v>0</v>
          </cell>
          <cell r="BJ2394">
            <v>0</v>
          </cell>
          <cell r="BK2394">
            <v>0</v>
          </cell>
          <cell r="BL2394">
            <v>0</v>
          </cell>
        </row>
        <row r="2395">
          <cell r="B2395" t="str">
            <v>1.3.02.01.00018</v>
          </cell>
          <cell r="C2395" t="str">
            <v xml:space="preserve">AMPLIACAO ESCRITORIO-PLN                          </v>
          </cell>
          <cell r="D2395">
            <v>5</v>
          </cell>
          <cell r="E2395">
            <v>0</v>
          </cell>
          <cell r="F2395">
            <v>0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0</v>
          </cell>
          <cell r="P2395">
            <v>0</v>
          </cell>
          <cell r="Q2395">
            <v>1634</v>
          </cell>
          <cell r="R2395">
            <v>1634</v>
          </cell>
          <cell r="S2395">
            <v>1634</v>
          </cell>
          <cell r="T2395">
            <v>1634</v>
          </cell>
          <cell r="U2395">
            <v>1634</v>
          </cell>
          <cell r="V2395">
            <v>1634</v>
          </cell>
          <cell r="W2395">
            <v>1634</v>
          </cell>
          <cell r="X2395">
            <v>1634</v>
          </cell>
          <cell r="Y2395">
            <v>1634</v>
          </cell>
          <cell r="Z2395">
            <v>1634</v>
          </cell>
          <cell r="AA2395">
            <v>1634</v>
          </cell>
          <cell r="AB2395">
            <v>1634</v>
          </cell>
          <cell r="AC2395">
            <v>1634</v>
          </cell>
          <cell r="AD2395">
            <v>1634</v>
          </cell>
          <cell r="AE2395">
            <v>1634</v>
          </cell>
          <cell r="AF2395">
            <v>1634</v>
          </cell>
          <cell r="AG2395">
            <v>1634</v>
          </cell>
          <cell r="AH2395">
            <v>1634</v>
          </cell>
          <cell r="AI2395">
            <v>1634</v>
          </cell>
          <cell r="AJ2395">
            <v>1634</v>
          </cell>
          <cell r="AK2395">
            <v>1634</v>
          </cell>
          <cell r="AL2395">
            <v>1634</v>
          </cell>
          <cell r="AM2395">
            <v>0</v>
          </cell>
          <cell r="AN2395">
            <v>0</v>
          </cell>
          <cell r="AO2395">
            <v>0</v>
          </cell>
          <cell r="AP2395">
            <v>0</v>
          </cell>
          <cell r="AQ2395">
            <v>0</v>
          </cell>
          <cell r="AR2395">
            <v>0</v>
          </cell>
          <cell r="AS2395">
            <v>0</v>
          </cell>
          <cell r="AT2395">
            <v>0</v>
          </cell>
          <cell r="AU2395">
            <v>0</v>
          </cell>
          <cell r="AV2395">
            <v>0</v>
          </cell>
          <cell r="AW2395">
            <v>0</v>
          </cell>
          <cell r="AX2395">
            <v>0</v>
          </cell>
          <cell r="AY2395">
            <v>0</v>
          </cell>
          <cell r="AZ2395">
            <v>0</v>
          </cell>
          <cell r="BA2395">
            <v>0</v>
          </cell>
          <cell r="BB2395">
            <v>0</v>
          </cell>
          <cell r="BC2395">
            <v>0</v>
          </cell>
          <cell r="BD2395">
            <v>0</v>
          </cell>
          <cell r="BE2395">
            <v>0</v>
          </cell>
          <cell r="BF2395">
            <v>0</v>
          </cell>
          <cell r="BG2395">
            <v>0</v>
          </cell>
          <cell r="BH2395">
            <v>0</v>
          </cell>
          <cell r="BI2395">
            <v>0</v>
          </cell>
          <cell r="BJ2395">
            <v>0</v>
          </cell>
          <cell r="BK2395">
            <v>0</v>
          </cell>
          <cell r="BL2395">
            <v>0</v>
          </cell>
        </row>
        <row r="2396">
          <cell r="B2396" t="str">
            <v>1.3.02.01.00019</v>
          </cell>
          <cell r="C2396" t="str">
            <v xml:space="preserve">MARCAS E PATENTES                                 </v>
          </cell>
          <cell r="D2396">
            <v>5</v>
          </cell>
          <cell r="E2396">
            <v>0</v>
          </cell>
          <cell r="F2396">
            <v>0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0</v>
          </cell>
          <cell r="Q2396">
            <v>0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  <cell r="X2396">
            <v>0</v>
          </cell>
          <cell r="Y2396">
            <v>0</v>
          </cell>
          <cell r="Z2396">
            <v>0</v>
          </cell>
          <cell r="AA2396">
            <v>0</v>
          </cell>
          <cell r="AB2396">
            <v>0</v>
          </cell>
          <cell r="AC2396">
            <v>0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H2396">
            <v>1928</v>
          </cell>
          <cell r="AI2396">
            <v>1928</v>
          </cell>
          <cell r="AJ2396">
            <v>1928</v>
          </cell>
          <cell r="AK2396">
            <v>1928</v>
          </cell>
          <cell r="AL2396">
            <v>1928</v>
          </cell>
          <cell r="AM2396">
            <v>1928</v>
          </cell>
          <cell r="AN2396">
            <v>1928</v>
          </cell>
          <cell r="AO2396">
            <v>1928</v>
          </cell>
          <cell r="AP2396">
            <v>1928</v>
          </cell>
          <cell r="AQ2396">
            <v>1928</v>
          </cell>
          <cell r="AR2396">
            <v>1928</v>
          </cell>
          <cell r="AS2396">
            <v>1928</v>
          </cell>
          <cell r="AT2396">
            <v>1928</v>
          </cell>
          <cell r="AU2396">
            <v>1928</v>
          </cell>
          <cell r="AV2396">
            <v>1928</v>
          </cell>
          <cell r="AW2396">
            <v>1928</v>
          </cell>
          <cell r="AX2396">
            <v>1928</v>
          </cell>
          <cell r="AY2396">
            <v>1928</v>
          </cell>
          <cell r="AZ2396">
            <v>1928</v>
          </cell>
          <cell r="BA2396">
            <v>1928</v>
          </cell>
          <cell r="BB2396">
            <v>1928</v>
          </cell>
          <cell r="BC2396">
            <v>1928</v>
          </cell>
          <cell r="BD2396">
            <v>0</v>
          </cell>
          <cell r="BE2396">
            <v>0</v>
          </cell>
          <cell r="BF2396">
            <v>0</v>
          </cell>
          <cell r="BG2396">
            <v>0</v>
          </cell>
          <cell r="BH2396">
            <v>0</v>
          </cell>
          <cell r="BI2396">
            <v>0</v>
          </cell>
          <cell r="BJ2396">
            <v>0</v>
          </cell>
          <cell r="BK2396">
            <v>0</v>
          </cell>
          <cell r="BL2396">
            <v>0</v>
          </cell>
        </row>
        <row r="2397">
          <cell r="B2397" t="str">
            <v>1.3.02.01.00800</v>
          </cell>
          <cell r="C2397" t="str">
            <v xml:space="preserve">ADIANTAMENTOS P/AQUISICOES DE BENS                </v>
          </cell>
          <cell r="D2397">
            <v>5</v>
          </cell>
          <cell r="E2397">
            <v>0</v>
          </cell>
          <cell r="F2397">
            <v>0</v>
          </cell>
          <cell r="G2397">
            <v>0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26510.57</v>
          </cell>
          <cell r="R2397">
            <v>26510.57</v>
          </cell>
          <cell r="S2397">
            <v>26510.57</v>
          </cell>
          <cell r="T2397">
            <v>26510.57</v>
          </cell>
          <cell r="U2397">
            <v>26510.57</v>
          </cell>
          <cell r="V2397">
            <v>26510.57</v>
          </cell>
          <cell r="W2397">
            <v>26510.57</v>
          </cell>
          <cell r="X2397">
            <v>26510.57</v>
          </cell>
          <cell r="Y2397">
            <v>26510.57</v>
          </cell>
          <cell r="Z2397">
            <v>26510.57</v>
          </cell>
          <cell r="AA2397">
            <v>26510.57</v>
          </cell>
          <cell r="AB2397">
            <v>26510.57</v>
          </cell>
          <cell r="AC2397">
            <v>26510.57</v>
          </cell>
          <cell r="AD2397">
            <v>26510.57</v>
          </cell>
          <cell r="AE2397">
            <v>26510.57</v>
          </cell>
          <cell r="AF2397">
            <v>31169.87</v>
          </cell>
          <cell r="AG2397">
            <v>31169.87</v>
          </cell>
          <cell r="AH2397">
            <v>31169.87</v>
          </cell>
          <cell r="AI2397">
            <v>31169.87</v>
          </cell>
          <cell r="AJ2397">
            <v>31169.87</v>
          </cell>
          <cell r="AK2397">
            <v>31169.87</v>
          </cell>
          <cell r="AL2397">
            <v>31169.87</v>
          </cell>
          <cell r="AM2397">
            <v>31169.87</v>
          </cell>
          <cell r="AN2397">
            <v>31169.87</v>
          </cell>
          <cell r="AO2397">
            <v>31169.87</v>
          </cell>
          <cell r="AP2397">
            <v>31169.87</v>
          </cell>
          <cell r="AQ2397">
            <v>31169.87</v>
          </cell>
          <cell r="AR2397">
            <v>31169.87</v>
          </cell>
          <cell r="AS2397">
            <v>31169.87</v>
          </cell>
          <cell r="AT2397">
            <v>31169.87</v>
          </cell>
          <cell r="AU2397">
            <v>31169.87</v>
          </cell>
          <cell r="AV2397">
            <v>31169.87</v>
          </cell>
          <cell r="AW2397">
            <v>31169.87</v>
          </cell>
          <cell r="AX2397">
            <v>31169.87</v>
          </cell>
          <cell r="AY2397">
            <v>31169.87</v>
          </cell>
          <cell r="AZ2397">
            <v>31169.87</v>
          </cell>
          <cell r="BA2397">
            <v>31169.87</v>
          </cell>
          <cell r="BB2397">
            <v>31169.87</v>
          </cell>
          <cell r="BC2397">
            <v>31169.87</v>
          </cell>
          <cell r="BD2397">
            <v>0</v>
          </cell>
          <cell r="BE2397">
            <v>0</v>
          </cell>
          <cell r="BF2397">
            <v>0</v>
          </cell>
          <cell r="BG2397">
            <v>0</v>
          </cell>
          <cell r="BH2397">
            <v>0</v>
          </cell>
          <cell r="BI2397">
            <v>0</v>
          </cell>
          <cell r="BJ2397">
            <v>0</v>
          </cell>
          <cell r="BK2397">
            <v>0</v>
          </cell>
          <cell r="BL2397">
            <v>0</v>
          </cell>
        </row>
        <row r="2398">
          <cell r="B2398" t="str">
            <v>1.3.02.01.00900</v>
          </cell>
          <cell r="C2398" t="str">
            <v xml:space="preserve">CONSTRUCOES EM ANDAMENTO                          </v>
          </cell>
          <cell r="D2398">
            <v>5</v>
          </cell>
          <cell r="E2398">
            <v>0</v>
          </cell>
          <cell r="F2398">
            <v>0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0</v>
          </cell>
          <cell r="P2398">
            <v>0</v>
          </cell>
          <cell r="Q2398">
            <v>0</v>
          </cell>
          <cell r="R2398">
            <v>0</v>
          </cell>
          <cell r="S2398">
            <v>4349.2</v>
          </cell>
          <cell r="T2398">
            <v>4349.2</v>
          </cell>
          <cell r="U2398">
            <v>4349.2</v>
          </cell>
          <cell r="V2398">
            <v>4349.2</v>
          </cell>
          <cell r="W2398">
            <v>4349.2</v>
          </cell>
          <cell r="X2398">
            <v>4349.2</v>
          </cell>
          <cell r="Y2398">
            <v>0</v>
          </cell>
          <cell r="Z2398">
            <v>8989.27</v>
          </cell>
          <cell r="AA2398">
            <v>8989.27</v>
          </cell>
          <cell r="AB2398">
            <v>8989.27</v>
          </cell>
          <cell r="AC2398">
            <v>8989.27</v>
          </cell>
          <cell r="AD2398">
            <v>8989.27</v>
          </cell>
          <cell r="AE2398">
            <v>8989.27</v>
          </cell>
          <cell r="AF2398">
            <v>8989.27</v>
          </cell>
          <cell r="AG2398">
            <v>8989.27</v>
          </cell>
          <cell r="AH2398">
            <v>8989.27</v>
          </cell>
          <cell r="AI2398">
            <v>8989.27</v>
          </cell>
          <cell r="AJ2398">
            <v>8989.27</v>
          </cell>
          <cell r="AK2398">
            <v>8989.27</v>
          </cell>
          <cell r="AL2398">
            <v>8989.27</v>
          </cell>
          <cell r="AM2398">
            <v>0</v>
          </cell>
          <cell r="AN2398">
            <v>0</v>
          </cell>
          <cell r="AO2398">
            <v>0</v>
          </cell>
          <cell r="AP2398">
            <v>0</v>
          </cell>
          <cell r="AQ2398">
            <v>0</v>
          </cell>
          <cell r="AR2398">
            <v>0</v>
          </cell>
          <cell r="AS2398">
            <v>0</v>
          </cell>
          <cell r="AT2398">
            <v>0</v>
          </cell>
          <cell r="AU2398">
            <v>0</v>
          </cell>
          <cell r="AV2398">
            <v>0</v>
          </cell>
          <cell r="AW2398">
            <v>0</v>
          </cell>
          <cell r="AX2398">
            <v>0</v>
          </cell>
          <cell r="AY2398">
            <v>0</v>
          </cell>
          <cell r="AZ2398">
            <v>0</v>
          </cell>
          <cell r="BA2398">
            <v>0</v>
          </cell>
          <cell r="BB2398">
            <v>0</v>
          </cell>
          <cell r="BC2398">
            <v>0</v>
          </cell>
          <cell r="BD2398">
            <v>0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0</v>
          </cell>
          <cell r="BJ2398">
            <v>0</v>
          </cell>
          <cell r="BK2398">
            <v>0</v>
          </cell>
          <cell r="BL2398">
            <v>0</v>
          </cell>
        </row>
        <row r="2399">
          <cell r="B2399" t="str">
            <v>1.3.02.01.00901</v>
          </cell>
          <cell r="C2399" t="str">
            <v xml:space="preserve">AMPLIACAO ESCRITORIO-MANHUACU                     </v>
          </cell>
          <cell r="D2399">
            <v>5</v>
          </cell>
          <cell r="E2399">
            <v>0</v>
          </cell>
          <cell r="F2399">
            <v>0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0</v>
          </cell>
          <cell r="P2399">
            <v>0</v>
          </cell>
          <cell r="AO2399">
            <v>0</v>
          </cell>
          <cell r="AP2399">
            <v>0</v>
          </cell>
          <cell r="AQ2399">
            <v>0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0</v>
          </cell>
          <cell r="AY2399">
            <v>0</v>
          </cell>
          <cell r="AZ2399">
            <v>0</v>
          </cell>
          <cell r="BA2399">
            <v>0</v>
          </cell>
          <cell r="BB2399">
            <v>0</v>
          </cell>
          <cell r="BC2399">
            <v>0</v>
          </cell>
          <cell r="BD2399">
            <v>0</v>
          </cell>
          <cell r="BE2399">
            <v>0</v>
          </cell>
          <cell r="BF2399">
            <v>0</v>
          </cell>
          <cell r="BG2399">
            <v>0</v>
          </cell>
          <cell r="BH2399">
            <v>0</v>
          </cell>
          <cell r="BI2399">
            <v>0</v>
          </cell>
          <cell r="BJ2399">
            <v>0</v>
          </cell>
          <cell r="BK2399">
            <v>0</v>
          </cell>
          <cell r="BL2399">
            <v>0</v>
          </cell>
        </row>
        <row r="2400">
          <cell r="B2400" t="str">
            <v>1.3.02.01.00902</v>
          </cell>
          <cell r="C2400" t="str">
            <v xml:space="preserve">AMPLIACOES-PAULINIA                               </v>
          </cell>
          <cell r="D2400">
            <v>5</v>
          </cell>
          <cell r="E2400">
            <v>0</v>
          </cell>
          <cell r="F2400">
            <v>0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AO2400">
            <v>0</v>
          </cell>
          <cell r="AP2400">
            <v>0</v>
          </cell>
          <cell r="AQ2400">
            <v>0</v>
          </cell>
          <cell r="AR2400">
            <v>0</v>
          </cell>
          <cell r="AS2400">
            <v>0</v>
          </cell>
          <cell r="AT2400">
            <v>0</v>
          </cell>
          <cell r="AU2400">
            <v>0</v>
          </cell>
          <cell r="AV2400">
            <v>0</v>
          </cell>
          <cell r="AW2400">
            <v>0</v>
          </cell>
          <cell r="AX2400">
            <v>0</v>
          </cell>
          <cell r="AY2400">
            <v>0</v>
          </cell>
          <cell r="AZ2400">
            <v>0</v>
          </cell>
          <cell r="BA2400">
            <v>0</v>
          </cell>
          <cell r="BB2400">
            <v>0</v>
          </cell>
          <cell r="BC2400">
            <v>0</v>
          </cell>
          <cell r="BD2400">
            <v>0</v>
          </cell>
          <cell r="BE2400">
            <v>0</v>
          </cell>
          <cell r="BF2400">
            <v>0</v>
          </cell>
          <cell r="BG2400">
            <v>0</v>
          </cell>
          <cell r="BH2400">
            <v>0</v>
          </cell>
          <cell r="BI2400">
            <v>0</v>
          </cell>
          <cell r="BJ2400">
            <v>0</v>
          </cell>
          <cell r="BK2400">
            <v>0</v>
          </cell>
          <cell r="BL2400">
            <v>0</v>
          </cell>
        </row>
        <row r="2401">
          <cell r="B2401" t="str">
            <v>1.3.02.01.00903</v>
          </cell>
          <cell r="C2401" t="str">
            <v xml:space="preserve">BENS EM ANDAMENTO                                 </v>
          </cell>
          <cell r="D2401">
            <v>5</v>
          </cell>
          <cell r="E2401">
            <v>0</v>
          </cell>
          <cell r="F2401">
            <v>0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0</v>
          </cell>
          <cell r="P2401">
            <v>0</v>
          </cell>
          <cell r="AO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0</v>
          </cell>
          <cell r="AY2401">
            <v>0</v>
          </cell>
          <cell r="AZ2401">
            <v>0</v>
          </cell>
          <cell r="BA2401">
            <v>0</v>
          </cell>
          <cell r="BB2401">
            <v>0</v>
          </cell>
          <cell r="BC2401">
            <v>0</v>
          </cell>
          <cell r="BD2401">
            <v>0</v>
          </cell>
          <cell r="BE2401">
            <v>0</v>
          </cell>
          <cell r="BF2401">
            <v>0</v>
          </cell>
          <cell r="BG2401">
            <v>0</v>
          </cell>
          <cell r="BH2401">
            <v>0</v>
          </cell>
          <cell r="BI2401">
            <v>0</v>
          </cell>
          <cell r="BJ2401">
            <v>0</v>
          </cell>
          <cell r="BK2401">
            <v>0</v>
          </cell>
          <cell r="BL2401">
            <v>0</v>
          </cell>
        </row>
        <row r="2402">
          <cell r="B2402" t="str">
            <v>1.3.02.01.00904</v>
          </cell>
          <cell r="C2402" t="str">
            <v xml:space="preserve">AMPLIACAO ALMOXARIFADO-PLN                        </v>
          </cell>
          <cell r="D2402">
            <v>5</v>
          </cell>
          <cell r="E2402">
            <v>0</v>
          </cell>
          <cell r="F2402">
            <v>0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6601.69</v>
          </cell>
          <cell r="R2402">
            <v>6601.69</v>
          </cell>
          <cell r="S2402">
            <v>6601.69</v>
          </cell>
          <cell r="T2402">
            <v>6601.69</v>
          </cell>
          <cell r="U2402">
            <v>6601.69</v>
          </cell>
          <cell r="V2402">
            <v>6601.69</v>
          </cell>
          <cell r="W2402">
            <v>6601.69</v>
          </cell>
          <cell r="X2402">
            <v>6601.69</v>
          </cell>
          <cell r="Y2402">
            <v>6601.69</v>
          </cell>
          <cell r="Z2402">
            <v>6601.69</v>
          </cell>
          <cell r="AA2402">
            <v>6601.69</v>
          </cell>
          <cell r="AB2402">
            <v>6601.69</v>
          </cell>
          <cell r="AC2402">
            <v>6601.69</v>
          </cell>
          <cell r="AD2402">
            <v>6601.69</v>
          </cell>
          <cell r="AE2402">
            <v>6601.69</v>
          </cell>
          <cell r="AF2402">
            <v>6601.69</v>
          </cell>
          <cell r="AG2402">
            <v>6601.69</v>
          </cell>
          <cell r="AH2402">
            <v>6601.69</v>
          </cell>
          <cell r="AI2402">
            <v>6601.69</v>
          </cell>
          <cell r="AJ2402">
            <v>6601.69</v>
          </cell>
          <cell r="AK2402">
            <v>6601.69</v>
          </cell>
          <cell r="AL2402">
            <v>6601.69</v>
          </cell>
          <cell r="AM2402">
            <v>0</v>
          </cell>
          <cell r="AN2402">
            <v>0</v>
          </cell>
          <cell r="AO2402">
            <v>0</v>
          </cell>
          <cell r="AP2402">
            <v>0</v>
          </cell>
          <cell r="AQ2402">
            <v>0</v>
          </cell>
          <cell r="AR2402">
            <v>0</v>
          </cell>
          <cell r="AS2402">
            <v>0</v>
          </cell>
          <cell r="AT2402">
            <v>0</v>
          </cell>
          <cell r="AU2402">
            <v>0</v>
          </cell>
          <cell r="AV2402">
            <v>0</v>
          </cell>
          <cell r="AW2402">
            <v>0</v>
          </cell>
          <cell r="AX2402">
            <v>0</v>
          </cell>
          <cell r="AY2402">
            <v>0</v>
          </cell>
          <cell r="AZ2402">
            <v>0</v>
          </cell>
          <cell r="BA2402">
            <v>0</v>
          </cell>
          <cell r="BB2402">
            <v>0</v>
          </cell>
          <cell r="BC2402">
            <v>0</v>
          </cell>
          <cell r="BD2402">
            <v>0</v>
          </cell>
          <cell r="BE2402">
            <v>0</v>
          </cell>
          <cell r="BF2402">
            <v>0</v>
          </cell>
          <cell r="BG2402">
            <v>0</v>
          </cell>
          <cell r="BH2402">
            <v>0</v>
          </cell>
          <cell r="BI2402">
            <v>0</v>
          </cell>
          <cell r="BJ2402">
            <v>0</v>
          </cell>
          <cell r="BK2402">
            <v>0</v>
          </cell>
          <cell r="BL2402">
            <v>0</v>
          </cell>
        </row>
        <row r="2403">
          <cell r="B2403" t="str">
            <v>1.3.02.02</v>
          </cell>
          <cell r="C2403" t="str">
            <v xml:space="preserve">CONSTRUCOES EM ANDAMENTO - TCR                    </v>
          </cell>
          <cell r="D2403">
            <v>4</v>
          </cell>
          <cell r="E2403">
            <v>0</v>
          </cell>
          <cell r="F2403">
            <v>0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0</v>
          </cell>
          <cell r="AY2403">
            <v>0</v>
          </cell>
          <cell r="AZ2403">
            <v>0</v>
          </cell>
          <cell r="BA2403">
            <v>0</v>
          </cell>
          <cell r="BB2403">
            <v>0</v>
          </cell>
          <cell r="BC2403">
            <v>0</v>
          </cell>
          <cell r="BD2403">
            <v>0</v>
          </cell>
          <cell r="BE2403">
            <v>0</v>
          </cell>
          <cell r="BF2403">
            <v>0</v>
          </cell>
          <cell r="BG2403">
            <v>0</v>
          </cell>
          <cell r="BH2403">
            <v>0</v>
          </cell>
          <cell r="BI2403">
            <v>0</v>
          </cell>
          <cell r="BJ2403">
            <v>0</v>
          </cell>
          <cell r="BK2403">
            <v>0</v>
          </cell>
          <cell r="BL2403">
            <v>0</v>
          </cell>
        </row>
        <row r="2404">
          <cell r="B2404" t="str">
            <v>1.3.02.02.00001</v>
          </cell>
          <cell r="C2404" t="str">
            <v xml:space="preserve">CAIXOTAO                                          </v>
          </cell>
          <cell r="D2404">
            <v>5</v>
          </cell>
          <cell r="E2404">
            <v>0</v>
          </cell>
          <cell r="F2404">
            <v>0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0</v>
          </cell>
          <cell r="P2404">
            <v>0</v>
          </cell>
          <cell r="AO2404">
            <v>0</v>
          </cell>
          <cell r="AP2404">
            <v>0</v>
          </cell>
          <cell r="AQ2404">
            <v>0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0</v>
          </cell>
          <cell r="AY2404">
            <v>0</v>
          </cell>
          <cell r="AZ2404">
            <v>0</v>
          </cell>
          <cell r="BA2404">
            <v>0</v>
          </cell>
          <cell r="BB2404">
            <v>0</v>
          </cell>
          <cell r="BC2404">
            <v>0</v>
          </cell>
          <cell r="BD2404">
            <v>0</v>
          </cell>
          <cell r="BE2404">
            <v>0</v>
          </cell>
          <cell r="BF2404">
            <v>0</v>
          </cell>
          <cell r="BG2404">
            <v>0</v>
          </cell>
          <cell r="BH2404">
            <v>0</v>
          </cell>
          <cell r="BI2404">
            <v>0</v>
          </cell>
          <cell r="BJ2404">
            <v>0</v>
          </cell>
          <cell r="BK2404">
            <v>0</v>
          </cell>
          <cell r="BL2404">
            <v>0</v>
          </cell>
        </row>
        <row r="2405">
          <cell r="B2405" t="str">
            <v>1.3.02.02.00002</v>
          </cell>
          <cell r="C2405" t="str">
            <v xml:space="preserve">BALANCA                                           </v>
          </cell>
          <cell r="D2405">
            <v>5</v>
          </cell>
          <cell r="E2405">
            <v>0</v>
          </cell>
          <cell r="F2405">
            <v>0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  <cell r="AY2405">
            <v>0</v>
          </cell>
          <cell r="AZ2405">
            <v>0</v>
          </cell>
          <cell r="BA2405">
            <v>0</v>
          </cell>
          <cell r="BB2405">
            <v>0</v>
          </cell>
          <cell r="BC2405">
            <v>0</v>
          </cell>
          <cell r="BD2405">
            <v>0</v>
          </cell>
          <cell r="BE2405">
            <v>0</v>
          </cell>
          <cell r="BF2405">
            <v>0</v>
          </cell>
          <cell r="BG2405">
            <v>0</v>
          </cell>
          <cell r="BH2405">
            <v>0</v>
          </cell>
          <cell r="BI2405">
            <v>0</v>
          </cell>
          <cell r="BJ2405">
            <v>0</v>
          </cell>
          <cell r="BK2405">
            <v>0</v>
          </cell>
          <cell r="BL2405">
            <v>0</v>
          </cell>
        </row>
        <row r="2406">
          <cell r="B2406" t="str">
            <v>1.3.02.02.00003</v>
          </cell>
          <cell r="C2406" t="str">
            <v xml:space="preserve">AMPLIACAO ESCRITORIO                              </v>
          </cell>
          <cell r="D2406">
            <v>5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  <cell r="AY2406">
            <v>0</v>
          </cell>
          <cell r="AZ2406">
            <v>0</v>
          </cell>
          <cell r="BA2406">
            <v>0</v>
          </cell>
          <cell r="BB2406">
            <v>0</v>
          </cell>
          <cell r="BC2406">
            <v>0</v>
          </cell>
          <cell r="BD2406">
            <v>0</v>
          </cell>
          <cell r="BE2406">
            <v>0</v>
          </cell>
          <cell r="BF2406">
            <v>0</v>
          </cell>
          <cell r="BG2406">
            <v>0</v>
          </cell>
          <cell r="BH2406">
            <v>0</v>
          </cell>
          <cell r="BI2406">
            <v>0</v>
          </cell>
          <cell r="BJ2406">
            <v>0</v>
          </cell>
          <cell r="BK2406">
            <v>0</v>
          </cell>
          <cell r="BL2406">
            <v>0</v>
          </cell>
        </row>
        <row r="2407">
          <cell r="B2407" t="str">
            <v>1.3.02.02.00004</v>
          </cell>
          <cell r="C2407" t="str">
            <v xml:space="preserve">PAINEL ELETRICO                                   </v>
          </cell>
          <cell r="D2407">
            <v>5</v>
          </cell>
          <cell r="E2407">
            <v>0</v>
          </cell>
          <cell r="F2407">
            <v>0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AO2407">
            <v>0</v>
          </cell>
          <cell r="AP2407">
            <v>0</v>
          </cell>
          <cell r="AQ2407">
            <v>0</v>
          </cell>
          <cell r="AR2407">
            <v>0</v>
          </cell>
          <cell r="AS2407">
            <v>0</v>
          </cell>
          <cell r="AT2407">
            <v>0</v>
          </cell>
          <cell r="AU2407">
            <v>0</v>
          </cell>
          <cell r="AV2407">
            <v>0</v>
          </cell>
          <cell r="AW2407">
            <v>0</v>
          </cell>
          <cell r="AX2407">
            <v>0</v>
          </cell>
          <cell r="AY2407">
            <v>0</v>
          </cell>
          <cell r="AZ2407">
            <v>0</v>
          </cell>
          <cell r="BA2407">
            <v>0</v>
          </cell>
          <cell r="BB2407">
            <v>0</v>
          </cell>
          <cell r="BC2407">
            <v>0</v>
          </cell>
          <cell r="BD2407">
            <v>0</v>
          </cell>
          <cell r="BE2407">
            <v>0</v>
          </cell>
          <cell r="BF2407">
            <v>0</v>
          </cell>
          <cell r="BG2407">
            <v>0</v>
          </cell>
          <cell r="BH2407">
            <v>0</v>
          </cell>
          <cell r="BI2407">
            <v>0</v>
          </cell>
          <cell r="BJ2407">
            <v>0</v>
          </cell>
          <cell r="BK2407">
            <v>0</v>
          </cell>
          <cell r="BL2407">
            <v>0</v>
          </cell>
        </row>
        <row r="2408">
          <cell r="B2408" t="str">
            <v>1.3.02.02.00005</v>
          </cell>
          <cell r="C2408" t="str">
            <v xml:space="preserve">ALMOXARIFADO                                      </v>
          </cell>
          <cell r="D2408">
            <v>5</v>
          </cell>
          <cell r="E2408">
            <v>0</v>
          </cell>
          <cell r="F2408">
            <v>0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AO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T2408">
            <v>0</v>
          </cell>
          <cell r="AU2408">
            <v>0</v>
          </cell>
          <cell r="AV2408">
            <v>0</v>
          </cell>
          <cell r="AW2408">
            <v>0</v>
          </cell>
          <cell r="AX2408">
            <v>0</v>
          </cell>
          <cell r="AY2408">
            <v>0</v>
          </cell>
          <cell r="AZ2408">
            <v>0</v>
          </cell>
          <cell r="BA2408">
            <v>0</v>
          </cell>
          <cell r="BB2408">
            <v>0</v>
          </cell>
          <cell r="BC2408">
            <v>0</v>
          </cell>
          <cell r="BD2408">
            <v>0</v>
          </cell>
          <cell r="BE2408">
            <v>0</v>
          </cell>
          <cell r="BF2408">
            <v>0</v>
          </cell>
          <cell r="BG2408">
            <v>0</v>
          </cell>
          <cell r="BH2408">
            <v>0</v>
          </cell>
          <cell r="BI2408">
            <v>0</v>
          </cell>
          <cell r="BJ2408">
            <v>0</v>
          </cell>
          <cell r="BK2408">
            <v>0</v>
          </cell>
          <cell r="BL2408">
            <v>0</v>
          </cell>
        </row>
        <row r="2409">
          <cell r="B2409" t="str">
            <v>1.3.02.03</v>
          </cell>
          <cell r="C2409" t="str">
            <v xml:space="preserve">CONSTRUCOES EM ANDAMENTO - PLN                    </v>
          </cell>
          <cell r="D2409">
            <v>4</v>
          </cell>
          <cell r="E2409">
            <v>0</v>
          </cell>
          <cell r="F2409">
            <v>0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0.5</v>
          </cell>
          <cell r="R2409">
            <v>0.5</v>
          </cell>
          <cell r="S2409">
            <v>203503.55</v>
          </cell>
          <cell r="T2409">
            <v>563489.98</v>
          </cell>
          <cell r="U2409">
            <v>810008.15</v>
          </cell>
          <cell r="V2409">
            <v>1112013.18</v>
          </cell>
          <cell r="W2409">
            <v>1130561.51</v>
          </cell>
          <cell r="X2409">
            <v>1133364.31</v>
          </cell>
          <cell r="Y2409">
            <v>0.5</v>
          </cell>
          <cell r="Z2409">
            <v>0.5</v>
          </cell>
          <cell r="AA2409">
            <v>0.5</v>
          </cell>
          <cell r="AB2409">
            <v>0.5</v>
          </cell>
          <cell r="AC2409">
            <v>0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H2409">
            <v>0</v>
          </cell>
          <cell r="AI2409">
            <v>0</v>
          </cell>
          <cell r="AJ2409">
            <v>0</v>
          </cell>
          <cell r="AK2409">
            <v>0</v>
          </cell>
          <cell r="AL2409">
            <v>0</v>
          </cell>
          <cell r="AM2409">
            <v>0</v>
          </cell>
          <cell r="AN2409">
            <v>0</v>
          </cell>
          <cell r="AO2409">
            <v>1740</v>
          </cell>
          <cell r="AP2409">
            <v>2340</v>
          </cell>
          <cell r="AQ2409">
            <v>2340</v>
          </cell>
          <cell r="AR2409">
            <v>2340</v>
          </cell>
          <cell r="AS2409">
            <v>2340</v>
          </cell>
          <cell r="AT2409">
            <v>2340</v>
          </cell>
          <cell r="AU2409">
            <v>2340</v>
          </cell>
          <cell r="AV2409">
            <v>2340</v>
          </cell>
          <cell r="AW2409">
            <v>2340</v>
          </cell>
          <cell r="AX2409">
            <v>2340</v>
          </cell>
          <cell r="AY2409">
            <v>2340</v>
          </cell>
          <cell r="AZ2409">
            <v>2340</v>
          </cell>
          <cell r="BA2409">
            <v>2340</v>
          </cell>
          <cell r="BB2409">
            <v>2340</v>
          </cell>
          <cell r="BC2409">
            <v>2340</v>
          </cell>
          <cell r="BD2409">
            <v>0</v>
          </cell>
          <cell r="BE2409">
            <v>0</v>
          </cell>
          <cell r="BF2409">
            <v>0</v>
          </cell>
          <cell r="BG2409">
            <v>0</v>
          </cell>
          <cell r="BH2409">
            <v>0</v>
          </cell>
          <cell r="BI2409">
            <v>0</v>
          </cell>
          <cell r="BJ2409">
            <v>0</v>
          </cell>
          <cell r="BK2409">
            <v>0</v>
          </cell>
          <cell r="BL2409">
            <v>0</v>
          </cell>
        </row>
        <row r="2410">
          <cell r="B2410" t="str">
            <v>1.3.02.03.00001</v>
          </cell>
          <cell r="C2410" t="str">
            <v xml:space="preserve">ARMAZEM 4                                         </v>
          </cell>
          <cell r="D2410">
            <v>5</v>
          </cell>
          <cell r="E2410">
            <v>0</v>
          </cell>
          <cell r="F2410">
            <v>0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  <cell r="Q2410">
            <v>0</v>
          </cell>
          <cell r="R2410">
            <v>0</v>
          </cell>
          <cell r="S2410">
            <v>0</v>
          </cell>
          <cell r="T2410">
            <v>2325</v>
          </cell>
          <cell r="U2410">
            <v>2325</v>
          </cell>
          <cell r="V2410">
            <v>2325</v>
          </cell>
          <cell r="W2410">
            <v>2325</v>
          </cell>
          <cell r="X2410">
            <v>2325</v>
          </cell>
          <cell r="Y2410">
            <v>0</v>
          </cell>
          <cell r="Z2410">
            <v>0</v>
          </cell>
          <cell r="AA2410">
            <v>0</v>
          </cell>
          <cell r="AB2410">
            <v>0</v>
          </cell>
          <cell r="AC2410">
            <v>0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H2410">
            <v>0</v>
          </cell>
          <cell r="AI2410">
            <v>0</v>
          </cell>
          <cell r="AJ2410">
            <v>0</v>
          </cell>
          <cell r="AK2410">
            <v>0</v>
          </cell>
          <cell r="AL2410">
            <v>0</v>
          </cell>
          <cell r="AM2410">
            <v>0</v>
          </cell>
          <cell r="AN2410">
            <v>0</v>
          </cell>
          <cell r="AO2410">
            <v>0</v>
          </cell>
          <cell r="AP2410">
            <v>0</v>
          </cell>
          <cell r="AQ2410">
            <v>0</v>
          </cell>
          <cell r="AR2410">
            <v>0</v>
          </cell>
          <cell r="AS2410">
            <v>0</v>
          </cell>
          <cell r="AT2410">
            <v>0</v>
          </cell>
          <cell r="AU2410">
            <v>0</v>
          </cell>
          <cell r="AV2410">
            <v>0</v>
          </cell>
          <cell r="AW2410">
            <v>0</v>
          </cell>
          <cell r="AX2410">
            <v>0</v>
          </cell>
          <cell r="AY2410">
            <v>0</v>
          </cell>
          <cell r="AZ2410">
            <v>0</v>
          </cell>
          <cell r="BA2410">
            <v>0</v>
          </cell>
          <cell r="BB2410">
            <v>0</v>
          </cell>
          <cell r="BC2410">
            <v>0</v>
          </cell>
          <cell r="BD2410">
            <v>0</v>
          </cell>
          <cell r="BE2410">
            <v>0</v>
          </cell>
          <cell r="BF2410">
            <v>0</v>
          </cell>
          <cell r="BG2410">
            <v>0</v>
          </cell>
          <cell r="BH2410">
            <v>0</v>
          </cell>
          <cell r="BI2410">
            <v>0</v>
          </cell>
          <cell r="BJ2410">
            <v>0</v>
          </cell>
          <cell r="BK2410">
            <v>0</v>
          </cell>
          <cell r="BL2410">
            <v>0</v>
          </cell>
        </row>
        <row r="2411">
          <cell r="B2411" t="str">
            <v>1.3.02.03.00002</v>
          </cell>
          <cell r="C2411" t="str">
            <v xml:space="preserve">EQUIPAMENTO 4/5                                   </v>
          </cell>
          <cell r="D2411">
            <v>5</v>
          </cell>
          <cell r="E2411">
            <v>0</v>
          </cell>
          <cell r="F2411">
            <v>0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AO2411">
            <v>0</v>
          </cell>
          <cell r="AP2411">
            <v>0</v>
          </cell>
          <cell r="AQ2411">
            <v>0</v>
          </cell>
          <cell r="AR2411">
            <v>0</v>
          </cell>
          <cell r="AS2411">
            <v>0</v>
          </cell>
          <cell r="AT2411">
            <v>0</v>
          </cell>
          <cell r="AU2411">
            <v>0</v>
          </cell>
          <cell r="AV2411">
            <v>0</v>
          </cell>
          <cell r="AW2411">
            <v>0</v>
          </cell>
          <cell r="AX2411">
            <v>0</v>
          </cell>
          <cell r="AY2411">
            <v>0</v>
          </cell>
          <cell r="AZ2411">
            <v>0</v>
          </cell>
          <cell r="BA2411">
            <v>0</v>
          </cell>
          <cell r="BB2411">
            <v>0</v>
          </cell>
          <cell r="BC2411">
            <v>0</v>
          </cell>
          <cell r="BD2411">
            <v>0</v>
          </cell>
          <cell r="BE2411">
            <v>0</v>
          </cell>
          <cell r="BF2411">
            <v>0</v>
          </cell>
          <cell r="BG2411">
            <v>0</v>
          </cell>
          <cell r="BH2411">
            <v>0</v>
          </cell>
          <cell r="BI2411">
            <v>0</v>
          </cell>
          <cell r="BJ2411">
            <v>0</v>
          </cell>
          <cell r="BK2411">
            <v>0</v>
          </cell>
          <cell r="BL2411">
            <v>0</v>
          </cell>
        </row>
        <row r="2412">
          <cell r="B2412" t="str">
            <v>1.3.02.03.00003</v>
          </cell>
          <cell r="C2412" t="str">
            <v xml:space="preserve">DESCARGA 4                                        </v>
          </cell>
          <cell r="D2412">
            <v>5</v>
          </cell>
          <cell r="E2412">
            <v>0</v>
          </cell>
          <cell r="F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AO2412">
            <v>0</v>
          </cell>
          <cell r="AP2412">
            <v>0</v>
          </cell>
          <cell r="AQ2412">
            <v>0</v>
          </cell>
          <cell r="AR2412">
            <v>0</v>
          </cell>
          <cell r="AS2412">
            <v>0</v>
          </cell>
          <cell r="AT2412">
            <v>0</v>
          </cell>
          <cell r="AU2412">
            <v>0</v>
          </cell>
          <cell r="AV2412">
            <v>0</v>
          </cell>
          <cell r="AW2412">
            <v>0</v>
          </cell>
          <cell r="AX2412">
            <v>0</v>
          </cell>
          <cell r="AY2412">
            <v>0</v>
          </cell>
          <cell r="AZ2412">
            <v>0</v>
          </cell>
          <cell r="BA2412">
            <v>0</v>
          </cell>
          <cell r="BB2412">
            <v>0</v>
          </cell>
          <cell r="BC2412">
            <v>0</v>
          </cell>
          <cell r="BD2412">
            <v>0</v>
          </cell>
          <cell r="BE2412">
            <v>0</v>
          </cell>
          <cell r="BF2412">
            <v>0</v>
          </cell>
          <cell r="BG2412">
            <v>0</v>
          </cell>
          <cell r="BH2412">
            <v>0</v>
          </cell>
          <cell r="BI2412">
            <v>0</v>
          </cell>
          <cell r="BJ2412">
            <v>0</v>
          </cell>
          <cell r="BK2412">
            <v>0</v>
          </cell>
          <cell r="BL2412">
            <v>0</v>
          </cell>
        </row>
        <row r="2413">
          <cell r="B2413" t="str">
            <v>1.3.02.03.00004</v>
          </cell>
          <cell r="C2413" t="str">
            <v xml:space="preserve">PAVIMENTACAO CAMINHAO                             </v>
          </cell>
          <cell r="D2413">
            <v>5</v>
          </cell>
          <cell r="E2413">
            <v>0</v>
          </cell>
          <cell r="F2413">
            <v>0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  <cell r="Q2413">
            <v>0.5</v>
          </cell>
          <cell r="R2413">
            <v>0.5</v>
          </cell>
          <cell r="S2413">
            <v>20480.5</v>
          </cell>
          <cell r="T2413">
            <v>20480.5</v>
          </cell>
          <cell r="U2413">
            <v>20480.5</v>
          </cell>
          <cell r="V2413">
            <v>20480.5</v>
          </cell>
          <cell r="W2413">
            <v>20480.5</v>
          </cell>
          <cell r="X2413">
            <v>20480.5</v>
          </cell>
          <cell r="Y2413">
            <v>0.5</v>
          </cell>
          <cell r="Z2413">
            <v>0.5</v>
          </cell>
          <cell r="AA2413">
            <v>0.5</v>
          </cell>
          <cell r="AB2413">
            <v>0.5</v>
          </cell>
          <cell r="AC2413">
            <v>0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H2413">
            <v>0</v>
          </cell>
          <cell r="AI2413">
            <v>0</v>
          </cell>
          <cell r="AJ2413">
            <v>0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O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T2413">
            <v>0</v>
          </cell>
          <cell r="AU2413">
            <v>0</v>
          </cell>
          <cell r="AV2413">
            <v>0</v>
          </cell>
          <cell r="AW2413">
            <v>0</v>
          </cell>
          <cell r="AX2413">
            <v>0</v>
          </cell>
          <cell r="AY2413">
            <v>0</v>
          </cell>
          <cell r="AZ2413">
            <v>0</v>
          </cell>
          <cell r="BA2413">
            <v>0</v>
          </cell>
          <cell r="BB2413">
            <v>0</v>
          </cell>
          <cell r="BC2413">
            <v>0</v>
          </cell>
          <cell r="BD2413">
            <v>0</v>
          </cell>
          <cell r="BE2413">
            <v>0</v>
          </cell>
          <cell r="BF2413">
            <v>0</v>
          </cell>
          <cell r="BG2413">
            <v>0</v>
          </cell>
          <cell r="BH2413">
            <v>0</v>
          </cell>
          <cell r="BI2413">
            <v>0</v>
          </cell>
          <cell r="BJ2413">
            <v>0</v>
          </cell>
          <cell r="BK2413">
            <v>0</v>
          </cell>
          <cell r="BL2413">
            <v>0</v>
          </cell>
        </row>
        <row r="2414">
          <cell r="B2414" t="str">
            <v>1.3.02.03.00005</v>
          </cell>
          <cell r="C2414" t="str">
            <v xml:space="preserve">PAVIMENTACAO PATIO ARMAZEM 4                      </v>
          </cell>
          <cell r="D2414">
            <v>5</v>
          </cell>
          <cell r="E2414">
            <v>0</v>
          </cell>
          <cell r="F2414">
            <v>0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0</v>
          </cell>
          <cell r="P2414">
            <v>0</v>
          </cell>
          <cell r="Q2414">
            <v>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  <cell r="X2414">
            <v>0</v>
          </cell>
          <cell r="Y2414">
            <v>-139669.12</v>
          </cell>
          <cell r="Z2414">
            <v>-139669.12</v>
          </cell>
          <cell r="AA2414">
            <v>-139669.12</v>
          </cell>
          <cell r="AB2414">
            <v>0</v>
          </cell>
          <cell r="AC2414">
            <v>0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H2414">
            <v>0</v>
          </cell>
          <cell r="AI2414">
            <v>0</v>
          </cell>
          <cell r="AJ2414">
            <v>0</v>
          </cell>
          <cell r="AK2414">
            <v>0</v>
          </cell>
          <cell r="AL2414">
            <v>0</v>
          </cell>
          <cell r="AM2414">
            <v>0</v>
          </cell>
          <cell r="AN2414">
            <v>0</v>
          </cell>
          <cell r="AO2414">
            <v>0</v>
          </cell>
          <cell r="AP2414">
            <v>0</v>
          </cell>
          <cell r="AQ2414">
            <v>0</v>
          </cell>
          <cell r="AR2414">
            <v>0</v>
          </cell>
          <cell r="AS2414">
            <v>0</v>
          </cell>
          <cell r="AT2414">
            <v>0</v>
          </cell>
          <cell r="AU2414">
            <v>0</v>
          </cell>
          <cell r="AV2414">
            <v>0</v>
          </cell>
          <cell r="AW2414">
            <v>0</v>
          </cell>
          <cell r="AX2414">
            <v>0</v>
          </cell>
          <cell r="AY2414">
            <v>0</v>
          </cell>
          <cell r="AZ2414">
            <v>0</v>
          </cell>
          <cell r="BA2414">
            <v>0</v>
          </cell>
          <cell r="BB2414">
            <v>0</v>
          </cell>
          <cell r="BC2414">
            <v>0</v>
          </cell>
          <cell r="BD2414">
            <v>0</v>
          </cell>
          <cell r="BE2414">
            <v>0</v>
          </cell>
          <cell r="BF2414">
            <v>0</v>
          </cell>
          <cell r="BG2414">
            <v>0</v>
          </cell>
          <cell r="BH2414">
            <v>0</v>
          </cell>
          <cell r="BI2414">
            <v>0</v>
          </cell>
          <cell r="BJ2414">
            <v>0</v>
          </cell>
          <cell r="BK2414">
            <v>0</v>
          </cell>
          <cell r="BL2414">
            <v>0</v>
          </cell>
        </row>
        <row r="2415">
          <cell r="B2415" t="str">
            <v>1.3.02.03.00006</v>
          </cell>
          <cell r="C2415" t="str">
            <v xml:space="preserve">REDE PLUVIAL                                      </v>
          </cell>
          <cell r="D2415">
            <v>5</v>
          </cell>
          <cell r="E2415">
            <v>0</v>
          </cell>
          <cell r="F2415">
            <v>0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AO2415">
            <v>0</v>
          </cell>
          <cell r="AP2415">
            <v>0</v>
          </cell>
          <cell r="AQ2415">
            <v>0</v>
          </cell>
          <cell r="AR2415">
            <v>0</v>
          </cell>
          <cell r="AS2415">
            <v>0</v>
          </cell>
          <cell r="AT2415">
            <v>0</v>
          </cell>
          <cell r="AU2415">
            <v>0</v>
          </cell>
          <cell r="AV2415">
            <v>0</v>
          </cell>
          <cell r="AW2415">
            <v>0</v>
          </cell>
          <cell r="AX2415">
            <v>0</v>
          </cell>
          <cell r="AY2415">
            <v>0</v>
          </cell>
          <cell r="AZ2415">
            <v>0</v>
          </cell>
          <cell r="BA2415">
            <v>0</v>
          </cell>
          <cell r="BB2415">
            <v>0</v>
          </cell>
          <cell r="BC2415">
            <v>0</v>
          </cell>
          <cell r="BD2415">
            <v>0</v>
          </cell>
          <cell r="BE2415">
            <v>0</v>
          </cell>
          <cell r="BF2415">
            <v>0</v>
          </cell>
          <cell r="BG2415">
            <v>0</v>
          </cell>
          <cell r="BH2415">
            <v>0</v>
          </cell>
          <cell r="BI2415">
            <v>0</v>
          </cell>
          <cell r="BJ2415">
            <v>0</v>
          </cell>
          <cell r="BK2415">
            <v>0</v>
          </cell>
          <cell r="BL2415">
            <v>0</v>
          </cell>
        </row>
        <row r="2416">
          <cell r="B2416" t="str">
            <v>1.3.02.03.00007</v>
          </cell>
          <cell r="C2416" t="str">
            <v xml:space="preserve">REFORMA REDE DE ILUMINACAO                        </v>
          </cell>
          <cell r="D2416">
            <v>5</v>
          </cell>
          <cell r="E2416">
            <v>0</v>
          </cell>
          <cell r="F2416">
            <v>0</v>
          </cell>
          <cell r="G2416">
            <v>0</v>
          </cell>
          <cell r="H2416">
            <v>0</v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0</v>
          </cell>
          <cell r="P2416">
            <v>0</v>
          </cell>
          <cell r="AO2416">
            <v>0</v>
          </cell>
          <cell r="AP2416">
            <v>0</v>
          </cell>
          <cell r="AQ2416">
            <v>0</v>
          </cell>
          <cell r="AR2416">
            <v>0</v>
          </cell>
          <cell r="AS2416">
            <v>0</v>
          </cell>
          <cell r="AT2416">
            <v>0</v>
          </cell>
          <cell r="AU2416">
            <v>0</v>
          </cell>
          <cell r="AV2416">
            <v>0</v>
          </cell>
          <cell r="AW2416">
            <v>0</v>
          </cell>
          <cell r="AX2416">
            <v>0</v>
          </cell>
          <cell r="AY2416">
            <v>0</v>
          </cell>
          <cell r="AZ2416">
            <v>0</v>
          </cell>
          <cell r="BA2416">
            <v>0</v>
          </cell>
          <cell r="BB2416">
            <v>0</v>
          </cell>
          <cell r="BC2416">
            <v>0</v>
          </cell>
          <cell r="BD2416">
            <v>0</v>
          </cell>
          <cell r="BE2416">
            <v>0</v>
          </cell>
          <cell r="BF2416">
            <v>0</v>
          </cell>
          <cell r="BG2416">
            <v>0</v>
          </cell>
          <cell r="BH2416">
            <v>0</v>
          </cell>
          <cell r="BI2416">
            <v>0</v>
          </cell>
          <cell r="BJ2416">
            <v>0</v>
          </cell>
          <cell r="BK2416">
            <v>0</v>
          </cell>
          <cell r="BL2416">
            <v>0</v>
          </cell>
        </row>
        <row r="2417">
          <cell r="B2417" t="str">
            <v>1.3.02.03.00008</v>
          </cell>
          <cell r="C2417" t="str">
            <v xml:space="preserve">CAIXOTOES HERINGER II                             </v>
          </cell>
          <cell r="D2417">
            <v>5</v>
          </cell>
          <cell r="E2417">
            <v>0</v>
          </cell>
          <cell r="F2417">
            <v>0</v>
          </cell>
          <cell r="G2417">
            <v>0</v>
          </cell>
          <cell r="H2417">
            <v>0</v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0</v>
          </cell>
          <cell r="P2417">
            <v>0</v>
          </cell>
          <cell r="AO2417">
            <v>0</v>
          </cell>
          <cell r="AP2417">
            <v>0</v>
          </cell>
          <cell r="AQ2417">
            <v>0</v>
          </cell>
          <cell r="AR2417">
            <v>0</v>
          </cell>
          <cell r="AS2417">
            <v>0</v>
          </cell>
          <cell r="AT2417">
            <v>0</v>
          </cell>
          <cell r="AU2417">
            <v>0</v>
          </cell>
          <cell r="AV2417">
            <v>0</v>
          </cell>
          <cell r="AW2417">
            <v>0</v>
          </cell>
          <cell r="AX2417">
            <v>0</v>
          </cell>
          <cell r="AY2417">
            <v>0</v>
          </cell>
          <cell r="AZ2417">
            <v>0</v>
          </cell>
          <cell r="BA2417">
            <v>0</v>
          </cell>
          <cell r="BB2417">
            <v>0</v>
          </cell>
          <cell r="BC2417">
            <v>0</v>
          </cell>
          <cell r="BD2417">
            <v>0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0</v>
          </cell>
          <cell r="BJ2417">
            <v>0</v>
          </cell>
          <cell r="BK2417">
            <v>0</v>
          </cell>
          <cell r="BL2417">
            <v>0</v>
          </cell>
        </row>
        <row r="2418">
          <cell r="B2418" t="str">
            <v>1.3.02.03.00009</v>
          </cell>
          <cell r="C2418" t="str">
            <v xml:space="preserve">AMPLIACAO 1O PISO ESCRITORIO                      </v>
          </cell>
          <cell r="D2418">
            <v>5</v>
          </cell>
          <cell r="E2418">
            <v>0</v>
          </cell>
          <cell r="F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0</v>
          </cell>
          <cell r="P2418">
            <v>0</v>
          </cell>
          <cell r="AO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0</v>
          </cell>
          <cell r="AY2418">
            <v>0</v>
          </cell>
          <cell r="AZ2418">
            <v>0</v>
          </cell>
          <cell r="BA2418">
            <v>0</v>
          </cell>
          <cell r="BB2418">
            <v>0</v>
          </cell>
          <cell r="BC2418">
            <v>0</v>
          </cell>
          <cell r="BD2418">
            <v>0</v>
          </cell>
          <cell r="BE2418">
            <v>0</v>
          </cell>
          <cell r="BF2418">
            <v>0</v>
          </cell>
          <cell r="BG2418">
            <v>0</v>
          </cell>
          <cell r="BH2418">
            <v>0</v>
          </cell>
          <cell r="BI2418">
            <v>0</v>
          </cell>
          <cell r="BJ2418">
            <v>0</v>
          </cell>
          <cell r="BK2418">
            <v>0</v>
          </cell>
          <cell r="BL2418">
            <v>0</v>
          </cell>
        </row>
        <row r="2419">
          <cell r="B2419" t="str">
            <v>1.3.02.03.00010</v>
          </cell>
          <cell r="C2419" t="str">
            <v xml:space="preserve">CAIXA D AGUA                                      </v>
          </cell>
          <cell r="D2419">
            <v>5</v>
          </cell>
          <cell r="E2419">
            <v>0</v>
          </cell>
          <cell r="F2419">
            <v>0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AO2419">
            <v>0</v>
          </cell>
          <cell r="AP2419">
            <v>0</v>
          </cell>
          <cell r="AQ2419">
            <v>0</v>
          </cell>
          <cell r="AR2419">
            <v>0</v>
          </cell>
          <cell r="AS2419">
            <v>0</v>
          </cell>
          <cell r="AT2419">
            <v>0</v>
          </cell>
          <cell r="AU2419">
            <v>0</v>
          </cell>
          <cell r="AV2419">
            <v>0</v>
          </cell>
          <cell r="AW2419">
            <v>0</v>
          </cell>
          <cell r="AX2419">
            <v>0</v>
          </cell>
          <cell r="AY2419">
            <v>0</v>
          </cell>
          <cell r="AZ2419">
            <v>0</v>
          </cell>
          <cell r="BA2419">
            <v>0</v>
          </cell>
          <cell r="BB2419">
            <v>0</v>
          </cell>
          <cell r="BC2419">
            <v>0</v>
          </cell>
          <cell r="BD2419">
            <v>0</v>
          </cell>
          <cell r="BE2419">
            <v>0</v>
          </cell>
          <cell r="BF2419">
            <v>0</v>
          </cell>
          <cell r="BG2419">
            <v>0</v>
          </cell>
          <cell r="BH2419">
            <v>0</v>
          </cell>
          <cell r="BI2419">
            <v>0</v>
          </cell>
          <cell r="BJ2419">
            <v>0</v>
          </cell>
          <cell r="BK2419">
            <v>0</v>
          </cell>
          <cell r="BL2419">
            <v>0</v>
          </cell>
        </row>
        <row r="2420">
          <cell r="B2420" t="str">
            <v>1.3.02.03.00011</v>
          </cell>
          <cell r="C2420" t="str">
            <v xml:space="preserve">REFORMA RESTAURANTE                               </v>
          </cell>
          <cell r="D2420">
            <v>5</v>
          </cell>
          <cell r="E2420">
            <v>0</v>
          </cell>
          <cell r="F2420">
            <v>0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AO2420">
            <v>0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0</v>
          </cell>
          <cell r="AY2420">
            <v>0</v>
          </cell>
          <cell r="AZ2420">
            <v>0</v>
          </cell>
          <cell r="BA2420">
            <v>0</v>
          </cell>
          <cell r="BB2420">
            <v>0</v>
          </cell>
          <cell r="BC2420">
            <v>0</v>
          </cell>
          <cell r="BD2420">
            <v>0</v>
          </cell>
          <cell r="BE2420">
            <v>0</v>
          </cell>
          <cell r="BF2420">
            <v>0</v>
          </cell>
          <cell r="BG2420">
            <v>0</v>
          </cell>
          <cell r="BH2420">
            <v>0</v>
          </cell>
          <cell r="BI2420">
            <v>0</v>
          </cell>
          <cell r="BJ2420">
            <v>0</v>
          </cell>
          <cell r="BK2420">
            <v>0</v>
          </cell>
          <cell r="BL2420">
            <v>0</v>
          </cell>
        </row>
        <row r="2421">
          <cell r="B2421" t="str">
            <v>1.3.02.03.00012</v>
          </cell>
          <cell r="C2421" t="str">
            <v xml:space="preserve">EMPOAMENTO                                        </v>
          </cell>
          <cell r="D2421">
            <v>5</v>
          </cell>
          <cell r="E2421">
            <v>0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  <cell r="O2421">
            <v>0</v>
          </cell>
          <cell r="P2421">
            <v>0</v>
          </cell>
          <cell r="AO2421">
            <v>0</v>
          </cell>
          <cell r="AP2421">
            <v>0</v>
          </cell>
          <cell r="AQ2421">
            <v>0</v>
          </cell>
          <cell r="AR2421">
            <v>0</v>
          </cell>
          <cell r="AS2421">
            <v>0</v>
          </cell>
          <cell r="AT2421">
            <v>0</v>
          </cell>
          <cell r="AU2421">
            <v>0</v>
          </cell>
          <cell r="AV2421">
            <v>0</v>
          </cell>
          <cell r="AW2421">
            <v>0</v>
          </cell>
          <cell r="AX2421">
            <v>0</v>
          </cell>
          <cell r="AY2421">
            <v>0</v>
          </cell>
          <cell r="AZ2421">
            <v>0</v>
          </cell>
          <cell r="BA2421">
            <v>0</v>
          </cell>
          <cell r="BB2421">
            <v>0</v>
          </cell>
          <cell r="BC2421">
            <v>0</v>
          </cell>
          <cell r="BD2421">
            <v>0</v>
          </cell>
          <cell r="BE2421">
            <v>0</v>
          </cell>
          <cell r="BF2421">
            <v>0</v>
          </cell>
          <cell r="BG2421">
            <v>0</v>
          </cell>
          <cell r="BH2421">
            <v>0</v>
          </cell>
          <cell r="BI2421">
            <v>0</v>
          </cell>
          <cell r="BJ2421">
            <v>0</v>
          </cell>
          <cell r="BK2421">
            <v>0</v>
          </cell>
          <cell r="BL2421">
            <v>0</v>
          </cell>
        </row>
        <row r="2422">
          <cell r="B2422" t="str">
            <v>1.3.02.03.00013</v>
          </cell>
          <cell r="C2422" t="str">
            <v xml:space="preserve">DESCARGA 2                                        </v>
          </cell>
          <cell r="D2422">
            <v>5</v>
          </cell>
          <cell r="E2422">
            <v>0</v>
          </cell>
          <cell r="F2422">
            <v>0</v>
          </cell>
          <cell r="G2422">
            <v>0</v>
          </cell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0</v>
          </cell>
          <cell r="P2422">
            <v>0</v>
          </cell>
          <cell r="Q2422">
            <v>0</v>
          </cell>
          <cell r="R2422">
            <v>0</v>
          </cell>
          <cell r="S2422">
            <v>1313.12</v>
          </cell>
          <cell r="T2422">
            <v>2543.12</v>
          </cell>
          <cell r="U2422">
            <v>15446.17</v>
          </cell>
          <cell r="V2422">
            <v>15446.17</v>
          </cell>
          <cell r="W2422">
            <v>15446.17</v>
          </cell>
          <cell r="X2422">
            <v>15446.17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0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0</v>
          </cell>
          <cell r="AY2422">
            <v>0</v>
          </cell>
          <cell r="AZ2422">
            <v>0</v>
          </cell>
          <cell r="BA2422">
            <v>0</v>
          </cell>
          <cell r="BB2422">
            <v>0</v>
          </cell>
          <cell r="BC2422">
            <v>0</v>
          </cell>
          <cell r="BD2422">
            <v>0</v>
          </cell>
          <cell r="BE2422">
            <v>0</v>
          </cell>
          <cell r="BF2422">
            <v>0</v>
          </cell>
          <cell r="BG2422">
            <v>0</v>
          </cell>
          <cell r="BH2422">
            <v>0</v>
          </cell>
          <cell r="BI2422">
            <v>0</v>
          </cell>
          <cell r="BJ2422">
            <v>0</v>
          </cell>
          <cell r="BK2422">
            <v>0</v>
          </cell>
          <cell r="BL2422">
            <v>0</v>
          </cell>
        </row>
        <row r="2423">
          <cell r="B2423" t="str">
            <v>1.3.02.03.00014</v>
          </cell>
          <cell r="C2423" t="str">
            <v xml:space="preserve">DESCARGA P/TREM H2                                </v>
          </cell>
          <cell r="D2423">
            <v>5</v>
          </cell>
          <cell r="E2423">
            <v>0</v>
          </cell>
          <cell r="F2423">
            <v>0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0</v>
          </cell>
          <cell r="P2423">
            <v>0</v>
          </cell>
          <cell r="Q2423">
            <v>0</v>
          </cell>
          <cell r="R2423">
            <v>0</v>
          </cell>
          <cell r="S2423">
            <v>12522.88</v>
          </cell>
          <cell r="T2423">
            <v>52679.93</v>
          </cell>
          <cell r="U2423">
            <v>111073.59</v>
          </cell>
          <cell r="V2423">
            <v>194708.28</v>
          </cell>
          <cell r="W2423">
            <v>198919.48</v>
          </cell>
          <cell r="X2423">
            <v>198919.48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0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0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0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0</v>
          </cell>
          <cell r="AY2423">
            <v>0</v>
          </cell>
          <cell r="AZ2423">
            <v>0</v>
          </cell>
          <cell r="BA2423">
            <v>0</v>
          </cell>
          <cell r="BB2423">
            <v>0</v>
          </cell>
          <cell r="BC2423">
            <v>0</v>
          </cell>
          <cell r="BD2423">
            <v>0</v>
          </cell>
          <cell r="BE2423">
            <v>0</v>
          </cell>
          <cell r="BF2423">
            <v>0</v>
          </cell>
          <cell r="BG2423">
            <v>0</v>
          </cell>
          <cell r="BH2423">
            <v>0</v>
          </cell>
          <cell r="BI2423">
            <v>0</v>
          </cell>
          <cell r="BJ2423">
            <v>0</v>
          </cell>
          <cell r="BK2423">
            <v>0</v>
          </cell>
          <cell r="BL2423">
            <v>0</v>
          </cell>
        </row>
        <row r="2424">
          <cell r="B2424" t="str">
            <v>1.3.02.03.00015</v>
          </cell>
          <cell r="C2424" t="str">
            <v xml:space="preserve">EQUIPAMENTO 6 H2                                  </v>
          </cell>
          <cell r="D2424">
            <v>5</v>
          </cell>
          <cell r="E2424">
            <v>0</v>
          </cell>
          <cell r="F2424">
            <v>0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6304.86</v>
          </cell>
          <cell r="T2424">
            <v>84651.21</v>
          </cell>
          <cell r="U2424">
            <v>151813.62</v>
          </cell>
          <cell r="V2424">
            <v>197814.23</v>
          </cell>
          <cell r="W2424">
            <v>202066.23</v>
          </cell>
          <cell r="X2424">
            <v>202066.23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  <cell r="AY2424">
            <v>0</v>
          </cell>
          <cell r="AZ2424">
            <v>0</v>
          </cell>
          <cell r="BA2424">
            <v>0</v>
          </cell>
          <cell r="BB2424">
            <v>0</v>
          </cell>
          <cell r="BC2424">
            <v>0</v>
          </cell>
          <cell r="BD2424">
            <v>0</v>
          </cell>
          <cell r="BE2424">
            <v>0</v>
          </cell>
          <cell r="BF2424">
            <v>0</v>
          </cell>
          <cell r="BG2424">
            <v>0</v>
          </cell>
          <cell r="BH2424">
            <v>0</v>
          </cell>
          <cell r="BI2424">
            <v>0</v>
          </cell>
          <cell r="BJ2424">
            <v>0</v>
          </cell>
          <cell r="BK2424">
            <v>0</v>
          </cell>
          <cell r="BL2424">
            <v>0</v>
          </cell>
        </row>
        <row r="2425">
          <cell r="B2425" t="str">
            <v>1.3.02.03.00016</v>
          </cell>
          <cell r="C2425" t="str">
            <v xml:space="preserve">DRENO                                             </v>
          </cell>
          <cell r="D2425">
            <v>5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12738.82</v>
          </cell>
          <cell r="T2425">
            <v>12738.82</v>
          </cell>
          <cell r="U2425">
            <v>12738.82</v>
          </cell>
          <cell r="V2425">
            <v>12738.82</v>
          </cell>
          <cell r="W2425">
            <v>12738.82</v>
          </cell>
          <cell r="X2425">
            <v>12738.82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  <cell r="AY2425">
            <v>0</v>
          </cell>
          <cell r="AZ2425">
            <v>0</v>
          </cell>
          <cell r="BA2425">
            <v>0</v>
          </cell>
          <cell r="BB2425">
            <v>0</v>
          </cell>
          <cell r="BC2425">
            <v>0</v>
          </cell>
          <cell r="BD2425">
            <v>0</v>
          </cell>
          <cell r="BE2425">
            <v>0</v>
          </cell>
          <cell r="BF2425">
            <v>0</v>
          </cell>
          <cell r="BG2425">
            <v>0</v>
          </cell>
          <cell r="BH2425">
            <v>0</v>
          </cell>
          <cell r="BI2425">
            <v>0</v>
          </cell>
          <cell r="BJ2425">
            <v>0</v>
          </cell>
          <cell r="BK2425">
            <v>0</v>
          </cell>
          <cell r="BL2425">
            <v>0</v>
          </cell>
        </row>
        <row r="2426">
          <cell r="B2426" t="str">
            <v>1.3.02.03.00017</v>
          </cell>
          <cell r="C2426" t="str">
            <v xml:space="preserve">PAVIMENTACAO PATIO ARMAZEM 3                      </v>
          </cell>
          <cell r="D2426">
            <v>5</v>
          </cell>
          <cell r="E2426">
            <v>0</v>
          </cell>
          <cell r="F2426">
            <v>0</v>
          </cell>
          <cell r="G2426">
            <v>0</v>
          </cell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11226.06</v>
          </cell>
          <cell r="T2426">
            <v>14246.06</v>
          </cell>
          <cell r="U2426">
            <v>14246.06</v>
          </cell>
          <cell r="V2426">
            <v>14246.06</v>
          </cell>
          <cell r="W2426">
            <v>14246.06</v>
          </cell>
          <cell r="X2426">
            <v>14246.06</v>
          </cell>
          <cell r="Y2426">
            <v>0</v>
          </cell>
          <cell r="Z2426">
            <v>0</v>
          </cell>
          <cell r="AA2426">
            <v>0</v>
          </cell>
          <cell r="AB2426">
            <v>0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H2426">
            <v>0</v>
          </cell>
          <cell r="AI2426">
            <v>0</v>
          </cell>
          <cell r="AJ2426">
            <v>0</v>
          </cell>
          <cell r="AK2426">
            <v>0</v>
          </cell>
          <cell r="AL2426">
            <v>0</v>
          </cell>
          <cell r="AM2426">
            <v>0</v>
          </cell>
          <cell r="AN2426">
            <v>0</v>
          </cell>
          <cell r="AO2426">
            <v>0</v>
          </cell>
          <cell r="AP2426">
            <v>0</v>
          </cell>
          <cell r="AQ2426">
            <v>0</v>
          </cell>
          <cell r="AR2426">
            <v>0</v>
          </cell>
          <cell r="AS2426">
            <v>0</v>
          </cell>
          <cell r="AT2426">
            <v>0</v>
          </cell>
          <cell r="AU2426">
            <v>0</v>
          </cell>
          <cell r="AV2426">
            <v>0</v>
          </cell>
          <cell r="AW2426">
            <v>0</v>
          </cell>
          <cell r="AX2426">
            <v>0</v>
          </cell>
          <cell r="AY2426">
            <v>0</v>
          </cell>
          <cell r="AZ2426">
            <v>0</v>
          </cell>
          <cell r="BA2426">
            <v>0</v>
          </cell>
          <cell r="BB2426">
            <v>0</v>
          </cell>
          <cell r="BC2426">
            <v>0</v>
          </cell>
          <cell r="BD2426">
            <v>0</v>
          </cell>
          <cell r="BE2426">
            <v>0</v>
          </cell>
          <cell r="BF2426">
            <v>0</v>
          </cell>
          <cell r="BG2426">
            <v>0</v>
          </cell>
          <cell r="BH2426">
            <v>0</v>
          </cell>
          <cell r="BI2426">
            <v>0</v>
          </cell>
          <cell r="BJ2426">
            <v>0</v>
          </cell>
          <cell r="BK2426">
            <v>0</v>
          </cell>
          <cell r="BL2426">
            <v>0</v>
          </cell>
        </row>
        <row r="2427">
          <cell r="B2427" t="str">
            <v>1.3.02.03.00018</v>
          </cell>
          <cell r="C2427" t="str">
            <v xml:space="preserve">PAVIMENTACAO PATIO ARMAZEM 4                      </v>
          </cell>
          <cell r="D2427">
            <v>5</v>
          </cell>
          <cell r="E2427">
            <v>0</v>
          </cell>
          <cell r="F2427">
            <v>0</v>
          </cell>
          <cell r="G2427">
            <v>0</v>
          </cell>
          <cell r="H2427">
            <v>0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>
            <v>0</v>
          </cell>
          <cell r="S2427">
            <v>58626.59</v>
          </cell>
          <cell r="T2427">
            <v>139669.12</v>
          </cell>
          <cell r="U2427">
            <v>139669.12</v>
          </cell>
          <cell r="V2427">
            <v>139669.12</v>
          </cell>
          <cell r="W2427">
            <v>139669.12</v>
          </cell>
          <cell r="X2427">
            <v>139669.12</v>
          </cell>
          <cell r="Y2427">
            <v>139669.12</v>
          </cell>
          <cell r="Z2427">
            <v>139669.12</v>
          </cell>
          <cell r="AA2427">
            <v>139669.12</v>
          </cell>
          <cell r="AB2427">
            <v>0</v>
          </cell>
          <cell r="AC2427">
            <v>0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H2427">
            <v>0</v>
          </cell>
          <cell r="AI2427">
            <v>0</v>
          </cell>
          <cell r="AJ2427">
            <v>0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O2427">
            <v>0</v>
          </cell>
          <cell r="AP2427">
            <v>0</v>
          </cell>
          <cell r="AQ2427">
            <v>0</v>
          </cell>
          <cell r="AR2427">
            <v>0</v>
          </cell>
          <cell r="AS2427">
            <v>0</v>
          </cell>
          <cell r="AT2427">
            <v>0</v>
          </cell>
          <cell r="AU2427">
            <v>0</v>
          </cell>
          <cell r="AV2427">
            <v>0</v>
          </cell>
          <cell r="AW2427">
            <v>0</v>
          </cell>
          <cell r="AX2427">
            <v>0</v>
          </cell>
          <cell r="AY2427">
            <v>0</v>
          </cell>
          <cell r="AZ2427">
            <v>0</v>
          </cell>
          <cell r="BA2427">
            <v>0</v>
          </cell>
          <cell r="BB2427">
            <v>0</v>
          </cell>
          <cell r="BC2427">
            <v>0</v>
          </cell>
          <cell r="BD2427">
            <v>0</v>
          </cell>
          <cell r="BE2427">
            <v>0</v>
          </cell>
          <cell r="BF2427">
            <v>0</v>
          </cell>
          <cell r="BG2427">
            <v>0</v>
          </cell>
          <cell r="BH2427">
            <v>0</v>
          </cell>
          <cell r="BI2427">
            <v>0</v>
          </cell>
          <cell r="BJ2427">
            <v>0</v>
          </cell>
          <cell r="BK2427">
            <v>0</v>
          </cell>
          <cell r="BL2427">
            <v>0</v>
          </cell>
        </row>
        <row r="2428">
          <cell r="B2428" t="str">
            <v>1.3.02.03.00019</v>
          </cell>
          <cell r="C2428" t="str">
            <v xml:space="preserve">PORTARIA                                          </v>
          </cell>
          <cell r="D2428">
            <v>5</v>
          </cell>
          <cell r="E2428">
            <v>0</v>
          </cell>
          <cell r="F2428">
            <v>0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15558.97</v>
          </cell>
          <cell r="T2428">
            <v>16308.97</v>
          </cell>
          <cell r="U2428">
            <v>21947.59</v>
          </cell>
          <cell r="V2428">
            <v>53332.71</v>
          </cell>
          <cell r="W2428">
            <v>60544.11</v>
          </cell>
          <cell r="X2428">
            <v>60804.11</v>
          </cell>
          <cell r="Y2428">
            <v>0</v>
          </cell>
          <cell r="Z2428">
            <v>0</v>
          </cell>
          <cell r="AA2428">
            <v>0</v>
          </cell>
          <cell r="AB2428">
            <v>0</v>
          </cell>
          <cell r="AC2428">
            <v>0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H2428">
            <v>0</v>
          </cell>
          <cell r="AI2428">
            <v>0</v>
          </cell>
          <cell r="AJ2428">
            <v>0</v>
          </cell>
          <cell r="AK2428">
            <v>0</v>
          </cell>
          <cell r="AL2428">
            <v>0</v>
          </cell>
          <cell r="AM2428">
            <v>0</v>
          </cell>
          <cell r="AN2428">
            <v>0</v>
          </cell>
          <cell r="AO2428">
            <v>0</v>
          </cell>
          <cell r="AP2428">
            <v>0</v>
          </cell>
          <cell r="AQ2428">
            <v>0</v>
          </cell>
          <cell r="AR2428">
            <v>0</v>
          </cell>
          <cell r="AS2428">
            <v>0</v>
          </cell>
          <cell r="AT2428">
            <v>0</v>
          </cell>
          <cell r="AU2428">
            <v>0</v>
          </cell>
          <cell r="AV2428">
            <v>0</v>
          </cell>
          <cell r="AW2428">
            <v>0</v>
          </cell>
          <cell r="AX2428">
            <v>0</v>
          </cell>
          <cell r="AY2428">
            <v>0</v>
          </cell>
          <cell r="AZ2428">
            <v>0</v>
          </cell>
          <cell r="BA2428">
            <v>0</v>
          </cell>
          <cell r="BB2428">
            <v>0</v>
          </cell>
          <cell r="BC2428">
            <v>0</v>
          </cell>
          <cell r="BD2428">
            <v>0</v>
          </cell>
          <cell r="BE2428">
            <v>0</v>
          </cell>
          <cell r="BF2428">
            <v>0</v>
          </cell>
          <cell r="BG2428">
            <v>0</v>
          </cell>
          <cell r="BH2428">
            <v>0</v>
          </cell>
          <cell r="BI2428">
            <v>0</v>
          </cell>
          <cell r="BJ2428">
            <v>0</v>
          </cell>
          <cell r="BK2428">
            <v>0</v>
          </cell>
          <cell r="BL2428">
            <v>0</v>
          </cell>
        </row>
        <row r="2429">
          <cell r="B2429" t="str">
            <v>1.3.02.03.00020</v>
          </cell>
          <cell r="C2429" t="str">
            <v xml:space="preserve">ARMAZEM 2                                         </v>
          </cell>
          <cell r="D2429">
            <v>5</v>
          </cell>
          <cell r="E2429">
            <v>0</v>
          </cell>
          <cell r="F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  <cell r="R2429">
            <v>0</v>
          </cell>
          <cell r="S2429">
            <v>6849.12</v>
          </cell>
          <cell r="T2429">
            <v>91289.32</v>
          </cell>
          <cell r="U2429">
            <v>126153.68</v>
          </cell>
          <cell r="V2429">
            <v>129618.68</v>
          </cell>
          <cell r="W2429">
            <v>131100.38</v>
          </cell>
          <cell r="X2429">
            <v>131100.38</v>
          </cell>
          <cell r="Y2429">
            <v>0</v>
          </cell>
          <cell r="Z2429">
            <v>0</v>
          </cell>
          <cell r="AA2429">
            <v>0</v>
          </cell>
          <cell r="AB2429">
            <v>0</v>
          </cell>
          <cell r="AC2429">
            <v>0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H2429">
            <v>0</v>
          </cell>
          <cell r="AI2429">
            <v>0</v>
          </cell>
          <cell r="AJ2429">
            <v>0</v>
          </cell>
          <cell r="AK2429">
            <v>0</v>
          </cell>
          <cell r="AL2429">
            <v>0</v>
          </cell>
          <cell r="AM2429">
            <v>0</v>
          </cell>
          <cell r="AN2429">
            <v>0</v>
          </cell>
          <cell r="AO2429">
            <v>0</v>
          </cell>
          <cell r="AP2429">
            <v>0</v>
          </cell>
          <cell r="AQ2429">
            <v>0</v>
          </cell>
          <cell r="AR2429">
            <v>0</v>
          </cell>
          <cell r="AS2429">
            <v>0</v>
          </cell>
          <cell r="AT2429">
            <v>0</v>
          </cell>
          <cell r="AU2429">
            <v>0</v>
          </cell>
          <cell r="AV2429">
            <v>0</v>
          </cell>
          <cell r="AW2429">
            <v>0</v>
          </cell>
          <cell r="AX2429">
            <v>0</v>
          </cell>
          <cell r="AY2429">
            <v>0</v>
          </cell>
          <cell r="AZ2429">
            <v>0</v>
          </cell>
          <cell r="BA2429">
            <v>0</v>
          </cell>
          <cell r="BB2429">
            <v>0</v>
          </cell>
          <cell r="BC2429">
            <v>0</v>
          </cell>
          <cell r="BD2429">
            <v>0</v>
          </cell>
          <cell r="BE2429">
            <v>0</v>
          </cell>
          <cell r="BF2429">
            <v>0</v>
          </cell>
          <cell r="BG2429">
            <v>0</v>
          </cell>
          <cell r="BH2429">
            <v>0</v>
          </cell>
          <cell r="BI2429">
            <v>0</v>
          </cell>
          <cell r="BJ2429">
            <v>0</v>
          </cell>
          <cell r="BK2429">
            <v>0</v>
          </cell>
          <cell r="BL2429">
            <v>0</v>
          </cell>
        </row>
        <row r="2430">
          <cell r="B2430" t="str">
            <v>1.3.02.03.00021</v>
          </cell>
          <cell r="C2430" t="str">
            <v xml:space="preserve">PAVIMENTACAO PATIO ARMAZEM 1                      </v>
          </cell>
          <cell r="D2430">
            <v>5</v>
          </cell>
          <cell r="E2430">
            <v>0</v>
          </cell>
          <cell r="F2430">
            <v>0</v>
          </cell>
          <cell r="G2430">
            <v>0</v>
          </cell>
          <cell r="H2430">
            <v>0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0</v>
          </cell>
          <cell r="P2430">
            <v>0</v>
          </cell>
          <cell r="AO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T2430">
            <v>0</v>
          </cell>
          <cell r="AU2430">
            <v>0</v>
          </cell>
          <cell r="AV2430">
            <v>0</v>
          </cell>
          <cell r="AW2430">
            <v>0</v>
          </cell>
          <cell r="AX2430">
            <v>0</v>
          </cell>
          <cell r="AY2430">
            <v>0</v>
          </cell>
          <cell r="AZ2430">
            <v>0</v>
          </cell>
          <cell r="BA2430">
            <v>0</v>
          </cell>
          <cell r="BB2430">
            <v>0</v>
          </cell>
          <cell r="BC2430">
            <v>0</v>
          </cell>
          <cell r="BD2430">
            <v>0</v>
          </cell>
          <cell r="BE2430">
            <v>0</v>
          </cell>
          <cell r="BF2430">
            <v>0</v>
          </cell>
          <cell r="BG2430">
            <v>0</v>
          </cell>
          <cell r="BH2430">
            <v>0</v>
          </cell>
          <cell r="BI2430">
            <v>0</v>
          </cell>
          <cell r="BJ2430">
            <v>0</v>
          </cell>
          <cell r="BK2430">
            <v>0</v>
          </cell>
          <cell r="BL2430">
            <v>0</v>
          </cell>
        </row>
        <row r="2431">
          <cell r="B2431" t="str">
            <v>1.3.02.03.00022</v>
          </cell>
          <cell r="C2431" t="str">
            <v xml:space="preserve">CAIXOTOES ARMAZEM 3                               </v>
          </cell>
          <cell r="D2431">
            <v>5</v>
          </cell>
          <cell r="E2431">
            <v>0</v>
          </cell>
          <cell r="F2431">
            <v>0</v>
          </cell>
          <cell r="G2431">
            <v>0</v>
          </cell>
          <cell r="H2431">
            <v>0</v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0</v>
          </cell>
          <cell r="P2431">
            <v>0</v>
          </cell>
          <cell r="Q2431">
            <v>0</v>
          </cell>
          <cell r="R2431">
            <v>0</v>
          </cell>
          <cell r="S2431">
            <v>12252.31</v>
          </cell>
          <cell r="T2431">
            <v>13708.31</v>
          </cell>
          <cell r="U2431">
            <v>13708.31</v>
          </cell>
          <cell r="V2431">
            <v>13708.31</v>
          </cell>
          <cell r="W2431">
            <v>13708.31</v>
          </cell>
          <cell r="X2431">
            <v>13708.31</v>
          </cell>
          <cell r="Y2431">
            <v>0</v>
          </cell>
          <cell r="Z2431">
            <v>0</v>
          </cell>
          <cell r="AA2431">
            <v>0</v>
          </cell>
          <cell r="AB2431">
            <v>0</v>
          </cell>
          <cell r="AC2431">
            <v>0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H2431">
            <v>0</v>
          </cell>
          <cell r="AI2431">
            <v>0</v>
          </cell>
          <cell r="AJ2431">
            <v>0</v>
          </cell>
          <cell r="AK2431">
            <v>0</v>
          </cell>
          <cell r="AL2431">
            <v>0</v>
          </cell>
          <cell r="AM2431">
            <v>0</v>
          </cell>
          <cell r="AN2431">
            <v>0</v>
          </cell>
          <cell r="AO2431">
            <v>0</v>
          </cell>
          <cell r="AP2431">
            <v>0</v>
          </cell>
          <cell r="AQ2431">
            <v>0</v>
          </cell>
          <cell r="AR2431">
            <v>0</v>
          </cell>
          <cell r="AS2431">
            <v>0</v>
          </cell>
          <cell r="AT2431">
            <v>0</v>
          </cell>
          <cell r="AU2431">
            <v>0</v>
          </cell>
          <cell r="AV2431">
            <v>0</v>
          </cell>
          <cell r="AW2431">
            <v>0</v>
          </cell>
          <cell r="AX2431">
            <v>0</v>
          </cell>
          <cell r="AY2431">
            <v>0</v>
          </cell>
          <cell r="AZ2431">
            <v>0</v>
          </cell>
          <cell r="BA2431">
            <v>0</v>
          </cell>
          <cell r="BB2431">
            <v>0</v>
          </cell>
          <cell r="BC2431">
            <v>0</v>
          </cell>
          <cell r="BD2431">
            <v>0</v>
          </cell>
          <cell r="BE2431">
            <v>0</v>
          </cell>
          <cell r="BF2431">
            <v>0</v>
          </cell>
          <cell r="BG2431">
            <v>0</v>
          </cell>
          <cell r="BH2431">
            <v>0</v>
          </cell>
          <cell r="BI2431">
            <v>0</v>
          </cell>
          <cell r="BJ2431">
            <v>0</v>
          </cell>
          <cell r="BK2431">
            <v>0</v>
          </cell>
          <cell r="BL2431">
            <v>0</v>
          </cell>
        </row>
        <row r="2432">
          <cell r="B2432" t="str">
            <v>1.3.02.03.00023</v>
          </cell>
          <cell r="C2432" t="str">
            <v xml:space="preserve">AMPLIACAO ARMAZEM II                              </v>
          </cell>
          <cell r="D2432">
            <v>5</v>
          </cell>
          <cell r="E2432">
            <v>0</v>
          </cell>
          <cell r="F2432">
            <v>0</v>
          </cell>
          <cell r="G2432">
            <v>0</v>
          </cell>
          <cell r="H2432">
            <v>0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0</v>
          </cell>
          <cell r="P2432">
            <v>0</v>
          </cell>
          <cell r="Q2432">
            <v>0</v>
          </cell>
          <cell r="R2432">
            <v>0</v>
          </cell>
          <cell r="S2432">
            <v>45630.32</v>
          </cell>
          <cell r="T2432">
            <v>112849.62</v>
          </cell>
          <cell r="U2432">
            <v>180405.69</v>
          </cell>
          <cell r="V2432">
            <v>317925.3</v>
          </cell>
          <cell r="W2432">
            <v>319317.33</v>
          </cell>
          <cell r="X2432">
            <v>319317.33</v>
          </cell>
          <cell r="Y2432">
            <v>0</v>
          </cell>
          <cell r="Z2432">
            <v>0</v>
          </cell>
          <cell r="AA2432">
            <v>0</v>
          </cell>
          <cell r="AB2432">
            <v>0</v>
          </cell>
          <cell r="AC2432">
            <v>0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H2432">
            <v>0</v>
          </cell>
          <cell r="AI2432">
            <v>0</v>
          </cell>
          <cell r="AJ2432">
            <v>0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O2432">
            <v>0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T2432">
            <v>0</v>
          </cell>
          <cell r="AU2432">
            <v>0</v>
          </cell>
          <cell r="AV2432">
            <v>0</v>
          </cell>
          <cell r="AW2432">
            <v>0</v>
          </cell>
          <cell r="AX2432">
            <v>0</v>
          </cell>
          <cell r="AY2432">
            <v>0</v>
          </cell>
          <cell r="AZ2432">
            <v>0</v>
          </cell>
          <cell r="BA2432">
            <v>0</v>
          </cell>
          <cell r="BB2432">
            <v>0</v>
          </cell>
          <cell r="BC2432">
            <v>0</v>
          </cell>
          <cell r="BD2432">
            <v>0</v>
          </cell>
          <cell r="BE2432">
            <v>0</v>
          </cell>
          <cell r="BF2432">
            <v>0</v>
          </cell>
          <cell r="BG2432">
            <v>0</v>
          </cell>
          <cell r="BH2432">
            <v>0</v>
          </cell>
          <cell r="BI2432">
            <v>0</v>
          </cell>
          <cell r="BJ2432">
            <v>0</v>
          </cell>
          <cell r="BK2432">
            <v>0</v>
          </cell>
          <cell r="BL2432">
            <v>0</v>
          </cell>
        </row>
        <row r="2433">
          <cell r="B2433" t="str">
            <v>1.3.02.03.00024</v>
          </cell>
          <cell r="C2433" t="str">
            <v xml:space="preserve">CARPINTARIA                                       </v>
          </cell>
          <cell r="D2433">
            <v>5</v>
          </cell>
          <cell r="E2433">
            <v>0</v>
          </cell>
          <cell r="F2433">
            <v>0</v>
          </cell>
          <cell r="G2433">
            <v>0</v>
          </cell>
          <cell r="H2433">
            <v>0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  <cell r="O2433">
            <v>0</v>
          </cell>
          <cell r="P2433">
            <v>0</v>
          </cell>
          <cell r="AO2433">
            <v>0</v>
          </cell>
          <cell r="AP2433">
            <v>0</v>
          </cell>
          <cell r="AQ2433">
            <v>0</v>
          </cell>
          <cell r="AR2433">
            <v>0</v>
          </cell>
          <cell r="AS2433">
            <v>0</v>
          </cell>
          <cell r="AT2433">
            <v>0</v>
          </cell>
          <cell r="AU2433">
            <v>0</v>
          </cell>
          <cell r="AV2433">
            <v>0</v>
          </cell>
          <cell r="AW2433">
            <v>0</v>
          </cell>
          <cell r="AX2433">
            <v>0</v>
          </cell>
          <cell r="AY2433">
            <v>0</v>
          </cell>
          <cell r="AZ2433">
            <v>0</v>
          </cell>
          <cell r="BA2433">
            <v>0</v>
          </cell>
          <cell r="BB2433">
            <v>0</v>
          </cell>
          <cell r="BC2433">
            <v>0</v>
          </cell>
          <cell r="BD2433">
            <v>0</v>
          </cell>
          <cell r="BE2433">
            <v>0</v>
          </cell>
          <cell r="BF2433">
            <v>0</v>
          </cell>
          <cell r="BG2433">
            <v>0</v>
          </cell>
          <cell r="BH2433">
            <v>0</v>
          </cell>
          <cell r="BI2433">
            <v>0</v>
          </cell>
          <cell r="BJ2433">
            <v>0</v>
          </cell>
          <cell r="BK2433">
            <v>0</v>
          </cell>
          <cell r="BL2433">
            <v>0</v>
          </cell>
        </row>
        <row r="2434">
          <cell r="B2434" t="str">
            <v>1.3.02.03.00025</v>
          </cell>
          <cell r="C2434" t="str">
            <v xml:space="preserve">GERADORES ENERGIA ELETRICA                        </v>
          </cell>
          <cell r="D2434">
            <v>5</v>
          </cell>
          <cell r="E2434">
            <v>0</v>
          </cell>
          <cell r="F2434">
            <v>0</v>
          </cell>
          <cell r="G2434">
            <v>0</v>
          </cell>
          <cell r="H2434">
            <v>0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  <cell r="O2434">
            <v>0</v>
          </cell>
          <cell r="P2434">
            <v>0</v>
          </cell>
          <cell r="Q2434">
            <v>0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  <cell r="X2434">
            <v>2542.8000000000002</v>
          </cell>
          <cell r="Y2434">
            <v>0</v>
          </cell>
          <cell r="Z2434">
            <v>0</v>
          </cell>
          <cell r="AA2434">
            <v>0</v>
          </cell>
          <cell r="AB2434">
            <v>0</v>
          </cell>
          <cell r="AC2434">
            <v>0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H2434">
            <v>0</v>
          </cell>
          <cell r="AI2434">
            <v>0</v>
          </cell>
          <cell r="AJ2434">
            <v>0</v>
          </cell>
          <cell r="AK2434">
            <v>0</v>
          </cell>
          <cell r="AL2434">
            <v>0</v>
          </cell>
          <cell r="AM2434">
            <v>0</v>
          </cell>
          <cell r="AN2434">
            <v>0</v>
          </cell>
          <cell r="AO2434">
            <v>0</v>
          </cell>
          <cell r="AP2434">
            <v>0</v>
          </cell>
          <cell r="AQ2434">
            <v>0</v>
          </cell>
          <cell r="AR2434">
            <v>0</v>
          </cell>
          <cell r="AS2434">
            <v>0</v>
          </cell>
          <cell r="AT2434">
            <v>0</v>
          </cell>
          <cell r="AU2434">
            <v>0</v>
          </cell>
          <cell r="AV2434">
            <v>0</v>
          </cell>
          <cell r="AW2434">
            <v>0</v>
          </cell>
          <cell r="AX2434">
            <v>0</v>
          </cell>
          <cell r="AY2434">
            <v>0</v>
          </cell>
          <cell r="AZ2434">
            <v>0</v>
          </cell>
          <cell r="BA2434">
            <v>0</v>
          </cell>
          <cell r="BB2434">
            <v>0</v>
          </cell>
          <cell r="BC2434">
            <v>0</v>
          </cell>
          <cell r="BD2434">
            <v>0</v>
          </cell>
          <cell r="BE2434">
            <v>0</v>
          </cell>
          <cell r="BF2434">
            <v>0</v>
          </cell>
          <cell r="BG2434">
            <v>0</v>
          </cell>
          <cell r="BH2434">
            <v>0</v>
          </cell>
          <cell r="BI2434">
            <v>0</v>
          </cell>
          <cell r="BJ2434">
            <v>0</v>
          </cell>
          <cell r="BK2434">
            <v>0</v>
          </cell>
          <cell r="BL2434">
            <v>0</v>
          </cell>
        </row>
        <row r="2435">
          <cell r="B2435" t="str">
            <v>1.3.02.03.00026</v>
          </cell>
          <cell r="C2435" t="str">
            <v xml:space="preserve">EQUIPAMENTO 1 (REFORMA)                           </v>
          </cell>
          <cell r="D2435">
            <v>5</v>
          </cell>
          <cell r="E2435">
            <v>0</v>
          </cell>
          <cell r="F2435">
            <v>0</v>
          </cell>
          <cell r="G2435">
            <v>0</v>
          </cell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  <cell r="O2435">
            <v>0</v>
          </cell>
          <cell r="P2435">
            <v>0</v>
          </cell>
          <cell r="AO2435">
            <v>0</v>
          </cell>
          <cell r="AP2435">
            <v>0</v>
          </cell>
          <cell r="AQ2435">
            <v>0</v>
          </cell>
          <cell r="AR2435">
            <v>0</v>
          </cell>
          <cell r="AS2435">
            <v>0</v>
          </cell>
          <cell r="AT2435">
            <v>0</v>
          </cell>
          <cell r="AU2435">
            <v>0</v>
          </cell>
          <cell r="AV2435">
            <v>0</v>
          </cell>
          <cell r="AW2435">
            <v>0</v>
          </cell>
          <cell r="AX2435">
            <v>0</v>
          </cell>
          <cell r="AY2435">
            <v>0</v>
          </cell>
          <cell r="AZ2435">
            <v>0</v>
          </cell>
          <cell r="BA2435">
            <v>0</v>
          </cell>
          <cell r="BB2435">
            <v>0</v>
          </cell>
          <cell r="BC2435">
            <v>0</v>
          </cell>
          <cell r="BD2435">
            <v>0</v>
          </cell>
          <cell r="BE2435">
            <v>0</v>
          </cell>
          <cell r="BF2435">
            <v>0</v>
          </cell>
          <cell r="BG2435">
            <v>0</v>
          </cell>
          <cell r="BH2435">
            <v>0</v>
          </cell>
          <cell r="BI2435">
            <v>0</v>
          </cell>
          <cell r="BJ2435">
            <v>0</v>
          </cell>
          <cell r="BK2435">
            <v>0</v>
          </cell>
          <cell r="BL2435">
            <v>0</v>
          </cell>
        </row>
        <row r="2436">
          <cell r="B2436" t="str">
            <v>1.3.02.03.00027</v>
          </cell>
          <cell r="C2436" t="str">
            <v xml:space="preserve">EQUIPAMENTO 2 (REFORMA)                           </v>
          </cell>
          <cell r="D2436">
            <v>5</v>
          </cell>
          <cell r="E2436">
            <v>0</v>
          </cell>
          <cell r="F2436">
            <v>0</v>
          </cell>
          <cell r="G2436">
            <v>0</v>
          </cell>
          <cell r="H2436">
            <v>0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AO2436">
            <v>0</v>
          </cell>
          <cell r="AP2436">
            <v>0</v>
          </cell>
          <cell r="AQ2436">
            <v>0</v>
          </cell>
          <cell r="AR2436">
            <v>0</v>
          </cell>
          <cell r="AS2436">
            <v>0</v>
          </cell>
          <cell r="AT2436">
            <v>0</v>
          </cell>
          <cell r="AU2436">
            <v>0</v>
          </cell>
          <cell r="AV2436">
            <v>0</v>
          </cell>
          <cell r="AW2436">
            <v>0</v>
          </cell>
          <cell r="AX2436">
            <v>0</v>
          </cell>
          <cell r="AY2436">
            <v>0</v>
          </cell>
          <cell r="AZ2436">
            <v>0</v>
          </cell>
          <cell r="BA2436">
            <v>0</v>
          </cell>
          <cell r="BB2436">
            <v>0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  <cell r="BK2436">
            <v>0</v>
          </cell>
          <cell r="BL2436">
            <v>0</v>
          </cell>
        </row>
        <row r="2437">
          <cell r="B2437" t="str">
            <v>1.3.02.03.00028</v>
          </cell>
          <cell r="C2437" t="str">
            <v xml:space="preserve">ARMAZEM 1 (REFORMA PREDIAL)                       </v>
          </cell>
          <cell r="D2437">
            <v>5</v>
          </cell>
          <cell r="E2437">
            <v>0</v>
          </cell>
          <cell r="F2437">
            <v>0</v>
          </cell>
          <cell r="G2437">
            <v>0</v>
          </cell>
          <cell r="H2437">
            <v>0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0</v>
          </cell>
          <cell r="P2437">
            <v>0</v>
          </cell>
          <cell r="AO2437">
            <v>0</v>
          </cell>
          <cell r="AP2437">
            <v>0</v>
          </cell>
          <cell r="AQ2437">
            <v>0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0</v>
          </cell>
          <cell r="AY2437">
            <v>0</v>
          </cell>
          <cell r="AZ2437">
            <v>0</v>
          </cell>
          <cell r="BA2437">
            <v>0</v>
          </cell>
          <cell r="BB2437">
            <v>0</v>
          </cell>
          <cell r="BC2437">
            <v>0</v>
          </cell>
          <cell r="BD2437">
            <v>0</v>
          </cell>
          <cell r="BE2437">
            <v>0</v>
          </cell>
          <cell r="BF2437">
            <v>0</v>
          </cell>
          <cell r="BG2437">
            <v>0</v>
          </cell>
          <cell r="BH2437">
            <v>0</v>
          </cell>
          <cell r="BI2437">
            <v>0</v>
          </cell>
          <cell r="BJ2437">
            <v>0</v>
          </cell>
          <cell r="BK2437">
            <v>0</v>
          </cell>
          <cell r="BL2437">
            <v>0</v>
          </cell>
        </row>
        <row r="2438">
          <cell r="B2438" t="str">
            <v>1.3.02.03.00029</v>
          </cell>
          <cell r="C2438" t="str">
            <v xml:space="preserve">REFORMA ARMAZEM HII                               </v>
          </cell>
          <cell r="D2438">
            <v>5</v>
          </cell>
          <cell r="E2438">
            <v>0</v>
          </cell>
          <cell r="F2438">
            <v>0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  <cell r="AO2438">
            <v>0</v>
          </cell>
          <cell r="AP2438">
            <v>600</v>
          </cell>
          <cell r="AQ2438">
            <v>600</v>
          </cell>
          <cell r="AR2438">
            <v>600</v>
          </cell>
          <cell r="AS2438">
            <v>600</v>
          </cell>
          <cell r="AT2438">
            <v>600</v>
          </cell>
          <cell r="AU2438">
            <v>600</v>
          </cell>
          <cell r="AV2438">
            <v>600</v>
          </cell>
          <cell r="AW2438">
            <v>600</v>
          </cell>
          <cell r="AX2438">
            <v>600</v>
          </cell>
          <cell r="AY2438">
            <v>600</v>
          </cell>
          <cell r="AZ2438">
            <v>600</v>
          </cell>
          <cell r="BA2438">
            <v>600</v>
          </cell>
          <cell r="BB2438">
            <v>600</v>
          </cell>
          <cell r="BC2438">
            <v>600</v>
          </cell>
          <cell r="BD2438">
            <v>0</v>
          </cell>
          <cell r="BE2438">
            <v>0</v>
          </cell>
          <cell r="BF2438">
            <v>0</v>
          </cell>
          <cell r="BG2438">
            <v>0</v>
          </cell>
          <cell r="BH2438">
            <v>0</v>
          </cell>
          <cell r="BI2438">
            <v>0</v>
          </cell>
          <cell r="BJ2438">
            <v>0</v>
          </cell>
          <cell r="BK2438">
            <v>0</v>
          </cell>
          <cell r="BL2438">
            <v>0</v>
          </cell>
        </row>
        <row r="2439">
          <cell r="B2439" t="str">
            <v>1.3.02.03.00030</v>
          </cell>
          <cell r="C2439" t="str">
            <v xml:space="preserve">ARMAZEM 3                                         </v>
          </cell>
          <cell r="D2439">
            <v>5</v>
          </cell>
          <cell r="E2439">
            <v>0</v>
          </cell>
          <cell r="F2439">
            <v>0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AO2439">
            <v>1740</v>
          </cell>
          <cell r="AP2439">
            <v>1740</v>
          </cell>
          <cell r="AQ2439">
            <v>1740</v>
          </cell>
          <cell r="AR2439">
            <v>1740</v>
          </cell>
          <cell r="AS2439">
            <v>1740</v>
          </cell>
          <cell r="AT2439">
            <v>1740</v>
          </cell>
          <cell r="AU2439">
            <v>1740</v>
          </cell>
          <cell r="AV2439">
            <v>1740</v>
          </cell>
          <cell r="AW2439">
            <v>1740</v>
          </cell>
          <cell r="AX2439">
            <v>1740</v>
          </cell>
          <cell r="AY2439">
            <v>1740</v>
          </cell>
          <cell r="AZ2439">
            <v>1740</v>
          </cell>
          <cell r="BA2439">
            <v>1740</v>
          </cell>
          <cell r="BB2439">
            <v>1740</v>
          </cell>
          <cell r="BC2439">
            <v>1740</v>
          </cell>
          <cell r="BD2439">
            <v>0</v>
          </cell>
          <cell r="BE2439">
            <v>0</v>
          </cell>
          <cell r="BF2439">
            <v>0</v>
          </cell>
          <cell r="BG2439">
            <v>0</v>
          </cell>
          <cell r="BH2439">
            <v>0</v>
          </cell>
          <cell r="BI2439">
            <v>0</v>
          </cell>
          <cell r="BJ2439">
            <v>0</v>
          </cell>
          <cell r="BK2439">
            <v>0</v>
          </cell>
          <cell r="BL2439">
            <v>0</v>
          </cell>
        </row>
        <row r="2440">
          <cell r="B2440" t="str">
            <v>1.3.02.04</v>
          </cell>
          <cell r="C2440" t="str">
            <v xml:space="preserve">CONSTRUCOES EM ANDAMENTO - MCU                    </v>
          </cell>
          <cell r="D2440">
            <v>4</v>
          </cell>
          <cell r="E2440">
            <v>0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>
            <v>0</v>
          </cell>
          <cell r="S2440">
            <v>64.61</v>
          </cell>
          <cell r="T2440">
            <v>123.51</v>
          </cell>
          <cell r="U2440">
            <v>123.51</v>
          </cell>
          <cell r="V2440">
            <v>123.51</v>
          </cell>
          <cell r="W2440">
            <v>123.51</v>
          </cell>
          <cell r="X2440">
            <v>123.51</v>
          </cell>
          <cell r="Y2440">
            <v>0</v>
          </cell>
          <cell r="Z2440">
            <v>0</v>
          </cell>
          <cell r="AA2440">
            <v>0</v>
          </cell>
          <cell r="AB2440">
            <v>0</v>
          </cell>
          <cell r="AC2440">
            <v>0</v>
          </cell>
          <cell r="AD2440">
            <v>0</v>
          </cell>
          <cell r="AE2440">
            <v>0</v>
          </cell>
          <cell r="AF2440">
            <v>0</v>
          </cell>
          <cell r="AG2440">
            <v>0</v>
          </cell>
          <cell r="AH2440">
            <v>0</v>
          </cell>
          <cell r="AI2440">
            <v>0</v>
          </cell>
          <cell r="AJ2440">
            <v>0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O2440">
            <v>0</v>
          </cell>
          <cell r="AP2440">
            <v>0</v>
          </cell>
          <cell r="AQ2440">
            <v>51.35</v>
          </cell>
          <cell r="AR2440">
            <v>3273.46</v>
          </cell>
          <cell r="AS2440">
            <v>5374.17</v>
          </cell>
          <cell r="AT2440">
            <v>5374.17</v>
          </cell>
          <cell r="AU2440">
            <v>6147.67</v>
          </cell>
          <cell r="AV2440">
            <v>6147.67</v>
          </cell>
          <cell r="AW2440">
            <v>6147.67</v>
          </cell>
          <cell r="AX2440">
            <v>6147.67</v>
          </cell>
          <cell r="AY2440">
            <v>6147.67</v>
          </cell>
          <cell r="AZ2440">
            <v>6147.67</v>
          </cell>
          <cell r="BA2440">
            <v>6147.67</v>
          </cell>
          <cell r="BB2440">
            <v>6147.67</v>
          </cell>
          <cell r="BC2440">
            <v>6147.67</v>
          </cell>
          <cell r="BD2440">
            <v>0</v>
          </cell>
          <cell r="BE2440">
            <v>0</v>
          </cell>
          <cell r="BF2440">
            <v>0</v>
          </cell>
          <cell r="BG2440">
            <v>0</v>
          </cell>
          <cell r="BH2440">
            <v>0</v>
          </cell>
          <cell r="BI2440">
            <v>0</v>
          </cell>
          <cell r="BJ2440">
            <v>0</v>
          </cell>
          <cell r="BK2440">
            <v>0</v>
          </cell>
          <cell r="BL2440">
            <v>0</v>
          </cell>
        </row>
        <row r="2441">
          <cell r="B2441" t="str">
            <v>1.3.02.04.00001</v>
          </cell>
          <cell r="C2441" t="str">
            <v xml:space="preserve">CAIXOTAO                                          </v>
          </cell>
          <cell r="D2441">
            <v>5</v>
          </cell>
          <cell r="E2441">
            <v>0</v>
          </cell>
          <cell r="F2441">
            <v>0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AO2441">
            <v>0</v>
          </cell>
          <cell r="AP2441">
            <v>0</v>
          </cell>
          <cell r="AQ2441">
            <v>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0</v>
          </cell>
          <cell r="AY2441">
            <v>0</v>
          </cell>
          <cell r="AZ2441">
            <v>0</v>
          </cell>
          <cell r="BA2441">
            <v>0</v>
          </cell>
          <cell r="BB2441">
            <v>0</v>
          </cell>
          <cell r="BC2441">
            <v>0</v>
          </cell>
          <cell r="BD2441">
            <v>0</v>
          </cell>
          <cell r="BE2441">
            <v>0</v>
          </cell>
          <cell r="BF2441">
            <v>0</v>
          </cell>
          <cell r="BG2441">
            <v>0</v>
          </cell>
          <cell r="BH2441">
            <v>0</v>
          </cell>
          <cell r="BI2441">
            <v>0</v>
          </cell>
          <cell r="BJ2441">
            <v>0</v>
          </cell>
          <cell r="BK2441">
            <v>0</v>
          </cell>
          <cell r="BL2441">
            <v>0</v>
          </cell>
        </row>
        <row r="2442">
          <cell r="B2442" t="str">
            <v>1.3.02.04.00002</v>
          </cell>
          <cell r="C2442" t="str">
            <v xml:space="preserve">SALA DE MOTORISTAS                                </v>
          </cell>
          <cell r="D2442">
            <v>5</v>
          </cell>
          <cell r="E2442">
            <v>0</v>
          </cell>
          <cell r="F2442">
            <v>0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0</v>
          </cell>
          <cell r="P2442">
            <v>0</v>
          </cell>
          <cell r="AO2442">
            <v>0</v>
          </cell>
          <cell r="AP2442">
            <v>0</v>
          </cell>
          <cell r="AQ2442">
            <v>0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0</v>
          </cell>
          <cell r="AY2442">
            <v>0</v>
          </cell>
          <cell r="AZ2442">
            <v>0</v>
          </cell>
          <cell r="BA2442">
            <v>0</v>
          </cell>
          <cell r="BB2442">
            <v>0</v>
          </cell>
          <cell r="BC2442">
            <v>0</v>
          </cell>
          <cell r="BD2442">
            <v>0</v>
          </cell>
          <cell r="BE2442">
            <v>0</v>
          </cell>
          <cell r="BF2442">
            <v>0</v>
          </cell>
          <cell r="BG2442">
            <v>0</v>
          </cell>
          <cell r="BH2442">
            <v>0</v>
          </cell>
          <cell r="BI2442">
            <v>0</v>
          </cell>
          <cell r="BJ2442">
            <v>0</v>
          </cell>
          <cell r="BK2442">
            <v>0</v>
          </cell>
          <cell r="BL2442">
            <v>0</v>
          </cell>
        </row>
        <row r="2443">
          <cell r="B2443" t="str">
            <v>1.3.02.04.00003</v>
          </cell>
          <cell r="C2443" t="str">
            <v xml:space="preserve">ENSACADEIRA SUPER SIMPLES                         </v>
          </cell>
          <cell r="D2443">
            <v>5</v>
          </cell>
          <cell r="E2443">
            <v>0</v>
          </cell>
          <cell r="F2443">
            <v>0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  <cell r="AY2443">
            <v>0</v>
          </cell>
          <cell r="AZ2443">
            <v>0</v>
          </cell>
          <cell r="BA2443">
            <v>0</v>
          </cell>
          <cell r="BB2443">
            <v>0</v>
          </cell>
          <cell r="BC2443">
            <v>0</v>
          </cell>
          <cell r="BD2443">
            <v>0</v>
          </cell>
          <cell r="BE2443">
            <v>0</v>
          </cell>
          <cell r="BF2443">
            <v>0</v>
          </cell>
          <cell r="BG2443">
            <v>0</v>
          </cell>
          <cell r="BH2443">
            <v>0</v>
          </cell>
          <cell r="BI2443">
            <v>0</v>
          </cell>
          <cell r="BJ2443">
            <v>0</v>
          </cell>
          <cell r="BK2443">
            <v>0</v>
          </cell>
          <cell r="BL2443">
            <v>0</v>
          </cell>
        </row>
        <row r="2444">
          <cell r="B2444" t="str">
            <v>1.3.02.04.00004</v>
          </cell>
          <cell r="C2444" t="str">
            <v xml:space="preserve">PAVIMENTACAO                                      </v>
          </cell>
          <cell r="D2444">
            <v>5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-123.51</v>
          </cell>
          <cell r="Z2444">
            <v>-123.51</v>
          </cell>
          <cell r="AA2444">
            <v>-123.51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  <cell r="AY2444">
            <v>0</v>
          </cell>
          <cell r="AZ2444">
            <v>0</v>
          </cell>
          <cell r="BA2444">
            <v>0</v>
          </cell>
          <cell r="BB2444">
            <v>0</v>
          </cell>
          <cell r="BC2444">
            <v>0</v>
          </cell>
          <cell r="BD2444">
            <v>0</v>
          </cell>
          <cell r="BE2444">
            <v>0</v>
          </cell>
          <cell r="BF2444">
            <v>0</v>
          </cell>
          <cell r="BG2444">
            <v>0</v>
          </cell>
          <cell r="BH2444">
            <v>0</v>
          </cell>
          <cell r="BI2444">
            <v>0</v>
          </cell>
          <cell r="BJ2444">
            <v>0</v>
          </cell>
          <cell r="BK2444">
            <v>0</v>
          </cell>
          <cell r="BL2444">
            <v>0</v>
          </cell>
        </row>
        <row r="2445">
          <cell r="B2445" t="str">
            <v>1.3.02.04.00005</v>
          </cell>
          <cell r="C2445" t="str">
            <v xml:space="preserve">ALMOXARIFADO                                      </v>
          </cell>
          <cell r="D2445">
            <v>5</v>
          </cell>
          <cell r="E2445">
            <v>0</v>
          </cell>
          <cell r="F2445">
            <v>0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>
            <v>0</v>
          </cell>
          <cell r="S2445">
            <v>64.61</v>
          </cell>
          <cell r="T2445">
            <v>123.51</v>
          </cell>
          <cell r="U2445">
            <v>123.51</v>
          </cell>
          <cell r="V2445">
            <v>123.51</v>
          </cell>
          <cell r="W2445">
            <v>123.51</v>
          </cell>
          <cell r="X2445">
            <v>123.51</v>
          </cell>
          <cell r="Y2445">
            <v>123.51</v>
          </cell>
          <cell r="Z2445">
            <v>123.51</v>
          </cell>
          <cell r="AA2445">
            <v>123.51</v>
          </cell>
          <cell r="AB2445">
            <v>0</v>
          </cell>
          <cell r="AC2445">
            <v>0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H2445">
            <v>0</v>
          </cell>
          <cell r="AI2445">
            <v>0</v>
          </cell>
          <cell r="AJ2445">
            <v>0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O2445">
            <v>0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T2445">
            <v>0</v>
          </cell>
          <cell r="AU2445">
            <v>0</v>
          </cell>
          <cell r="AV2445">
            <v>0</v>
          </cell>
          <cell r="AW2445">
            <v>0</v>
          </cell>
          <cell r="AX2445">
            <v>0</v>
          </cell>
          <cell r="AY2445">
            <v>0</v>
          </cell>
          <cell r="AZ2445">
            <v>0</v>
          </cell>
          <cell r="BA2445">
            <v>0</v>
          </cell>
          <cell r="BB2445">
            <v>0</v>
          </cell>
          <cell r="BC2445">
            <v>0</v>
          </cell>
          <cell r="BD2445">
            <v>0</v>
          </cell>
          <cell r="BE2445">
            <v>0</v>
          </cell>
          <cell r="BF2445">
            <v>0</v>
          </cell>
          <cell r="BG2445">
            <v>0</v>
          </cell>
          <cell r="BH2445">
            <v>0</v>
          </cell>
          <cell r="BI2445">
            <v>0</v>
          </cell>
          <cell r="BJ2445">
            <v>0</v>
          </cell>
          <cell r="BK2445">
            <v>0</v>
          </cell>
          <cell r="BL2445">
            <v>0</v>
          </cell>
        </row>
        <row r="2446">
          <cell r="B2446" t="str">
            <v>1.3.02.04.00006</v>
          </cell>
          <cell r="C2446" t="str">
            <v xml:space="preserve">ANTENA                                            </v>
          </cell>
          <cell r="D2446">
            <v>5</v>
          </cell>
          <cell r="E2446">
            <v>0</v>
          </cell>
          <cell r="F2446">
            <v>0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AO2446">
            <v>0</v>
          </cell>
          <cell r="AP2446">
            <v>0</v>
          </cell>
          <cell r="AQ2446">
            <v>0</v>
          </cell>
          <cell r="AR2446">
            <v>0</v>
          </cell>
          <cell r="AS2446">
            <v>0</v>
          </cell>
          <cell r="AT2446">
            <v>0</v>
          </cell>
          <cell r="AU2446">
            <v>0</v>
          </cell>
          <cell r="AV2446">
            <v>0</v>
          </cell>
          <cell r="AW2446">
            <v>0</v>
          </cell>
          <cell r="AX2446">
            <v>0</v>
          </cell>
          <cell r="AY2446">
            <v>0</v>
          </cell>
          <cell r="AZ2446">
            <v>0</v>
          </cell>
          <cell r="BA2446">
            <v>0</v>
          </cell>
          <cell r="BB2446">
            <v>0</v>
          </cell>
          <cell r="BC2446">
            <v>0</v>
          </cell>
          <cell r="BD2446">
            <v>0</v>
          </cell>
          <cell r="BE2446">
            <v>0</v>
          </cell>
          <cell r="BF2446">
            <v>0</v>
          </cell>
          <cell r="BG2446">
            <v>0</v>
          </cell>
          <cell r="BH2446">
            <v>0</v>
          </cell>
          <cell r="BI2446">
            <v>0</v>
          </cell>
          <cell r="BJ2446">
            <v>0</v>
          </cell>
          <cell r="BK2446">
            <v>0</v>
          </cell>
          <cell r="BL2446">
            <v>0</v>
          </cell>
        </row>
        <row r="2447">
          <cell r="B2447" t="str">
            <v>1.3.02.04.00007</v>
          </cell>
          <cell r="C2447" t="str">
            <v xml:space="preserve">GERADORES                                         </v>
          </cell>
          <cell r="D2447">
            <v>5</v>
          </cell>
          <cell r="E2447">
            <v>0</v>
          </cell>
          <cell r="F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AO2447">
            <v>0</v>
          </cell>
          <cell r="AP2447">
            <v>0</v>
          </cell>
          <cell r="AQ2447">
            <v>0</v>
          </cell>
          <cell r="AR2447">
            <v>0</v>
          </cell>
          <cell r="AS2447">
            <v>0</v>
          </cell>
          <cell r="AT2447">
            <v>0</v>
          </cell>
          <cell r="AU2447">
            <v>0</v>
          </cell>
          <cell r="AV2447">
            <v>0</v>
          </cell>
          <cell r="AW2447">
            <v>0</v>
          </cell>
          <cell r="AX2447">
            <v>0</v>
          </cell>
          <cell r="AY2447">
            <v>0</v>
          </cell>
          <cell r="AZ2447">
            <v>0</v>
          </cell>
          <cell r="BA2447">
            <v>0</v>
          </cell>
          <cell r="BB2447">
            <v>0</v>
          </cell>
          <cell r="BC2447">
            <v>0</v>
          </cell>
          <cell r="BD2447">
            <v>0</v>
          </cell>
          <cell r="BE2447">
            <v>0</v>
          </cell>
          <cell r="BF2447">
            <v>0</v>
          </cell>
          <cell r="BG2447">
            <v>0</v>
          </cell>
          <cell r="BH2447">
            <v>0</v>
          </cell>
          <cell r="BI2447">
            <v>0</v>
          </cell>
          <cell r="BJ2447">
            <v>0</v>
          </cell>
          <cell r="BK2447">
            <v>0</v>
          </cell>
          <cell r="BL2447">
            <v>0</v>
          </cell>
        </row>
        <row r="2448">
          <cell r="B2448" t="str">
            <v>1.3.02.04.00008</v>
          </cell>
          <cell r="C2448" t="str">
            <v xml:space="preserve">TANQUE OLEO DIESEL                                </v>
          </cell>
          <cell r="D2448">
            <v>5</v>
          </cell>
          <cell r="E2448">
            <v>0</v>
          </cell>
          <cell r="F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AO2448">
            <v>0</v>
          </cell>
          <cell r="AP2448">
            <v>0</v>
          </cell>
          <cell r="AQ2448">
            <v>0</v>
          </cell>
          <cell r="AR2448">
            <v>0</v>
          </cell>
          <cell r="AS2448">
            <v>0</v>
          </cell>
          <cell r="AT2448">
            <v>0</v>
          </cell>
          <cell r="AU2448">
            <v>0</v>
          </cell>
          <cell r="AV2448">
            <v>0</v>
          </cell>
          <cell r="AW2448">
            <v>0</v>
          </cell>
          <cell r="AX2448">
            <v>0</v>
          </cell>
          <cell r="AY2448">
            <v>0</v>
          </cell>
          <cell r="AZ2448">
            <v>0</v>
          </cell>
          <cell r="BA2448">
            <v>0</v>
          </cell>
          <cell r="BB2448">
            <v>0</v>
          </cell>
          <cell r="BC2448">
            <v>0</v>
          </cell>
          <cell r="BD2448">
            <v>0</v>
          </cell>
          <cell r="BE2448">
            <v>0</v>
          </cell>
          <cell r="BF2448">
            <v>0</v>
          </cell>
          <cell r="BG2448">
            <v>0</v>
          </cell>
          <cell r="BH2448">
            <v>0</v>
          </cell>
          <cell r="BI2448">
            <v>0</v>
          </cell>
          <cell r="BJ2448">
            <v>0</v>
          </cell>
          <cell r="BK2448">
            <v>0</v>
          </cell>
          <cell r="BL2448">
            <v>0</v>
          </cell>
        </row>
        <row r="2449">
          <cell r="B2449" t="str">
            <v>1.3.02.04.00009</v>
          </cell>
          <cell r="C2449" t="str">
            <v xml:space="preserve">CAIXA DE SEDIMENTACAO                             </v>
          </cell>
          <cell r="D2449">
            <v>5</v>
          </cell>
          <cell r="E2449">
            <v>0</v>
          </cell>
          <cell r="F2449">
            <v>0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AO2449">
            <v>0</v>
          </cell>
          <cell r="AP2449">
            <v>0</v>
          </cell>
          <cell r="AQ2449">
            <v>51.35</v>
          </cell>
          <cell r="AR2449">
            <v>3273.46</v>
          </cell>
          <cell r="AS2449">
            <v>5374.17</v>
          </cell>
          <cell r="AT2449">
            <v>5374.17</v>
          </cell>
          <cell r="AU2449">
            <v>6147.67</v>
          </cell>
          <cell r="AV2449">
            <v>6147.67</v>
          </cell>
          <cell r="AW2449">
            <v>6147.67</v>
          </cell>
          <cell r="AX2449">
            <v>6147.67</v>
          </cell>
          <cell r="AY2449">
            <v>6147.67</v>
          </cell>
          <cell r="AZ2449">
            <v>6147.67</v>
          </cell>
          <cell r="BA2449">
            <v>6147.67</v>
          </cell>
          <cell r="BB2449">
            <v>6147.67</v>
          </cell>
          <cell r="BC2449">
            <v>6147.67</v>
          </cell>
          <cell r="BD2449">
            <v>0</v>
          </cell>
          <cell r="BE2449">
            <v>0</v>
          </cell>
          <cell r="BF2449">
            <v>0</v>
          </cell>
          <cell r="BG2449">
            <v>0</v>
          </cell>
          <cell r="BH2449">
            <v>0</v>
          </cell>
          <cell r="BI2449">
            <v>0</v>
          </cell>
          <cell r="BJ2449">
            <v>0</v>
          </cell>
          <cell r="BK2449">
            <v>0</v>
          </cell>
          <cell r="BL2449">
            <v>0</v>
          </cell>
        </row>
        <row r="2450">
          <cell r="B2450" t="str">
            <v>1.3.02.04.00010</v>
          </cell>
          <cell r="C2450" t="str">
            <v xml:space="preserve">REFORMA E AMPLIAÃ├O ESCRITËRIO E REFEITËRIO       </v>
          </cell>
          <cell r="D2450">
            <v>5</v>
          </cell>
          <cell r="E2450">
            <v>0</v>
          </cell>
          <cell r="F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  <cell r="O2450">
            <v>0</v>
          </cell>
          <cell r="P2450">
            <v>0</v>
          </cell>
          <cell r="AO2450">
            <v>0</v>
          </cell>
          <cell r="AP2450">
            <v>0</v>
          </cell>
          <cell r="AQ2450">
            <v>0</v>
          </cell>
          <cell r="AR2450">
            <v>0</v>
          </cell>
          <cell r="AS2450">
            <v>0</v>
          </cell>
          <cell r="AT2450">
            <v>0</v>
          </cell>
          <cell r="AU2450">
            <v>0</v>
          </cell>
          <cell r="AV2450">
            <v>0</v>
          </cell>
          <cell r="AW2450">
            <v>0</v>
          </cell>
          <cell r="AX2450">
            <v>0</v>
          </cell>
          <cell r="AY2450">
            <v>0</v>
          </cell>
          <cell r="AZ2450">
            <v>0</v>
          </cell>
          <cell r="BA2450">
            <v>0</v>
          </cell>
          <cell r="BB2450">
            <v>0</v>
          </cell>
          <cell r="BC2450">
            <v>0</v>
          </cell>
          <cell r="BD2450">
            <v>0</v>
          </cell>
          <cell r="BE2450">
            <v>0</v>
          </cell>
          <cell r="BF2450">
            <v>0</v>
          </cell>
          <cell r="BG2450">
            <v>0</v>
          </cell>
          <cell r="BH2450">
            <v>0</v>
          </cell>
          <cell r="BI2450">
            <v>0</v>
          </cell>
          <cell r="BJ2450">
            <v>0</v>
          </cell>
          <cell r="BK2450">
            <v>0</v>
          </cell>
          <cell r="BL2450">
            <v>0</v>
          </cell>
        </row>
        <row r="2451">
          <cell r="B2451" t="str">
            <v>1.3.02.05</v>
          </cell>
          <cell r="C2451" t="str">
            <v xml:space="preserve">CONSTRUCOES EM ANDAMENTO - VNA                    </v>
          </cell>
          <cell r="D2451">
            <v>4</v>
          </cell>
          <cell r="E2451">
            <v>0</v>
          </cell>
          <cell r="F2451">
            <v>0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  <cell r="X2451">
            <v>3506.27</v>
          </cell>
          <cell r="Y2451">
            <v>0</v>
          </cell>
          <cell r="Z2451">
            <v>8725.6200000000008</v>
          </cell>
          <cell r="AA2451">
            <v>15683.53</v>
          </cell>
          <cell r="AB2451">
            <v>0</v>
          </cell>
          <cell r="AC2451">
            <v>0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H2451">
            <v>0</v>
          </cell>
          <cell r="AI2451">
            <v>0</v>
          </cell>
          <cell r="AJ2451">
            <v>0</v>
          </cell>
          <cell r="AK2451">
            <v>0</v>
          </cell>
          <cell r="AL2451">
            <v>0</v>
          </cell>
          <cell r="AM2451">
            <v>0</v>
          </cell>
          <cell r="AN2451">
            <v>0</v>
          </cell>
          <cell r="AO2451">
            <v>967.42</v>
          </cell>
          <cell r="AP2451">
            <v>2156.3000000000002</v>
          </cell>
          <cell r="AQ2451">
            <v>2156.3000000000002</v>
          </cell>
          <cell r="AR2451">
            <v>2156.3000000000002</v>
          </cell>
          <cell r="AS2451">
            <v>2156.3000000000002</v>
          </cell>
          <cell r="AT2451">
            <v>2156.3000000000002</v>
          </cell>
          <cell r="AU2451">
            <v>2156.3000000000002</v>
          </cell>
          <cell r="AV2451">
            <v>2156.3000000000002</v>
          </cell>
          <cell r="AW2451">
            <v>2156.3000000000002</v>
          </cell>
          <cell r="AX2451">
            <v>2156.3000000000002</v>
          </cell>
          <cell r="AY2451">
            <v>2156.3000000000002</v>
          </cell>
          <cell r="AZ2451">
            <v>2156.3000000000002</v>
          </cell>
          <cell r="BA2451">
            <v>2156.3000000000002</v>
          </cell>
          <cell r="BB2451">
            <v>2156.3000000000002</v>
          </cell>
          <cell r="BC2451">
            <v>2156.3000000000002</v>
          </cell>
          <cell r="BD2451">
            <v>0</v>
          </cell>
          <cell r="BE2451">
            <v>0</v>
          </cell>
          <cell r="BF2451">
            <v>0</v>
          </cell>
          <cell r="BG2451">
            <v>0</v>
          </cell>
          <cell r="BH2451">
            <v>0</v>
          </cell>
          <cell r="BI2451">
            <v>0</v>
          </cell>
          <cell r="BJ2451">
            <v>0</v>
          </cell>
          <cell r="BK2451">
            <v>0</v>
          </cell>
          <cell r="BL2451">
            <v>0</v>
          </cell>
        </row>
        <row r="2452">
          <cell r="B2452" t="str">
            <v>1.3.02.05.00001</v>
          </cell>
          <cell r="C2452" t="str">
            <v xml:space="preserve">BALANCA                                           </v>
          </cell>
          <cell r="D2452">
            <v>5</v>
          </cell>
          <cell r="E2452">
            <v>0</v>
          </cell>
          <cell r="F2452">
            <v>0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  <cell r="O2452">
            <v>0</v>
          </cell>
          <cell r="P2452">
            <v>0</v>
          </cell>
          <cell r="AO2452">
            <v>0</v>
          </cell>
          <cell r="AP2452">
            <v>0</v>
          </cell>
          <cell r="AQ2452">
            <v>0</v>
          </cell>
          <cell r="AR2452">
            <v>0</v>
          </cell>
          <cell r="AS2452">
            <v>0</v>
          </cell>
          <cell r="AT2452">
            <v>0</v>
          </cell>
          <cell r="AU2452">
            <v>0</v>
          </cell>
          <cell r="AV2452">
            <v>0</v>
          </cell>
          <cell r="AW2452">
            <v>0</v>
          </cell>
          <cell r="AX2452">
            <v>0</v>
          </cell>
          <cell r="AY2452">
            <v>0</v>
          </cell>
          <cell r="AZ2452">
            <v>0</v>
          </cell>
          <cell r="BA2452">
            <v>0</v>
          </cell>
          <cell r="BB2452">
            <v>0</v>
          </cell>
          <cell r="BC2452">
            <v>0</v>
          </cell>
          <cell r="BD2452">
            <v>0</v>
          </cell>
          <cell r="BE2452">
            <v>0</v>
          </cell>
          <cell r="BF2452">
            <v>0</v>
          </cell>
          <cell r="BG2452">
            <v>0</v>
          </cell>
          <cell r="BH2452">
            <v>0</v>
          </cell>
          <cell r="BI2452">
            <v>0</v>
          </cell>
          <cell r="BJ2452">
            <v>0</v>
          </cell>
          <cell r="BK2452">
            <v>0</v>
          </cell>
          <cell r="BL2452">
            <v>0</v>
          </cell>
        </row>
        <row r="2453">
          <cell r="B2453" t="str">
            <v>1.3.02.05.00002</v>
          </cell>
          <cell r="C2453" t="str">
            <v xml:space="preserve">REFORMA ESCRITORIO                                </v>
          </cell>
          <cell r="D2453">
            <v>5</v>
          </cell>
          <cell r="E2453">
            <v>0</v>
          </cell>
          <cell r="F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-7892.96</v>
          </cell>
          <cell r="R2453">
            <v>-7892.96</v>
          </cell>
          <cell r="S2453">
            <v>-7892.96</v>
          </cell>
          <cell r="T2453">
            <v>-7892.96</v>
          </cell>
          <cell r="U2453">
            <v>-7892.96</v>
          </cell>
          <cell r="V2453">
            <v>-7892.96</v>
          </cell>
          <cell r="W2453">
            <v>-7892.96</v>
          </cell>
          <cell r="X2453">
            <v>-7892.96</v>
          </cell>
          <cell r="Y2453">
            <v>-7892.96</v>
          </cell>
          <cell r="Z2453">
            <v>-7892.96</v>
          </cell>
          <cell r="AA2453">
            <v>-7892.96</v>
          </cell>
          <cell r="AB2453">
            <v>0</v>
          </cell>
          <cell r="AC2453">
            <v>0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H2453">
            <v>0</v>
          </cell>
          <cell r="AI2453">
            <v>0</v>
          </cell>
          <cell r="AJ2453">
            <v>0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O2453">
            <v>0</v>
          </cell>
          <cell r="AP2453">
            <v>0</v>
          </cell>
          <cell r="AQ2453">
            <v>0</v>
          </cell>
          <cell r="AR2453">
            <v>0</v>
          </cell>
          <cell r="AS2453">
            <v>0</v>
          </cell>
          <cell r="AT2453">
            <v>0</v>
          </cell>
          <cell r="AU2453">
            <v>0</v>
          </cell>
          <cell r="AV2453">
            <v>0</v>
          </cell>
          <cell r="AW2453">
            <v>0</v>
          </cell>
          <cell r="AX2453">
            <v>0</v>
          </cell>
          <cell r="AY2453">
            <v>0</v>
          </cell>
          <cell r="AZ2453">
            <v>0</v>
          </cell>
          <cell r="BA2453">
            <v>0</v>
          </cell>
          <cell r="BB2453">
            <v>0</v>
          </cell>
          <cell r="BC2453">
            <v>0</v>
          </cell>
          <cell r="BD2453">
            <v>0</v>
          </cell>
          <cell r="BE2453">
            <v>0</v>
          </cell>
          <cell r="BF2453">
            <v>0</v>
          </cell>
          <cell r="BG2453">
            <v>0</v>
          </cell>
          <cell r="BH2453">
            <v>0</v>
          </cell>
          <cell r="BI2453">
            <v>0</v>
          </cell>
          <cell r="BJ2453">
            <v>0</v>
          </cell>
          <cell r="BK2453">
            <v>0</v>
          </cell>
          <cell r="BL2453">
            <v>0</v>
          </cell>
        </row>
        <row r="2454">
          <cell r="B2454" t="str">
            <v>1.3.02.05.00003</v>
          </cell>
          <cell r="C2454" t="str">
            <v xml:space="preserve">FECHAMENTO AREA NOVA                              </v>
          </cell>
          <cell r="D2454">
            <v>5</v>
          </cell>
          <cell r="E2454">
            <v>0</v>
          </cell>
          <cell r="F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7892.96</v>
          </cell>
          <cell r="R2454">
            <v>7892.96</v>
          </cell>
          <cell r="S2454">
            <v>7892.96</v>
          </cell>
          <cell r="T2454">
            <v>7892.96</v>
          </cell>
          <cell r="U2454">
            <v>7892.96</v>
          </cell>
          <cell r="V2454">
            <v>7892.96</v>
          </cell>
          <cell r="W2454">
            <v>7892.96</v>
          </cell>
          <cell r="X2454">
            <v>7892.96</v>
          </cell>
          <cell r="Y2454">
            <v>7892.96</v>
          </cell>
          <cell r="Z2454">
            <v>7892.96</v>
          </cell>
          <cell r="AA2454">
            <v>7892.96</v>
          </cell>
          <cell r="AB2454">
            <v>0</v>
          </cell>
          <cell r="AC2454">
            <v>0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H2454">
            <v>0</v>
          </cell>
          <cell r="AI2454">
            <v>0</v>
          </cell>
          <cell r="AJ2454">
            <v>0</v>
          </cell>
          <cell r="AK2454">
            <v>0</v>
          </cell>
          <cell r="AL2454">
            <v>0</v>
          </cell>
          <cell r="AM2454">
            <v>0</v>
          </cell>
          <cell r="AN2454">
            <v>0</v>
          </cell>
          <cell r="AO2454">
            <v>967.42</v>
          </cell>
          <cell r="AP2454">
            <v>2156.3000000000002</v>
          </cell>
          <cell r="AQ2454">
            <v>2156.3000000000002</v>
          </cell>
          <cell r="AR2454">
            <v>2156.3000000000002</v>
          </cell>
          <cell r="AS2454">
            <v>2156.3000000000002</v>
          </cell>
          <cell r="AT2454">
            <v>2156.3000000000002</v>
          </cell>
          <cell r="AU2454">
            <v>2156.3000000000002</v>
          </cell>
          <cell r="AV2454">
            <v>2156.3000000000002</v>
          </cell>
          <cell r="AW2454">
            <v>2156.3000000000002</v>
          </cell>
          <cell r="AX2454">
            <v>2156.3000000000002</v>
          </cell>
          <cell r="AY2454">
            <v>2156.3000000000002</v>
          </cell>
          <cell r="AZ2454">
            <v>2156.3000000000002</v>
          </cell>
          <cell r="BA2454">
            <v>2156.3000000000002</v>
          </cell>
          <cell r="BB2454">
            <v>2156.3000000000002</v>
          </cell>
          <cell r="BC2454">
            <v>2156.3000000000002</v>
          </cell>
          <cell r="BD2454">
            <v>0</v>
          </cell>
          <cell r="BE2454">
            <v>0</v>
          </cell>
          <cell r="BF2454">
            <v>0</v>
          </cell>
          <cell r="BG2454">
            <v>0</v>
          </cell>
          <cell r="BH2454">
            <v>0</v>
          </cell>
          <cell r="BI2454">
            <v>0</v>
          </cell>
          <cell r="BJ2454">
            <v>0</v>
          </cell>
          <cell r="BK2454">
            <v>0</v>
          </cell>
          <cell r="BL2454">
            <v>0</v>
          </cell>
        </row>
        <row r="2455">
          <cell r="B2455" t="str">
            <v>1.3.02.05.00004</v>
          </cell>
          <cell r="C2455" t="str">
            <v xml:space="preserve">TERRAPLANAGEM                                     </v>
          </cell>
          <cell r="D2455">
            <v>5</v>
          </cell>
          <cell r="E2455">
            <v>0</v>
          </cell>
          <cell r="F2455">
            <v>0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  <cell r="O2455">
            <v>0</v>
          </cell>
          <cell r="P2455">
            <v>0</v>
          </cell>
          <cell r="AO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T2455">
            <v>0</v>
          </cell>
          <cell r="AU2455">
            <v>0</v>
          </cell>
          <cell r="AV2455">
            <v>0</v>
          </cell>
          <cell r="AW2455">
            <v>0</v>
          </cell>
          <cell r="AX2455">
            <v>0</v>
          </cell>
          <cell r="AY2455">
            <v>0</v>
          </cell>
          <cell r="AZ2455">
            <v>0</v>
          </cell>
          <cell r="BA2455">
            <v>0</v>
          </cell>
          <cell r="BB2455">
            <v>0</v>
          </cell>
          <cell r="BC2455">
            <v>0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  <cell r="BK2455">
            <v>0</v>
          </cell>
          <cell r="BL2455">
            <v>0</v>
          </cell>
        </row>
        <row r="2456">
          <cell r="B2456" t="str">
            <v>1.3.02.05.00005</v>
          </cell>
          <cell r="C2456" t="str">
            <v xml:space="preserve">GERADOR ENERGIA ELETRICA                          </v>
          </cell>
          <cell r="D2456">
            <v>5</v>
          </cell>
          <cell r="E2456">
            <v>0</v>
          </cell>
          <cell r="F2456">
            <v>0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  <cell r="X2456">
            <v>3506.27</v>
          </cell>
          <cell r="Y2456">
            <v>0</v>
          </cell>
          <cell r="Z2456">
            <v>8604.0300000000007</v>
          </cell>
          <cell r="AA2456">
            <v>12544.94</v>
          </cell>
          <cell r="AB2456">
            <v>0</v>
          </cell>
          <cell r="AC2456">
            <v>0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0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0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0</v>
          </cell>
          <cell r="AY2456">
            <v>0</v>
          </cell>
          <cell r="AZ2456">
            <v>0</v>
          </cell>
          <cell r="BA2456">
            <v>0</v>
          </cell>
          <cell r="BB2456">
            <v>0</v>
          </cell>
          <cell r="BC2456">
            <v>0</v>
          </cell>
          <cell r="BD2456">
            <v>0</v>
          </cell>
          <cell r="BE2456">
            <v>0</v>
          </cell>
          <cell r="BF2456">
            <v>0</v>
          </cell>
          <cell r="BG2456">
            <v>0</v>
          </cell>
          <cell r="BH2456">
            <v>0</v>
          </cell>
          <cell r="BI2456">
            <v>0</v>
          </cell>
          <cell r="BJ2456">
            <v>0</v>
          </cell>
          <cell r="BK2456">
            <v>0</v>
          </cell>
          <cell r="BL2456">
            <v>0</v>
          </cell>
        </row>
        <row r="2457">
          <cell r="B2457" t="str">
            <v>1.3.02.05.00006</v>
          </cell>
          <cell r="C2457" t="str">
            <v xml:space="preserve">TANQUE OLEO DIESEL                                </v>
          </cell>
          <cell r="D2457">
            <v>5</v>
          </cell>
          <cell r="E2457">
            <v>0</v>
          </cell>
          <cell r="F2457">
            <v>0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  <cell r="X2457">
            <v>0</v>
          </cell>
          <cell r="Y2457">
            <v>0</v>
          </cell>
          <cell r="Z2457">
            <v>121.59</v>
          </cell>
          <cell r="AA2457">
            <v>3138.59</v>
          </cell>
          <cell r="AB2457">
            <v>0</v>
          </cell>
          <cell r="AC2457">
            <v>0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H2457">
            <v>0</v>
          </cell>
          <cell r="AI2457">
            <v>0</v>
          </cell>
          <cell r="AJ2457">
            <v>0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O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T2457">
            <v>0</v>
          </cell>
          <cell r="AU2457">
            <v>0</v>
          </cell>
          <cell r="AV2457">
            <v>0</v>
          </cell>
          <cell r="AW2457">
            <v>0</v>
          </cell>
          <cell r="AX2457">
            <v>0</v>
          </cell>
          <cell r="AY2457">
            <v>0</v>
          </cell>
          <cell r="AZ2457">
            <v>0</v>
          </cell>
          <cell r="BA2457">
            <v>0</v>
          </cell>
          <cell r="BB2457">
            <v>0</v>
          </cell>
          <cell r="BC2457">
            <v>0</v>
          </cell>
          <cell r="BD2457">
            <v>0</v>
          </cell>
          <cell r="BE2457">
            <v>0</v>
          </cell>
          <cell r="BF2457">
            <v>0</v>
          </cell>
          <cell r="BG2457">
            <v>0</v>
          </cell>
          <cell r="BH2457">
            <v>0</v>
          </cell>
          <cell r="BI2457">
            <v>0</v>
          </cell>
          <cell r="BJ2457">
            <v>0</v>
          </cell>
          <cell r="BK2457">
            <v>0</v>
          </cell>
          <cell r="BL2457">
            <v>0</v>
          </cell>
        </row>
        <row r="2458">
          <cell r="B2458" t="str">
            <v>1.3.02.05.00007</v>
          </cell>
          <cell r="C2458" t="str">
            <v xml:space="preserve">BIG BAG EQPTO 2                                   </v>
          </cell>
          <cell r="D2458">
            <v>5</v>
          </cell>
          <cell r="E2458">
            <v>0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AO2458">
            <v>0</v>
          </cell>
          <cell r="AP2458">
            <v>0</v>
          </cell>
          <cell r="AQ2458">
            <v>0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0</v>
          </cell>
          <cell r="AY2458">
            <v>0</v>
          </cell>
          <cell r="AZ2458">
            <v>0</v>
          </cell>
          <cell r="BA2458">
            <v>0</v>
          </cell>
          <cell r="BB2458">
            <v>0</v>
          </cell>
          <cell r="BC2458">
            <v>0</v>
          </cell>
          <cell r="BD2458">
            <v>0</v>
          </cell>
          <cell r="BE2458">
            <v>0</v>
          </cell>
          <cell r="BF2458">
            <v>0</v>
          </cell>
          <cell r="BG2458">
            <v>0</v>
          </cell>
          <cell r="BH2458">
            <v>0</v>
          </cell>
          <cell r="BI2458">
            <v>0</v>
          </cell>
          <cell r="BJ2458">
            <v>0</v>
          </cell>
          <cell r="BK2458">
            <v>0</v>
          </cell>
          <cell r="BL2458">
            <v>0</v>
          </cell>
        </row>
        <row r="2459">
          <cell r="B2459" t="str">
            <v>1.3.02.05.00008</v>
          </cell>
          <cell r="C2459" t="str">
            <v xml:space="preserve">CAIXA DAGUA                                       </v>
          </cell>
          <cell r="D2459">
            <v>5</v>
          </cell>
          <cell r="E2459">
            <v>0</v>
          </cell>
          <cell r="F2459">
            <v>0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AO2459">
            <v>0</v>
          </cell>
          <cell r="AP2459">
            <v>0</v>
          </cell>
          <cell r="AQ2459">
            <v>0</v>
          </cell>
          <cell r="AR2459">
            <v>0</v>
          </cell>
          <cell r="AS2459">
            <v>0</v>
          </cell>
          <cell r="AT2459">
            <v>0</v>
          </cell>
          <cell r="AU2459">
            <v>0</v>
          </cell>
          <cell r="AV2459">
            <v>0</v>
          </cell>
          <cell r="AW2459">
            <v>0</v>
          </cell>
          <cell r="AX2459">
            <v>0</v>
          </cell>
          <cell r="AY2459">
            <v>0</v>
          </cell>
          <cell r="AZ2459">
            <v>0</v>
          </cell>
          <cell r="BA2459">
            <v>0</v>
          </cell>
          <cell r="BB2459">
            <v>0</v>
          </cell>
          <cell r="BC2459">
            <v>0</v>
          </cell>
          <cell r="BD2459">
            <v>0</v>
          </cell>
          <cell r="BE2459">
            <v>0</v>
          </cell>
          <cell r="BF2459">
            <v>0</v>
          </cell>
          <cell r="BG2459">
            <v>0</v>
          </cell>
          <cell r="BH2459">
            <v>0</v>
          </cell>
          <cell r="BI2459">
            <v>0</v>
          </cell>
          <cell r="BJ2459">
            <v>0</v>
          </cell>
          <cell r="BK2459">
            <v>0</v>
          </cell>
          <cell r="BL2459">
            <v>0</v>
          </cell>
        </row>
        <row r="2460">
          <cell r="B2460" t="str">
            <v>1.3.02.05.00009</v>
          </cell>
          <cell r="C2460" t="str">
            <v xml:space="preserve">CONFECCAO E MONTAGEM DO EQPTO 1                   </v>
          </cell>
          <cell r="D2460">
            <v>5</v>
          </cell>
          <cell r="E2460">
            <v>0</v>
          </cell>
          <cell r="F2460">
            <v>0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AO2460">
            <v>0</v>
          </cell>
          <cell r="AP2460">
            <v>0</v>
          </cell>
          <cell r="AQ2460">
            <v>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0</v>
          </cell>
          <cell r="AY2460">
            <v>0</v>
          </cell>
          <cell r="AZ2460">
            <v>0</v>
          </cell>
          <cell r="BA2460">
            <v>0</v>
          </cell>
          <cell r="BB2460">
            <v>0</v>
          </cell>
          <cell r="BC2460">
            <v>0</v>
          </cell>
          <cell r="BD2460">
            <v>0</v>
          </cell>
          <cell r="BE2460">
            <v>0</v>
          </cell>
          <cell r="BF2460">
            <v>0</v>
          </cell>
          <cell r="BG2460">
            <v>0</v>
          </cell>
          <cell r="BH2460">
            <v>0</v>
          </cell>
          <cell r="BI2460">
            <v>0</v>
          </cell>
          <cell r="BJ2460">
            <v>0</v>
          </cell>
          <cell r="BK2460">
            <v>0</v>
          </cell>
          <cell r="BL2460">
            <v>0</v>
          </cell>
        </row>
        <row r="2461">
          <cell r="B2461" t="str">
            <v>1.3.02.05.00010</v>
          </cell>
          <cell r="C2461" t="str">
            <v xml:space="preserve">REFORMA REDE ELETRICA                             </v>
          </cell>
          <cell r="D2461">
            <v>5</v>
          </cell>
          <cell r="E2461">
            <v>0</v>
          </cell>
          <cell r="F2461">
            <v>0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0</v>
          </cell>
          <cell r="P2461">
            <v>0</v>
          </cell>
          <cell r="AO2461">
            <v>0</v>
          </cell>
          <cell r="AP2461">
            <v>0</v>
          </cell>
          <cell r="AQ2461">
            <v>0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0</v>
          </cell>
          <cell r="AY2461">
            <v>0</v>
          </cell>
          <cell r="AZ2461">
            <v>0</v>
          </cell>
          <cell r="BA2461">
            <v>0</v>
          </cell>
          <cell r="BB2461">
            <v>0</v>
          </cell>
          <cell r="BC2461">
            <v>0</v>
          </cell>
          <cell r="BD2461">
            <v>0</v>
          </cell>
          <cell r="BE2461">
            <v>0</v>
          </cell>
          <cell r="BF2461">
            <v>0</v>
          </cell>
          <cell r="BG2461">
            <v>0</v>
          </cell>
          <cell r="BH2461">
            <v>0</v>
          </cell>
          <cell r="BI2461">
            <v>0</v>
          </cell>
          <cell r="BJ2461">
            <v>0</v>
          </cell>
          <cell r="BK2461">
            <v>0</v>
          </cell>
          <cell r="BL2461">
            <v>0</v>
          </cell>
        </row>
        <row r="2462">
          <cell r="B2462" t="str">
            <v>1.3.02.06</v>
          </cell>
          <cell r="C2462" t="str">
            <v xml:space="preserve">CONSTRUCOES EM ANDAMENTO - UBA                    </v>
          </cell>
          <cell r="D2462">
            <v>4</v>
          </cell>
          <cell r="E2462">
            <v>0</v>
          </cell>
          <cell r="F2462">
            <v>0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190182.27</v>
          </cell>
          <cell r="T2462">
            <v>287576.05</v>
          </cell>
          <cell r="U2462">
            <v>631114.47</v>
          </cell>
          <cell r="V2462">
            <v>960354.57</v>
          </cell>
          <cell r="W2462">
            <v>1053917.82</v>
          </cell>
          <cell r="X2462">
            <v>1146945.97</v>
          </cell>
          <cell r="Y2462">
            <v>-13641.38</v>
          </cell>
          <cell r="Z2462">
            <v>194742.87</v>
          </cell>
          <cell r="AA2462">
            <v>204593.27</v>
          </cell>
          <cell r="AB2462">
            <v>6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6990.28</v>
          </cell>
          <cell r="AS2462">
            <v>17617.669999999998</v>
          </cell>
          <cell r="AT2462">
            <v>58336.57</v>
          </cell>
          <cell r="AU2462">
            <v>94302.55</v>
          </cell>
          <cell r="AV2462">
            <v>99470.55</v>
          </cell>
          <cell r="AW2462">
            <v>108431.55</v>
          </cell>
          <cell r="AX2462">
            <v>116496.45</v>
          </cell>
          <cell r="AY2462">
            <v>128593.8</v>
          </cell>
          <cell r="AZ2462">
            <v>128593.8</v>
          </cell>
          <cell r="BA2462">
            <v>128593.8</v>
          </cell>
          <cell r="BB2462">
            <v>128593.8</v>
          </cell>
          <cell r="BC2462">
            <v>128893.8</v>
          </cell>
          <cell r="BD2462">
            <v>0</v>
          </cell>
          <cell r="BE2462">
            <v>0</v>
          </cell>
          <cell r="BF2462">
            <v>0</v>
          </cell>
          <cell r="BG2462">
            <v>0</v>
          </cell>
          <cell r="BH2462">
            <v>0</v>
          </cell>
          <cell r="BI2462">
            <v>0</v>
          </cell>
          <cell r="BJ2462">
            <v>0</v>
          </cell>
          <cell r="BK2462">
            <v>0</v>
          </cell>
          <cell r="BL2462">
            <v>0</v>
          </cell>
        </row>
        <row r="2463">
          <cell r="B2463" t="str">
            <v>1.3.02.06.00001</v>
          </cell>
          <cell r="C2463" t="str">
            <v xml:space="preserve">TAXAS E LICENCAS                                  </v>
          </cell>
          <cell r="D2463">
            <v>5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-59.5</v>
          </cell>
          <cell r="S2463">
            <v>-59.5</v>
          </cell>
          <cell r="T2463">
            <v>-59.5</v>
          </cell>
          <cell r="U2463">
            <v>-59.5</v>
          </cell>
          <cell r="V2463">
            <v>-59.5</v>
          </cell>
          <cell r="W2463">
            <v>-59.5</v>
          </cell>
          <cell r="X2463">
            <v>-59.5</v>
          </cell>
          <cell r="Y2463">
            <v>-59.5</v>
          </cell>
          <cell r="Z2463">
            <v>-59.5</v>
          </cell>
          <cell r="AA2463">
            <v>-59.5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  <cell r="AY2463">
            <v>0</v>
          </cell>
          <cell r="AZ2463">
            <v>0</v>
          </cell>
          <cell r="BA2463">
            <v>0</v>
          </cell>
          <cell r="BB2463">
            <v>0</v>
          </cell>
          <cell r="BC2463">
            <v>0</v>
          </cell>
          <cell r="BD2463">
            <v>0</v>
          </cell>
          <cell r="BE2463">
            <v>0</v>
          </cell>
          <cell r="BF2463">
            <v>0</v>
          </cell>
          <cell r="BG2463">
            <v>0</v>
          </cell>
          <cell r="BH2463">
            <v>0</v>
          </cell>
          <cell r="BI2463">
            <v>0</v>
          </cell>
          <cell r="BJ2463">
            <v>0</v>
          </cell>
          <cell r="BK2463">
            <v>0</v>
          </cell>
          <cell r="BL2463">
            <v>0</v>
          </cell>
        </row>
        <row r="2464">
          <cell r="B2464" t="str">
            <v>1.3.02.06.00002</v>
          </cell>
          <cell r="C2464" t="str">
            <v xml:space="preserve">CERCAS E ALAMBRADOS                               </v>
          </cell>
          <cell r="D2464">
            <v>5</v>
          </cell>
          <cell r="E2464">
            <v>0</v>
          </cell>
          <cell r="F2464">
            <v>0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AO2464">
            <v>0</v>
          </cell>
          <cell r="AP2464">
            <v>0</v>
          </cell>
          <cell r="AQ2464">
            <v>0</v>
          </cell>
          <cell r="AR2464">
            <v>0</v>
          </cell>
          <cell r="AS2464">
            <v>0</v>
          </cell>
          <cell r="AT2464">
            <v>0</v>
          </cell>
          <cell r="AU2464">
            <v>0</v>
          </cell>
          <cell r="AV2464">
            <v>0</v>
          </cell>
          <cell r="AW2464">
            <v>0</v>
          </cell>
          <cell r="AX2464">
            <v>0</v>
          </cell>
          <cell r="AY2464">
            <v>0</v>
          </cell>
          <cell r="AZ2464">
            <v>0</v>
          </cell>
          <cell r="BA2464">
            <v>0</v>
          </cell>
          <cell r="BB2464">
            <v>0</v>
          </cell>
          <cell r="BC2464">
            <v>0</v>
          </cell>
          <cell r="BD2464">
            <v>0</v>
          </cell>
          <cell r="BE2464">
            <v>0</v>
          </cell>
          <cell r="BF2464">
            <v>0</v>
          </cell>
          <cell r="BG2464">
            <v>0</v>
          </cell>
          <cell r="BH2464">
            <v>0</v>
          </cell>
          <cell r="BI2464">
            <v>0</v>
          </cell>
          <cell r="BJ2464">
            <v>0</v>
          </cell>
          <cell r="BK2464">
            <v>0</v>
          </cell>
          <cell r="BL2464">
            <v>0</v>
          </cell>
        </row>
        <row r="2465">
          <cell r="B2465" t="str">
            <v>1.3.02.06.00003</v>
          </cell>
          <cell r="C2465" t="str">
            <v xml:space="preserve">TERRAPLANAGEM                                     </v>
          </cell>
          <cell r="D2465">
            <v>5</v>
          </cell>
          <cell r="E2465">
            <v>0</v>
          </cell>
          <cell r="F2465">
            <v>0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AO2465">
            <v>0</v>
          </cell>
          <cell r="AP2465">
            <v>0</v>
          </cell>
          <cell r="AQ2465">
            <v>0</v>
          </cell>
          <cell r="AR2465">
            <v>0</v>
          </cell>
          <cell r="AS2465">
            <v>0</v>
          </cell>
          <cell r="AT2465">
            <v>0</v>
          </cell>
          <cell r="AU2465">
            <v>0</v>
          </cell>
          <cell r="AV2465">
            <v>0</v>
          </cell>
          <cell r="AW2465">
            <v>0</v>
          </cell>
          <cell r="AX2465">
            <v>0</v>
          </cell>
          <cell r="AY2465">
            <v>0</v>
          </cell>
          <cell r="AZ2465">
            <v>0</v>
          </cell>
          <cell r="BA2465">
            <v>0</v>
          </cell>
          <cell r="BB2465">
            <v>0</v>
          </cell>
          <cell r="BC2465">
            <v>0</v>
          </cell>
          <cell r="BD2465">
            <v>0</v>
          </cell>
          <cell r="BE2465">
            <v>0</v>
          </cell>
          <cell r="BF2465">
            <v>0</v>
          </cell>
          <cell r="BG2465">
            <v>0</v>
          </cell>
          <cell r="BH2465">
            <v>0</v>
          </cell>
          <cell r="BI2465">
            <v>0</v>
          </cell>
          <cell r="BJ2465">
            <v>0</v>
          </cell>
          <cell r="BK2465">
            <v>0</v>
          </cell>
          <cell r="BL2465">
            <v>0</v>
          </cell>
        </row>
        <row r="2466">
          <cell r="B2466" t="str">
            <v>1.3.02.06.00004</v>
          </cell>
          <cell r="C2466" t="str">
            <v xml:space="preserve">ADMINISTRACAO DE OBRAS                            </v>
          </cell>
          <cell r="D2466">
            <v>5</v>
          </cell>
          <cell r="E2466">
            <v>0</v>
          </cell>
          <cell r="F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0</v>
          </cell>
          <cell r="P2466">
            <v>0</v>
          </cell>
          <cell r="Q2466">
            <v>0</v>
          </cell>
          <cell r="R2466">
            <v>0</v>
          </cell>
          <cell r="S2466">
            <v>38119.99</v>
          </cell>
          <cell r="T2466">
            <v>58229.07</v>
          </cell>
          <cell r="U2466">
            <v>74319.34</v>
          </cell>
          <cell r="V2466">
            <v>82666.929999999993</v>
          </cell>
          <cell r="W2466">
            <v>95618.87</v>
          </cell>
          <cell r="X2466">
            <v>110015.36</v>
          </cell>
          <cell r="Y2466">
            <v>0</v>
          </cell>
          <cell r="Z2466">
            <v>0</v>
          </cell>
          <cell r="AA2466">
            <v>0</v>
          </cell>
          <cell r="AB2466">
            <v>0</v>
          </cell>
          <cell r="AC2466">
            <v>0</v>
          </cell>
          <cell r="AD2466">
            <v>0</v>
          </cell>
          <cell r="AE2466">
            <v>0</v>
          </cell>
          <cell r="AF2466">
            <v>0</v>
          </cell>
          <cell r="AG2466">
            <v>0</v>
          </cell>
          <cell r="AH2466">
            <v>0</v>
          </cell>
          <cell r="AI2466">
            <v>0</v>
          </cell>
          <cell r="AJ2466">
            <v>0</v>
          </cell>
          <cell r="AK2466">
            <v>0</v>
          </cell>
          <cell r="AL2466">
            <v>0</v>
          </cell>
          <cell r="AM2466">
            <v>0</v>
          </cell>
          <cell r="AN2466">
            <v>0</v>
          </cell>
          <cell r="AO2466">
            <v>0</v>
          </cell>
          <cell r="AP2466">
            <v>0</v>
          </cell>
          <cell r="AQ2466">
            <v>0</v>
          </cell>
          <cell r="AR2466">
            <v>0</v>
          </cell>
          <cell r="AS2466">
            <v>0</v>
          </cell>
          <cell r="AT2466">
            <v>0</v>
          </cell>
          <cell r="AU2466">
            <v>0</v>
          </cell>
          <cell r="AV2466">
            <v>0</v>
          </cell>
          <cell r="AW2466">
            <v>0</v>
          </cell>
          <cell r="AX2466">
            <v>0</v>
          </cell>
          <cell r="AY2466">
            <v>0</v>
          </cell>
          <cell r="AZ2466">
            <v>0</v>
          </cell>
          <cell r="BA2466">
            <v>0</v>
          </cell>
          <cell r="BB2466">
            <v>0</v>
          </cell>
          <cell r="BC2466">
            <v>0</v>
          </cell>
          <cell r="BD2466">
            <v>0</v>
          </cell>
          <cell r="BE2466">
            <v>0</v>
          </cell>
          <cell r="BF2466">
            <v>0</v>
          </cell>
          <cell r="BG2466">
            <v>0</v>
          </cell>
          <cell r="BH2466">
            <v>0</v>
          </cell>
          <cell r="BI2466">
            <v>0</v>
          </cell>
          <cell r="BJ2466">
            <v>0</v>
          </cell>
          <cell r="BK2466">
            <v>0</v>
          </cell>
          <cell r="BL2466">
            <v>0</v>
          </cell>
        </row>
        <row r="2467">
          <cell r="B2467" t="str">
            <v>1.3.02.06.00005</v>
          </cell>
          <cell r="C2467" t="str">
            <v xml:space="preserve">REDE DE AGUAS PLUVIAIS                            </v>
          </cell>
          <cell r="D2467">
            <v>5</v>
          </cell>
          <cell r="E2467">
            <v>0</v>
          </cell>
          <cell r="F2467">
            <v>0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0</v>
          </cell>
          <cell r="P2467">
            <v>0</v>
          </cell>
          <cell r="Q2467">
            <v>0</v>
          </cell>
          <cell r="R2467">
            <v>0</v>
          </cell>
          <cell r="S2467">
            <v>6413.59</v>
          </cell>
          <cell r="T2467">
            <v>6603.23</v>
          </cell>
          <cell r="U2467">
            <v>7044.01</v>
          </cell>
          <cell r="V2467">
            <v>7044.01</v>
          </cell>
          <cell r="W2467">
            <v>7044.01</v>
          </cell>
          <cell r="X2467">
            <v>7044.01</v>
          </cell>
          <cell r="Y2467">
            <v>0</v>
          </cell>
          <cell r="Z2467">
            <v>0</v>
          </cell>
          <cell r="AA2467">
            <v>0</v>
          </cell>
          <cell r="AB2467">
            <v>0</v>
          </cell>
          <cell r="AC2467">
            <v>0</v>
          </cell>
          <cell r="AD2467">
            <v>0</v>
          </cell>
          <cell r="AE2467">
            <v>0</v>
          </cell>
          <cell r="AF2467">
            <v>0</v>
          </cell>
          <cell r="AG2467">
            <v>0</v>
          </cell>
          <cell r="AH2467">
            <v>0</v>
          </cell>
          <cell r="AI2467">
            <v>0</v>
          </cell>
          <cell r="AJ2467">
            <v>0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O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T2467">
            <v>0</v>
          </cell>
          <cell r="AU2467">
            <v>0</v>
          </cell>
          <cell r="AV2467">
            <v>0</v>
          </cell>
          <cell r="AW2467">
            <v>0</v>
          </cell>
          <cell r="AX2467">
            <v>0</v>
          </cell>
          <cell r="AY2467">
            <v>0</v>
          </cell>
          <cell r="AZ2467">
            <v>0</v>
          </cell>
          <cell r="BA2467">
            <v>0</v>
          </cell>
          <cell r="BB2467">
            <v>0</v>
          </cell>
          <cell r="BC2467">
            <v>0</v>
          </cell>
          <cell r="BD2467">
            <v>0</v>
          </cell>
          <cell r="BE2467">
            <v>0</v>
          </cell>
          <cell r="BF2467">
            <v>0</v>
          </cell>
          <cell r="BG2467">
            <v>0</v>
          </cell>
          <cell r="BH2467">
            <v>0</v>
          </cell>
          <cell r="BI2467">
            <v>0</v>
          </cell>
          <cell r="BJ2467">
            <v>0</v>
          </cell>
          <cell r="BK2467">
            <v>0</v>
          </cell>
          <cell r="BL2467">
            <v>0</v>
          </cell>
        </row>
        <row r="2468">
          <cell r="B2468" t="str">
            <v>1.3.02.06.00006</v>
          </cell>
          <cell r="C2468" t="str">
            <v xml:space="preserve">PAVIMENTACAO                                      </v>
          </cell>
          <cell r="D2468">
            <v>5</v>
          </cell>
          <cell r="E2468">
            <v>0</v>
          </cell>
          <cell r="F2468">
            <v>0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8956.1</v>
          </cell>
          <cell r="T2468">
            <v>8956.1</v>
          </cell>
          <cell r="U2468">
            <v>69915.100000000006</v>
          </cell>
          <cell r="V2468">
            <v>267466.61</v>
          </cell>
          <cell r="W2468">
            <v>267466.61</v>
          </cell>
          <cell r="X2468">
            <v>267466.61</v>
          </cell>
          <cell r="Y2468">
            <v>0</v>
          </cell>
          <cell r="Z2468">
            <v>1200</v>
          </cell>
          <cell r="AA2468">
            <v>1200</v>
          </cell>
          <cell r="AB2468">
            <v>0</v>
          </cell>
          <cell r="AC2468">
            <v>0</v>
          </cell>
          <cell r="AD2468">
            <v>0</v>
          </cell>
          <cell r="AE2468">
            <v>0</v>
          </cell>
          <cell r="AF2468">
            <v>0</v>
          </cell>
          <cell r="AG2468">
            <v>0</v>
          </cell>
          <cell r="AH2468">
            <v>0</v>
          </cell>
          <cell r="AI2468">
            <v>0</v>
          </cell>
          <cell r="AJ2468">
            <v>0</v>
          </cell>
          <cell r="AK2468">
            <v>0</v>
          </cell>
          <cell r="AL2468">
            <v>0</v>
          </cell>
          <cell r="AM2468">
            <v>0</v>
          </cell>
          <cell r="AN2468">
            <v>0</v>
          </cell>
          <cell r="AO2468">
            <v>0</v>
          </cell>
          <cell r="AP2468">
            <v>0</v>
          </cell>
          <cell r="AQ2468">
            <v>0</v>
          </cell>
          <cell r="AR2468">
            <v>0</v>
          </cell>
          <cell r="AS2468">
            <v>0</v>
          </cell>
          <cell r="AT2468">
            <v>0</v>
          </cell>
          <cell r="AU2468">
            <v>0</v>
          </cell>
          <cell r="AV2468">
            <v>0</v>
          </cell>
          <cell r="AW2468">
            <v>0</v>
          </cell>
          <cell r="AX2468">
            <v>0</v>
          </cell>
          <cell r="AY2468">
            <v>0</v>
          </cell>
          <cell r="AZ2468">
            <v>0</v>
          </cell>
          <cell r="BA2468">
            <v>0</v>
          </cell>
          <cell r="BB2468">
            <v>0</v>
          </cell>
          <cell r="BC2468">
            <v>0</v>
          </cell>
          <cell r="BD2468">
            <v>0</v>
          </cell>
          <cell r="BE2468">
            <v>0</v>
          </cell>
          <cell r="BF2468">
            <v>0</v>
          </cell>
          <cell r="BG2468">
            <v>0</v>
          </cell>
          <cell r="BH2468">
            <v>0</v>
          </cell>
          <cell r="BI2468">
            <v>0</v>
          </cell>
          <cell r="BJ2468">
            <v>0</v>
          </cell>
          <cell r="BK2468">
            <v>0</v>
          </cell>
          <cell r="BL2468">
            <v>0</v>
          </cell>
        </row>
        <row r="2469">
          <cell r="B2469" t="str">
            <v>1.3.02.06.00007</v>
          </cell>
          <cell r="C2469" t="str">
            <v xml:space="preserve">ARMAZEM 01                                        </v>
          </cell>
          <cell r="D2469">
            <v>5</v>
          </cell>
          <cell r="E2469">
            <v>0</v>
          </cell>
          <cell r="F2469">
            <v>0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0</v>
          </cell>
          <cell r="P2469">
            <v>0</v>
          </cell>
          <cell r="Q2469">
            <v>0</v>
          </cell>
          <cell r="R2469">
            <v>0</v>
          </cell>
          <cell r="S2469">
            <v>0</v>
          </cell>
          <cell r="T2469">
            <v>53.82</v>
          </cell>
          <cell r="U2469">
            <v>53.82</v>
          </cell>
          <cell r="V2469">
            <v>53.82</v>
          </cell>
          <cell r="W2469">
            <v>53.82</v>
          </cell>
          <cell r="X2469">
            <v>53.82</v>
          </cell>
          <cell r="Y2469">
            <v>0</v>
          </cell>
          <cell r="Z2469">
            <v>0</v>
          </cell>
          <cell r="AA2469">
            <v>0</v>
          </cell>
          <cell r="AB2469">
            <v>0</v>
          </cell>
          <cell r="AC2469">
            <v>0</v>
          </cell>
          <cell r="AD2469">
            <v>0</v>
          </cell>
          <cell r="AE2469">
            <v>0</v>
          </cell>
          <cell r="AF2469">
            <v>0</v>
          </cell>
          <cell r="AG2469">
            <v>0</v>
          </cell>
          <cell r="AH2469">
            <v>0</v>
          </cell>
          <cell r="AI2469">
            <v>0</v>
          </cell>
          <cell r="AJ2469">
            <v>0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O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T2469">
            <v>0</v>
          </cell>
          <cell r="AU2469">
            <v>0</v>
          </cell>
          <cell r="AV2469">
            <v>0</v>
          </cell>
          <cell r="AW2469">
            <v>0</v>
          </cell>
          <cell r="AX2469">
            <v>0</v>
          </cell>
          <cell r="AY2469">
            <v>0</v>
          </cell>
          <cell r="AZ2469">
            <v>0</v>
          </cell>
          <cell r="BA2469">
            <v>0</v>
          </cell>
          <cell r="BB2469">
            <v>0</v>
          </cell>
          <cell r="BC2469">
            <v>0</v>
          </cell>
          <cell r="BD2469">
            <v>0</v>
          </cell>
          <cell r="BE2469">
            <v>0</v>
          </cell>
          <cell r="BF2469">
            <v>0</v>
          </cell>
          <cell r="BG2469">
            <v>0</v>
          </cell>
          <cell r="BH2469">
            <v>0</v>
          </cell>
          <cell r="BI2469">
            <v>0</v>
          </cell>
          <cell r="BJ2469">
            <v>0</v>
          </cell>
          <cell r="BK2469">
            <v>0</v>
          </cell>
          <cell r="BL2469">
            <v>0</v>
          </cell>
        </row>
        <row r="2470">
          <cell r="B2470" t="str">
            <v>1.3.02.06.00008</v>
          </cell>
          <cell r="C2470" t="str">
            <v xml:space="preserve">ARMAZEM 02                                        </v>
          </cell>
          <cell r="D2470">
            <v>5</v>
          </cell>
          <cell r="E2470">
            <v>0</v>
          </cell>
          <cell r="F2470">
            <v>0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Q2470">
            <v>0</v>
          </cell>
          <cell r="R2470">
            <v>0</v>
          </cell>
          <cell r="S2470">
            <v>51041.15</v>
          </cell>
          <cell r="T2470">
            <v>69118.03</v>
          </cell>
          <cell r="U2470">
            <v>75915.539999999994</v>
          </cell>
          <cell r="V2470">
            <v>84131.48</v>
          </cell>
          <cell r="W2470">
            <v>84131.48</v>
          </cell>
          <cell r="X2470">
            <v>84131.48</v>
          </cell>
          <cell r="Y2470">
            <v>0</v>
          </cell>
          <cell r="Z2470">
            <v>0</v>
          </cell>
          <cell r="AA2470">
            <v>0</v>
          </cell>
          <cell r="AB2470">
            <v>0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H2470">
            <v>0</v>
          </cell>
          <cell r="AI2470">
            <v>0</v>
          </cell>
          <cell r="AJ2470">
            <v>0</v>
          </cell>
          <cell r="AK2470">
            <v>0</v>
          </cell>
          <cell r="AL2470">
            <v>0</v>
          </cell>
          <cell r="AM2470">
            <v>0</v>
          </cell>
          <cell r="AN2470">
            <v>0</v>
          </cell>
          <cell r="AO2470">
            <v>0</v>
          </cell>
          <cell r="AP2470">
            <v>0</v>
          </cell>
          <cell r="AQ2470">
            <v>0</v>
          </cell>
          <cell r="AR2470">
            <v>0</v>
          </cell>
          <cell r="AS2470">
            <v>0</v>
          </cell>
          <cell r="AT2470">
            <v>0</v>
          </cell>
          <cell r="AU2470">
            <v>0</v>
          </cell>
          <cell r="AV2470">
            <v>0</v>
          </cell>
          <cell r="AW2470">
            <v>0</v>
          </cell>
          <cell r="AX2470">
            <v>0</v>
          </cell>
          <cell r="AY2470">
            <v>0</v>
          </cell>
          <cell r="AZ2470">
            <v>0</v>
          </cell>
          <cell r="BA2470">
            <v>0</v>
          </cell>
          <cell r="BB2470">
            <v>0</v>
          </cell>
          <cell r="BC2470">
            <v>0</v>
          </cell>
          <cell r="BD2470">
            <v>0</v>
          </cell>
          <cell r="BE2470">
            <v>0</v>
          </cell>
          <cell r="BF2470">
            <v>0</v>
          </cell>
          <cell r="BG2470">
            <v>0</v>
          </cell>
          <cell r="BH2470">
            <v>0</v>
          </cell>
          <cell r="BI2470">
            <v>0</v>
          </cell>
          <cell r="BJ2470">
            <v>0</v>
          </cell>
          <cell r="BK2470">
            <v>0</v>
          </cell>
          <cell r="BL2470">
            <v>0</v>
          </cell>
        </row>
        <row r="2471">
          <cell r="B2471" t="str">
            <v>1.3.02.06.00009</v>
          </cell>
          <cell r="C2471" t="str">
            <v xml:space="preserve">INSTALAþOES ELETRICAS                             </v>
          </cell>
          <cell r="D2471">
            <v>5</v>
          </cell>
          <cell r="E2471">
            <v>0</v>
          </cell>
          <cell r="F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0</v>
          </cell>
          <cell r="P2471">
            <v>0</v>
          </cell>
          <cell r="Q2471">
            <v>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3780.84</v>
          </cell>
          <cell r="W2471">
            <v>3780.84</v>
          </cell>
          <cell r="X2471">
            <v>3780.84</v>
          </cell>
          <cell r="Y2471">
            <v>0</v>
          </cell>
          <cell r="Z2471">
            <v>0</v>
          </cell>
          <cell r="AA2471">
            <v>0</v>
          </cell>
          <cell r="AB2471">
            <v>0</v>
          </cell>
          <cell r="AC2471">
            <v>0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H2471">
            <v>0</v>
          </cell>
          <cell r="AI2471">
            <v>0</v>
          </cell>
          <cell r="AJ2471">
            <v>0</v>
          </cell>
          <cell r="AK2471">
            <v>0</v>
          </cell>
          <cell r="AL2471">
            <v>0</v>
          </cell>
          <cell r="AM2471">
            <v>0</v>
          </cell>
          <cell r="AN2471">
            <v>0</v>
          </cell>
          <cell r="AO2471">
            <v>0</v>
          </cell>
          <cell r="AP2471">
            <v>0</v>
          </cell>
          <cell r="AQ2471">
            <v>0</v>
          </cell>
          <cell r="AR2471">
            <v>0</v>
          </cell>
          <cell r="AS2471">
            <v>0</v>
          </cell>
          <cell r="AT2471">
            <v>0</v>
          </cell>
          <cell r="AU2471">
            <v>0</v>
          </cell>
          <cell r="AV2471">
            <v>0</v>
          </cell>
          <cell r="AW2471">
            <v>0</v>
          </cell>
          <cell r="AX2471">
            <v>0</v>
          </cell>
          <cell r="AY2471">
            <v>0</v>
          </cell>
          <cell r="AZ2471">
            <v>0</v>
          </cell>
          <cell r="BA2471">
            <v>0</v>
          </cell>
          <cell r="BB2471">
            <v>0</v>
          </cell>
          <cell r="BC2471">
            <v>0</v>
          </cell>
          <cell r="BD2471">
            <v>0</v>
          </cell>
          <cell r="BE2471">
            <v>0</v>
          </cell>
          <cell r="BF2471">
            <v>0</v>
          </cell>
          <cell r="BG2471">
            <v>0</v>
          </cell>
          <cell r="BH2471">
            <v>0</v>
          </cell>
          <cell r="BI2471">
            <v>0</v>
          </cell>
          <cell r="BJ2471">
            <v>0</v>
          </cell>
          <cell r="BK2471">
            <v>0</v>
          </cell>
          <cell r="BL2471">
            <v>0</v>
          </cell>
        </row>
        <row r="2472">
          <cell r="B2472" t="str">
            <v>1.3.02.06.00010</v>
          </cell>
          <cell r="C2472" t="str">
            <v xml:space="preserve">INSTALAþOES PNEUMATICA                            </v>
          </cell>
          <cell r="D2472">
            <v>5</v>
          </cell>
          <cell r="E2472">
            <v>0</v>
          </cell>
          <cell r="F2472">
            <v>0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  <cell r="X2472">
            <v>0</v>
          </cell>
          <cell r="Y2472">
            <v>-1130.01</v>
          </cell>
          <cell r="Z2472">
            <v>-1130.01</v>
          </cell>
          <cell r="AA2472">
            <v>-1130.01</v>
          </cell>
          <cell r="AB2472">
            <v>0</v>
          </cell>
          <cell r="AC2472">
            <v>0</v>
          </cell>
          <cell r="AD2472">
            <v>0</v>
          </cell>
          <cell r="AE2472">
            <v>0</v>
          </cell>
          <cell r="AF2472">
            <v>0</v>
          </cell>
          <cell r="AG2472">
            <v>0</v>
          </cell>
          <cell r="AH2472">
            <v>0</v>
          </cell>
          <cell r="AI2472">
            <v>0</v>
          </cell>
          <cell r="AJ2472">
            <v>0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O2472">
            <v>0</v>
          </cell>
          <cell r="AP2472">
            <v>0</v>
          </cell>
          <cell r="AQ2472">
            <v>0</v>
          </cell>
          <cell r="AR2472">
            <v>0</v>
          </cell>
          <cell r="AS2472">
            <v>0</v>
          </cell>
          <cell r="AT2472">
            <v>0</v>
          </cell>
          <cell r="AU2472">
            <v>0</v>
          </cell>
          <cell r="AV2472">
            <v>0</v>
          </cell>
          <cell r="AW2472">
            <v>0</v>
          </cell>
          <cell r="AX2472">
            <v>0</v>
          </cell>
          <cell r="AY2472">
            <v>0</v>
          </cell>
          <cell r="AZ2472">
            <v>0</v>
          </cell>
          <cell r="BA2472">
            <v>0</v>
          </cell>
          <cell r="BB2472">
            <v>0</v>
          </cell>
          <cell r="BC2472">
            <v>0</v>
          </cell>
          <cell r="BD2472">
            <v>0</v>
          </cell>
          <cell r="BE2472">
            <v>0</v>
          </cell>
          <cell r="BF2472">
            <v>0</v>
          </cell>
          <cell r="BG2472">
            <v>0</v>
          </cell>
          <cell r="BH2472">
            <v>0</v>
          </cell>
          <cell r="BI2472">
            <v>0</v>
          </cell>
          <cell r="BJ2472">
            <v>0</v>
          </cell>
          <cell r="BK2472">
            <v>0</v>
          </cell>
          <cell r="BL2472">
            <v>0</v>
          </cell>
        </row>
        <row r="2473">
          <cell r="B2473" t="str">
            <v>1.3.02.06.00011</v>
          </cell>
          <cell r="C2473" t="str">
            <v xml:space="preserve">INSTALAþOES INCENDIO                              </v>
          </cell>
          <cell r="D2473">
            <v>5</v>
          </cell>
          <cell r="E2473">
            <v>0</v>
          </cell>
          <cell r="F2473">
            <v>0</v>
          </cell>
          <cell r="G2473">
            <v>0</v>
          </cell>
          <cell r="H2473">
            <v>0</v>
          </cell>
          <cell r="I2473">
            <v>0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0</v>
          </cell>
          <cell r="P2473">
            <v>0</v>
          </cell>
          <cell r="Q2473">
            <v>0</v>
          </cell>
          <cell r="R2473">
            <v>59.5</v>
          </cell>
          <cell r="S2473">
            <v>1121.93</v>
          </cell>
          <cell r="T2473">
            <v>1146.69</v>
          </cell>
          <cell r="U2473">
            <v>1189.51</v>
          </cell>
          <cell r="V2473">
            <v>1189.51</v>
          </cell>
          <cell r="W2473">
            <v>1189.51</v>
          </cell>
          <cell r="X2473">
            <v>1189.51</v>
          </cell>
          <cell r="Y2473">
            <v>1189.51</v>
          </cell>
          <cell r="Z2473">
            <v>1189.51</v>
          </cell>
          <cell r="AA2473">
            <v>1189.51</v>
          </cell>
          <cell r="AB2473">
            <v>0</v>
          </cell>
          <cell r="AC2473">
            <v>0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H2473">
            <v>0</v>
          </cell>
          <cell r="AI2473">
            <v>0</v>
          </cell>
          <cell r="AJ2473">
            <v>0</v>
          </cell>
          <cell r="AK2473">
            <v>0</v>
          </cell>
          <cell r="AL2473">
            <v>0</v>
          </cell>
          <cell r="AM2473">
            <v>0</v>
          </cell>
          <cell r="AN2473">
            <v>0</v>
          </cell>
          <cell r="AO2473">
            <v>0</v>
          </cell>
          <cell r="AP2473">
            <v>0</v>
          </cell>
          <cell r="AQ2473">
            <v>0</v>
          </cell>
          <cell r="AR2473">
            <v>0</v>
          </cell>
          <cell r="AS2473">
            <v>0</v>
          </cell>
          <cell r="AT2473">
            <v>0</v>
          </cell>
          <cell r="AU2473">
            <v>0</v>
          </cell>
          <cell r="AV2473">
            <v>0</v>
          </cell>
          <cell r="AW2473">
            <v>0</v>
          </cell>
          <cell r="AX2473">
            <v>0</v>
          </cell>
          <cell r="AY2473">
            <v>0</v>
          </cell>
          <cell r="AZ2473">
            <v>0</v>
          </cell>
          <cell r="BA2473">
            <v>0</v>
          </cell>
          <cell r="BB2473">
            <v>0</v>
          </cell>
          <cell r="BC2473">
            <v>0</v>
          </cell>
          <cell r="BD2473">
            <v>0</v>
          </cell>
          <cell r="BE2473">
            <v>0</v>
          </cell>
          <cell r="BF2473">
            <v>0</v>
          </cell>
          <cell r="BG2473">
            <v>0</v>
          </cell>
          <cell r="BH2473">
            <v>0</v>
          </cell>
          <cell r="BI2473">
            <v>0</v>
          </cell>
          <cell r="BJ2473">
            <v>0</v>
          </cell>
          <cell r="BK2473">
            <v>0</v>
          </cell>
          <cell r="BL2473">
            <v>0</v>
          </cell>
        </row>
        <row r="2474">
          <cell r="B2474" t="str">
            <v>1.3.02.06.00012</v>
          </cell>
          <cell r="C2474" t="str">
            <v xml:space="preserve">CONFECCAO E MONTAGEM EQUIPAMENTO M 1              </v>
          </cell>
          <cell r="D2474">
            <v>5</v>
          </cell>
          <cell r="E2474">
            <v>0</v>
          </cell>
          <cell r="F2474">
            <v>0</v>
          </cell>
          <cell r="G2474">
            <v>0</v>
          </cell>
          <cell r="H2474">
            <v>0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AO2474">
            <v>0</v>
          </cell>
          <cell r="AP2474">
            <v>0</v>
          </cell>
          <cell r="AQ2474">
            <v>0</v>
          </cell>
          <cell r="AR2474">
            <v>0</v>
          </cell>
          <cell r="AS2474">
            <v>0</v>
          </cell>
          <cell r="AT2474">
            <v>0</v>
          </cell>
          <cell r="AU2474">
            <v>0</v>
          </cell>
          <cell r="AV2474">
            <v>0</v>
          </cell>
          <cell r="AW2474">
            <v>0</v>
          </cell>
          <cell r="AX2474">
            <v>0</v>
          </cell>
          <cell r="AY2474">
            <v>0</v>
          </cell>
          <cell r="AZ2474">
            <v>0</v>
          </cell>
          <cell r="BA2474">
            <v>0</v>
          </cell>
          <cell r="BB2474">
            <v>0</v>
          </cell>
          <cell r="BC2474">
            <v>0</v>
          </cell>
          <cell r="BD2474">
            <v>0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  <cell r="BK2474">
            <v>0</v>
          </cell>
          <cell r="BL2474">
            <v>0</v>
          </cell>
        </row>
        <row r="2475">
          <cell r="B2475" t="str">
            <v>1.3.02.06.00013</v>
          </cell>
          <cell r="C2475" t="str">
            <v xml:space="preserve">CONFECCAO E MONTAGEM EQUIPAMENTO M 2              </v>
          </cell>
          <cell r="D2475">
            <v>5</v>
          </cell>
          <cell r="E2475">
            <v>0</v>
          </cell>
          <cell r="F2475">
            <v>0</v>
          </cell>
          <cell r="G2475">
            <v>0</v>
          </cell>
          <cell r="H2475">
            <v>0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AO2475">
            <v>0</v>
          </cell>
          <cell r="AP2475">
            <v>0</v>
          </cell>
          <cell r="AQ2475">
            <v>0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0</v>
          </cell>
          <cell r="AY2475">
            <v>0</v>
          </cell>
          <cell r="AZ2475">
            <v>0</v>
          </cell>
          <cell r="BA2475">
            <v>0</v>
          </cell>
          <cell r="BB2475">
            <v>0</v>
          </cell>
          <cell r="BC2475">
            <v>0</v>
          </cell>
          <cell r="BD2475">
            <v>0</v>
          </cell>
          <cell r="BE2475">
            <v>0</v>
          </cell>
          <cell r="BF2475">
            <v>0</v>
          </cell>
          <cell r="BG2475">
            <v>0</v>
          </cell>
          <cell r="BH2475">
            <v>0</v>
          </cell>
          <cell r="BI2475">
            <v>0</v>
          </cell>
          <cell r="BJ2475">
            <v>0</v>
          </cell>
          <cell r="BK2475">
            <v>0</v>
          </cell>
          <cell r="BL2475">
            <v>0</v>
          </cell>
        </row>
        <row r="2476">
          <cell r="B2476" t="str">
            <v>1.3.02.06.00014</v>
          </cell>
          <cell r="C2476" t="str">
            <v xml:space="preserve">VARANDA DE PA EM PRE MOLDADO                      </v>
          </cell>
          <cell r="D2476">
            <v>5</v>
          </cell>
          <cell r="E2476">
            <v>0</v>
          </cell>
          <cell r="F2476">
            <v>0</v>
          </cell>
          <cell r="G2476">
            <v>0</v>
          </cell>
          <cell r="H2476">
            <v>0</v>
          </cell>
          <cell r="I2476">
            <v>0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0</v>
          </cell>
          <cell r="P2476">
            <v>0</v>
          </cell>
          <cell r="AO2476">
            <v>0</v>
          </cell>
          <cell r="AP2476">
            <v>0</v>
          </cell>
          <cell r="AQ2476">
            <v>0</v>
          </cell>
          <cell r="AR2476">
            <v>0</v>
          </cell>
          <cell r="AS2476">
            <v>0</v>
          </cell>
          <cell r="AT2476">
            <v>0</v>
          </cell>
          <cell r="AU2476">
            <v>0</v>
          </cell>
          <cell r="AV2476">
            <v>0</v>
          </cell>
          <cell r="AW2476">
            <v>0</v>
          </cell>
          <cell r="AX2476">
            <v>0</v>
          </cell>
          <cell r="AY2476">
            <v>0</v>
          </cell>
          <cell r="AZ2476">
            <v>0</v>
          </cell>
          <cell r="BA2476">
            <v>0</v>
          </cell>
          <cell r="BB2476">
            <v>0</v>
          </cell>
          <cell r="BC2476">
            <v>0</v>
          </cell>
          <cell r="BD2476">
            <v>0</v>
          </cell>
          <cell r="BE2476">
            <v>0</v>
          </cell>
          <cell r="BF2476">
            <v>0</v>
          </cell>
          <cell r="BG2476">
            <v>0</v>
          </cell>
          <cell r="BH2476">
            <v>0</v>
          </cell>
          <cell r="BI2476">
            <v>0</v>
          </cell>
          <cell r="BJ2476">
            <v>0</v>
          </cell>
          <cell r="BK2476">
            <v>0</v>
          </cell>
          <cell r="BL2476">
            <v>0</v>
          </cell>
        </row>
        <row r="2477">
          <cell r="B2477" t="str">
            <v>1.3.02.06.00015</v>
          </cell>
          <cell r="C2477" t="str">
            <v xml:space="preserve">CABINE ELETRICA                                   </v>
          </cell>
          <cell r="D2477">
            <v>5</v>
          </cell>
          <cell r="E2477">
            <v>0</v>
          </cell>
          <cell r="F2477">
            <v>0</v>
          </cell>
          <cell r="G2477">
            <v>0</v>
          </cell>
          <cell r="H2477">
            <v>0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AO2477">
            <v>0</v>
          </cell>
          <cell r="AP2477">
            <v>0</v>
          </cell>
          <cell r="AQ2477">
            <v>0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0</v>
          </cell>
          <cell r="AY2477">
            <v>0</v>
          </cell>
          <cell r="AZ2477">
            <v>0</v>
          </cell>
          <cell r="BA2477">
            <v>0</v>
          </cell>
          <cell r="BB2477">
            <v>0</v>
          </cell>
          <cell r="BC2477">
            <v>0</v>
          </cell>
          <cell r="BD2477">
            <v>0</v>
          </cell>
          <cell r="BE2477">
            <v>0</v>
          </cell>
          <cell r="BF2477">
            <v>0</v>
          </cell>
          <cell r="BG2477">
            <v>0</v>
          </cell>
          <cell r="BH2477">
            <v>0</v>
          </cell>
          <cell r="BI2477">
            <v>0</v>
          </cell>
          <cell r="BJ2477">
            <v>0</v>
          </cell>
          <cell r="BK2477">
            <v>0</v>
          </cell>
          <cell r="BL2477">
            <v>0</v>
          </cell>
        </row>
        <row r="2478">
          <cell r="B2478" t="str">
            <v>1.3.02.06.00016</v>
          </cell>
          <cell r="C2478" t="str">
            <v xml:space="preserve">DESCARGA RODOVIARIA A1                            </v>
          </cell>
          <cell r="D2478">
            <v>5</v>
          </cell>
          <cell r="E2478">
            <v>0</v>
          </cell>
          <cell r="F2478">
            <v>0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>
            <v>0</v>
          </cell>
          <cell r="S2478">
            <v>6.56</v>
          </cell>
          <cell r="T2478">
            <v>6.56</v>
          </cell>
          <cell r="U2478">
            <v>6.56</v>
          </cell>
          <cell r="V2478">
            <v>6.56</v>
          </cell>
          <cell r="W2478">
            <v>6.56</v>
          </cell>
          <cell r="X2478">
            <v>6.56</v>
          </cell>
          <cell r="Y2478">
            <v>0</v>
          </cell>
          <cell r="Z2478">
            <v>0</v>
          </cell>
          <cell r="AA2478">
            <v>0</v>
          </cell>
          <cell r="AB2478">
            <v>0</v>
          </cell>
          <cell r="AC2478">
            <v>0</v>
          </cell>
          <cell r="AD2478">
            <v>0</v>
          </cell>
          <cell r="AE2478">
            <v>0</v>
          </cell>
          <cell r="AF2478">
            <v>0</v>
          </cell>
          <cell r="AG2478">
            <v>0</v>
          </cell>
          <cell r="AH2478">
            <v>0</v>
          </cell>
          <cell r="AI2478">
            <v>0</v>
          </cell>
          <cell r="AJ2478">
            <v>0</v>
          </cell>
          <cell r="AK2478">
            <v>0</v>
          </cell>
          <cell r="AL2478">
            <v>0</v>
          </cell>
          <cell r="AM2478">
            <v>0</v>
          </cell>
          <cell r="AN2478">
            <v>0</v>
          </cell>
          <cell r="AO2478">
            <v>0</v>
          </cell>
          <cell r="AP2478">
            <v>0</v>
          </cell>
          <cell r="AQ2478">
            <v>0</v>
          </cell>
          <cell r="AR2478">
            <v>0</v>
          </cell>
          <cell r="AS2478">
            <v>0</v>
          </cell>
          <cell r="AT2478">
            <v>0</v>
          </cell>
          <cell r="AU2478">
            <v>0</v>
          </cell>
          <cell r="AV2478">
            <v>0</v>
          </cell>
          <cell r="AW2478">
            <v>0</v>
          </cell>
          <cell r="AX2478">
            <v>0</v>
          </cell>
          <cell r="AY2478">
            <v>0</v>
          </cell>
          <cell r="AZ2478">
            <v>0</v>
          </cell>
          <cell r="BA2478">
            <v>0</v>
          </cell>
          <cell r="BB2478">
            <v>0</v>
          </cell>
          <cell r="BC2478">
            <v>0</v>
          </cell>
          <cell r="BD2478">
            <v>0</v>
          </cell>
          <cell r="BE2478">
            <v>0</v>
          </cell>
          <cell r="BF2478">
            <v>0</v>
          </cell>
          <cell r="BG2478">
            <v>0</v>
          </cell>
          <cell r="BH2478">
            <v>0</v>
          </cell>
          <cell r="BI2478">
            <v>0</v>
          </cell>
          <cell r="BJ2478">
            <v>0</v>
          </cell>
          <cell r="BK2478">
            <v>0</v>
          </cell>
          <cell r="BL2478">
            <v>0</v>
          </cell>
        </row>
        <row r="2479">
          <cell r="B2479" t="str">
            <v>1.3.02.06.00017</v>
          </cell>
          <cell r="C2479" t="str">
            <v xml:space="preserve">BALANCA RODOVIARIA                                </v>
          </cell>
          <cell r="D2479">
            <v>5</v>
          </cell>
          <cell r="E2479">
            <v>0</v>
          </cell>
          <cell r="F2479">
            <v>0</v>
          </cell>
          <cell r="G2479">
            <v>0</v>
          </cell>
          <cell r="H2479">
            <v>0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847.3</v>
          </cell>
          <cell r="T2479">
            <v>9430.5400000000009</v>
          </cell>
          <cell r="U2479">
            <v>32078.21</v>
          </cell>
          <cell r="V2479">
            <v>32181.3</v>
          </cell>
          <cell r="W2479">
            <v>85731.3</v>
          </cell>
          <cell r="X2479">
            <v>85731.3</v>
          </cell>
          <cell r="Y2479">
            <v>0</v>
          </cell>
          <cell r="Z2479">
            <v>0</v>
          </cell>
          <cell r="AA2479">
            <v>2268</v>
          </cell>
          <cell r="AB2479">
            <v>0</v>
          </cell>
          <cell r="AC2479">
            <v>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0</v>
          </cell>
          <cell r="AY2479">
            <v>0</v>
          </cell>
          <cell r="AZ2479">
            <v>0</v>
          </cell>
          <cell r="BA2479">
            <v>0</v>
          </cell>
          <cell r="BB2479">
            <v>0</v>
          </cell>
          <cell r="BC2479">
            <v>0</v>
          </cell>
          <cell r="BD2479">
            <v>0</v>
          </cell>
          <cell r="BE2479">
            <v>0</v>
          </cell>
          <cell r="BF2479">
            <v>0</v>
          </cell>
          <cell r="BG2479">
            <v>0</v>
          </cell>
          <cell r="BH2479">
            <v>0</v>
          </cell>
          <cell r="BI2479">
            <v>0</v>
          </cell>
          <cell r="BJ2479">
            <v>0</v>
          </cell>
          <cell r="BK2479">
            <v>0</v>
          </cell>
          <cell r="BL2479">
            <v>0</v>
          </cell>
        </row>
        <row r="2480">
          <cell r="B2480" t="str">
            <v>1.3.02.06.00018</v>
          </cell>
          <cell r="C2480" t="str">
            <v xml:space="preserve">PORTARIA                                          </v>
          </cell>
          <cell r="D2480">
            <v>5</v>
          </cell>
          <cell r="E2480">
            <v>0</v>
          </cell>
          <cell r="F2480">
            <v>0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AO2480">
            <v>0</v>
          </cell>
          <cell r="AP2480">
            <v>0</v>
          </cell>
          <cell r="AQ2480">
            <v>0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0</v>
          </cell>
          <cell r="AY2480">
            <v>0</v>
          </cell>
          <cell r="AZ2480">
            <v>0</v>
          </cell>
          <cell r="BA2480">
            <v>0</v>
          </cell>
          <cell r="BB2480">
            <v>0</v>
          </cell>
          <cell r="BC2480">
            <v>0</v>
          </cell>
          <cell r="BD2480">
            <v>0</v>
          </cell>
          <cell r="BE2480">
            <v>0</v>
          </cell>
          <cell r="BF2480">
            <v>0</v>
          </cell>
          <cell r="BG2480">
            <v>0</v>
          </cell>
          <cell r="BH2480">
            <v>0</v>
          </cell>
          <cell r="BI2480">
            <v>0</v>
          </cell>
          <cell r="BJ2480">
            <v>0</v>
          </cell>
          <cell r="BK2480">
            <v>0</v>
          </cell>
          <cell r="BL2480">
            <v>0</v>
          </cell>
        </row>
        <row r="2481">
          <cell r="B2481" t="str">
            <v>1.3.02.06.00019</v>
          </cell>
          <cell r="C2481" t="str">
            <v xml:space="preserve">VESTIARIOS / BANHEIROS                            </v>
          </cell>
          <cell r="D2481">
            <v>5</v>
          </cell>
          <cell r="E2481">
            <v>0</v>
          </cell>
          <cell r="F2481">
            <v>0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11.15</v>
          </cell>
          <cell r="AA2481">
            <v>11.15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  <cell r="AY2481">
            <v>0</v>
          </cell>
          <cell r="AZ2481">
            <v>0</v>
          </cell>
          <cell r="BA2481">
            <v>0</v>
          </cell>
          <cell r="BB2481">
            <v>0</v>
          </cell>
          <cell r="BC2481">
            <v>0</v>
          </cell>
          <cell r="BD2481">
            <v>0</v>
          </cell>
          <cell r="BE2481">
            <v>0</v>
          </cell>
          <cell r="BF2481">
            <v>0</v>
          </cell>
          <cell r="BG2481">
            <v>0</v>
          </cell>
          <cell r="BH2481">
            <v>0</v>
          </cell>
          <cell r="BI2481">
            <v>0</v>
          </cell>
          <cell r="BJ2481">
            <v>0</v>
          </cell>
          <cell r="BK2481">
            <v>0</v>
          </cell>
          <cell r="BL2481">
            <v>0</v>
          </cell>
        </row>
        <row r="2482">
          <cell r="B2482" t="str">
            <v>1.3.02.06.00020</v>
          </cell>
          <cell r="C2482" t="str">
            <v xml:space="preserve">OFICINA / CARPINTARIA                             </v>
          </cell>
          <cell r="D2482">
            <v>5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  <cell r="AY2482">
            <v>0</v>
          </cell>
          <cell r="AZ2482">
            <v>0</v>
          </cell>
          <cell r="BA2482">
            <v>0</v>
          </cell>
          <cell r="BB2482">
            <v>0</v>
          </cell>
          <cell r="BC2482">
            <v>0</v>
          </cell>
          <cell r="BD2482">
            <v>0</v>
          </cell>
          <cell r="BE2482">
            <v>0</v>
          </cell>
          <cell r="BF2482">
            <v>0</v>
          </cell>
          <cell r="BG2482">
            <v>0</v>
          </cell>
          <cell r="BH2482">
            <v>0</v>
          </cell>
          <cell r="BI2482">
            <v>0</v>
          </cell>
          <cell r="BJ2482">
            <v>0</v>
          </cell>
          <cell r="BK2482">
            <v>0</v>
          </cell>
          <cell r="BL2482">
            <v>0</v>
          </cell>
        </row>
        <row r="2483">
          <cell r="B2483" t="str">
            <v>1.3.02.06.00021</v>
          </cell>
          <cell r="C2483" t="str">
            <v xml:space="preserve">POCO ARTESIANO                                    </v>
          </cell>
          <cell r="D2483">
            <v>5</v>
          </cell>
          <cell r="E2483">
            <v>0</v>
          </cell>
          <cell r="F2483">
            <v>0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AO2483">
            <v>0</v>
          </cell>
          <cell r="AP2483">
            <v>0</v>
          </cell>
          <cell r="AQ2483">
            <v>0</v>
          </cell>
          <cell r="AR2483">
            <v>0</v>
          </cell>
          <cell r="AS2483">
            <v>0</v>
          </cell>
          <cell r="AT2483">
            <v>0</v>
          </cell>
          <cell r="AU2483">
            <v>0</v>
          </cell>
          <cell r="AV2483">
            <v>0</v>
          </cell>
          <cell r="AW2483">
            <v>0</v>
          </cell>
          <cell r="AX2483">
            <v>0</v>
          </cell>
          <cell r="AY2483">
            <v>0</v>
          </cell>
          <cell r="AZ2483">
            <v>0</v>
          </cell>
          <cell r="BA2483">
            <v>0</v>
          </cell>
          <cell r="BB2483">
            <v>0</v>
          </cell>
          <cell r="BC2483">
            <v>0</v>
          </cell>
          <cell r="BD2483">
            <v>0</v>
          </cell>
          <cell r="BE2483">
            <v>0</v>
          </cell>
          <cell r="BF2483">
            <v>0</v>
          </cell>
          <cell r="BG2483">
            <v>0</v>
          </cell>
          <cell r="BH2483">
            <v>0</v>
          </cell>
          <cell r="BI2483">
            <v>0</v>
          </cell>
          <cell r="BJ2483">
            <v>0</v>
          </cell>
          <cell r="BK2483">
            <v>0</v>
          </cell>
          <cell r="BL2483">
            <v>0</v>
          </cell>
        </row>
        <row r="2484">
          <cell r="B2484" t="str">
            <v>1.3.02.06.00022</v>
          </cell>
          <cell r="C2484" t="str">
            <v xml:space="preserve">CAIXA D'AGUA                                      </v>
          </cell>
          <cell r="D2484">
            <v>5</v>
          </cell>
          <cell r="E2484">
            <v>0</v>
          </cell>
          <cell r="F2484">
            <v>0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AO2484">
            <v>0</v>
          </cell>
          <cell r="AP2484">
            <v>0</v>
          </cell>
          <cell r="AQ2484">
            <v>0</v>
          </cell>
          <cell r="AR2484">
            <v>0</v>
          </cell>
          <cell r="AS2484">
            <v>0</v>
          </cell>
          <cell r="AT2484">
            <v>0</v>
          </cell>
          <cell r="AU2484">
            <v>0</v>
          </cell>
          <cell r="AV2484">
            <v>0</v>
          </cell>
          <cell r="AW2484">
            <v>0</v>
          </cell>
          <cell r="AX2484">
            <v>0</v>
          </cell>
          <cell r="AY2484">
            <v>0</v>
          </cell>
          <cell r="AZ2484">
            <v>0</v>
          </cell>
          <cell r="BA2484">
            <v>0</v>
          </cell>
          <cell r="BB2484">
            <v>0</v>
          </cell>
          <cell r="BC2484">
            <v>0</v>
          </cell>
          <cell r="BD2484">
            <v>0</v>
          </cell>
          <cell r="BE2484">
            <v>0</v>
          </cell>
          <cell r="BF2484">
            <v>0</v>
          </cell>
          <cell r="BG2484">
            <v>0</v>
          </cell>
          <cell r="BH2484">
            <v>0</v>
          </cell>
          <cell r="BI2484">
            <v>0</v>
          </cell>
          <cell r="BJ2484">
            <v>0</v>
          </cell>
          <cell r="BK2484">
            <v>0</v>
          </cell>
          <cell r="BL2484">
            <v>0</v>
          </cell>
        </row>
        <row r="2485">
          <cell r="B2485" t="str">
            <v>1.3.02.06.00023</v>
          </cell>
          <cell r="C2485" t="str">
            <v xml:space="preserve">SERVICO DE ARBORIZACAO / PAISAGISMO               </v>
          </cell>
          <cell r="D2485">
            <v>5</v>
          </cell>
          <cell r="E2485">
            <v>0</v>
          </cell>
          <cell r="F2485">
            <v>0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>
            <v>0</v>
          </cell>
          <cell r="S2485">
            <v>0</v>
          </cell>
          <cell r="T2485">
            <v>1681.92</v>
          </cell>
          <cell r="U2485">
            <v>1686.97</v>
          </cell>
          <cell r="V2485">
            <v>1686.97</v>
          </cell>
          <cell r="W2485">
            <v>1686.97</v>
          </cell>
          <cell r="X2485">
            <v>1686.97</v>
          </cell>
          <cell r="Y2485">
            <v>0</v>
          </cell>
          <cell r="Z2485">
            <v>0</v>
          </cell>
          <cell r="AA2485">
            <v>0</v>
          </cell>
          <cell r="AB2485">
            <v>0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H2485">
            <v>0</v>
          </cell>
          <cell r="AI2485">
            <v>0</v>
          </cell>
          <cell r="AJ2485">
            <v>0</v>
          </cell>
          <cell r="AK2485">
            <v>0</v>
          </cell>
          <cell r="AL2485">
            <v>0</v>
          </cell>
          <cell r="AM2485">
            <v>0</v>
          </cell>
          <cell r="AN2485">
            <v>0</v>
          </cell>
          <cell r="AO2485">
            <v>0</v>
          </cell>
          <cell r="AP2485">
            <v>0</v>
          </cell>
          <cell r="AQ2485">
            <v>0</v>
          </cell>
          <cell r="AR2485">
            <v>0</v>
          </cell>
          <cell r="AS2485">
            <v>0</v>
          </cell>
          <cell r="AT2485">
            <v>0</v>
          </cell>
          <cell r="AU2485">
            <v>0</v>
          </cell>
          <cell r="AV2485">
            <v>0</v>
          </cell>
          <cell r="AW2485">
            <v>0</v>
          </cell>
          <cell r="AX2485">
            <v>0</v>
          </cell>
          <cell r="AY2485">
            <v>0</v>
          </cell>
          <cell r="AZ2485">
            <v>0</v>
          </cell>
          <cell r="BA2485">
            <v>0</v>
          </cell>
          <cell r="BB2485">
            <v>0</v>
          </cell>
          <cell r="BC2485">
            <v>0</v>
          </cell>
          <cell r="BD2485">
            <v>0</v>
          </cell>
          <cell r="BE2485">
            <v>0</v>
          </cell>
          <cell r="BF2485">
            <v>0</v>
          </cell>
          <cell r="BG2485">
            <v>0</v>
          </cell>
          <cell r="BH2485">
            <v>0</v>
          </cell>
          <cell r="BI2485">
            <v>0</v>
          </cell>
          <cell r="BJ2485">
            <v>0</v>
          </cell>
          <cell r="BK2485">
            <v>0</v>
          </cell>
          <cell r="BL2485">
            <v>0</v>
          </cell>
        </row>
        <row r="2486">
          <cell r="B2486" t="str">
            <v>1.3.02.06.00024</v>
          </cell>
          <cell r="C2486" t="str">
            <v xml:space="preserve">ESCRITORIO                                        </v>
          </cell>
          <cell r="D2486">
            <v>5</v>
          </cell>
          <cell r="E2486">
            <v>0</v>
          </cell>
          <cell r="F2486">
            <v>0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>
            <v>0</v>
          </cell>
          <cell r="S2486">
            <v>232.11</v>
          </cell>
          <cell r="T2486">
            <v>232.11</v>
          </cell>
          <cell r="U2486">
            <v>232.11</v>
          </cell>
          <cell r="V2486">
            <v>232.11</v>
          </cell>
          <cell r="W2486">
            <v>232.11</v>
          </cell>
          <cell r="X2486">
            <v>232.11</v>
          </cell>
          <cell r="Y2486">
            <v>0</v>
          </cell>
          <cell r="Z2486">
            <v>0</v>
          </cell>
          <cell r="AA2486">
            <v>0</v>
          </cell>
          <cell r="AB2486">
            <v>0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H2486">
            <v>0</v>
          </cell>
          <cell r="AI2486">
            <v>0</v>
          </cell>
          <cell r="AJ2486">
            <v>0</v>
          </cell>
          <cell r="AK2486">
            <v>0</v>
          </cell>
          <cell r="AL2486">
            <v>0</v>
          </cell>
          <cell r="AM2486">
            <v>0</v>
          </cell>
          <cell r="AN2486">
            <v>0</v>
          </cell>
          <cell r="AO2486">
            <v>0</v>
          </cell>
          <cell r="AP2486">
            <v>0</v>
          </cell>
          <cell r="AQ2486">
            <v>0</v>
          </cell>
          <cell r="AR2486">
            <v>0</v>
          </cell>
          <cell r="AS2486">
            <v>0</v>
          </cell>
          <cell r="AT2486">
            <v>0</v>
          </cell>
          <cell r="AU2486">
            <v>0</v>
          </cell>
          <cell r="AV2486">
            <v>0</v>
          </cell>
          <cell r="AW2486">
            <v>0</v>
          </cell>
          <cell r="AX2486">
            <v>0</v>
          </cell>
          <cell r="AY2486">
            <v>0</v>
          </cell>
          <cell r="AZ2486">
            <v>0</v>
          </cell>
          <cell r="BA2486">
            <v>0</v>
          </cell>
          <cell r="BB2486">
            <v>0</v>
          </cell>
          <cell r="BC2486">
            <v>0</v>
          </cell>
          <cell r="BD2486">
            <v>0</v>
          </cell>
          <cell r="BE2486">
            <v>0</v>
          </cell>
          <cell r="BF2486">
            <v>0</v>
          </cell>
          <cell r="BG2486">
            <v>0</v>
          </cell>
          <cell r="BH2486">
            <v>0</v>
          </cell>
          <cell r="BI2486">
            <v>0</v>
          </cell>
          <cell r="BJ2486">
            <v>0</v>
          </cell>
          <cell r="BK2486">
            <v>0</v>
          </cell>
          <cell r="BL2486">
            <v>0</v>
          </cell>
        </row>
        <row r="2487">
          <cell r="B2487" t="str">
            <v>1.3.02.06.00025</v>
          </cell>
          <cell r="C2487" t="str">
            <v xml:space="preserve">CONFECCAO E MONTAGEM DO EQUIPAMENTO M 3           </v>
          </cell>
          <cell r="D2487">
            <v>5</v>
          </cell>
          <cell r="E2487">
            <v>0</v>
          </cell>
          <cell r="F2487">
            <v>0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>
            <v>0</v>
          </cell>
          <cell r="S2487">
            <v>33640.949999999997</v>
          </cell>
          <cell r="T2487">
            <v>37272.980000000003</v>
          </cell>
          <cell r="U2487">
            <v>42203.35</v>
          </cell>
          <cell r="V2487">
            <v>43394.32</v>
          </cell>
          <cell r="W2487">
            <v>43814.32</v>
          </cell>
          <cell r="X2487">
            <v>43814.32</v>
          </cell>
          <cell r="Y2487">
            <v>0</v>
          </cell>
          <cell r="Z2487">
            <v>0</v>
          </cell>
          <cell r="AA2487">
            <v>0</v>
          </cell>
          <cell r="AB2487">
            <v>0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H2487">
            <v>0</v>
          </cell>
          <cell r="AI2487">
            <v>0</v>
          </cell>
          <cell r="AJ2487">
            <v>0</v>
          </cell>
          <cell r="AK2487">
            <v>0</v>
          </cell>
          <cell r="AL2487">
            <v>0</v>
          </cell>
          <cell r="AM2487">
            <v>0</v>
          </cell>
          <cell r="AN2487">
            <v>0</v>
          </cell>
          <cell r="AO2487">
            <v>0</v>
          </cell>
          <cell r="AP2487">
            <v>0</v>
          </cell>
          <cell r="AQ2487">
            <v>0</v>
          </cell>
          <cell r="AR2487">
            <v>0</v>
          </cell>
          <cell r="AS2487">
            <v>0</v>
          </cell>
          <cell r="AT2487">
            <v>0</v>
          </cell>
          <cell r="AU2487">
            <v>0</v>
          </cell>
          <cell r="AV2487">
            <v>0</v>
          </cell>
          <cell r="AW2487">
            <v>0</v>
          </cell>
          <cell r="AX2487">
            <v>0</v>
          </cell>
          <cell r="AY2487">
            <v>0</v>
          </cell>
          <cell r="AZ2487">
            <v>0</v>
          </cell>
          <cell r="BA2487">
            <v>0</v>
          </cell>
          <cell r="BB2487">
            <v>0</v>
          </cell>
          <cell r="BC2487">
            <v>0</v>
          </cell>
          <cell r="BD2487">
            <v>0</v>
          </cell>
          <cell r="BE2487">
            <v>0</v>
          </cell>
          <cell r="BF2487">
            <v>0</v>
          </cell>
          <cell r="BG2487">
            <v>0</v>
          </cell>
          <cell r="BH2487">
            <v>0</v>
          </cell>
          <cell r="BI2487">
            <v>0</v>
          </cell>
          <cell r="BJ2487">
            <v>0</v>
          </cell>
          <cell r="BK2487">
            <v>0</v>
          </cell>
          <cell r="BL2487">
            <v>0</v>
          </cell>
        </row>
        <row r="2488">
          <cell r="B2488" t="str">
            <v>1.3.02.06.00026</v>
          </cell>
          <cell r="C2488" t="str">
            <v xml:space="preserve">CONFECCAO E MONTAGEM DO EQUIPAMENTO M 4           </v>
          </cell>
          <cell r="D2488">
            <v>5</v>
          </cell>
          <cell r="E2488">
            <v>0</v>
          </cell>
          <cell r="F2488">
            <v>0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4230.71</v>
          </cell>
          <cell r="T2488">
            <v>4347.8</v>
          </cell>
          <cell r="U2488">
            <v>4734.51</v>
          </cell>
          <cell r="V2488">
            <v>4734.51</v>
          </cell>
          <cell r="W2488">
            <v>4734.51</v>
          </cell>
          <cell r="X2488">
            <v>4734.51</v>
          </cell>
          <cell r="Y2488">
            <v>0</v>
          </cell>
          <cell r="Z2488">
            <v>0</v>
          </cell>
          <cell r="AA2488">
            <v>0</v>
          </cell>
          <cell r="AB2488">
            <v>0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H2488">
            <v>0</v>
          </cell>
          <cell r="AI2488">
            <v>0</v>
          </cell>
          <cell r="AJ2488">
            <v>0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O2488">
            <v>0</v>
          </cell>
          <cell r="AP2488">
            <v>0</v>
          </cell>
          <cell r="AQ2488">
            <v>0</v>
          </cell>
          <cell r="AR2488">
            <v>0</v>
          </cell>
          <cell r="AS2488">
            <v>0</v>
          </cell>
          <cell r="AT2488">
            <v>0</v>
          </cell>
          <cell r="AU2488">
            <v>0</v>
          </cell>
          <cell r="AV2488">
            <v>0</v>
          </cell>
          <cell r="AW2488">
            <v>0</v>
          </cell>
          <cell r="AX2488">
            <v>0</v>
          </cell>
          <cell r="AY2488">
            <v>0</v>
          </cell>
          <cell r="AZ2488">
            <v>0</v>
          </cell>
          <cell r="BA2488">
            <v>0</v>
          </cell>
          <cell r="BB2488">
            <v>0</v>
          </cell>
          <cell r="BC2488">
            <v>0</v>
          </cell>
          <cell r="BD2488">
            <v>0</v>
          </cell>
          <cell r="BE2488">
            <v>0</v>
          </cell>
          <cell r="BF2488">
            <v>0</v>
          </cell>
          <cell r="BG2488">
            <v>0</v>
          </cell>
          <cell r="BH2488">
            <v>0</v>
          </cell>
          <cell r="BI2488">
            <v>0</v>
          </cell>
          <cell r="BJ2488">
            <v>0</v>
          </cell>
          <cell r="BK2488">
            <v>0</v>
          </cell>
          <cell r="BL2488">
            <v>0</v>
          </cell>
        </row>
        <row r="2489">
          <cell r="B2489" t="str">
            <v>1.3.02.06.00027</v>
          </cell>
          <cell r="C2489" t="str">
            <v xml:space="preserve">DESCARGA FERROVIARIA                              </v>
          </cell>
          <cell r="D2489">
            <v>5</v>
          </cell>
          <cell r="E2489">
            <v>0</v>
          </cell>
          <cell r="F2489">
            <v>0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  <cell r="O2489">
            <v>0</v>
          </cell>
          <cell r="P2489">
            <v>0</v>
          </cell>
          <cell r="AO2489">
            <v>0</v>
          </cell>
          <cell r="AP2489">
            <v>0</v>
          </cell>
          <cell r="AQ2489">
            <v>0</v>
          </cell>
          <cell r="AR2489">
            <v>0</v>
          </cell>
          <cell r="AS2489">
            <v>0</v>
          </cell>
          <cell r="AT2489">
            <v>0</v>
          </cell>
          <cell r="AU2489">
            <v>0</v>
          </cell>
          <cell r="AV2489">
            <v>0</v>
          </cell>
          <cell r="AW2489">
            <v>0</v>
          </cell>
          <cell r="AX2489">
            <v>0</v>
          </cell>
          <cell r="AY2489">
            <v>0</v>
          </cell>
          <cell r="AZ2489">
            <v>0</v>
          </cell>
          <cell r="BA2489">
            <v>0</v>
          </cell>
          <cell r="BB2489">
            <v>0</v>
          </cell>
          <cell r="BC2489">
            <v>0</v>
          </cell>
          <cell r="BD2489">
            <v>0</v>
          </cell>
          <cell r="BE2489">
            <v>0</v>
          </cell>
          <cell r="BF2489">
            <v>0</v>
          </cell>
          <cell r="BG2489">
            <v>0</v>
          </cell>
          <cell r="BH2489">
            <v>0</v>
          </cell>
          <cell r="BI2489">
            <v>0</v>
          </cell>
          <cell r="BJ2489">
            <v>0</v>
          </cell>
          <cell r="BK2489">
            <v>0</v>
          </cell>
          <cell r="BL2489">
            <v>0</v>
          </cell>
        </row>
        <row r="2490">
          <cell r="B2490" t="str">
            <v>1.3.02.06.00028</v>
          </cell>
          <cell r="C2490" t="str">
            <v xml:space="preserve">CORREIA DO SISTEMA DE DESCARGA                    </v>
          </cell>
          <cell r="D2490">
            <v>5</v>
          </cell>
          <cell r="E2490">
            <v>0</v>
          </cell>
          <cell r="F2490">
            <v>0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>
            <v>0</v>
          </cell>
          <cell r="S2490">
            <v>10747.87</v>
          </cell>
          <cell r="T2490">
            <v>10747.96</v>
          </cell>
          <cell r="U2490">
            <v>15103</v>
          </cell>
          <cell r="V2490">
            <v>15103</v>
          </cell>
          <cell r="W2490">
            <v>15103</v>
          </cell>
          <cell r="X2490">
            <v>15103</v>
          </cell>
          <cell r="Y2490">
            <v>0</v>
          </cell>
          <cell r="Z2490">
            <v>0</v>
          </cell>
          <cell r="AA2490">
            <v>0</v>
          </cell>
          <cell r="AB2490">
            <v>0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H2490">
            <v>0</v>
          </cell>
          <cell r="AI2490">
            <v>0</v>
          </cell>
          <cell r="AJ2490">
            <v>0</v>
          </cell>
          <cell r="AK2490">
            <v>0</v>
          </cell>
          <cell r="AL2490">
            <v>0</v>
          </cell>
          <cell r="AM2490">
            <v>0</v>
          </cell>
          <cell r="AN2490">
            <v>0</v>
          </cell>
          <cell r="AO2490">
            <v>0</v>
          </cell>
          <cell r="AP2490">
            <v>0</v>
          </cell>
          <cell r="AQ2490">
            <v>0</v>
          </cell>
          <cell r="AR2490">
            <v>0</v>
          </cell>
          <cell r="AS2490">
            <v>0</v>
          </cell>
          <cell r="AT2490">
            <v>0</v>
          </cell>
          <cell r="AU2490">
            <v>0</v>
          </cell>
          <cell r="AV2490">
            <v>0</v>
          </cell>
          <cell r="AW2490">
            <v>0</v>
          </cell>
          <cell r="AX2490">
            <v>0</v>
          </cell>
          <cell r="AY2490">
            <v>0</v>
          </cell>
          <cell r="AZ2490">
            <v>0</v>
          </cell>
          <cell r="BA2490">
            <v>0</v>
          </cell>
          <cell r="BB2490">
            <v>0</v>
          </cell>
          <cell r="BC2490">
            <v>0</v>
          </cell>
          <cell r="BD2490">
            <v>0</v>
          </cell>
          <cell r="BE2490">
            <v>0</v>
          </cell>
          <cell r="BF2490">
            <v>0</v>
          </cell>
          <cell r="BG2490">
            <v>0</v>
          </cell>
          <cell r="BH2490">
            <v>0</v>
          </cell>
          <cell r="BI2490">
            <v>0</v>
          </cell>
          <cell r="BJ2490">
            <v>0</v>
          </cell>
          <cell r="BK2490">
            <v>0</v>
          </cell>
          <cell r="BL2490">
            <v>0</v>
          </cell>
        </row>
        <row r="2491">
          <cell r="B2491" t="str">
            <v>1.3.02.06.00029</v>
          </cell>
          <cell r="C2491" t="str">
            <v xml:space="preserve">DESVIO FERROVIARIO                                </v>
          </cell>
          <cell r="D2491">
            <v>5</v>
          </cell>
          <cell r="E2491">
            <v>0</v>
          </cell>
          <cell r="F2491">
            <v>0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119242.39</v>
          </cell>
          <cell r="V2491">
            <v>215936.49</v>
          </cell>
          <cell r="W2491">
            <v>240814.3</v>
          </cell>
          <cell r="X2491">
            <v>318800.53000000003</v>
          </cell>
          <cell r="Y2491">
            <v>0</v>
          </cell>
          <cell r="Z2491">
            <v>4385.3</v>
          </cell>
          <cell r="AA2491">
            <v>4810.3</v>
          </cell>
          <cell r="AB2491">
            <v>0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H2491">
            <v>0</v>
          </cell>
          <cell r="AI2491">
            <v>0</v>
          </cell>
          <cell r="AJ2491">
            <v>0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O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T2491">
            <v>0</v>
          </cell>
          <cell r="AU2491">
            <v>0</v>
          </cell>
          <cell r="AV2491">
            <v>0</v>
          </cell>
          <cell r="AW2491">
            <v>0</v>
          </cell>
          <cell r="AX2491">
            <v>0</v>
          </cell>
          <cell r="AY2491">
            <v>0</v>
          </cell>
          <cell r="AZ2491">
            <v>0</v>
          </cell>
          <cell r="BA2491">
            <v>0</v>
          </cell>
          <cell r="BB2491">
            <v>0</v>
          </cell>
          <cell r="BC2491">
            <v>0</v>
          </cell>
          <cell r="BD2491">
            <v>0</v>
          </cell>
          <cell r="BE2491">
            <v>0</v>
          </cell>
          <cell r="BF2491">
            <v>0</v>
          </cell>
          <cell r="BG2491">
            <v>0</v>
          </cell>
          <cell r="BH2491">
            <v>0</v>
          </cell>
          <cell r="BI2491">
            <v>0</v>
          </cell>
          <cell r="BJ2491">
            <v>0</v>
          </cell>
          <cell r="BK2491">
            <v>0</v>
          </cell>
          <cell r="BL2491">
            <v>0</v>
          </cell>
        </row>
        <row r="2492">
          <cell r="B2492" t="str">
            <v>1.3.02.06.00030</v>
          </cell>
          <cell r="C2492" t="str">
            <v xml:space="preserve">BARRACO DE OBRAS                                  </v>
          </cell>
          <cell r="D2492">
            <v>5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AO2492">
            <v>0</v>
          </cell>
          <cell r="AP2492">
            <v>0</v>
          </cell>
          <cell r="AQ2492">
            <v>0</v>
          </cell>
          <cell r="AR2492">
            <v>0</v>
          </cell>
          <cell r="AS2492">
            <v>0</v>
          </cell>
          <cell r="AT2492">
            <v>0</v>
          </cell>
          <cell r="AU2492">
            <v>0</v>
          </cell>
          <cell r="AV2492">
            <v>0</v>
          </cell>
          <cell r="AW2492">
            <v>0</v>
          </cell>
          <cell r="AX2492">
            <v>0</v>
          </cell>
          <cell r="AY2492">
            <v>0</v>
          </cell>
          <cell r="AZ2492">
            <v>0</v>
          </cell>
          <cell r="BA2492">
            <v>0</v>
          </cell>
          <cell r="BB2492">
            <v>0</v>
          </cell>
          <cell r="BC2492">
            <v>0</v>
          </cell>
          <cell r="BD2492">
            <v>0</v>
          </cell>
          <cell r="BE2492">
            <v>0</v>
          </cell>
          <cell r="BF2492">
            <v>0</v>
          </cell>
          <cell r="BG2492">
            <v>0</v>
          </cell>
          <cell r="BH2492">
            <v>0</v>
          </cell>
          <cell r="BI2492">
            <v>0</v>
          </cell>
          <cell r="BJ2492">
            <v>0</v>
          </cell>
          <cell r="BK2492">
            <v>0</v>
          </cell>
          <cell r="BL2492">
            <v>0</v>
          </cell>
        </row>
        <row r="2493">
          <cell r="B2493" t="str">
            <v>1.3.02.06.00031</v>
          </cell>
          <cell r="C2493" t="str">
            <v xml:space="preserve">CAIXOTES PARA MICRONUTRIENTES                     </v>
          </cell>
          <cell r="D2493">
            <v>5</v>
          </cell>
          <cell r="E2493">
            <v>0</v>
          </cell>
          <cell r="F2493">
            <v>0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  <cell r="X2493">
            <v>0</v>
          </cell>
          <cell r="Y2493">
            <v>-244</v>
          </cell>
          <cell r="Z2493">
            <v>-244</v>
          </cell>
          <cell r="AA2493">
            <v>-244</v>
          </cell>
          <cell r="AB2493">
            <v>0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H2493">
            <v>0</v>
          </cell>
          <cell r="AI2493">
            <v>0</v>
          </cell>
          <cell r="AJ2493">
            <v>0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O2493">
            <v>0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T2493">
            <v>0</v>
          </cell>
          <cell r="AU2493">
            <v>0</v>
          </cell>
          <cell r="AV2493">
            <v>0</v>
          </cell>
          <cell r="AW2493">
            <v>0</v>
          </cell>
          <cell r="AX2493">
            <v>0</v>
          </cell>
          <cell r="AY2493">
            <v>0</v>
          </cell>
          <cell r="AZ2493">
            <v>0</v>
          </cell>
          <cell r="BA2493">
            <v>0</v>
          </cell>
          <cell r="BB2493">
            <v>0</v>
          </cell>
          <cell r="BC2493">
            <v>0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0</v>
          </cell>
          <cell r="BJ2493">
            <v>0</v>
          </cell>
          <cell r="BK2493">
            <v>0</v>
          </cell>
          <cell r="BL2493">
            <v>0</v>
          </cell>
        </row>
        <row r="2494">
          <cell r="B2494" t="str">
            <v>1.3.02.06.00032</v>
          </cell>
          <cell r="C2494" t="str">
            <v xml:space="preserve">GREMIO                                            </v>
          </cell>
          <cell r="D2494">
            <v>5</v>
          </cell>
          <cell r="E2494">
            <v>0</v>
          </cell>
          <cell r="F2494">
            <v>0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60</v>
          </cell>
          <cell r="U2494">
            <v>657</v>
          </cell>
          <cell r="V2494">
            <v>920.4</v>
          </cell>
          <cell r="W2494">
            <v>1018.9</v>
          </cell>
          <cell r="X2494">
            <v>1262.9000000000001</v>
          </cell>
          <cell r="Y2494">
            <v>-13403.38</v>
          </cell>
          <cell r="Z2494">
            <v>-13403.38</v>
          </cell>
          <cell r="AA2494">
            <v>-13403.38</v>
          </cell>
          <cell r="AB2494">
            <v>0</v>
          </cell>
          <cell r="AC2494">
            <v>0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0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0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0</v>
          </cell>
          <cell r="AY2494">
            <v>0</v>
          </cell>
          <cell r="AZ2494">
            <v>0</v>
          </cell>
          <cell r="BA2494">
            <v>0</v>
          </cell>
          <cell r="BB2494">
            <v>0</v>
          </cell>
          <cell r="BC2494">
            <v>300</v>
          </cell>
          <cell r="BD2494">
            <v>0</v>
          </cell>
          <cell r="BE2494">
            <v>0</v>
          </cell>
          <cell r="BF2494">
            <v>0</v>
          </cell>
          <cell r="BG2494">
            <v>0</v>
          </cell>
          <cell r="BH2494">
            <v>0</v>
          </cell>
          <cell r="BI2494">
            <v>0</v>
          </cell>
          <cell r="BJ2494">
            <v>0</v>
          </cell>
          <cell r="BK2494">
            <v>0</v>
          </cell>
          <cell r="BL2494">
            <v>0</v>
          </cell>
        </row>
        <row r="2495">
          <cell r="B2495" t="str">
            <v>1.3.02.06.00033</v>
          </cell>
          <cell r="C2495" t="str">
            <v xml:space="preserve">DESCARGA COM TOMBADOR                             </v>
          </cell>
          <cell r="D2495">
            <v>5</v>
          </cell>
          <cell r="E2495">
            <v>0</v>
          </cell>
          <cell r="F2495">
            <v>0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>
            <v>0</v>
          </cell>
          <cell r="S2495">
            <v>34877.51</v>
          </cell>
          <cell r="T2495">
            <v>79341.990000000005</v>
          </cell>
          <cell r="U2495">
            <v>184066.19</v>
          </cell>
          <cell r="V2495">
            <v>188751.03</v>
          </cell>
          <cell r="W2495">
            <v>188916.03</v>
          </cell>
          <cell r="X2495">
            <v>189130.03</v>
          </cell>
          <cell r="Y2495">
            <v>0</v>
          </cell>
          <cell r="Z2495">
            <v>0</v>
          </cell>
          <cell r="AA2495">
            <v>0</v>
          </cell>
          <cell r="AB2495">
            <v>0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H2495">
            <v>0</v>
          </cell>
          <cell r="AI2495">
            <v>0</v>
          </cell>
          <cell r="AJ2495">
            <v>0</v>
          </cell>
          <cell r="AK2495">
            <v>0</v>
          </cell>
          <cell r="AL2495">
            <v>0</v>
          </cell>
          <cell r="AM2495">
            <v>0</v>
          </cell>
          <cell r="AN2495">
            <v>0</v>
          </cell>
          <cell r="AO2495">
            <v>0</v>
          </cell>
          <cell r="AP2495">
            <v>0</v>
          </cell>
          <cell r="AQ2495">
            <v>0</v>
          </cell>
          <cell r="AR2495">
            <v>0</v>
          </cell>
          <cell r="AS2495">
            <v>0</v>
          </cell>
          <cell r="AT2495">
            <v>0</v>
          </cell>
          <cell r="AU2495">
            <v>0</v>
          </cell>
          <cell r="AV2495">
            <v>0</v>
          </cell>
          <cell r="AW2495">
            <v>0</v>
          </cell>
          <cell r="AX2495">
            <v>0</v>
          </cell>
          <cell r="AY2495">
            <v>0</v>
          </cell>
          <cell r="AZ2495">
            <v>0</v>
          </cell>
          <cell r="BA2495">
            <v>0</v>
          </cell>
          <cell r="BB2495">
            <v>0</v>
          </cell>
          <cell r="BC2495">
            <v>0</v>
          </cell>
          <cell r="BD2495">
            <v>0</v>
          </cell>
          <cell r="BE2495">
            <v>0</v>
          </cell>
          <cell r="BF2495">
            <v>0</v>
          </cell>
          <cell r="BG2495">
            <v>0</v>
          </cell>
          <cell r="BH2495">
            <v>0</v>
          </cell>
          <cell r="BI2495">
            <v>0</v>
          </cell>
          <cell r="BJ2495">
            <v>0</v>
          </cell>
          <cell r="BK2495">
            <v>0</v>
          </cell>
          <cell r="BL2495">
            <v>0</v>
          </cell>
        </row>
        <row r="2496">
          <cell r="B2496" t="str">
            <v>1.3.02.06.00034</v>
          </cell>
          <cell r="C2496" t="str">
            <v xml:space="preserve">BOX LAVAGEM VEICULOS                              </v>
          </cell>
          <cell r="D2496">
            <v>5</v>
          </cell>
          <cell r="E2496">
            <v>0</v>
          </cell>
          <cell r="F2496">
            <v>0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400.75</v>
          </cell>
          <cell r="U2496">
            <v>2720.36</v>
          </cell>
          <cell r="V2496">
            <v>4179.3599999999997</v>
          </cell>
          <cell r="W2496">
            <v>4179.3599999999997</v>
          </cell>
          <cell r="X2496">
            <v>4179.3599999999997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0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0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0</v>
          </cell>
          <cell r="AY2496">
            <v>0</v>
          </cell>
          <cell r="AZ2496">
            <v>0</v>
          </cell>
          <cell r="BA2496">
            <v>0</v>
          </cell>
          <cell r="BB2496">
            <v>0</v>
          </cell>
          <cell r="BC2496">
            <v>0</v>
          </cell>
          <cell r="BD2496">
            <v>0</v>
          </cell>
          <cell r="BE2496">
            <v>0</v>
          </cell>
          <cell r="BF2496">
            <v>0</v>
          </cell>
          <cell r="BG2496">
            <v>0</v>
          </cell>
          <cell r="BH2496">
            <v>0</v>
          </cell>
          <cell r="BI2496">
            <v>0</v>
          </cell>
          <cell r="BJ2496">
            <v>0</v>
          </cell>
          <cell r="BK2496">
            <v>0</v>
          </cell>
          <cell r="BL2496">
            <v>0</v>
          </cell>
        </row>
        <row r="2497">
          <cell r="B2497" t="str">
            <v>1.3.02.06.00035</v>
          </cell>
          <cell r="C2497" t="str">
            <v xml:space="preserve">REFEITORIO                                        </v>
          </cell>
          <cell r="D2497">
            <v>5</v>
          </cell>
          <cell r="E2497">
            <v>0</v>
          </cell>
          <cell r="F2497">
            <v>0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0</v>
          </cell>
          <cell r="P2497">
            <v>0</v>
          </cell>
          <cell r="Q2497">
            <v>0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6948.82</v>
          </cell>
          <cell r="W2497">
            <v>6948.82</v>
          </cell>
          <cell r="X2497">
            <v>6948.82</v>
          </cell>
          <cell r="Y2497">
            <v>0</v>
          </cell>
          <cell r="Z2497">
            <v>0</v>
          </cell>
          <cell r="AA2497">
            <v>0</v>
          </cell>
          <cell r="AB2497">
            <v>0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H2497">
            <v>0</v>
          </cell>
          <cell r="AI2497">
            <v>0</v>
          </cell>
          <cell r="AJ2497">
            <v>0</v>
          </cell>
          <cell r="AK2497">
            <v>0</v>
          </cell>
          <cell r="AL2497">
            <v>0</v>
          </cell>
          <cell r="AM2497">
            <v>0</v>
          </cell>
          <cell r="AN2497">
            <v>0</v>
          </cell>
          <cell r="AO2497">
            <v>0</v>
          </cell>
          <cell r="AP2497">
            <v>0</v>
          </cell>
          <cell r="AQ2497">
            <v>0</v>
          </cell>
          <cell r="AR2497">
            <v>0</v>
          </cell>
          <cell r="AS2497">
            <v>0</v>
          </cell>
          <cell r="AT2497">
            <v>0</v>
          </cell>
          <cell r="AU2497">
            <v>0</v>
          </cell>
          <cell r="AV2497">
            <v>0</v>
          </cell>
          <cell r="AW2497">
            <v>0</v>
          </cell>
          <cell r="AX2497">
            <v>0</v>
          </cell>
          <cell r="AY2497">
            <v>0</v>
          </cell>
          <cell r="AZ2497">
            <v>0</v>
          </cell>
          <cell r="BA2497">
            <v>0</v>
          </cell>
          <cell r="BB2497">
            <v>0</v>
          </cell>
          <cell r="BC2497">
            <v>0</v>
          </cell>
          <cell r="BD2497">
            <v>0</v>
          </cell>
          <cell r="BE2497">
            <v>0</v>
          </cell>
          <cell r="BF2497">
            <v>0</v>
          </cell>
          <cell r="BG2497">
            <v>0</v>
          </cell>
          <cell r="BH2497">
            <v>0</v>
          </cell>
          <cell r="BI2497">
            <v>0</v>
          </cell>
          <cell r="BJ2497">
            <v>0</v>
          </cell>
          <cell r="BK2497">
            <v>0</v>
          </cell>
          <cell r="BL2497">
            <v>0</v>
          </cell>
        </row>
        <row r="2498">
          <cell r="B2498" t="str">
            <v>1.3.02.06.00036</v>
          </cell>
          <cell r="C2498" t="str">
            <v xml:space="preserve">SALA DE MOTORISTAS                                </v>
          </cell>
          <cell r="D2498">
            <v>5</v>
          </cell>
          <cell r="E2498">
            <v>0</v>
          </cell>
          <cell r="F2498">
            <v>0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0</v>
          </cell>
          <cell r="P2498">
            <v>0</v>
          </cell>
          <cell r="Q2498">
            <v>0</v>
          </cell>
          <cell r="R2498">
            <v>0</v>
          </cell>
          <cell r="S2498">
            <v>6</v>
          </cell>
          <cell r="T2498">
            <v>6</v>
          </cell>
          <cell r="U2498">
            <v>6</v>
          </cell>
          <cell r="V2498">
            <v>6</v>
          </cell>
          <cell r="W2498">
            <v>6</v>
          </cell>
          <cell r="X2498">
            <v>6</v>
          </cell>
          <cell r="Y2498">
            <v>6</v>
          </cell>
          <cell r="Z2498">
            <v>6</v>
          </cell>
          <cell r="AA2498">
            <v>6</v>
          </cell>
          <cell r="AB2498">
            <v>6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0</v>
          </cell>
          <cell r="AY2498">
            <v>0</v>
          </cell>
          <cell r="AZ2498">
            <v>0</v>
          </cell>
          <cell r="BA2498">
            <v>0</v>
          </cell>
          <cell r="BB2498">
            <v>0</v>
          </cell>
          <cell r="BC2498">
            <v>0</v>
          </cell>
          <cell r="BD2498">
            <v>0</v>
          </cell>
          <cell r="BE2498">
            <v>0</v>
          </cell>
          <cell r="BF2498">
            <v>0</v>
          </cell>
          <cell r="BG2498">
            <v>0</v>
          </cell>
          <cell r="BH2498">
            <v>0</v>
          </cell>
          <cell r="BI2498">
            <v>0</v>
          </cell>
          <cell r="BJ2498">
            <v>0</v>
          </cell>
          <cell r="BK2498">
            <v>0</v>
          </cell>
          <cell r="BL2498">
            <v>0</v>
          </cell>
        </row>
        <row r="2499">
          <cell r="B2499" t="str">
            <v>1.3.02.06.00037</v>
          </cell>
          <cell r="C2499" t="str">
            <v xml:space="preserve">BOMBA OLEO DIESEL                                 </v>
          </cell>
          <cell r="D2499">
            <v>5</v>
          </cell>
          <cell r="E2499">
            <v>0</v>
          </cell>
          <cell r="F2499">
            <v>0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AO2499">
            <v>0</v>
          </cell>
          <cell r="AP2499">
            <v>0</v>
          </cell>
          <cell r="AQ2499">
            <v>0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0</v>
          </cell>
          <cell r="AY2499">
            <v>0</v>
          </cell>
          <cell r="AZ2499">
            <v>0</v>
          </cell>
          <cell r="BA2499">
            <v>0</v>
          </cell>
          <cell r="BB2499">
            <v>0</v>
          </cell>
          <cell r="BC2499">
            <v>0</v>
          </cell>
          <cell r="BD2499">
            <v>0</v>
          </cell>
          <cell r="BE2499">
            <v>0</v>
          </cell>
          <cell r="BF2499">
            <v>0</v>
          </cell>
          <cell r="BG2499">
            <v>0</v>
          </cell>
          <cell r="BH2499">
            <v>0</v>
          </cell>
          <cell r="BI2499">
            <v>0</v>
          </cell>
          <cell r="BJ2499">
            <v>0</v>
          </cell>
          <cell r="BK2499">
            <v>0</v>
          </cell>
          <cell r="BL2499">
            <v>0</v>
          </cell>
        </row>
        <row r="2500">
          <cell r="B2500" t="str">
            <v>1.3.02.06.00038</v>
          </cell>
          <cell r="C2500" t="str">
            <v xml:space="preserve">GERADORES ENERGIA ELETRICA                        </v>
          </cell>
          <cell r="D2500">
            <v>5</v>
          </cell>
          <cell r="E2500">
            <v>0</v>
          </cell>
          <cell r="F2500">
            <v>0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1500</v>
          </cell>
          <cell r="X2500">
            <v>1687.43</v>
          </cell>
          <cell r="Y2500">
            <v>0</v>
          </cell>
          <cell r="Z2500">
            <v>202787.8</v>
          </cell>
          <cell r="AA2500">
            <v>209945.2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  <cell r="AY2500">
            <v>0</v>
          </cell>
          <cell r="AZ2500">
            <v>0</v>
          </cell>
          <cell r="BA2500">
            <v>0</v>
          </cell>
          <cell r="BB2500">
            <v>0</v>
          </cell>
          <cell r="BC2500">
            <v>0</v>
          </cell>
          <cell r="BD2500">
            <v>0</v>
          </cell>
          <cell r="BE2500">
            <v>0</v>
          </cell>
          <cell r="BF2500">
            <v>0</v>
          </cell>
          <cell r="BG2500">
            <v>0</v>
          </cell>
          <cell r="BH2500">
            <v>0</v>
          </cell>
          <cell r="BI2500">
            <v>0</v>
          </cell>
          <cell r="BJ2500">
            <v>0</v>
          </cell>
          <cell r="BK2500">
            <v>0</v>
          </cell>
          <cell r="BL2500">
            <v>0</v>
          </cell>
        </row>
        <row r="2501">
          <cell r="B2501" t="str">
            <v>1.3.02.06.00039</v>
          </cell>
          <cell r="C2501" t="str">
            <v xml:space="preserve">CALDEIRA                                          </v>
          </cell>
          <cell r="D2501">
            <v>5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6990.28</v>
          </cell>
          <cell r="AS2501">
            <v>17617.669999999998</v>
          </cell>
          <cell r="AT2501">
            <v>58336.57</v>
          </cell>
          <cell r="AU2501">
            <v>94302.55</v>
          </cell>
          <cell r="AV2501">
            <v>99470.55</v>
          </cell>
          <cell r="AW2501">
            <v>99470.55</v>
          </cell>
          <cell r="AX2501">
            <v>99470.55</v>
          </cell>
          <cell r="AY2501">
            <v>99470.55</v>
          </cell>
          <cell r="AZ2501">
            <v>99470.55</v>
          </cell>
          <cell r="BA2501">
            <v>99470.55</v>
          </cell>
          <cell r="BB2501">
            <v>99470.55</v>
          </cell>
          <cell r="BC2501">
            <v>99470.55</v>
          </cell>
          <cell r="BD2501">
            <v>0</v>
          </cell>
          <cell r="BE2501">
            <v>0</v>
          </cell>
          <cell r="BF2501">
            <v>0</v>
          </cell>
          <cell r="BG2501">
            <v>0</v>
          </cell>
          <cell r="BH2501">
            <v>0</v>
          </cell>
          <cell r="BI2501">
            <v>0</v>
          </cell>
          <cell r="BJ2501">
            <v>0</v>
          </cell>
          <cell r="BK2501">
            <v>0</v>
          </cell>
          <cell r="BL2501">
            <v>0</v>
          </cell>
        </row>
        <row r="2502">
          <cell r="B2502" t="str">
            <v>1.3.02.06.00040</v>
          </cell>
          <cell r="C2502" t="str">
            <v xml:space="preserve">PARA-RAIO                                         </v>
          </cell>
          <cell r="D2502">
            <v>5</v>
          </cell>
          <cell r="E2502">
            <v>0</v>
          </cell>
          <cell r="F2502">
            <v>0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0</v>
          </cell>
          <cell r="P2502">
            <v>0</v>
          </cell>
          <cell r="AO2502">
            <v>0</v>
          </cell>
          <cell r="AP2502">
            <v>0</v>
          </cell>
          <cell r="AQ2502">
            <v>0</v>
          </cell>
          <cell r="AR2502">
            <v>0</v>
          </cell>
          <cell r="AS2502">
            <v>0</v>
          </cell>
          <cell r="AT2502">
            <v>0</v>
          </cell>
          <cell r="AU2502">
            <v>0</v>
          </cell>
          <cell r="AV2502">
            <v>0</v>
          </cell>
          <cell r="AW2502">
            <v>8961</v>
          </cell>
          <cell r="AX2502">
            <v>17025.900000000001</v>
          </cell>
          <cell r="AY2502">
            <v>29123.25</v>
          </cell>
          <cell r="AZ2502">
            <v>29123.25</v>
          </cell>
          <cell r="BA2502">
            <v>29123.25</v>
          </cell>
          <cell r="BB2502">
            <v>29123.25</v>
          </cell>
          <cell r="BC2502">
            <v>29123.25</v>
          </cell>
          <cell r="BD2502">
            <v>0</v>
          </cell>
          <cell r="BE2502">
            <v>0</v>
          </cell>
          <cell r="BF2502">
            <v>0</v>
          </cell>
          <cell r="BG2502">
            <v>0</v>
          </cell>
          <cell r="BH2502">
            <v>0</v>
          </cell>
          <cell r="BI2502">
            <v>0</v>
          </cell>
          <cell r="BJ2502">
            <v>0</v>
          </cell>
          <cell r="BK2502">
            <v>0</v>
          </cell>
          <cell r="BL2502">
            <v>0</v>
          </cell>
        </row>
        <row r="2503">
          <cell r="B2503" t="str">
            <v>1.3.02.07</v>
          </cell>
          <cell r="C2503" t="str">
            <v xml:space="preserve">CONSTRUCOES EM ANDAMENTO - GREMIO(UBR)            </v>
          </cell>
          <cell r="D2503">
            <v>4</v>
          </cell>
          <cell r="E2503">
            <v>0</v>
          </cell>
          <cell r="F2503">
            <v>0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0</v>
          </cell>
          <cell r="P2503">
            <v>0</v>
          </cell>
          <cell r="Q2503">
            <v>0</v>
          </cell>
          <cell r="R2503">
            <v>0</v>
          </cell>
          <cell r="S2503">
            <v>474.34</v>
          </cell>
          <cell r="T2503">
            <v>2352.6</v>
          </cell>
          <cell r="U2503">
            <v>10152.86</v>
          </cell>
          <cell r="V2503">
            <v>13647.38</v>
          </cell>
          <cell r="W2503">
            <v>13647.38</v>
          </cell>
          <cell r="X2503">
            <v>13647.38</v>
          </cell>
          <cell r="Y2503">
            <v>13647.38</v>
          </cell>
          <cell r="Z2503">
            <v>13647.38</v>
          </cell>
          <cell r="AA2503">
            <v>13647.38</v>
          </cell>
          <cell r="AB2503">
            <v>0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H2503">
            <v>0</v>
          </cell>
          <cell r="AI2503">
            <v>0</v>
          </cell>
          <cell r="AJ2503">
            <v>0</v>
          </cell>
          <cell r="AK2503">
            <v>0</v>
          </cell>
          <cell r="AL2503">
            <v>0</v>
          </cell>
          <cell r="AM2503">
            <v>0</v>
          </cell>
          <cell r="AN2503">
            <v>0</v>
          </cell>
          <cell r="AO2503">
            <v>0</v>
          </cell>
          <cell r="AP2503">
            <v>0</v>
          </cell>
          <cell r="AQ2503">
            <v>0</v>
          </cell>
          <cell r="AR2503">
            <v>0</v>
          </cell>
          <cell r="AS2503">
            <v>0</v>
          </cell>
          <cell r="AT2503">
            <v>0</v>
          </cell>
          <cell r="AU2503">
            <v>0</v>
          </cell>
          <cell r="AV2503">
            <v>0</v>
          </cell>
          <cell r="AW2503">
            <v>0</v>
          </cell>
          <cell r="AX2503">
            <v>0</v>
          </cell>
          <cell r="AY2503">
            <v>0</v>
          </cell>
          <cell r="AZ2503">
            <v>0</v>
          </cell>
          <cell r="BA2503">
            <v>0</v>
          </cell>
          <cell r="BB2503">
            <v>0</v>
          </cell>
          <cell r="BC2503">
            <v>0</v>
          </cell>
          <cell r="BD2503">
            <v>0</v>
          </cell>
          <cell r="BE2503">
            <v>0</v>
          </cell>
          <cell r="BF2503">
            <v>0</v>
          </cell>
          <cell r="BG2503">
            <v>0</v>
          </cell>
          <cell r="BH2503">
            <v>0</v>
          </cell>
          <cell r="BI2503">
            <v>0</v>
          </cell>
          <cell r="BJ2503">
            <v>0</v>
          </cell>
          <cell r="BK2503">
            <v>0</v>
          </cell>
          <cell r="BL2503">
            <v>0</v>
          </cell>
        </row>
        <row r="2504">
          <cell r="B2504" t="str">
            <v>1.3.02.07.00001</v>
          </cell>
          <cell r="C2504" t="str">
            <v xml:space="preserve">ESTRUTURA                                         </v>
          </cell>
          <cell r="D2504">
            <v>5</v>
          </cell>
          <cell r="E2504">
            <v>0</v>
          </cell>
          <cell r="F2504">
            <v>0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Q2504">
            <v>0</v>
          </cell>
          <cell r="R2504">
            <v>0</v>
          </cell>
          <cell r="S2504">
            <v>4.05</v>
          </cell>
          <cell r="T2504">
            <v>1023.84</v>
          </cell>
          <cell r="U2504">
            <v>3852.61</v>
          </cell>
          <cell r="V2504">
            <v>3852.61</v>
          </cell>
          <cell r="W2504">
            <v>3852.61</v>
          </cell>
          <cell r="X2504">
            <v>3852.61</v>
          </cell>
          <cell r="Y2504">
            <v>3852.61</v>
          </cell>
          <cell r="Z2504">
            <v>3852.61</v>
          </cell>
          <cell r="AA2504">
            <v>3852.61</v>
          </cell>
          <cell r="AB2504">
            <v>0</v>
          </cell>
          <cell r="AC2504">
            <v>0</v>
          </cell>
          <cell r="AD2504">
            <v>0</v>
          </cell>
          <cell r="AE2504">
            <v>0</v>
          </cell>
          <cell r="AF2504">
            <v>0</v>
          </cell>
          <cell r="AG2504">
            <v>0</v>
          </cell>
          <cell r="AH2504">
            <v>0</v>
          </cell>
          <cell r="AI2504">
            <v>0</v>
          </cell>
          <cell r="AJ2504">
            <v>0</v>
          </cell>
          <cell r="AK2504">
            <v>0</v>
          </cell>
          <cell r="AL2504">
            <v>0</v>
          </cell>
          <cell r="AM2504">
            <v>0</v>
          </cell>
          <cell r="AN2504">
            <v>0</v>
          </cell>
          <cell r="AO2504">
            <v>0</v>
          </cell>
          <cell r="AP2504">
            <v>0</v>
          </cell>
          <cell r="AQ2504">
            <v>0</v>
          </cell>
          <cell r="AR2504">
            <v>0</v>
          </cell>
          <cell r="AS2504">
            <v>0</v>
          </cell>
          <cell r="AT2504">
            <v>0</v>
          </cell>
          <cell r="AU2504">
            <v>0</v>
          </cell>
          <cell r="AV2504">
            <v>0</v>
          </cell>
          <cell r="AW2504">
            <v>0</v>
          </cell>
          <cell r="AX2504">
            <v>0</v>
          </cell>
          <cell r="AY2504">
            <v>0</v>
          </cell>
          <cell r="AZ2504">
            <v>0</v>
          </cell>
          <cell r="BA2504">
            <v>0</v>
          </cell>
          <cell r="BB2504">
            <v>0</v>
          </cell>
          <cell r="BC2504">
            <v>0</v>
          </cell>
          <cell r="BD2504">
            <v>0</v>
          </cell>
          <cell r="BE2504">
            <v>0</v>
          </cell>
          <cell r="BF2504">
            <v>0</v>
          </cell>
          <cell r="BG2504">
            <v>0</v>
          </cell>
          <cell r="BH2504">
            <v>0</v>
          </cell>
          <cell r="BI2504">
            <v>0</v>
          </cell>
          <cell r="BJ2504">
            <v>0</v>
          </cell>
          <cell r="BK2504">
            <v>0</v>
          </cell>
          <cell r="BL2504">
            <v>0</v>
          </cell>
        </row>
        <row r="2505">
          <cell r="B2505" t="str">
            <v>1.3.02.07.00002</v>
          </cell>
          <cell r="C2505" t="str">
            <v xml:space="preserve">ALVENARIA                                         </v>
          </cell>
          <cell r="D2505">
            <v>5</v>
          </cell>
          <cell r="E2505">
            <v>0</v>
          </cell>
          <cell r="F2505">
            <v>0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Q2505">
            <v>0</v>
          </cell>
          <cell r="R2505">
            <v>0</v>
          </cell>
          <cell r="S2505">
            <v>397.08</v>
          </cell>
          <cell r="T2505">
            <v>1053.3499999999999</v>
          </cell>
          <cell r="U2505">
            <v>1053.3499999999999</v>
          </cell>
          <cell r="V2505">
            <v>3840.34</v>
          </cell>
          <cell r="W2505">
            <v>3840.34</v>
          </cell>
          <cell r="X2505">
            <v>3840.34</v>
          </cell>
          <cell r="Y2505">
            <v>3840.34</v>
          </cell>
          <cell r="Z2505">
            <v>3840.34</v>
          </cell>
          <cell r="AA2505">
            <v>3840.34</v>
          </cell>
          <cell r="AB2505">
            <v>0</v>
          </cell>
          <cell r="AC2505">
            <v>0</v>
          </cell>
          <cell r="AD2505">
            <v>0</v>
          </cell>
          <cell r="AE2505">
            <v>0</v>
          </cell>
          <cell r="AF2505">
            <v>0</v>
          </cell>
          <cell r="AG2505">
            <v>0</v>
          </cell>
          <cell r="AH2505">
            <v>0</v>
          </cell>
          <cell r="AI2505">
            <v>0</v>
          </cell>
          <cell r="AJ2505">
            <v>0</v>
          </cell>
          <cell r="AK2505">
            <v>0</v>
          </cell>
          <cell r="AL2505">
            <v>0</v>
          </cell>
          <cell r="AM2505">
            <v>0</v>
          </cell>
          <cell r="AN2505">
            <v>0</v>
          </cell>
          <cell r="AO2505">
            <v>0</v>
          </cell>
          <cell r="AP2505">
            <v>0</v>
          </cell>
          <cell r="AQ2505">
            <v>0</v>
          </cell>
          <cell r="AR2505">
            <v>0</v>
          </cell>
          <cell r="AS2505">
            <v>0</v>
          </cell>
          <cell r="AT2505">
            <v>0</v>
          </cell>
          <cell r="AU2505">
            <v>0</v>
          </cell>
          <cell r="AV2505">
            <v>0</v>
          </cell>
          <cell r="AW2505">
            <v>0</v>
          </cell>
          <cell r="AX2505">
            <v>0</v>
          </cell>
          <cell r="AY2505">
            <v>0</v>
          </cell>
          <cell r="AZ2505">
            <v>0</v>
          </cell>
          <cell r="BA2505">
            <v>0</v>
          </cell>
          <cell r="BB2505">
            <v>0</v>
          </cell>
          <cell r="BC2505">
            <v>0</v>
          </cell>
          <cell r="BD2505">
            <v>0</v>
          </cell>
          <cell r="BE2505">
            <v>0</v>
          </cell>
          <cell r="BF2505">
            <v>0</v>
          </cell>
          <cell r="BG2505">
            <v>0</v>
          </cell>
          <cell r="BH2505">
            <v>0</v>
          </cell>
          <cell r="BI2505">
            <v>0</v>
          </cell>
          <cell r="BJ2505">
            <v>0</v>
          </cell>
          <cell r="BK2505">
            <v>0</v>
          </cell>
          <cell r="BL2505">
            <v>0</v>
          </cell>
        </row>
        <row r="2506">
          <cell r="B2506" t="str">
            <v>1.3.02.07.00003</v>
          </cell>
          <cell r="C2506" t="str">
            <v xml:space="preserve">COBERTURA                                         </v>
          </cell>
          <cell r="D2506">
            <v>5</v>
          </cell>
          <cell r="E2506">
            <v>0</v>
          </cell>
          <cell r="F2506">
            <v>0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Q2506">
            <v>0</v>
          </cell>
          <cell r="R2506">
            <v>0</v>
          </cell>
          <cell r="S2506">
            <v>0</v>
          </cell>
          <cell r="T2506">
            <v>0</v>
          </cell>
          <cell r="U2506">
            <v>178.2</v>
          </cell>
          <cell r="V2506">
            <v>178.2</v>
          </cell>
          <cell r="W2506">
            <v>178.2</v>
          </cell>
          <cell r="X2506">
            <v>178.2</v>
          </cell>
          <cell r="Y2506">
            <v>178.2</v>
          </cell>
          <cell r="Z2506">
            <v>178.2</v>
          </cell>
          <cell r="AA2506">
            <v>178.2</v>
          </cell>
          <cell r="AB2506">
            <v>0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H2506">
            <v>0</v>
          </cell>
          <cell r="AI2506">
            <v>0</v>
          </cell>
          <cell r="AJ2506">
            <v>0</v>
          </cell>
          <cell r="AK2506">
            <v>0</v>
          </cell>
          <cell r="AL2506">
            <v>0</v>
          </cell>
          <cell r="AM2506">
            <v>0</v>
          </cell>
          <cell r="AN2506">
            <v>0</v>
          </cell>
          <cell r="AO2506">
            <v>0</v>
          </cell>
          <cell r="AP2506">
            <v>0</v>
          </cell>
          <cell r="AQ2506">
            <v>0</v>
          </cell>
          <cell r="AR2506">
            <v>0</v>
          </cell>
          <cell r="AS2506">
            <v>0</v>
          </cell>
          <cell r="AT2506">
            <v>0</v>
          </cell>
          <cell r="AU2506">
            <v>0</v>
          </cell>
          <cell r="AV2506">
            <v>0</v>
          </cell>
          <cell r="AW2506">
            <v>0</v>
          </cell>
          <cell r="AX2506">
            <v>0</v>
          </cell>
          <cell r="AY2506">
            <v>0</v>
          </cell>
          <cell r="AZ2506">
            <v>0</v>
          </cell>
          <cell r="BA2506">
            <v>0</v>
          </cell>
          <cell r="BB2506">
            <v>0</v>
          </cell>
          <cell r="BC2506">
            <v>0</v>
          </cell>
          <cell r="BD2506">
            <v>0</v>
          </cell>
          <cell r="BE2506">
            <v>0</v>
          </cell>
          <cell r="BF2506">
            <v>0</v>
          </cell>
          <cell r="BG2506">
            <v>0</v>
          </cell>
          <cell r="BH2506">
            <v>0</v>
          </cell>
          <cell r="BI2506">
            <v>0</v>
          </cell>
          <cell r="BJ2506">
            <v>0</v>
          </cell>
          <cell r="BK2506">
            <v>0</v>
          </cell>
          <cell r="BL2506">
            <v>0</v>
          </cell>
        </row>
        <row r="2507">
          <cell r="B2507" t="str">
            <v>1.3.02.07.00004</v>
          </cell>
          <cell r="C2507" t="str">
            <v xml:space="preserve">REVESTIMENTO                                      </v>
          </cell>
          <cell r="D2507">
            <v>5</v>
          </cell>
          <cell r="E2507">
            <v>0</v>
          </cell>
          <cell r="F2507">
            <v>0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0</v>
          </cell>
          <cell r="P2507">
            <v>0</v>
          </cell>
          <cell r="Q2507">
            <v>0</v>
          </cell>
          <cell r="R2507">
            <v>0</v>
          </cell>
          <cell r="S2507">
            <v>0</v>
          </cell>
          <cell r="T2507">
            <v>152.19999999999999</v>
          </cell>
          <cell r="U2507">
            <v>410.2</v>
          </cell>
          <cell r="V2507">
            <v>488.55</v>
          </cell>
          <cell r="W2507">
            <v>488.55</v>
          </cell>
          <cell r="X2507">
            <v>488.55</v>
          </cell>
          <cell r="Y2507">
            <v>488.55</v>
          </cell>
          <cell r="Z2507">
            <v>488.55</v>
          </cell>
          <cell r="AA2507">
            <v>488.55</v>
          </cell>
          <cell r="AB2507">
            <v>0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H2507">
            <v>0</v>
          </cell>
          <cell r="AI2507">
            <v>0</v>
          </cell>
          <cell r="AJ2507">
            <v>0</v>
          </cell>
          <cell r="AK2507">
            <v>0</v>
          </cell>
          <cell r="AL2507">
            <v>0</v>
          </cell>
          <cell r="AM2507">
            <v>0</v>
          </cell>
          <cell r="AN2507">
            <v>0</v>
          </cell>
          <cell r="AO2507">
            <v>0</v>
          </cell>
          <cell r="AP2507">
            <v>0</v>
          </cell>
          <cell r="AQ2507">
            <v>0</v>
          </cell>
          <cell r="AR2507">
            <v>0</v>
          </cell>
          <cell r="AS2507">
            <v>0</v>
          </cell>
          <cell r="AT2507">
            <v>0</v>
          </cell>
          <cell r="AU2507">
            <v>0</v>
          </cell>
          <cell r="AV2507">
            <v>0</v>
          </cell>
          <cell r="AW2507">
            <v>0</v>
          </cell>
          <cell r="AX2507">
            <v>0</v>
          </cell>
          <cell r="AY2507">
            <v>0</v>
          </cell>
          <cell r="AZ2507">
            <v>0</v>
          </cell>
          <cell r="BA2507">
            <v>0</v>
          </cell>
          <cell r="BB2507">
            <v>0</v>
          </cell>
          <cell r="BC2507">
            <v>0</v>
          </cell>
          <cell r="BD2507">
            <v>0</v>
          </cell>
          <cell r="BE2507">
            <v>0</v>
          </cell>
          <cell r="BF2507">
            <v>0</v>
          </cell>
          <cell r="BG2507">
            <v>0</v>
          </cell>
          <cell r="BH2507">
            <v>0</v>
          </cell>
          <cell r="BI2507">
            <v>0</v>
          </cell>
          <cell r="BJ2507">
            <v>0</v>
          </cell>
          <cell r="BK2507">
            <v>0</v>
          </cell>
          <cell r="BL2507">
            <v>0</v>
          </cell>
        </row>
        <row r="2508">
          <cell r="B2508" t="str">
            <v>1.3.02.07.00005</v>
          </cell>
          <cell r="C2508" t="str">
            <v xml:space="preserve">PISO                                              </v>
          </cell>
          <cell r="D2508">
            <v>5</v>
          </cell>
          <cell r="E2508">
            <v>0</v>
          </cell>
          <cell r="F2508">
            <v>0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  <cell r="T2508">
            <v>50</v>
          </cell>
          <cell r="U2508">
            <v>1336.09</v>
          </cell>
          <cell r="V2508">
            <v>1336.09</v>
          </cell>
          <cell r="W2508">
            <v>1336.09</v>
          </cell>
          <cell r="X2508">
            <v>1336.09</v>
          </cell>
          <cell r="Y2508">
            <v>1336.09</v>
          </cell>
          <cell r="Z2508">
            <v>1336.09</v>
          </cell>
          <cell r="AA2508">
            <v>1336.09</v>
          </cell>
          <cell r="AB2508">
            <v>0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H2508">
            <v>0</v>
          </cell>
          <cell r="AI2508">
            <v>0</v>
          </cell>
          <cell r="AJ2508">
            <v>0</v>
          </cell>
          <cell r="AK2508">
            <v>0</v>
          </cell>
          <cell r="AL2508">
            <v>0</v>
          </cell>
          <cell r="AM2508">
            <v>0</v>
          </cell>
          <cell r="AN2508">
            <v>0</v>
          </cell>
          <cell r="AO2508">
            <v>0</v>
          </cell>
          <cell r="AP2508">
            <v>0</v>
          </cell>
          <cell r="AQ2508">
            <v>0</v>
          </cell>
          <cell r="AR2508">
            <v>0</v>
          </cell>
          <cell r="AS2508">
            <v>0</v>
          </cell>
          <cell r="AT2508">
            <v>0</v>
          </cell>
          <cell r="AU2508">
            <v>0</v>
          </cell>
          <cell r="AV2508">
            <v>0</v>
          </cell>
          <cell r="AW2508">
            <v>0</v>
          </cell>
          <cell r="AX2508">
            <v>0</v>
          </cell>
          <cell r="AY2508">
            <v>0</v>
          </cell>
          <cell r="AZ2508">
            <v>0</v>
          </cell>
          <cell r="BA2508">
            <v>0</v>
          </cell>
          <cell r="BB2508">
            <v>0</v>
          </cell>
          <cell r="BC2508">
            <v>0</v>
          </cell>
          <cell r="BD2508">
            <v>0</v>
          </cell>
          <cell r="BE2508">
            <v>0</v>
          </cell>
          <cell r="BF2508">
            <v>0</v>
          </cell>
          <cell r="BG2508">
            <v>0</v>
          </cell>
          <cell r="BH2508">
            <v>0</v>
          </cell>
          <cell r="BI2508">
            <v>0</v>
          </cell>
          <cell r="BJ2508">
            <v>0</v>
          </cell>
          <cell r="BK2508">
            <v>0</v>
          </cell>
          <cell r="BL2508">
            <v>0</v>
          </cell>
        </row>
        <row r="2509">
          <cell r="B2509" t="str">
            <v>1.3.02.07.00006</v>
          </cell>
          <cell r="C2509" t="str">
            <v xml:space="preserve">ESQUADRIAS                                        </v>
          </cell>
          <cell r="D2509">
            <v>5</v>
          </cell>
          <cell r="E2509">
            <v>0</v>
          </cell>
          <cell r="F2509">
            <v>0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0</v>
          </cell>
          <cell r="P2509">
            <v>0</v>
          </cell>
          <cell r="Q2509">
            <v>0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152</v>
          </cell>
          <cell r="W2509">
            <v>152</v>
          </cell>
          <cell r="X2509">
            <v>152</v>
          </cell>
          <cell r="Y2509">
            <v>152</v>
          </cell>
          <cell r="Z2509">
            <v>152</v>
          </cell>
          <cell r="AA2509">
            <v>152</v>
          </cell>
          <cell r="AB2509">
            <v>0</v>
          </cell>
          <cell r="AC2509">
            <v>0</v>
          </cell>
          <cell r="AD2509">
            <v>0</v>
          </cell>
          <cell r="AE2509">
            <v>0</v>
          </cell>
          <cell r="AF2509">
            <v>0</v>
          </cell>
          <cell r="AG2509">
            <v>0</v>
          </cell>
          <cell r="AH2509">
            <v>0</v>
          </cell>
          <cell r="AI2509">
            <v>0</v>
          </cell>
          <cell r="AJ2509">
            <v>0</v>
          </cell>
          <cell r="AK2509">
            <v>0</v>
          </cell>
          <cell r="AL2509">
            <v>0</v>
          </cell>
          <cell r="AM2509">
            <v>0</v>
          </cell>
          <cell r="AN2509">
            <v>0</v>
          </cell>
          <cell r="AO2509">
            <v>0</v>
          </cell>
          <cell r="AP2509">
            <v>0</v>
          </cell>
          <cell r="AQ2509">
            <v>0</v>
          </cell>
          <cell r="AR2509">
            <v>0</v>
          </cell>
          <cell r="AS2509">
            <v>0</v>
          </cell>
          <cell r="AT2509">
            <v>0</v>
          </cell>
          <cell r="AU2509">
            <v>0</v>
          </cell>
          <cell r="AV2509">
            <v>0</v>
          </cell>
          <cell r="AW2509">
            <v>0</v>
          </cell>
          <cell r="AX2509">
            <v>0</v>
          </cell>
          <cell r="AY2509">
            <v>0</v>
          </cell>
          <cell r="AZ2509">
            <v>0</v>
          </cell>
          <cell r="BA2509">
            <v>0</v>
          </cell>
          <cell r="BB2509">
            <v>0</v>
          </cell>
          <cell r="BC2509">
            <v>0</v>
          </cell>
          <cell r="BD2509">
            <v>0</v>
          </cell>
          <cell r="BE2509">
            <v>0</v>
          </cell>
          <cell r="BF2509">
            <v>0</v>
          </cell>
          <cell r="BG2509">
            <v>0</v>
          </cell>
          <cell r="BH2509">
            <v>0</v>
          </cell>
          <cell r="BI2509">
            <v>0</v>
          </cell>
          <cell r="BJ2509">
            <v>0</v>
          </cell>
          <cell r="BK2509">
            <v>0</v>
          </cell>
          <cell r="BL2509">
            <v>0</v>
          </cell>
        </row>
        <row r="2510">
          <cell r="B2510" t="str">
            <v>1.3.02.07.00007</v>
          </cell>
          <cell r="C2510" t="str">
            <v xml:space="preserve">HIDRAULICA                                        </v>
          </cell>
          <cell r="D2510">
            <v>5</v>
          </cell>
          <cell r="E2510">
            <v>0</v>
          </cell>
          <cell r="F2510">
            <v>0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0</v>
          </cell>
          <cell r="P2510">
            <v>0</v>
          </cell>
          <cell r="Q2510">
            <v>0</v>
          </cell>
          <cell r="R2510">
            <v>0</v>
          </cell>
          <cell r="S2510">
            <v>73.209999999999994</v>
          </cell>
          <cell r="T2510">
            <v>73.209999999999994</v>
          </cell>
          <cell r="U2510">
            <v>2386.16</v>
          </cell>
          <cell r="V2510">
            <v>2459.89</v>
          </cell>
          <cell r="W2510">
            <v>2459.89</v>
          </cell>
          <cell r="X2510">
            <v>2459.89</v>
          </cell>
          <cell r="Y2510">
            <v>2459.89</v>
          </cell>
          <cell r="Z2510">
            <v>2459.89</v>
          </cell>
          <cell r="AA2510">
            <v>2459.89</v>
          </cell>
          <cell r="AB2510">
            <v>0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H2510">
            <v>0</v>
          </cell>
          <cell r="AI2510">
            <v>0</v>
          </cell>
          <cell r="AJ2510">
            <v>0</v>
          </cell>
          <cell r="AK2510">
            <v>0</v>
          </cell>
          <cell r="AL2510">
            <v>0</v>
          </cell>
          <cell r="AM2510">
            <v>0</v>
          </cell>
          <cell r="AN2510">
            <v>0</v>
          </cell>
          <cell r="AO2510">
            <v>0</v>
          </cell>
          <cell r="AP2510">
            <v>0</v>
          </cell>
          <cell r="AQ2510">
            <v>0</v>
          </cell>
          <cell r="AR2510">
            <v>0</v>
          </cell>
          <cell r="AS2510">
            <v>0</v>
          </cell>
          <cell r="AT2510">
            <v>0</v>
          </cell>
          <cell r="AU2510">
            <v>0</v>
          </cell>
          <cell r="AV2510">
            <v>0</v>
          </cell>
          <cell r="AW2510">
            <v>0</v>
          </cell>
          <cell r="AX2510">
            <v>0</v>
          </cell>
          <cell r="AY2510">
            <v>0</v>
          </cell>
          <cell r="AZ2510">
            <v>0</v>
          </cell>
          <cell r="BA2510">
            <v>0</v>
          </cell>
          <cell r="BB2510">
            <v>0</v>
          </cell>
          <cell r="BC2510">
            <v>0</v>
          </cell>
          <cell r="BD2510">
            <v>0</v>
          </cell>
          <cell r="BE2510">
            <v>0</v>
          </cell>
          <cell r="BF2510">
            <v>0</v>
          </cell>
          <cell r="BG2510">
            <v>0</v>
          </cell>
          <cell r="BH2510">
            <v>0</v>
          </cell>
          <cell r="BI2510">
            <v>0</v>
          </cell>
          <cell r="BJ2510">
            <v>0</v>
          </cell>
          <cell r="BK2510">
            <v>0</v>
          </cell>
          <cell r="BL2510">
            <v>0</v>
          </cell>
        </row>
        <row r="2511">
          <cell r="B2511" t="str">
            <v>1.3.02.07.00008</v>
          </cell>
          <cell r="C2511" t="str">
            <v xml:space="preserve">ESQUADRIAS                                        </v>
          </cell>
          <cell r="D2511">
            <v>5</v>
          </cell>
          <cell r="E2511">
            <v>0</v>
          </cell>
          <cell r="F2511">
            <v>0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0</v>
          </cell>
          <cell r="P2511">
            <v>0</v>
          </cell>
          <cell r="Q2511">
            <v>0</v>
          </cell>
          <cell r="R2511">
            <v>0</v>
          </cell>
          <cell r="S2511">
            <v>0</v>
          </cell>
          <cell r="T2511">
            <v>0</v>
          </cell>
          <cell r="U2511">
            <v>1.5</v>
          </cell>
          <cell r="V2511">
            <v>1.5</v>
          </cell>
          <cell r="W2511">
            <v>1.5</v>
          </cell>
          <cell r="X2511">
            <v>1.5</v>
          </cell>
          <cell r="Y2511">
            <v>1.5</v>
          </cell>
          <cell r="Z2511">
            <v>1.5</v>
          </cell>
          <cell r="AA2511">
            <v>1.5</v>
          </cell>
          <cell r="AB2511">
            <v>0</v>
          </cell>
          <cell r="AC2511">
            <v>0</v>
          </cell>
          <cell r="AD2511">
            <v>0</v>
          </cell>
          <cell r="AE2511">
            <v>0</v>
          </cell>
          <cell r="AF2511">
            <v>0</v>
          </cell>
          <cell r="AG2511">
            <v>0</v>
          </cell>
          <cell r="AH2511">
            <v>0</v>
          </cell>
          <cell r="AI2511">
            <v>0</v>
          </cell>
          <cell r="AJ2511">
            <v>0</v>
          </cell>
          <cell r="AK2511">
            <v>0</v>
          </cell>
          <cell r="AL2511">
            <v>0</v>
          </cell>
          <cell r="AM2511">
            <v>0</v>
          </cell>
          <cell r="AN2511">
            <v>0</v>
          </cell>
          <cell r="AO2511">
            <v>0</v>
          </cell>
          <cell r="AP2511">
            <v>0</v>
          </cell>
          <cell r="AQ2511">
            <v>0</v>
          </cell>
          <cell r="AR2511">
            <v>0</v>
          </cell>
          <cell r="AS2511">
            <v>0</v>
          </cell>
          <cell r="AT2511">
            <v>0</v>
          </cell>
          <cell r="AU2511">
            <v>0</v>
          </cell>
          <cell r="AV2511">
            <v>0</v>
          </cell>
          <cell r="AW2511">
            <v>0</v>
          </cell>
          <cell r="AX2511">
            <v>0</v>
          </cell>
          <cell r="AY2511">
            <v>0</v>
          </cell>
          <cell r="AZ2511">
            <v>0</v>
          </cell>
          <cell r="BA2511">
            <v>0</v>
          </cell>
          <cell r="BB2511">
            <v>0</v>
          </cell>
          <cell r="BC2511">
            <v>0</v>
          </cell>
          <cell r="BD2511">
            <v>0</v>
          </cell>
          <cell r="BE2511">
            <v>0</v>
          </cell>
          <cell r="BF2511">
            <v>0</v>
          </cell>
          <cell r="BG2511">
            <v>0</v>
          </cell>
          <cell r="BH2511">
            <v>0</v>
          </cell>
          <cell r="BI2511">
            <v>0</v>
          </cell>
          <cell r="BJ2511">
            <v>0</v>
          </cell>
          <cell r="BK2511">
            <v>0</v>
          </cell>
          <cell r="BL2511">
            <v>0</v>
          </cell>
        </row>
        <row r="2512">
          <cell r="B2512" t="str">
            <v>1.3.02.07.00009</v>
          </cell>
          <cell r="C2512" t="str">
            <v xml:space="preserve">PINTURA                                           </v>
          </cell>
          <cell r="D2512">
            <v>5</v>
          </cell>
          <cell r="E2512">
            <v>0</v>
          </cell>
          <cell r="F2512">
            <v>0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0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934.75</v>
          </cell>
          <cell r="V2512">
            <v>1208.2</v>
          </cell>
          <cell r="W2512">
            <v>1208.2</v>
          </cell>
          <cell r="X2512">
            <v>1208.2</v>
          </cell>
          <cell r="Y2512">
            <v>1208.2</v>
          </cell>
          <cell r="Z2512">
            <v>1208.2</v>
          </cell>
          <cell r="AA2512">
            <v>1208.2</v>
          </cell>
          <cell r="AB2512">
            <v>0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H2512">
            <v>0</v>
          </cell>
          <cell r="AI2512">
            <v>0</v>
          </cell>
          <cell r="AJ2512">
            <v>0</v>
          </cell>
          <cell r="AK2512">
            <v>0</v>
          </cell>
          <cell r="AL2512">
            <v>0</v>
          </cell>
          <cell r="AM2512">
            <v>0</v>
          </cell>
          <cell r="AN2512">
            <v>0</v>
          </cell>
          <cell r="AO2512">
            <v>0</v>
          </cell>
          <cell r="AP2512">
            <v>0</v>
          </cell>
          <cell r="AQ2512">
            <v>0</v>
          </cell>
          <cell r="AR2512">
            <v>0</v>
          </cell>
          <cell r="AS2512">
            <v>0</v>
          </cell>
          <cell r="AT2512">
            <v>0</v>
          </cell>
          <cell r="AU2512">
            <v>0</v>
          </cell>
          <cell r="AV2512">
            <v>0</v>
          </cell>
          <cell r="AW2512">
            <v>0</v>
          </cell>
          <cell r="AX2512">
            <v>0</v>
          </cell>
          <cell r="AY2512">
            <v>0</v>
          </cell>
          <cell r="AZ2512">
            <v>0</v>
          </cell>
          <cell r="BA2512">
            <v>0</v>
          </cell>
          <cell r="BB2512">
            <v>0</v>
          </cell>
          <cell r="BC2512">
            <v>0</v>
          </cell>
          <cell r="BD2512">
            <v>0</v>
          </cell>
          <cell r="BE2512">
            <v>0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  <cell r="BK2512">
            <v>0</v>
          </cell>
          <cell r="BL2512">
            <v>0</v>
          </cell>
        </row>
        <row r="2513">
          <cell r="B2513" t="str">
            <v>1.3.02.07.00010</v>
          </cell>
          <cell r="C2513" t="str">
            <v xml:space="preserve">MAO-DE-OBRA                                       </v>
          </cell>
          <cell r="D2513">
            <v>5</v>
          </cell>
          <cell r="E2513">
            <v>0</v>
          </cell>
          <cell r="F2513">
            <v>0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130</v>
          </cell>
          <cell r="W2513">
            <v>130</v>
          </cell>
          <cell r="X2513">
            <v>130</v>
          </cell>
          <cell r="Y2513">
            <v>130</v>
          </cell>
          <cell r="Z2513">
            <v>130</v>
          </cell>
          <cell r="AA2513">
            <v>130</v>
          </cell>
          <cell r="AB2513">
            <v>0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0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0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0</v>
          </cell>
          <cell r="AY2513">
            <v>0</v>
          </cell>
          <cell r="AZ2513">
            <v>0</v>
          </cell>
          <cell r="BA2513">
            <v>0</v>
          </cell>
          <cell r="BB2513">
            <v>0</v>
          </cell>
          <cell r="BC2513">
            <v>0</v>
          </cell>
          <cell r="BD2513">
            <v>0</v>
          </cell>
          <cell r="BE2513">
            <v>0</v>
          </cell>
          <cell r="BF2513">
            <v>0</v>
          </cell>
          <cell r="BG2513">
            <v>0</v>
          </cell>
          <cell r="BH2513">
            <v>0</v>
          </cell>
          <cell r="BI2513">
            <v>0</v>
          </cell>
          <cell r="BJ2513">
            <v>0</v>
          </cell>
          <cell r="BK2513">
            <v>0</v>
          </cell>
          <cell r="BL2513">
            <v>0</v>
          </cell>
        </row>
        <row r="2514">
          <cell r="B2514" t="str">
            <v>1.3.02.08</v>
          </cell>
          <cell r="C2514" t="str">
            <v xml:space="preserve">CONSTRUCOES EM ANDAMENTO - CMC                    </v>
          </cell>
          <cell r="D2514">
            <v>4</v>
          </cell>
          <cell r="E2514">
            <v>0</v>
          </cell>
          <cell r="F2514">
            <v>0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3000</v>
          </cell>
          <cell r="R2514">
            <v>3000</v>
          </cell>
          <cell r="S2514">
            <v>3000</v>
          </cell>
          <cell r="T2514">
            <v>3000</v>
          </cell>
          <cell r="U2514">
            <v>3000</v>
          </cell>
          <cell r="V2514">
            <v>3000</v>
          </cell>
          <cell r="W2514">
            <v>3000</v>
          </cell>
          <cell r="X2514">
            <v>3000</v>
          </cell>
          <cell r="Y2514">
            <v>3000</v>
          </cell>
          <cell r="Z2514">
            <v>3000</v>
          </cell>
          <cell r="AA2514">
            <v>3000</v>
          </cell>
          <cell r="AB2514">
            <v>3000</v>
          </cell>
          <cell r="AC2514">
            <v>3000</v>
          </cell>
          <cell r="AD2514">
            <v>3000</v>
          </cell>
          <cell r="AE2514">
            <v>3000</v>
          </cell>
          <cell r="AF2514">
            <v>3000</v>
          </cell>
          <cell r="AG2514">
            <v>3000</v>
          </cell>
          <cell r="AH2514">
            <v>3000</v>
          </cell>
          <cell r="AI2514">
            <v>3000</v>
          </cell>
          <cell r="AJ2514">
            <v>3000</v>
          </cell>
          <cell r="AK2514">
            <v>3000</v>
          </cell>
          <cell r="AL2514">
            <v>3000</v>
          </cell>
          <cell r="AM2514">
            <v>3000</v>
          </cell>
          <cell r="AN2514">
            <v>3000</v>
          </cell>
          <cell r="AO2514">
            <v>3000</v>
          </cell>
          <cell r="AP2514">
            <v>3000</v>
          </cell>
          <cell r="AQ2514">
            <v>3700</v>
          </cell>
          <cell r="AR2514">
            <v>5425.98</v>
          </cell>
          <cell r="AS2514">
            <v>18770.849999999999</v>
          </cell>
          <cell r="AT2514">
            <v>47871.02</v>
          </cell>
          <cell r="AU2514">
            <v>73206.02</v>
          </cell>
          <cell r="AV2514">
            <v>77261.36</v>
          </cell>
          <cell r="AW2514">
            <v>149910.79999999999</v>
          </cell>
          <cell r="AX2514">
            <v>165490.79999999999</v>
          </cell>
          <cell r="AY2514">
            <v>166650.79999999999</v>
          </cell>
          <cell r="AZ2514">
            <v>166650.79999999999</v>
          </cell>
          <cell r="BA2514">
            <v>166650.79999999999</v>
          </cell>
          <cell r="BB2514">
            <v>166650.79999999999</v>
          </cell>
          <cell r="BC2514">
            <v>171118.13</v>
          </cell>
          <cell r="BD2514">
            <v>0</v>
          </cell>
          <cell r="BE2514">
            <v>0</v>
          </cell>
          <cell r="BF2514">
            <v>0</v>
          </cell>
          <cell r="BG2514">
            <v>0</v>
          </cell>
          <cell r="BH2514">
            <v>0</v>
          </cell>
          <cell r="BI2514">
            <v>0</v>
          </cell>
          <cell r="BJ2514">
            <v>0</v>
          </cell>
          <cell r="BK2514">
            <v>0</v>
          </cell>
          <cell r="BL2514">
            <v>0</v>
          </cell>
        </row>
        <row r="2515">
          <cell r="B2515" t="str">
            <v>1.3.02.08.00001</v>
          </cell>
          <cell r="C2515" t="str">
            <v xml:space="preserve">PROJETOS/TOPOGRAFIA                               </v>
          </cell>
          <cell r="D2515">
            <v>5</v>
          </cell>
          <cell r="E2515">
            <v>0</v>
          </cell>
          <cell r="F2515">
            <v>0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Q2515">
            <v>3000</v>
          </cell>
          <cell r="R2515">
            <v>3000</v>
          </cell>
          <cell r="S2515">
            <v>3000</v>
          </cell>
          <cell r="T2515">
            <v>3000</v>
          </cell>
          <cell r="U2515">
            <v>3000</v>
          </cell>
          <cell r="V2515">
            <v>3000</v>
          </cell>
          <cell r="W2515">
            <v>3000</v>
          </cell>
          <cell r="X2515">
            <v>3000</v>
          </cell>
          <cell r="Y2515">
            <v>3000</v>
          </cell>
          <cell r="Z2515">
            <v>3000</v>
          </cell>
          <cell r="AA2515">
            <v>3000</v>
          </cell>
          <cell r="AB2515">
            <v>3000</v>
          </cell>
          <cell r="AC2515">
            <v>3000</v>
          </cell>
          <cell r="AD2515">
            <v>3000</v>
          </cell>
          <cell r="AE2515">
            <v>3000</v>
          </cell>
          <cell r="AF2515">
            <v>3000</v>
          </cell>
          <cell r="AG2515">
            <v>3000</v>
          </cell>
          <cell r="AH2515">
            <v>3000</v>
          </cell>
          <cell r="AI2515">
            <v>3000</v>
          </cell>
          <cell r="AJ2515">
            <v>3000</v>
          </cell>
          <cell r="AK2515">
            <v>3000</v>
          </cell>
          <cell r="AL2515">
            <v>3000</v>
          </cell>
          <cell r="AM2515">
            <v>3000</v>
          </cell>
          <cell r="AN2515">
            <v>3000</v>
          </cell>
          <cell r="AO2515">
            <v>3000</v>
          </cell>
          <cell r="AP2515">
            <v>3000</v>
          </cell>
          <cell r="AQ2515">
            <v>3000</v>
          </cell>
          <cell r="AR2515">
            <v>3000</v>
          </cell>
          <cell r="AS2515">
            <v>3000</v>
          </cell>
          <cell r="AT2515">
            <v>3000</v>
          </cell>
          <cell r="AU2515">
            <v>3000</v>
          </cell>
          <cell r="AV2515">
            <v>3000</v>
          </cell>
          <cell r="AW2515">
            <v>3000</v>
          </cell>
          <cell r="AX2515">
            <v>3000</v>
          </cell>
          <cell r="AY2515">
            <v>3000</v>
          </cell>
          <cell r="AZ2515">
            <v>3000</v>
          </cell>
          <cell r="BA2515">
            <v>3000</v>
          </cell>
          <cell r="BB2515">
            <v>3000</v>
          </cell>
          <cell r="BC2515">
            <v>3000</v>
          </cell>
          <cell r="BD2515">
            <v>0</v>
          </cell>
          <cell r="BE2515">
            <v>0</v>
          </cell>
          <cell r="BF2515">
            <v>0</v>
          </cell>
          <cell r="BG2515">
            <v>0</v>
          </cell>
          <cell r="BH2515">
            <v>0</v>
          </cell>
          <cell r="BI2515">
            <v>0</v>
          </cell>
          <cell r="BJ2515">
            <v>0</v>
          </cell>
          <cell r="BK2515">
            <v>0</v>
          </cell>
          <cell r="BL2515">
            <v>0</v>
          </cell>
        </row>
        <row r="2516">
          <cell r="B2516" t="str">
            <v>1.3.02.08.00002</v>
          </cell>
          <cell r="C2516" t="str">
            <v xml:space="preserve">ARMAZEM 2                                         </v>
          </cell>
          <cell r="D2516">
            <v>5</v>
          </cell>
          <cell r="E2516">
            <v>0</v>
          </cell>
          <cell r="F2516">
            <v>0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AO2516">
            <v>0</v>
          </cell>
          <cell r="AP2516">
            <v>0</v>
          </cell>
          <cell r="AQ2516">
            <v>700</v>
          </cell>
          <cell r="AR2516">
            <v>2425.98</v>
          </cell>
          <cell r="AS2516">
            <v>15770.85</v>
          </cell>
          <cell r="AT2516">
            <v>22812.65</v>
          </cell>
          <cell r="AU2516">
            <v>41462.65</v>
          </cell>
          <cell r="AV2516">
            <v>45517.99</v>
          </cell>
          <cell r="AW2516">
            <v>118167.43</v>
          </cell>
          <cell r="AX2516">
            <v>133747.43</v>
          </cell>
          <cell r="AY2516">
            <v>134907.43</v>
          </cell>
          <cell r="AZ2516">
            <v>134907.43</v>
          </cell>
          <cell r="BA2516">
            <v>134907.43</v>
          </cell>
          <cell r="BB2516">
            <v>134907.43</v>
          </cell>
          <cell r="BC2516">
            <v>134907.43</v>
          </cell>
          <cell r="BD2516">
            <v>0</v>
          </cell>
          <cell r="BE2516">
            <v>0</v>
          </cell>
          <cell r="BF2516">
            <v>0</v>
          </cell>
          <cell r="BG2516">
            <v>0</v>
          </cell>
          <cell r="BH2516">
            <v>0</v>
          </cell>
          <cell r="BI2516">
            <v>0</v>
          </cell>
          <cell r="BJ2516">
            <v>0</v>
          </cell>
          <cell r="BK2516">
            <v>0</v>
          </cell>
          <cell r="BL2516">
            <v>0</v>
          </cell>
        </row>
        <row r="2517">
          <cell r="B2517" t="str">
            <v>1.3.02.08.00003</v>
          </cell>
          <cell r="C2517" t="str">
            <v xml:space="preserve">CAIXOTOES                                         </v>
          </cell>
          <cell r="D2517">
            <v>5</v>
          </cell>
          <cell r="E2517">
            <v>0</v>
          </cell>
          <cell r="F2517">
            <v>0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0</v>
          </cell>
          <cell r="P2517">
            <v>0</v>
          </cell>
          <cell r="AO2517">
            <v>0</v>
          </cell>
          <cell r="AP2517">
            <v>0</v>
          </cell>
          <cell r="AQ2517">
            <v>0</v>
          </cell>
          <cell r="AR2517">
            <v>0</v>
          </cell>
          <cell r="AS2517">
            <v>0</v>
          </cell>
          <cell r="AT2517">
            <v>22058.37</v>
          </cell>
          <cell r="AU2517">
            <v>22058.37</v>
          </cell>
          <cell r="AV2517">
            <v>22058.37</v>
          </cell>
          <cell r="AW2517">
            <v>22058.37</v>
          </cell>
          <cell r="AX2517">
            <v>22058.37</v>
          </cell>
          <cell r="AY2517">
            <v>22058.37</v>
          </cell>
          <cell r="AZ2517">
            <v>22058.37</v>
          </cell>
          <cell r="BA2517">
            <v>22058.37</v>
          </cell>
          <cell r="BB2517">
            <v>22058.37</v>
          </cell>
          <cell r="BC2517">
            <v>22058.37</v>
          </cell>
          <cell r="BD2517">
            <v>0</v>
          </cell>
          <cell r="BE2517">
            <v>0</v>
          </cell>
          <cell r="BF2517">
            <v>0</v>
          </cell>
          <cell r="BG2517">
            <v>0</v>
          </cell>
          <cell r="BH2517">
            <v>0</v>
          </cell>
          <cell r="BI2517">
            <v>0</v>
          </cell>
          <cell r="BJ2517">
            <v>0</v>
          </cell>
          <cell r="BK2517">
            <v>0</v>
          </cell>
          <cell r="BL2517">
            <v>0</v>
          </cell>
        </row>
        <row r="2518">
          <cell r="B2518" t="str">
            <v>1.3.02.08.00005</v>
          </cell>
          <cell r="C2518" t="str">
            <v xml:space="preserve">MATERIAS DE CONSTRUÃ├O                            </v>
          </cell>
          <cell r="D2518">
            <v>5</v>
          </cell>
          <cell r="E2518">
            <v>0</v>
          </cell>
          <cell r="F2518">
            <v>0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AO2518">
            <v>0</v>
          </cell>
          <cell r="AP2518">
            <v>0</v>
          </cell>
          <cell r="AQ2518">
            <v>0</v>
          </cell>
          <cell r="AR2518">
            <v>0</v>
          </cell>
          <cell r="AS2518">
            <v>0</v>
          </cell>
          <cell r="AT2518">
            <v>0</v>
          </cell>
          <cell r="AU2518">
            <v>6685</v>
          </cell>
          <cell r="AV2518">
            <v>6685</v>
          </cell>
          <cell r="AW2518">
            <v>6685</v>
          </cell>
          <cell r="AX2518">
            <v>6685</v>
          </cell>
          <cell r="AY2518">
            <v>6685</v>
          </cell>
          <cell r="AZ2518">
            <v>6685</v>
          </cell>
          <cell r="BA2518">
            <v>6685</v>
          </cell>
          <cell r="BB2518">
            <v>6685</v>
          </cell>
          <cell r="BC2518">
            <v>6685</v>
          </cell>
          <cell r="BD2518">
            <v>0</v>
          </cell>
          <cell r="BE2518">
            <v>0</v>
          </cell>
          <cell r="BF2518">
            <v>0</v>
          </cell>
          <cell r="BG2518">
            <v>0</v>
          </cell>
          <cell r="BH2518">
            <v>0</v>
          </cell>
          <cell r="BI2518">
            <v>0</v>
          </cell>
          <cell r="BJ2518">
            <v>0</v>
          </cell>
          <cell r="BK2518">
            <v>0</v>
          </cell>
          <cell r="BL2518">
            <v>0</v>
          </cell>
        </row>
        <row r="2519">
          <cell r="B2519" t="str">
            <v>1.3.02.08.00006</v>
          </cell>
          <cell r="C2519" t="str">
            <v xml:space="preserve">MISTURADOR 1 (CMC)                                </v>
          </cell>
          <cell r="D2519">
            <v>5</v>
          </cell>
          <cell r="E2519">
            <v>0</v>
          </cell>
          <cell r="F2519">
            <v>0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  <cell r="AY2519">
            <v>0</v>
          </cell>
          <cell r="AZ2519">
            <v>0</v>
          </cell>
          <cell r="BA2519">
            <v>0</v>
          </cell>
          <cell r="BB2519">
            <v>0</v>
          </cell>
          <cell r="BC2519">
            <v>4467.33</v>
          </cell>
          <cell r="BD2519">
            <v>0</v>
          </cell>
          <cell r="BE2519">
            <v>0</v>
          </cell>
          <cell r="BF2519">
            <v>0</v>
          </cell>
          <cell r="BG2519">
            <v>0</v>
          </cell>
          <cell r="BH2519">
            <v>0</v>
          </cell>
          <cell r="BI2519">
            <v>0</v>
          </cell>
          <cell r="BJ2519">
            <v>0</v>
          </cell>
          <cell r="BK2519">
            <v>0</v>
          </cell>
          <cell r="BL2519">
            <v>0</v>
          </cell>
        </row>
        <row r="2520">
          <cell r="B2520" t="str">
            <v>1.3.02.09</v>
          </cell>
          <cell r="C2520" t="str">
            <v xml:space="preserve">CONSTRUCAO EM ANDAMENTO - VN2                     </v>
          </cell>
          <cell r="D2520">
            <v>4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48685</v>
          </cell>
          <cell r="X2520">
            <v>48685</v>
          </cell>
          <cell r="Y2520">
            <v>48685</v>
          </cell>
          <cell r="Z2520">
            <v>48685</v>
          </cell>
          <cell r="AA2520">
            <v>48685</v>
          </cell>
          <cell r="AB2520">
            <v>48685</v>
          </cell>
          <cell r="AC2520">
            <v>48685</v>
          </cell>
          <cell r="AD2520">
            <v>48685</v>
          </cell>
          <cell r="AE2520">
            <v>48685</v>
          </cell>
          <cell r="AF2520">
            <v>48685</v>
          </cell>
          <cell r="AG2520">
            <v>48685</v>
          </cell>
          <cell r="AH2520">
            <v>48685</v>
          </cell>
          <cell r="AI2520">
            <v>48685</v>
          </cell>
          <cell r="AJ2520">
            <v>48685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675</v>
          </cell>
          <cell r="AP2520">
            <v>675</v>
          </cell>
          <cell r="AQ2520">
            <v>675</v>
          </cell>
          <cell r="AR2520">
            <v>675</v>
          </cell>
          <cell r="AS2520">
            <v>675</v>
          </cell>
          <cell r="AT2520">
            <v>675</v>
          </cell>
          <cell r="AU2520">
            <v>675</v>
          </cell>
          <cell r="AV2520">
            <v>675</v>
          </cell>
          <cell r="AW2520">
            <v>675</v>
          </cell>
          <cell r="AX2520">
            <v>675</v>
          </cell>
          <cell r="AY2520">
            <v>675</v>
          </cell>
          <cell r="AZ2520">
            <v>675</v>
          </cell>
          <cell r="BA2520">
            <v>675</v>
          </cell>
          <cell r="BB2520">
            <v>675</v>
          </cell>
          <cell r="BC2520">
            <v>675</v>
          </cell>
          <cell r="BD2520">
            <v>0</v>
          </cell>
          <cell r="BE2520">
            <v>0</v>
          </cell>
          <cell r="BF2520">
            <v>0</v>
          </cell>
          <cell r="BG2520">
            <v>0</v>
          </cell>
          <cell r="BH2520">
            <v>0</v>
          </cell>
          <cell r="BI2520">
            <v>0</v>
          </cell>
          <cell r="BJ2520">
            <v>0</v>
          </cell>
          <cell r="BK2520">
            <v>0</v>
          </cell>
          <cell r="BL2520">
            <v>0</v>
          </cell>
        </row>
        <row r="2521">
          <cell r="B2521" t="str">
            <v>1.3.02.09.00001</v>
          </cell>
          <cell r="C2521" t="str">
            <v xml:space="preserve">CAIXOTAO                                          </v>
          </cell>
          <cell r="D2521">
            <v>5</v>
          </cell>
          <cell r="E2521">
            <v>0</v>
          </cell>
          <cell r="F2521">
            <v>0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0</v>
          </cell>
          <cell r="W2521">
            <v>48685</v>
          </cell>
          <cell r="X2521">
            <v>48685</v>
          </cell>
          <cell r="Y2521">
            <v>48685</v>
          </cell>
          <cell r="Z2521">
            <v>48685</v>
          </cell>
          <cell r="AA2521">
            <v>48685</v>
          </cell>
          <cell r="AB2521">
            <v>48685</v>
          </cell>
          <cell r="AC2521">
            <v>48685</v>
          </cell>
          <cell r="AD2521">
            <v>48685</v>
          </cell>
          <cell r="AE2521">
            <v>48685</v>
          </cell>
          <cell r="AF2521">
            <v>48685</v>
          </cell>
          <cell r="AG2521">
            <v>48685</v>
          </cell>
          <cell r="AH2521">
            <v>48685</v>
          </cell>
          <cell r="AI2521">
            <v>48685</v>
          </cell>
          <cell r="AJ2521">
            <v>48685</v>
          </cell>
          <cell r="AK2521">
            <v>0</v>
          </cell>
          <cell r="AL2521">
            <v>0</v>
          </cell>
          <cell r="AM2521">
            <v>0</v>
          </cell>
          <cell r="AN2521">
            <v>0</v>
          </cell>
          <cell r="AO2521">
            <v>675</v>
          </cell>
          <cell r="AP2521">
            <v>675</v>
          </cell>
          <cell r="AQ2521">
            <v>675</v>
          </cell>
          <cell r="AR2521">
            <v>675</v>
          </cell>
          <cell r="AS2521">
            <v>675</v>
          </cell>
          <cell r="AT2521">
            <v>675</v>
          </cell>
          <cell r="AU2521">
            <v>675</v>
          </cell>
          <cell r="AV2521">
            <v>675</v>
          </cell>
          <cell r="AW2521">
            <v>675</v>
          </cell>
          <cell r="AX2521">
            <v>675</v>
          </cell>
          <cell r="AY2521">
            <v>675</v>
          </cell>
          <cell r="AZ2521">
            <v>675</v>
          </cell>
          <cell r="BA2521">
            <v>675</v>
          </cell>
          <cell r="BB2521">
            <v>675</v>
          </cell>
          <cell r="BC2521">
            <v>675</v>
          </cell>
          <cell r="BD2521">
            <v>0</v>
          </cell>
          <cell r="BE2521">
            <v>0</v>
          </cell>
          <cell r="BF2521">
            <v>0</v>
          </cell>
          <cell r="BG2521">
            <v>0</v>
          </cell>
          <cell r="BH2521">
            <v>0</v>
          </cell>
          <cell r="BI2521">
            <v>0</v>
          </cell>
          <cell r="BJ2521">
            <v>0</v>
          </cell>
          <cell r="BK2521">
            <v>0</v>
          </cell>
          <cell r="BL2521">
            <v>0</v>
          </cell>
        </row>
        <row r="2522">
          <cell r="B2522" t="str">
            <v>1.3.02.10</v>
          </cell>
          <cell r="C2522" t="str">
            <v xml:space="preserve">CONSTRUCOES EM ANDAMENTO - FAZ.COTIA              </v>
          </cell>
          <cell r="D2522">
            <v>4</v>
          </cell>
          <cell r="E2522">
            <v>0</v>
          </cell>
          <cell r="F2522">
            <v>0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AO2522">
            <v>1200</v>
          </cell>
          <cell r="AP2522">
            <v>1200</v>
          </cell>
          <cell r="AQ2522">
            <v>1200</v>
          </cell>
          <cell r="AR2522">
            <v>1200</v>
          </cell>
          <cell r="AS2522">
            <v>1200</v>
          </cell>
          <cell r="AT2522">
            <v>1200</v>
          </cell>
          <cell r="AU2522">
            <v>1200</v>
          </cell>
          <cell r="AV2522">
            <v>1200</v>
          </cell>
          <cell r="AW2522">
            <v>1200</v>
          </cell>
          <cell r="AX2522">
            <v>1200</v>
          </cell>
          <cell r="AY2522">
            <v>1200</v>
          </cell>
          <cell r="AZ2522">
            <v>1200</v>
          </cell>
          <cell r="BA2522">
            <v>1200</v>
          </cell>
          <cell r="BB2522">
            <v>1200</v>
          </cell>
          <cell r="BC2522">
            <v>1200</v>
          </cell>
          <cell r="BD2522">
            <v>0</v>
          </cell>
          <cell r="BE2522">
            <v>0</v>
          </cell>
          <cell r="BF2522">
            <v>0</v>
          </cell>
          <cell r="BG2522">
            <v>0</v>
          </cell>
          <cell r="BH2522">
            <v>0</v>
          </cell>
          <cell r="BI2522">
            <v>0</v>
          </cell>
          <cell r="BJ2522">
            <v>0</v>
          </cell>
          <cell r="BK2522">
            <v>0</v>
          </cell>
          <cell r="BL2522">
            <v>0</v>
          </cell>
        </row>
        <row r="2523">
          <cell r="B2523" t="str">
            <v>1.3.02.10.00001</v>
          </cell>
          <cell r="C2523" t="str">
            <v xml:space="preserve">TOPOGRAFIA/TERRAPLANAGEM                          </v>
          </cell>
          <cell r="D2523">
            <v>5</v>
          </cell>
          <cell r="E2523">
            <v>0</v>
          </cell>
          <cell r="F2523">
            <v>0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AO2523">
            <v>1200</v>
          </cell>
          <cell r="AP2523">
            <v>1200</v>
          </cell>
          <cell r="AQ2523">
            <v>1200</v>
          </cell>
          <cell r="AR2523">
            <v>1200</v>
          </cell>
          <cell r="AS2523">
            <v>1200</v>
          </cell>
          <cell r="AT2523">
            <v>1200</v>
          </cell>
          <cell r="AU2523">
            <v>1200</v>
          </cell>
          <cell r="AV2523">
            <v>1200</v>
          </cell>
          <cell r="AW2523">
            <v>1200</v>
          </cell>
          <cell r="AX2523">
            <v>1200</v>
          </cell>
          <cell r="AY2523">
            <v>1200</v>
          </cell>
          <cell r="AZ2523">
            <v>1200</v>
          </cell>
          <cell r="BA2523">
            <v>1200</v>
          </cell>
          <cell r="BB2523">
            <v>1200</v>
          </cell>
          <cell r="BC2523">
            <v>1200</v>
          </cell>
          <cell r="BD2523">
            <v>0</v>
          </cell>
          <cell r="BE2523">
            <v>0</v>
          </cell>
          <cell r="BF2523">
            <v>0</v>
          </cell>
          <cell r="BG2523">
            <v>0</v>
          </cell>
          <cell r="BH2523">
            <v>0</v>
          </cell>
          <cell r="BI2523">
            <v>0</v>
          </cell>
          <cell r="BJ2523">
            <v>0</v>
          </cell>
          <cell r="BK2523">
            <v>0</v>
          </cell>
          <cell r="BL2523">
            <v>0</v>
          </cell>
        </row>
        <row r="2524">
          <cell r="B2524" t="str">
            <v>1.3.02.11</v>
          </cell>
          <cell r="C2524" t="str">
            <v xml:space="preserve">CONSTRUCOES EM ANDAMENTO - VNA III                </v>
          </cell>
          <cell r="D2524">
            <v>4</v>
          </cell>
          <cell r="E2524">
            <v>0</v>
          </cell>
          <cell r="F2524">
            <v>0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  <cell r="AO2524">
            <v>0</v>
          </cell>
          <cell r="AP2524">
            <v>0</v>
          </cell>
          <cell r="AQ2524">
            <v>4680</v>
          </cell>
          <cell r="AR2524">
            <v>15919.18</v>
          </cell>
          <cell r="AS2524">
            <v>17548.810000000001</v>
          </cell>
          <cell r="AT2524">
            <v>49315.77</v>
          </cell>
          <cell r="AU2524">
            <v>364083.67</v>
          </cell>
          <cell r="AV2524">
            <v>561511.86</v>
          </cell>
          <cell r="AW2524">
            <v>611812.26</v>
          </cell>
          <cell r="AX2524">
            <v>1023537.94</v>
          </cell>
          <cell r="AY2524">
            <v>1327871.46</v>
          </cell>
          <cell r="AZ2524">
            <v>1610290.72</v>
          </cell>
          <cell r="BA2524">
            <v>1871403.79</v>
          </cell>
          <cell r="BB2524">
            <v>2242372.15</v>
          </cell>
          <cell r="BC2524">
            <v>2688957.91</v>
          </cell>
          <cell r="BD2524">
            <v>0</v>
          </cell>
          <cell r="BE2524">
            <v>0</v>
          </cell>
          <cell r="BF2524">
            <v>0</v>
          </cell>
          <cell r="BG2524">
            <v>0</v>
          </cell>
          <cell r="BH2524">
            <v>0</v>
          </cell>
          <cell r="BI2524">
            <v>0</v>
          </cell>
          <cell r="BJ2524">
            <v>0</v>
          </cell>
          <cell r="BK2524">
            <v>0</v>
          </cell>
          <cell r="BL2524">
            <v>0</v>
          </cell>
        </row>
        <row r="2525">
          <cell r="B2525" t="str">
            <v>1.3.02.11.00001</v>
          </cell>
          <cell r="C2525" t="str">
            <v xml:space="preserve">TERRAPLANAGEM                                     </v>
          </cell>
          <cell r="D2525">
            <v>5</v>
          </cell>
          <cell r="E2525">
            <v>0</v>
          </cell>
          <cell r="F2525">
            <v>0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AO2525">
            <v>0</v>
          </cell>
          <cell r="AP2525">
            <v>0</v>
          </cell>
          <cell r="AQ2525">
            <v>4680</v>
          </cell>
          <cell r="AR2525">
            <v>15776.7</v>
          </cell>
          <cell r="AS2525">
            <v>15776.7</v>
          </cell>
          <cell r="AT2525">
            <v>15776.7</v>
          </cell>
          <cell r="AU2525">
            <v>301782.86</v>
          </cell>
          <cell r="AV2525">
            <v>477972.53</v>
          </cell>
          <cell r="AW2525">
            <v>508781.53</v>
          </cell>
          <cell r="AX2525">
            <v>711605.1</v>
          </cell>
          <cell r="AY2525">
            <v>727525.15</v>
          </cell>
          <cell r="AZ2525">
            <v>727525.15</v>
          </cell>
          <cell r="BA2525">
            <v>727525.15</v>
          </cell>
          <cell r="BB2525">
            <v>727525.15</v>
          </cell>
          <cell r="BC2525">
            <v>727525.15</v>
          </cell>
          <cell r="BD2525">
            <v>0</v>
          </cell>
          <cell r="BE2525">
            <v>0</v>
          </cell>
          <cell r="BF2525">
            <v>0</v>
          </cell>
          <cell r="BG2525">
            <v>0</v>
          </cell>
          <cell r="BH2525">
            <v>0</v>
          </cell>
          <cell r="BI2525">
            <v>0</v>
          </cell>
          <cell r="BJ2525">
            <v>0</v>
          </cell>
          <cell r="BK2525">
            <v>0</v>
          </cell>
          <cell r="BL2525">
            <v>0</v>
          </cell>
        </row>
        <row r="2526">
          <cell r="B2526" t="str">
            <v>1.3.02.11.00002</v>
          </cell>
          <cell r="C2526" t="str">
            <v xml:space="preserve">SERVICOS TOPOGRAFICOS                             </v>
          </cell>
          <cell r="D2526">
            <v>5</v>
          </cell>
          <cell r="E2526">
            <v>0</v>
          </cell>
          <cell r="F2526">
            <v>0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0</v>
          </cell>
          <cell r="P2526">
            <v>0</v>
          </cell>
          <cell r="AO2526">
            <v>0</v>
          </cell>
          <cell r="AP2526">
            <v>0</v>
          </cell>
          <cell r="AQ2526">
            <v>0</v>
          </cell>
          <cell r="AR2526">
            <v>0</v>
          </cell>
          <cell r="AS2526">
            <v>1565.8</v>
          </cell>
          <cell r="AT2526">
            <v>3765.8</v>
          </cell>
          <cell r="AU2526">
            <v>9565.7999999999993</v>
          </cell>
          <cell r="AV2526">
            <v>11965.8</v>
          </cell>
          <cell r="AW2526">
            <v>11965.8</v>
          </cell>
          <cell r="AX2526">
            <v>14765.8</v>
          </cell>
          <cell r="AY2526">
            <v>15765.8</v>
          </cell>
          <cell r="AZ2526">
            <v>15765.8</v>
          </cell>
          <cell r="BA2526">
            <v>15765.8</v>
          </cell>
          <cell r="BB2526">
            <v>15765.8</v>
          </cell>
          <cell r="BC2526">
            <v>19685.8</v>
          </cell>
          <cell r="BD2526">
            <v>0</v>
          </cell>
          <cell r="BE2526">
            <v>0</v>
          </cell>
          <cell r="BF2526">
            <v>0</v>
          </cell>
          <cell r="BG2526">
            <v>0</v>
          </cell>
          <cell r="BH2526">
            <v>0</v>
          </cell>
          <cell r="BI2526">
            <v>0</v>
          </cell>
          <cell r="BJ2526">
            <v>0</v>
          </cell>
          <cell r="BK2526">
            <v>0</v>
          </cell>
          <cell r="BL2526">
            <v>0</v>
          </cell>
        </row>
        <row r="2527">
          <cell r="B2527" t="str">
            <v>1.3.02.11.00003</v>
          </cell>
          <cell r="C2527" t="str">
            <v xml:space="preserve">PROJETOS                                          </v>
          </cell>
          <cell r="D2527">
            <v>5</v>
          </cell>
          <cell r="E2527">
            <v>0</v>
          </cell>
          <cell r="F2527">
            <v>0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0</v>
          </cell>
          <cell r="P2527">
            <v>0</v>
          </cell>
          <cell r="AO2527">
            <v>0</v>
          </cell>
          <cell r="AP2527">
            <v>0</v>
          </cell>
          <cell r="AQ2527">
            <v>0</v>
          </cell>
          <cell r="AR2527">
            <v>56.68</v>
          </cell>
          <cell r="AS2527">
            <v>120.51</v>
          </cell>
          <cell r="AT2527">
            <v>244.42</v>
          </cell>
          <cell r="AU2527">
            <v>439.67</v>
          </cell>
          <cell r="AV2527">
            <v>675.41</v>
          </cell>
          <cell r="AW2527">
            <v>1084.0999999999999</v>
          </cell>
          <cell r="AX2527">
            <v>1277.79</v>
          </cell>
          <cell r="AY2527">
            <v>1816.88</v>
          </cell>
          <cell r="AZ2527">
            <v>1816.88</v>
          </cell>
          <cell r="BA2527">
            <v>1816.88</v>
          </cell>
          <cell r="BB2527">
            <v>1937.06</v>
          </cell>
          <cell r="BC2527">
            <v>2043.66</v>
          </cell>
          <cell r="BD2527">
            <v>0</v>
          </cell>
          <cell r="BE2527">
            <v>0</v>
          </cell>
          <cell r="BF2527">
            <v>0</v>
          </cell>
          <cell r="BG2527">
            <v>0</v>
          </cell>
          <cell r="BH2527">
            <v>0</v>
          </cell>
          <cell r="BI2527">
            <v>0</v>
          </cell>
          <cell r="BJ2527">
            <v>0</v>
          </cell>
          <cell r="BK2527">
            <v>0</v>
          </cell>
          <cell r="BL2527">
            <v>0</v>
          </cell>
        </row>
        <row r="2528">
          <cell r="B2528" t="str">
            <v>1.3.02.11.00004</v>
          </cell>
          <cell r="C2528" t="str">
            <v xml:space="preserve">SERVIÃOS DE SONDAGEM                              </v>
          </cell>
          <cell r="D2528">
            <v>5</v>
          </cell>
          <cell r="E2528">
            <v>0</v>
          </cell>
          <cell r="F2528">
            <v>0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AO2528">
            <v>0</v>
          </cell>
          <cell r="AP2528">
            <v>0</v>
          </cell>
          <cell r="AQ2528">
            <v>0</v>
          </cell>
          <cell r="AR2528">
            <v>0</v>
          </cell>
          <cell r="AS2528">
            <v>0</v>
          </cell>
          <cell r="AT2528">
            <v>400</v>
          </cell>
          <cell r="AU2528">
            <v>400</v>
          </cell>
          <cell r="AV2528">
            <v>400</v>
          </cell>
          <cell r="AW2528">
            <v>400</v>
          </cell>
          <cell r="AX2528">
            <v>400</v>
          </cell>
          <cell r="AY2528">
            <v>400</v>
          </cell>
          <cell r="AZ2528">
            <v>400</v>
          </cell>
          <cell r="BA2528">
            <v>400</v>
          </cell>
          <cell r="BB2528">
            <v>400</v>
          </cell>
          <cell r="BC2528">
            <v>400</v>
          </cell>
          <cell r="BD2528">
            <v>0</v>
          </cell>
          <cell r="BE2528">
            <v>0</v>
          </cell>
          <cell r="BF2528">
            <v>0</v>
          </cell>
          <cell r="BG2528">
            <v>0</v>
          </cell>
          <cell r="BH2528">
            <v>0</v>
          </cell>
          <cell r="BI2528">
            <v>0</v>
          </cell>
          <cell r="BJ2528">
            <v>0</v>
          </cell>
          <cell r="BK2528">
            <v>0</v>
          </cell>
          <cell r="BL2528">
            <v>0</v>
          </cell>
        </row>
        <row r="2529">
          <cell r="B2529" t="str">
            <v>1.3.02.11.00005</v>
          </cell>
          <cell r="C2529" t="str">
            <v xml:space="preserve">MATERIAIS DE CONSTRUÃ├O                           </v>
          </cell>
          <cell r="D2529">
            <v>5</v>
          </cell>
          <cell r="E2529">
            <v>0</v>
          </cell>
          <cell r="F2529">
            <v>0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AO2529">
            <v>0</v>
          </cell>
          <cell r="AP2529">
            <v>0</v>
          </cell>
          <cell r="AQ2529">
            <v>0</v>
          </cell>
          <cell r="AR2529">
            <v>0</v>
          </cell>
          <cell r="AS2529">
            <v>0</v>
          </cell>
          <cell r="AT2529">
            <v>21728.6</v>
          </cell>
          <cell r="AU2529">
            <v>27620.93</v>
          </cell>
          <cell r="AV2529">
            <v>28349.68</v>
          </cell>
          <cell r="AW2529">
            <v>28349.68</v>
          </cell>
          <cell r="AX2529">
            <v>28349.68</v>
          </cell>
          <cell r="AY2529">
            <v>28834.92</v>
          </cell>
          <cell r="AZ2529">
            <v>28853.919999999998</v>
          </cell>
          <cell r="BA2529">
            <v>31345.84</v>
          </cell>
          <cell r="BB2529">
            <v>31345.84</v>
          </cell>
          <cell r="BC2529">
            <v>31345.84</v>
          </cell>
          <cell r="BD2529">
            <v>0</v>
          </cell>
          <cell r="BE2529">
            <v>0</v>
          </cell>
          <cell r="BF2529">
            <v>0</v>
          </cell>
          <cell r="BG2529">
            <v>0</v>
          </cell>
          <cell r="BH2529">
            <v>0</v>
          </cell>
          <cell r="BI2529">
            <v>0</v>
          </cell>
          <cell r="BJ2529">
            <v>0</v>
          </cell>
          <cell r="BK2529">
            <v>0</v>
          </cell>
          <cell r="BL2529">
            <v>0</v>
          </cell>
        </row>
        <row r="2530">
          <cell r="B2530" t="str">
            <v>1.3.02.11.00006</v>
          </cell>
          <cell r="C2530" t="str">
            <v xml:space="preserve">DRENAGEM PROFUNDA                                 </v>
          </cell>
          <cell r="D2530">
            <v>5</v>
          </cell>
          <cell r="E2530">
            <v>0</v>
          </cell>
          <cell r="F2530">
            <v>0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AO2530">
            <v>0</v>
          </cell>
          <cell r="AP2530">
            <v>0</v>
          </cell>
          <cell r="AQ2530">
            <v>0</v>
          </cell>
          <cell r="AR2530">
            <v>0</v>
          </cell>
          <cell r="AS2530">
            <v>0</v>
          </cell>
          <cell r="AT2530">
            <v>0</v>
          </cell>
          <cell r="AU2530">
            <v>0</v>
          </cell>
          <cell r="AV2530">
            <v>0</v>
          </cell>
          <cell r="AW2530">
            <v>0</v>
          </cell>
          <cell r="AX2530">
            <v>0</v>
          </cell>
          <cell r="AY2530">
            <v>0</v>
          </cell>
          <cell r="AZ2530">
            <v>0</v>
          </cell>
          <cell r="BA2530">
            <v>0</v>
          </cell>
          <cell r="BB2530">
            <v>0</v>
          </cell>
          <cell r="BC2530">
            <v>161</v>
          </cell>
          <cell r="BD2530">
            <v>0</v>
          </cell>
          <cell r="BE2530">
            <v>0</v>
          </cell>
          <cell r="BF2530">
            <v>0</v>
          </cell>
          <cell r="BG2530">
            <v>0</v>
          </cell>
          <cell r="BH2530">
            <v>0</v>
          </cell>
          <cell r="BI2530">
            <v>0</v>
          </cell>
          <cell r="BJ2530">
            <v>0</v>
          </cell>
          <cell r="BK2530">
            <v>0</v>
          </cell>
          <cell r="BL2530">
            <v>0</v>
          </cell>
        </row>
        <row r="2531">
          <cell r="B2531" t="str">
            <v>1.3.02.11.00007</v>
          </cell>
          <cell r="C2531" t="str">
            <v xml:space="preserve">CERCAS E ALAMBRADOS                               </v>
          </cell>
          <cell r="D2531">
            <v>5</v>
          </cell>
          <cell r="E2531">
            <v>0</v>
          </cell>
          <cell r="F2531">
            <v>0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  <cell r="AO2531">
            <v>0</v>
          </cell>
          <cell r="AP2531">
            <v>0</v>
          </cell>
          <cell r="AQ2531">
            <v>0</v>
          </cell>
          <cell r="AR2531">
            <v>0</v>
          </cell>
          <cell r="AS2531">
            <v>0</v>
          </cell>
          <cell r="AT2531">
            <v>0</v>
          </cell>
          <cell r="AU2531">
            <v>0</v>
          </cell>
          <cell r="AV2531">
            <v>0</v>
          </cell>
          <cell r="AW2531">
            <v>0</v>
          </cell>
          <cell r="AX2531">
            <v>12392.08</v>
          </cell>
          <cell r="AY2531">
            <v>20617.48</v>
          </cell>
          <cell r="AZ2531">
            <v>24473.14</v>
          </cell>
          <cell r="BA2531">
            <v>25277.94</v>
          </cell>
          <cell r="BB2531">
            <v>25277.94</v>
          </cell>
          <cell r="BC2531">
            <v>25277.94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0</v>
          </cell>
          <cell r="BJ2531">
            <v>0</v>
          </cell>
          <cell r="BK2531">
            <v>0</v>
          </cell>
          <cell r="BL2531">
            <v>0</v>
          </cell>
        </row>
        <row r="2532">
          <cell r="B2532" t="str">
            <v>1.3.02.11.00008</v>
          </cell>
          <cell r="C2532" t="str">
            <v xml:space="preserve">OBRAS CIVIS                                       </v>
          </cell>
          <cell r="D2532">
            <v>5</v>
          </cell>
          <cell r="E2532">
            <v>0</v>
          </cell>
          <cell r="F2532">
            <v>0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AO2532">
            <v>0</v>
          </cell>
          <cell r="AP2532">
            <v>0</v>
          </cell>
          <cell r="AQ2532">
            <v>0</v>
          </cell>
          <cell r="AR2532">
            <v>85.8</v>
          </cell>
          <cell r="AS2532">
            <v>85.8</v>
          </cell>
          <cell r="AT2532">
            <v>1773.8</v>
          </cell>
          <cell r="AU2532">
            <v>2326.33</v>
          </cell>
          <cell r="AV2532">
            <v>2326.33</v>
          </cell>
          <cell r="AW2532">
            <v>2326.33</v>
          </cell>
          <cell r="AX2532">
            <v>2326.33</v>
          </cell>
          <cell r="AY2532">
            <v>2326.33</v>
          </cell>
          <cell r="AZ2532">
            <v>2326.33</v>
          </cell>
          <cell r="BA2532">
            <v>2326.33</v>
          </cell>
          <cell r="BB2532">
            <v>2326.33</v>
          </cell>
          <cell r="BC2532">
            <v>2326.33</v>
          </cell>
          <cell r="BD2532">
            <v>0</v>
          </cell>
          <cell r="BE2532">
            <v>0</v>
          </cell>
          <cell r="BF2532">
            <v>0</v>
          </cell>
          <cell r="BG2532">
            <v>0</v>
          </cell>
          <cell r="BH2532">
            <v>0</v>
          </cell>
          <cell r="BI2532">
            <v>0</v>
          </cell>
          <cell r="BJ2532">
            <v>0</v>
          </cell>
          <cell r="BK2532">
            <v>0</v>
          </cell>
          <cell r="BL2532">
            <v>0</v>
          </cell>
        </row>
        <row r="2533">
          <cell r="B2533" t="str">
            <v>1.3.02.11.00009</v>
          </cell>
          <cell r="C2533" t="str">
            <v xml:space="preserve">INSTALAÃıES EL╔TRICAS/ILUM.PUBLICA                </v>
          </cell>
          <cell r="D2533">
            <v>5</v>
          </cell>
          <cell r="E2533">
            <v>0</v>
          </cell>
          <cell r="F2533">
            <v>0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AO2533">
            <v>0</v>
          </cell>
          <cell r="AP2533">
            <v>0</v>
          </cell>
          <cell r="AQ2533">
            <v>0</v>
          </cell>
          <cell r="AR2533">
            <v>0</v>
          </cell>
          <cell r="AS2533">
            <v>0</v>
          </cell>
          <cell r="AT2533">
            <v>0</v>
          </cell>
          <cell r="AU2533">
            <v>0</v>
          </cell>
          <cell r="AV2533">
            <v>0</v>
          </cell>
          <cell r="AW2533">
            <v>0</v>
          </cell>
          <cell r="AX2533">
            <v>0</v>
          </cell>
          <cell r="AY2533">
            <v>0</v>
          </cell>
          <cell r="AZ2533">
            <v>273</v>
          </cell>
          <cell r="BA2533">
            <v>3646.6</v>
          </cell>
          <cell r="BB2533">
            <v>17955.73</v>
          </cell>
          <cell r="BC2533">
            <v>30414.84</v>
          </cell>
          <cell r="BD2533">
            <v>0</v>
          </cell>
          <cell r="BE2533">
            <v>0</v>
          </cell>
          <cell r="BF2533">
            <v>0</v>
          </cell>
          <cell r="BG2533">
            <v>0</v>
          </cell>
          <cell r="BH2533">
            <v>0</v>
          </cell>
          <cell r="BI2533">
            <v>0</v>
          </cell>
          <cell r="BJ2533">
            <v>0</v>
          </cell>
          <cell r="BK2533">
            <v>0</v>
          </cell>
          <cell r="BL2533">
            <v>0</v>
          </cell>
        </row>
        <row r="2534">
          <cell r="B2534" t="str">
            <v>1.3.02.11.00010</v>
          </cell>
          <cell r="C2534" t="str">
            <v xml:space="preserve">EQUIPAMENTOS DE INFORM┴TICA                       </v>
          </cell>
          <cell r="D2534">
            <v>5</v>
          </cell>
          <cell r="E2534">
            <v>0</v>
          </cell>
          <cell r="F2534">
            <v>0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0</v>
          </cell>
          <cell r="P2534">
            <v>0</v>
          </cell>
          <cell r="AO2534">
            <v>0</v>
          </cell>
          <cell r="AP2534">
            <v>0</v>
          </cell>
          <cell r="AQ2534">
            <v>0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0</v>
          </cell>
          <cell r="AY2534">
            <v>0</v>
          </cell>
          <cell r="AZ2534">
            <v>0</v>
          </cell>
          <cell r="BA2534">
            <v>0</v>
          </cell>
          <cell r="BB2534">
            <v>0</v>
          </cell>
          <cell r="BC2534">
            <v>0</v>
          </cell>
          <cell r="BD2534">
            <v>0</v>
          </cell>
          <cell r="BE2534">
            <v>0</v>
          </cell>
          <cell r="BF2534">
            <v>0</v>
          </cell>
          <cell r="BG2534">
            <v>0</v>
          </cell>
          <cell r="BH2534">
            <v>0</v>
          </cell>
          <cell r="BI2534">
            <v>0</v>
          </cell>
          <cell r="BJ2534">
            <v>0</v>
          </cell>
          <cell r="BK2534">
            <v>0</v>
          </cell>
          <cell r="BL2534">
            <v>0</v>
          </cell>
        </row>
        <row r="2535">
          <cell r="B2535" t="str">
            <v>1.3.02.11.00011</v>
          </cell>
          <cell r="C2535" t="str">
            <v xml:space="preserve">MAQUINAS E EQUIP.NACIONAIS                        </v>
          </cell>
          <cell r="D2535">
            <v>5</v>
          </cell>
          <cell r="E2535">
            <v>0</v>
          </cell>
          <cell r="F2535">
            <v>0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AO2535">
            <v>0</v>
          </cell>
          <cell r="AP2535">
            <v>0</v>
          </cell>
          <cell r="AQ2535">
            <v>0</v>
          </cell>
          <cell r="AR2535">
            <v>0</v>
          </cell>
          <cell r="AS2535">
            <v>0</v>
          </cell>
          <cell r="AT2535">
            <v>0</v>
          </cell>
          <cell r="AU2535">
            <v>0</v>
          </cell>
          <cell r="AV2535">
            <v>0</v>
          </cell>
          <cell r="AW2535">
            <v>0</v>
          </cell>
          <cell r="AX2535">
            <v>0</v>
          </cell>
          <cell r="AY2535">
            <v>0</v>
          </cell>
          <cell r="AZ2535">
            <v>0</v>
          </cell>
          <cell r="BA2535">
            <v>0</v>
          </cell>
          <cell r="BB2535">
            <v>0</v>
          </cell>
          <cell r="BC2535">
            <v>40.229999999999997</v>
          </cell>
          <cell r="BD2535">
            <v>0</v>
          </cell>
          <cell r="BE2535">
            <v>0</v>
          </cell>
          <cell r="BF2535">
            <v>0</v>
          </cell>
          <cell r="BG2535">
            <v>0</v>
          </cell>
          <cell r="BH2535">
            <v>0</v>
          </cell>
          <cell r="BI2535">
            <v>0</v>
          </cell>
          <cell r="BJ2535">
            <v>0</v>
          </cell>
          <cell r="BK2535">
            <v>0</v>
          </cell>
          <cell r="BL2535">
            <v>0</v>
          </cell>
        </row>
        <row r="2536">
          <cell r="B2536" t="str">
            <v>1.3.02.11.00012</v>
          </cell>
          <cell r="C2536" t="str">
            <v xml:space="preserve">MAQUINAS E EQUIP.IMPORTADOS                       </v>
          </cell>
          <cell r="D2536">
            <v>5</v>
          </cell>
          <cell r="E2536">
            <v>0</v>
          </cell>
          <cell r="F2536">
            <v>0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  <cell r="AO2536">
            <v>0</v>
          </cell>
          <cell r="AP2536">
            <v>0</v>
          </cell>
          <cell r="AQ2536">
            <v>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0</v>
          </cell>
          <cell r="AY2536">
            <v>0</v>
          </cell>
          <cell r="AZ2536">
            <v>0</v>
          </cell>
          <cell r="BA2536">
            <v>0</v>
          </cell>
          <cell r="BB2536">
            <v>0</v>
          </cell>
          <cell r="BC2536">
            <v>0</v>
          </cell>
          <cell r="BD2536">
            <v>0</v>
          </cell>
          <cell r="BE2536">
            <v>0</v>
          </cell>
          <cell r="BF2536">
            <v>0</v>
          </cell>
          <cell r="BG2536">
            <v>0</v>
          </cell>
          <cell r="BH2536">
            <v>0</v>
          </cell>
          <cell r="BI2536">
            <v>0</v>
          </cell>
          <cell r="BJ2536">
            <v>0</v>
          </cell>
          <cell r="BK2536">
            <v>0</v>
          </cell>
          <cell r="BL2536">
            <v>0</v>
          </cell>
        </row>
        <row r="2537">
          <cell r="B2537" t="str">
            <v>1.3.02.11.00013</v>
          </cell>
          <cell r="C2537" t="str">
            <v xml:space="preserve">AR CONDICIONADO                                   </v>
          </cell>
          <cell r="D2537">
            <v>5</v>
          </cell>
          <cell r="E2537">
            <v>0</v>
          </cell>
          <cell r="F2537">
            <v>0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0</v>
          </cell>
          <cell r="P2537">
            <v>0</v>
          </cell>
          <cell r="AO2537">
            <v>0</v>
          </cell>
          <cell r="AP2537">
            <v>0</v>
          </cell>
          <cell r="AQ2537">
            <v>0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0</v>
          </cell>
          <cell r="AY2537">
            <v>0</v>
          </cell>
          <cell r="AZ2537">
            <v>0</v>
          </cell>
          <cell r="BA2537">
            <v>0</v>
          </cell>
          <cell r="BB2537">
            <v>0</v>
          </cell>
          <cell r="BC2537">
            <v>0</v>
          </cell>
          <cell r="BD2537">
            <v>0</v>
          </cell>
          <cell r="BE2537">
            <v>0</v>
          </cell>
          <cell r="BF2537">
            <v>0</v>
          </cell>
          <cell r="BG2537">
            <v>0</v>
          </cell>
          <cell r="BH2537">
            <v>0</v>
          </cell>
          <cell r="BI2537">
            <v>0</v>
          </cell>
          <cell r="BJ2537">
            <v>0</v>
          </cell>
          <cell r="BK2537">
            <v>0</v>
          </cell>
          <cell r="BL2537">
            <v>0</v>
          </cell>
        </row>
        <row r="2538">
          <cell r="B2538" t="str">
            <v>1.3.02.11.00014</v>
          </cell>
          <cell r="C2538" t="str">
            <v xml:space="preserve">MËVEIS E UTENS═LIOS                               </v>
          </cell>
          <cell r="D2538">
            <v>5</v>
          </cell>
          <cell r="E2538">
            <v>0</v>
          </cell>
          <cell r="F2538">
            <v>0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1600</v>
          </cell>
          <cell r="AW2538">
            <v>1600</v>
          </cell>
          <cell r="AX2538">
            <v>1600</v>
          </cell>
          <cell r="AY2538">
            <v>1600</v>
          </cell>
          <cell r="AZ2538">
            <v>1600</v>
          </cell>
          <cell r="BA2538">
            <v>1600</v>
          </cell>
          <cell r="BB2538">
            <v>1600</v>
          </cell>
          <cell r="BC2538">
            <v>1600</v>
          </cell>
          <cell r="BD2538">
            <v>0</v>
          </cell>
          <cell r="BE2538">
            <v>0</v>
          </cell>
          <cell r="BF2538">
            <v>0</v>
          </cell>
          <cell r="BG2538">
            <v>0</v>
          </cell>
          <cell r="BH2538">
            <v>0</v>
          </cell>
          <cell r="BI2538">
            <v>0</v>
          </cell>
          <cell r="BJ2538">
            <v>0</v>
          </cell>
          <cell r="BK2538">
            <v>0</v>
          </cell>
          <cell r="BL2538">
            <v>0</v>
          </cell>
        </row>
        <row r="2539">
          <cell r="B2539" t="str">
            <v>1.3.02.11.00015</v>
          </cell>
          <cell r="C2539" t="str">
            <v xml:space="preserve">ADMINISTRACAO DE OBRAS                            </v>
          </cell>
          <cell r="D2539">
            <v>5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5626.45</v>
          </cell>
          <cell r="AU2539">
            <v>21948.080000000002</v>
          </cell>
          <cell r="AV2539">
            <v>38222.11</v>
          </cell>
          <cell r="AW2539">
            <v>50589.65</v>
          </cell>
          <cell r="AX2539">
            <v>65731.679999999993</v>
          </cell>
          <cell r="AY2539">
            <v>108600.42</v>
          </cell>
          <cell r="AZ2539">
            <v>158793.91</v>
          </cell>
          <cell r="BA2539">
            <v>237440.08</v>
          </cell>
          <cell r="BB2539">
            <v>364788.99</v>
          </cell>
          <cell r="BC2539">
            <v>500798.1</v>
          </cell>
          <cell r="BD2539">
            <v>0</v>
          </cell>
          <cell r="BE2539">
            <v>0</v>
          </cell>
          <cell r="BF2539">
            <v>0</v>
          </cell>
          <cell r="BG2539">
            <v>0</v>
          </cell>
          <cell r="BH2539">
            <v>0</v>
          </cell>
          <cell r="BI2539">
            <v>0</v>
          </cell>
          <cell r="BJ2539">
            <v>0</v>
          </cell>
          <cell r="BK2539">
            <v>0</v>
          </cell>
          <cell r="BL2539">
            <v>0</v>
          </cell>
        </row>
        <row r="2540">
          <cell r="B2540" t="str">
            <v>1.3.02.11.00016</v>
          </cell>
          <cell r="C2540" t="str">
            <v xml:space="preserve">APOIO AOS MOTORISTAS                              </v>
          </cell>
          <cell r="D2540">
            <v>5</v>
          </cell>
          <cell r="E2540">
            <v>0</v>
          </cell>
          <cell r="F2540">
            <v>0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  <cell r="O2540">
            <v>0</v>
          </cell>
          <cell r="P2540">
            <v>0</v>
          </cell>
          <cell r="AO2540">
            <v>0</v>
          </cell>
          <cell r="AP2540">
            <v>0</v>
          </cell>
          <cell r="AQ2540">
            <v>0</v>
          </cell>
          <cell r="AR2540">
            <v>0</v>
          </cell>
          <cell r="AS2540">
            <v>0</v>
          </cell>
          <cell r="AT2540">
            <v>0</v>
          </cell>
          <cell r="AU2540">
            <v>0</v>
          </cell>
          <cell r="AV2540">
            <v>0</v>
          </cell>
          <cell r="AW2540">
            <v>0</v>
          </cell>
          <cell r="AX2540">
            <v>0</v>
          </cell>
          <cell r="AY2540">
            <v>0</v>
          </cell>
          <cell r="AZ2540">
            <v>2465.1</v>
          </cell>
          <cell r="BA2540">
            <v>2465.1</v>
          </cell>
          <cell r="BB2540">
            <v>2465.1</v>
          </cell>
          <cell r="BC2540">
            <v>2465.1</v>
          </cell>
          <cell r="BD2540">
            <v>0</v>
          </cell>
          <cell r="BE2540">
            <v>0</v>
          </cell>
          <cell r="BF2540">
            <v>0</v>
          </cell>
          <cell r="BG2540">
            <v>0</v>
          </cell>
          <cell r="BH2540">
            <v>0</v>
          </cell>
          <cell r="BI2540">
            <v>0</v>
          </cell>
          <cell r="BJ2540">
            <v>0</v>
          </cell>
          <cell r="BK2540">
            <v>0</v>
          </cell>
          <cell r="BL2540">
            <v>0</v>
          </cell>
        </row>
        <row r="2541">
          <cell r="B2541" t="str">
            <v>1.3.02.11.00017</v>
          </cell>
          <cell r="C2541" t="str">
            <v xml:space="preserve">ARBORIZACAO E JARDINS                             </v>
          </cell>
          <cell r="D2541">
            <v>5</v>
          </cell>
          <cell r="E2541">
            <v>0</v>
          </cell>
          <cell r="F2541">
            <v>0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  <cell r="O2541">
            <v>0</v>
          </cell>
          <cell r="P2541">
            <v>0</v>
          </cell>
          <cell r="AO2541">
            <v>0</v>
          </cell>
          <cell r="AP2541">
            <v>0</v>
          </cell>
          <cell r="AQ2541">
            <v>0</v>
          </cell>
          <cell r="AR2541">
            <v>0</v>
          </cell>
          <cell r="AS2541">
            <v>0</v>
          </cell>
          <cell r="AT2541">
            <v>0</v>
          </cell>
          <cell r="AU2541">
            <v>0</v>
          </cell>
          <cell r="AV2541">
            <v>0</v>
          </cell>
          <cell r="AW2541">
            <v>0</v>
          </cell>
          <cell r="AX2541">
            <v>1369</v>
          </cell>
          <cell r="AY2541">
            <v>3409</v>
          </cell>
          <cell r="AZ2541">
            <v>6838.46</v>
          </cell>
          <cell r="BA2541">
            <v>7064.46</v>
          </cell>
          <cell r="BB2541">
            <v>7080.46</v>
          </cell>
          <cell r="BC2541">
            <v>8346.06</v>
          </cell>
          <cell r="BD2541">
            <v>0</v>
          </cell>
          <cell r="BE2541">
            <v>0</v>
          </cell>
          <cell r="BF2541">
            <v>0</v>
          </cell>
          <cell r="BG2541">
            <v>0</v>
          </cell>
          <cell r="BH2541">
            <v>0</v>
          </cell>
          <cell r="BI2541">
            <v>0</v>
          </cell>
          <cell r="BJ2541">
            <v>0</v>
          </cell>
          <cell r="BK2541">
            <v>0</v>
          </cell>
          <cell r="BL2541">
            <v>0</v>
          </cell>
        </row>
        <row r="2542">
          <cell r="B2542" t="str">
            <v>1.3.02.11.00018</v>
          </cell>
          <cell r="C2542" t="str">
            <v xml:space="preserve">BALANCA FERROVIARIA (CIVIL)                       </v>
          </cell>
          <cell r="D2542">
            <v>5</v>
          </cell>
          <cell r="E2542">
            <v>0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AO2542">
            <v>0</v>
          </cell>
          <cell r="AP2542">
            <v>0</v>
          </cell>
          <cell r="AQ2542">
            <v>0</v>
          </cell>
          <cell r="AR2542">
            <v>0</v>
          </cell>
          <cell r="AS2542">
            <v>0</v>
          </cell>
          <cell r="AT2542">
            <v>0</v>
          </cell>
          <cell r="AU2542">
            <v>0</v>
          </cell>
          <cell r="AV2542">
            <v>0</v>
          </cell>
          <cell r="AW2542">
            <v>0</v>
          </cell>
          <cell r="AX2542">
            <v>0</v>
          </cell>
          <cell r="AY2542">
            <v>0</v>
          </cell>
          <cell r="AZ2542">
            <v>0</v>
          </cell>
          <cell r="BA2542">
            <v>0</v>
          </cell>
          <cell r="BB2542">
            <v>0</v>
          </cell>
          <cell r="BC2542">
            <v>0</v>
          </cell>
          <cell r="BD2542">
            <v>0</v>
          </cell>
          <cell r="BE2542">
            <v>0</v>
          </cell>
          <cell r="BF2542">
            <v>0</v>
          </cell>
          <cell r="BG2542">
            <v>0</v>
          </cell>
          <cell r="BH2542">
            <v>0</v>
          </cell>
          <cell r="BI2542">
            <v>0</v>
          </cell>
          <cell r="BJ2542">
            <v>0</v>
          </cell>
          <cell r="BK2542">
            <v>0</v>
          </cell>
          <cell r="BL2542">
            <v>0</v>
          </cell>
        </row>
        <row r="2543">
          <cell r="B2543" t="str">
            <v>1.3.02.11.00019</v>
          </cell>
          <cell r="C2543" t="str">
            <v xml:space="preserve">BALANCA FERROVIARIA (EQPTO)                       </v>
          </cell>
          <cell r="D2543">
            <v>5</v>
          </cell>
          <cell r="E2543">
            <v>0</v>
          </cell>
          <cell r="F2543">
            <v>0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AO2543">
            <v>0</v>
          </cell>
          <cell r="AP2543">
            <v>0</v>
          </cell>
          <cell r="AQ2543">
            <v>0</v>
          </cell>
          <cell r="AR2543">
            <v>0</v>
          </cell>
          <cell r="AS2543">
            <v>0</v>
          </cell>
          <cell r="AT2543">
            <v>0</v>
          </cell>
          <cell r="AU2543">
            <v>0</v>
          </cell>
          <cell r="AV2543">
            <v>0</v>
          </cell>
          <cell r="AW2543">
            <v>0</v>
          </cell>
          <cell r="AX2543">
            <v>0</v>
          </cell>
          <cell r="AY2543">
            <v>0</v>
          </cell>
          <cell r="AZ2543">
            <v>0</v>
          </cell>
          <cell r="BA2543">
            <v>0</v>
          </cell>
          <cell r="BB2543">
            <v>0</v>
          </cell>
          <cell r="BC2543">
            <v>0</v>
          </cell>
          <cell r="BD2543">
            <v>0</v>
          </cell>
          <cell r="BE2543">
            <v>0</v>
          </cell>
          <cell r="BF2543">
            <v>0</v>
          </cell>
          <cell r="BG2543">
            <v>0</v>
          </cell>
          <cell r="BH2543">
            <v>0</v>
          </cell>
          <cell r="BI2543">
            <v>0</v>
          </cell>
          <cell r="BJ2543">
            <v>0</v>
          </cell>
          <cell r="BK2543">
            <v>0</v>
          </cell>
          <cell r="BL2543">
            <v>0</v>
          </cell>
        </row>
        <row r="2544">
          <cell r="B2544" t="str">
            <v>1.3.02.11.00020</v>
          </cell>
          <cell r="C2544" t="str">
            <v xml:space="preserve">BALANCA RODOVIARIA (CIVIL)                        </v>
          </cell>
          <cell r="D2544">
            <v>5</v>
          </cell>
          <cell r="E2544">
            <v>0</v>
          </cell>
          <cell r="F2544">
            <v>0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AO2544">
            <v>0</v>
          </cell>
          <cell r="AP2544">
            <v>0</v>
          </cell>
          <cell r="AQ2544">
            <v>0</v>
          </cell>
          <cell r="AR2544">
            <v>0</v>
          </cell>
          <cell r="AS2544">
            <v>0</v>
          </cell>
          <cell r="AT2544">
            <v>0</v>
          </cell>
          <cell r="AU2544">
            <v>0</v>
          </cell>
          <cell r="AV2544">
            <v>0</v>
          </cell>
          <cell r="AW2544">
            <v>0</v>
          </cell>
          <cell r="AX2544">
            <v>0</v>
          </cell>
          <cell r="AY2544">
            <v>0</v>
          </cell>
          <cell r="AZ2544">
            <v>0</v>
          </cell>
          <cell r="BA2544">
            <v>1255.68</v>
          </cell>
          <cell r="BB2544">
            <v>9257.94</v>
          </cell>
          <cell r="BC2544">
            <v>12983.77</v>
          </cell>
          <cell r="BD2544">
            <v>0</v>
          </cell>
          <cell r="BE2544">
            <v>0</v>
          </cell>
          <cell r="BF2544">
            <v>0</v>
          </cell>
          <cell r="BG2544">
            <v>0</v>
          </cell>
          <cell r="BH2544">
            <v>0</v>
          </cell>
          <cell r="BI2544">
            <v>0</v>
          </cell>
          <cell r="BJ2544">
            <v>0</v>
          </cell>
          <cell r="BK2544">
            <v>0</v>
          </cell>
          <cell r="BL2544">
            <v>0</v>
          </cell>
        </row>
        <row r="2545">
          <cell r="B2545" t="str">
            <v>1.3.02.11.00021</v>
          </cell>
          <cell r="C2545" t="str">
            <v xml:space="preserve">BALANCA RODOVIARIA (TRANSF.)                      </v>
          </cell>
          <cell r="D2545">
            <v>5</v>
          </cell>
          <cell r="E2545">
            <v>0</v>
          </cell>
          <cell r="F2545">
            <v>0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  <cell r="M2545">
            <v>0</v>
          </cell>
          <cell r="N2545">
            <v>0</v>
          </cell>
          <cell r="O2545">
            <v>0</v>
          </cell>
          <cell r="P2545">
            <v>0</v>
          </cell>
          <cell r="AO2545">
            <v>0</v>
          </cell>
          <cell r="AP2545">
            <v>0</v>
          </cell>
          <cell r="AQ2545">
            <v>0</v>
          </cell>
          <cell r="AR2545">
            <v>0</v>
          </cell>
          <cell r="AS2545">
            <v>0</v>
          </cell>
          <cell r="AT2545">
            <v>0</v>
          </cell>
          <cell r="AU2545">
            <v>0</v>
          </cell>
          <cell r="AV2545">
            <v>0</v>
          </cell>
          <cell r="AW2545">
            <v>0</v>
          </cell>
          <cell r="AX2545">
            <v>0</v>
          </cell>
          <cell r="AY2545">
            <v>0</v>
          </cell>
          <cell r="AZ2545">
            <v>0</v>
          </cell>
          <cell r="BA2545">
            <v>0</v>
          </cell>
          <cell r="BB2545">
            <v>0</v>
          </cell>
          <cell r="BC2545">
            <v>77.3</v>
          </cell>
          <cell r="BD2545">
            <v>0</v>
          </cell>
          <cell r="BE2545">
            <v>0</v>
          </cell>
          <cell r="BF2545">
            <v>0</v>
          </cell>
          <cell r="BG2545">
            <v>0</v>
          </cell>
          <cell r="BH2545">
            <v>0</v>
          </cell>
          <cell r="BI2545">
            <v>0</v>
          </cell>
          <cell r="BJ2545">
            <v>0</v>
          </cell>
          <cell r="BK2545">
            <v>0</v>
          </cell>
          <cell r="BL2545">
            <v>0</v>
          </cell>
        </row>
        <row r="2546">
          <cell r="B2546" t="str">
            <v>1.3.02.11.00022</v>
          </cell>
          <cell r="C2546" t="str">
            <v xml:space="preserve">CAIXA DAGUA                                       </v>
          </cell>
          <cell r="D2546">
            <v>5</v>
          </cell>
          <cell r="E2546">
            <v>0</v>
          </cell>
          <cell r="F2546">
            <v>0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  <cell r="M2546">
            <v>0</v>
          </cell>
          <cell r="N2546">
            <v>0</v>
          </cell>
          <cell r="O2546">
            <v>0</v>
          </cell>
          <cell r="P2546">
            <v>0</v>
          </cell>
          <cell r="AO2546">
            <v>0</v>
          </cell>
          <cell r="AP2546">
            <v>0</v>
          </cell>
          <cell r="AQ2546">
            <v>0</v>
          </cell>
          <cell r="AR2546">
            <v>0</v>
          </cell>
          <cell r="AS2546">
            <v>0</v>
          </cell>
          <cell r="AT2546">
            <v>0</v>
          </cell>
          <cell r="AU2546">
            <v>0</v>
          </cell>
          <cell r="AV2546">
            <v>0</v>
          </cell>
          <cell r="AW2546">
            <v>0</v>
          </cell>
          <cell r="AX2546">
            <v>0</v>
          </cell>
          <cell r="AY2546">
            <v>0</v>
          </cell>
          <cell r="AZ2546">
            <v>0</v>
          </cell>
          <cell r="BA2546">
            <v>4904.18</v>
          </cell>
          <cell r="BB2546">
            <v>15206.18</v>
          </cell>
          <cell r="BC2546">
            <v>19882.93</v>
          </cell>
          <cell r="BD2546">
            <v>0</v>
          </cell>
          <cell r="BE2546">
            <v>0</v>
          </cell>
          <cell r="BF2546">
            <v>0</v>
          </cell>
          <cell r="BG2546">
            <v>0</v>
          </cell>
          <cell r="BH2546">
            <v>0</v>
          </cell>
          <cell r="BI2546">
            <v>0</v>
          </cell>
          <cell r="BJ2546">
            <v>0</v>
          </cell>
          <cell r="BK2546">
            <v>0</v>
          </cell>
          <cell r="BL2546">
            <v>0</v>
          </cell>
        </row>
        <row r="2547">
          <cell r="B2547" t="str">
            <v>1.3.02.11.00023</v>
          </cell>
          <cell r="C2547" t="str">
            <v xml:space="preserve">CANTEIRO DE OBRAS                                 </v>
          </cell>
          <cell r="D2547">
            <v>5</v>
          </cell>
          <cell r="E2547">
            <v>0</v>
          </cell>
          <cell r="F2547">
            <v>0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0</v>
          </cell>
          <cell r="P2547">
            <v>0</v>
          </cell>
          <cell r="AO2547">
            <v>0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T2547">
            <v>0</v>
          </cell>
          <cell r="AU2547">
            <v>0</v>
          </cell>
          <cell r="AV2547">
            <v>0</v>
          </cell>
          <cell r="AW2547">
            <v>0</v>
          </cell>
          <cell r="AX2547">
            <v>0</v>
          </cell>
          <cell r="AY2547">
            <v>0</v>
          </cell>
          <cell r="AZ2547">
            <v>0</v>
          </cell>
          <cell r="BA2547">
            <v>1400</v>
          </cell>
          <cell r="BB2547">
            <v>1400</v>
          </cell>
          <cell r="BC2547">
            <v>1820</v>
          </cell>
          <cell r="BD2547">
            <v>0</v>
          </cell>
          <cell r="BE2547">
            <v>0</v>
          </cell>
          <cell r="BF2547">
            <v>0</v>
          </cell>
          <cell r="BG2547">
            <v>0</v>
          </cell>
          <cell r="BH2547">
            <v>0</v>
          </cell>
          <cell r="BI2547">
            <v>0</v>
          </cell>
          <cell r="BJ2547">
            <v>0</v>
          </cell>
          <cell r="BK2547">
            <v>0</v>
          </cell>
          <cell r="BL2547">
            <v>0</v>
          </cell>
        </row>
        <row r="2548">
          <cell r="B2548" t="str">
            <v>1.3.02.11.00024</v>
          </cell>
          <cell r="C2548" t="str">
            <v xml:space="preserve">CASA GERADOR/PAINEIS DE TRANSF.                   </v>
          </cell>
          <cell r="D2548">
            <v>5</v>
          </cell>
          <cell r="E2548">
            <v>0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AO2548">
            <v>0</v>
          </cell>
          <cell r="AP2548">
            <v>0</v>
          </cell>
          <cell r="AQ2548">
            <v>0</v>
          </cell>
          <cell r="AR2548">
            <v>0</v>
          </cell>
          <cell r="AS2548">
            <v>0</v>
          </cell>
          <cell r="AT2548">
            <v>0</v>
          </cell>
          <cell r="AU2548">
            <v>0</v>
          </cell>
          <cell r="AV2548">
            <v>0</v>
          </cell>
          <cell r="AW2548">
            <v>0</v>
          </cell>
          <cell r="AX2548">
            <v>0</v>
          </cell>
          <cell r="AY2548">
            <v>0</v>
          </cell>
          <cell r="AZ2548">
            <v>0</v>
          </cell>
          <cell r="BA2548">
            <v>0</v>
          </cell>
          <cell r="BB2548">
            <v>145.1</v>
          </cell>
          <cell r="BC2548">
            <v>145.1</v>
          </cell>
          <cell r="BD2548">
            <v>0</v>
          </cell>
          <cell r="BE2548">
            <v>0</v>
          </cell>
          <cell r="BF2548">
            <v>0</v>
          </cell>
          <cell r="BG2548">
            <v>0</v>
          </cell>
          <cell r="BH2548">
            <v>0</v>
          </cell>
          <cell r="BI2548">
            <v>0</v>
          </cell>
          <cell r="BJ2548">
            <v>0</v>
          </cell>
          <cell r="BK2548">
            <v>0</v>
          </cell>
          <cell r="BL2548">
            <v>0</v>
          </cell>
        </row>
        <row r="2549">
          <cell r="B2549" t="str">
            <v>1.3.02.11.00025</v>
          </cell>
          <cell r="C2549" t="str">
            <v xml:space="preserve">CONSTRUCAO DE CAIXOTOES                           </v>
          </cell>
          <cell r="D2549">
            <v>5</v>
          </cell>
          <cell r="E2549">
            <v>0</v>
          </cell>
          <cell r="F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0</v>
          </cell>
          <cell r="P2549">
            <v>0</v>
          </cell>
          <cell r="AO2549">
            <v>0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T2549">
            <v>0</v>
          </cell>
          <cell r="AU2549">
            <v>0</v>
          </cell>
          <cell r="AV2549">
            <v>0</v>
          </cell>
          <cell r="AW2549">
            <v>0</v>
          </cell>
          <cell r="AX2549">
            <v>0</v>
          </cell>
          <cell r="AY2549">
            <v>0</v>
          </cell>
          <cell r="AZ2549">
            <v>0</v>
          </cell>
          <cell r="BA2549">
            <v>0</v>
          </cell>
          <cell r="BB2549">
            <v>0</v>
          </cell>
          <cell r="BC2549">
            <v>0</v>
          </cell>
          <cell r="BD2549">
            <v>0</v>
          </cell>
          <cell r="BE2549">
            <v>0</v>
          </cell>
          <cell r="BF2549">
            <v>0</v>
          </cell>
          <cell r="BG2549">
            <v>0</v>
          </cell>
          <cell r="BH2549">
            <v>0</v>
          </cell>
          <cell r="BI2549">
            <v>0</v>
          </cell>
          <cell r="BJ2549">
            <v>0</v>
          </cell>
          <cell r="BK2549">
            <v>0</v>
          </cell>
          <cell r="BL2549">
            <v>0</v>
          </cell>
        </row>
        <row r="2550">
          <cell r="B2550" t="str">
            <v>1.3.02.11.00026</v>
          </cell>
          <cell r="C2550" t="str">
            <v xml:space="preserve">CUBICULO DE MEDICAO/PADROES ENERGIA               </v>
          </cell>
          <cell r="D2550">
            <v>5</v>
          </cell>
          <cell r="E2550">
            <v>0</v>
          </cell>
          <cell r="F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AO2550">
            <v>0</v>
          </cell>
          <cell r="AP2550">
            <v>0</v>
          </cell>
          <cell r="AQ2550">
            <v>0</v>
          </cell>
          <cell r="AR2550">
            <v>0</v>
          </cell>
          <cell r="AS2550">
            <v>0</v>
          </cell>
          <cell r="AT2550">
            <v>0</v>
          </cell>
          <cell r="AU2550">
            <v>0</v>
          </cell>
          <cell r="AV2550">
            <v>0</v>
          </cell>
          <cell r="AW2550">
            <v>698.6</v>
          </cell>
          <cell r="AX2550">
            <v>16299.02</v>
          </cell>
          <cell r="AY2550">
            <v>16299.02</v>
          </cell>
          <cell r="AZ2550">
            <v>16299.02</v>
          </cell>
          <cell r="BA2550">
            <v>30468.27</v>
          </cell>
          <cell r="BB2550">
            <v>39513.519999999997</v>
          </cell>
          <cell r="BC2550">
            <v>40590.120000000003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  <cell r="BK2550">
            <v>0</v>
          </cell>
          <cell r="BL2550">
            <v>0</v>
          </cell>
        </row>
        <row r="2551">
          <cell r="B2551" t="str">
            <v>1.3.02.11.00027</v>
          </cell>
          <cell r="C2551" t="str">
            <v xml:space="preserve">DESCARGA RODOVIARIA (CIVIL)                       </v>
          </cell>
          <cell r="D2551">
            <v>5</v>
          </cell>
          <cell r="E2551">
            <v>0</v>
          </cell>
          <cell r="F2551">
            <v>0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AO2551">
            <v>0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0</v>
          </cell>
          <cell r="AY2551">
            <v>0</v>
          </cell>
          <cell r="AZ2551">
            <v>0</v>
          </cell>
          <cell r="BA2551">
            <v>0</v>
          </cell>
          <cell r="BB2551">
            <v>0</v>
          </cell>
          <cell r="BC2551">
            <v>12070</v>
          </cell>
          <cell r="BD2551">
            <v>0</v>
          </cell>
          <cell r="BE2551">
            <v>0</v>
          </cell>
          <cell r="BF2551">
            <v>0</v>
          </cell>
          <cell r="BG2551">
            <v>0</v>
          </cell>
          <cell r="BH2551">
            <v>0</v>
          </cell>
          <cell r="BI2551">
            <v>0</v>
          </cell>
          <cell r="BJ2551">
            <v>0</v>
          </cell>
          <cell r="BK2551">
            <v>0</v>
          </cell>
          <cell r="BL2551">
            <v>0</v>
          </cell>
        </row>
        <row r="2552">
          <cell r="B2552" t="str">
            <v>1.3.02.11.00028</v>
          </cell>
          <cell r="C2552" t="str">
            <v xml:space="preserve">DESCARGA RODOVIARIA (PARTE MECANICA)              </v>
          </cell>
          <cell r="D2552">
            <v>5</v>
          </cell>
          <cell r="E2552">
            <v>0</v>
          </cell>
          <cell r="F2552">
            <v>0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AO2552">
            <v>0</v>
          </cell>
          <cell r="AP2552">
            <v>0</v>
          </cell>
          <cell r="AQ2552">
            <v>0</v>
          </cell>
          <cell r="AR2552">
            <v>0</v>
          </cell>
          <cell r="AS2552">
            <v>0</v>
          </cell>
          <cell r="AT2552">
            <v>0</v>
          </cell>
          <cell r="AU2552">
            <v>0</v>
          </cell>
          <cell r="AV2552">
            <v>0</v>
          </cell>
          <cell r="AW2552">
            <v>0</v>
          </cell>
          <cell r="AX2552">
            <v>0</v>
          </cell>
          <cell r="AY2552">
            <v>29401.57</v>
          </cell>
          <cell r="AZ2552">
            <v>30113.119999999999</v>
          </cell>
          <cell r="BA2552">
            <v>30113.119999999999</v>
          </cell>
          <cell r="BB2552">
            <v>30113.119999999999</v>
          </cell>
          <cell r="BC2552">
            <v>44172.72</v>
          </cell>
          <cell r="BD2552">
            <v>0</v>
          </cell>
          <cell r="BE2552">
            <v>0</v>
          </cell>
          <cell r="BF2552">
            <v>0</v>
          </cell>
          <cell r="BG2552">
            <v>0</v>
          </cell>
          <cell r="BH2552">
            <v>0</v>
          </cell>
          <cell r="BI2552">
            <v>0</v>
          </cell>
          <cell r="BJ2552">
            <v>0</v>
          </cell>
          <cell r="BK2552">
            <v>0</v>
          </cell>
          <cell r="BL2552">
            <v>0</v>
          </cell>
        </row>
        <row r="2553">
          <cell r="B2553" t="str">
            <v>1.3.02.11.00029</v>
          </cell>
          <cell r="C2553" t="str">
            <v xml:space="preserve">DESVIO FERROVIARIO                                </v>
          </cell>
          <cell r="D2553">
            <v>5</v>
          </cell>
          <cell r="E2553">
            <v>0</v>
          </cell>
          <cell r="F2553">
            <v>0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AO2553">
            <v>0</v>
          </cell>
          <cell r="AP2553">
            <v>0</v>
          </cell>
          <cell r="AQ2553">
            <v>0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0</v>
          </cell>
          <cell r="AY2553">
            <v>0</v>
          </cell>
          <cell r="AZ2553">
            <v>0</v>
          </cell>
          <cell r="BA2553">
            <v>0</v>
          </cell>
          <cell r="BB2553">
            <v>0</v>
          </cell>
          <cell r="BC2553">
            <v>0</v>
          </cell>
          <cell r="BD2553">
            <v>0</v>
          </cell>
          <cell r="BE2553">
            <v>0</v>
          </cell>
          <cell r="BF2553">
            <v>0</v>
          </cell>
          <cell r="BG2553">
            <v>0</v>
          </cell>
          <cell r="BH2553">
            <v>0</v>
          </cell>
          <cell r="BI2553">
            <v>0</v>
          </cell>
          <cell r="BJ2553">
            <v>0</v>
          </cell>
          <cell r="BK2553">
            <v>0</v>
          </cell>
          <cell r="BL2553">
            <v>0</v>
          </cell>
        </row>
        <row r="2554">
          <cell r="B2554" t="str">
            <v>1.3.02.11.00030</v>
          </cell>
          <cell r="C2554" t="str">
            <v xml:space="preserve">EQUIPAMENTO DE BIG BAG                            </v>
          </cell>
          <cell r="D2554">
            <v>5</v>
          </cell>
          <cell r="E2554">
            <v>0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AO2554">
            <v>0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T2554">
            <v>0</v>
          </cell>
          <cell r="AU2554">
            <v>0</v>
          </cell>
          <cell r="AV2554">
            <v>0</v>
          </cell>
          <cell r="AW2554">
            <v>0</v>
          </cell>
          <cell r="AX2554">
            <v>0</v>
          </cell>
          <cell r="AY2554">
            <v>0</v>
          </cell>
          <cell r="AZ2554">
            <v>0</v>
          </cell>
          <cell r="BA2554">
            <v>0</v>
          </cell>
          <cell r="BB2554">
            <v>0</v>
          </cell>
          <cell r="BC2554">
            <v>0</v>
          </cell>
          <cell r="BD2554">
            <v>0</v>
          </cell>
          <cell r="BE2554">
            <v>0</v>
          </cell>
          <cell r="BF2554">
            <v>0</v>
          </cell>
          <cell r="BG2554">
            <v>0</v>
          </cell>
          <cell r="BH2554">
            <v>0</v>
          </cell>
          <cell r="BI2554">
            <v>0</v>
          </cell>
          <cell r="BJ2554">
            <v>0</v>
          </cell>
          <cell r="BK2554">
            <v>0</v>
          </cell>
          <cell r="BL2554">
            <v>0</v>
          </cell>
        </row>
        <row r="2555">
          <cell r="B2555" t="str">
            <v>1.3.02.11.00031</v>
          </cell>
          <cell r="C2555" t="str">
            <v xml:space="preserve">EQUIPAMENTO M 01 (SITI)                           </v>
          </cell>
          <cell r="D2555">
            <v>5</v>
          </cell>
          <cell r="E2555">
            <v>0</v>
          </cell>
          <cell r="F2555">
            <v>0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AO2555">
            <v>0</v>
          </cell>
          <cell r="AP2555">
            <v>0</v>
          </cell>
          <cell r="AQ2555">
            <v>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0</v>
          </cell>
          <cell r="AY2555">
            <v>21750.17</v>
          </cell>
          <cell r="AZ2555">
            <v>35785.129999999997</v>
          </cell>
          <cell r="BA2555">
            <v>46155.55</v>
          </cell>
          <cell r="BB2555">
            <v>92044</v>
          </cell>
          <cell r="BC2555">
            <v>130029.94</v>
          </cell>
          <cell r="BD2555">
            <v>0</v>
          </cell>
          <cell r="BE2555">
            <v>0</v>
          </cell>
          <cell r="BF2555">
            <v>0</v>
          </cell>
          <cell r="BG2555">
            <v>0</v>
          </cell>
          <cell r="BH2555">
            <v>0</v>
          </cell>
          <cell r="BI2555">
            <v>0</v>
          </cell>
          <cell r="BJ2555">
            <v>0</v>
          </cell>
          <cell r="BK2555">
            <v>0</v>
          </cell>
          <cell r="BL2555">
            <v>0</v>
          </cell>
        </row>
        <row r="2556">
          <cell r="B2556" t="str">
            <v>1.3.02.11.00032</v>
          </cell>
          <cell r="C2556" t="str">
            <v xml:space="preserve">EQUIPAMENTO M 02 (DOSADOR)                        </v>
          </cell>
          <cell r="D2556">
            <v>5</v>
          </cell>
          <cell r="E2556">
            <v>0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AO2556">
            <v>0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0</v>
          </cell>
          <cell r="AY2556">
            <v>20660.16</v>
          </cell>
          <cell r="AZ2556">
            <v>49932.65</v>
          </cell>
          <cell r="BA2556">
            <v>59276.95</v>
          </cell>
          <cell r="BB2556">
            <v>104462.55</v>
          </cell>
          <cell r="BC2556">
            <v>137995.99</v>
          </cell>
          <cell r="BD2556">
            <v>0</v>
          </cell>
          <cell r="BE2556">
            <v>0</v>
          </cell>
          <cell r="BF2556">
            <v>0</v>
          </cell>
          <cell r="BG2556">
            <v>0</v>
          </cell>
          <cell r="BH2556">
            <v>0</v>
          </cell>
          <cell r="BI2556">
            <v>0</v>
          </cell>
          <cell r="BJ2556">
            <v>0</v>
          </cell>
          <cell r="BK2556">
            <v>0</v>
          </cell>
          <cell r="BL2556">
            <v>0</v>
          </cell>
        </row>
        <row r="2557">
          <cell r="B2557" t="str">
            <v>1.3.02.11.00033</v>
          </cell>
          <cell r="C2557" t="str">
            <v xml:space="preserve">EQUIPAMENTO M 03 (FARELADO)                       </v>
          </cell>
          <cell r="D2557">
            <v>5</v>
          </cell>
          <cell r="E2557">
            <v>0</v>
          </cell>
          <cell r="F2557">
            <v>0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  <cell r="AY2557">
            <v>4123.2299999999996</v>
          </cell>
          <cell r="AZ2557">
            <v>13983.44</v>
          </cell>
          <cell r="BA2557">
            <v>17041.12</v>
          </cell>
          <cell r="BB2557">
            <v>20278.93</v>
          </cell>
          <cell r="BC2557">
            <v>48664.4</v>
          </cell>
          <cell r="BD2557">
            <v>0</v>
          </cell>
          <cell r="BE2557">
            <v>0</v>
          </cell>
          <cell r="BF2557">
            <v>0</v>
          </cell>
          <cell r="BG2557">
            <v>0</v>
          </cell>
          <cell r="BH2557">
            <v>0</v>
          </cell>
          <cell r="BI2557">
            <v>0</v>
          </cell>
          <cell r="BJ2557">
            <v>0</v>
          </cell>
          <cell r="BK2557">
            <v>0</v>
          </cell>
          <cell r="BL2557">
            <v>0</v>
          </cell>
        </row>
        <row r="2558">
          <cell r="B2558" t="str">
            <v>1.3.02.11.00034</v>
          </cell>
          <cell r="C2558" t="str">
            <v xml:space="preserve">ESCRITORIO ADMINISTRATIVO                         </v>
          </cell>
          <cell r="D2558">
            <v>5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  <cell r="AY2558">
            <v>0</v>
          </cell>
          <cell r="AZ2558">
            <v>2465.1</v>
          </cell>
          <cell r="BA2558">
            <v>2465.1</v>
          </cell>
          <cell r="BB2558">
            <v>6950.6</v>
          </cell>
          <cell r="BC2558">
            <v>34801</v>
          </cell>
          <cell r="BD2558">
            <v>0</v>
          </cell>
          <cell r="BE2558">
            <v>0</v>
          </cell>
          <cell r="BF2558">
            <v>0</v>
          </cell>
          <cell r="BG2558">
            <v>0</v>
          </cell>
          <cell r="BH2558">
            <v>0</v>
          </cell>
          <cell r="BI2558">
            <v>0</v>
          </cell>
          <cell r="BJ2558">
            <v>0</v>
          </cell>
          <cell r="BK2558">
            <v>0</v>
          </cell>
          <cell r="BL2558">
            <v>0</v>
          </cell>
        </row>
        <row r="2559">
          <cell r="B2559" t="str">
            <v>1.3.02.11.00035</v>
          </cell>
          <cell r="C2559" t="str">
            <v xml:space="preserve">ESCRITORIO BALANCA RODOVIARIA                     </v>
          </cell>
          <cell r="D2559">
            <v>5</v>
          </cell>
          <cell r="E2559">
            <v>0</v>
          </cell>
          <cell r="F2559">
            <v>0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AO2559">
            <v>0</v>
          </cell>
          <cell r="AP2559">
            <v>0</v>
          </cell>
          <cell r="AQ2559">
            <v>0</v>
          </cell>
          <cell r="AR2559">
            <v>0</v>
          </cell>
          <cell r="AS2559">
            <v>0</v>
          </cell>
          <cell r="AT2559">
            <v>0</v>
          </cell>
          <cell r="AU2559">
            <v>0</v>
          </cell>
          <cell r="AV2559">
            <v>0</v>
          </cell>
          <cell r="AW2559">
            <v>0</v>
          </cell>
          <cell r="AX2559">
            <v>0</v>
          </cell>
          <cell r="AY2559">
            <v>0</v>
          </cell>
          <cell r="AZ2559">
            <v>1587.6</v>
          </cell>
          <cell r="BA2559">
            <v>1587.6</v>
          </cell>
          <cell r="BB2559">
            <v>1587.6</v>
          </cell>
          <cell r="BC2559">
            <v>1587.6</v>
          </cell>
          <cell r="BD2559">
            <v>0</v>
          </cell>
          <cell r="BE2559">
            <v>0</v>
          </cell>
          <cell r="BF2559">
            <v>0</v>
          </cell>
          <cell r="BG2559">
            <v>0</v>
          </cell>
          <cell r="BH2559">
            <v>0</v>
          </cell>
          <cell r="BI2559">
            <v>0</v>
          </cell>
          <cell r="BJ2559">
            <v>0</v>
          </cell>
          <cell r="BK2559">
            <v>0</v>
          </cell>
          <cell r="BL2559">
            <v>0</v>
          </cell>
        </row>
        <row r="2560">
          <cell r="B2560" t="str">
            <v>1.3.02.11.00036</v>
          </cell>
          <cell r="C2560" t="str">
            <v xml:space="preserve">ESTRUTURA ARMAZEM 01                              </v>
          </cell>
          <cell r="D2560">
            <v>5</v>
          </cell>
          <cell r="E2560">
            <v>0</v>
          </cell>
          <cell r="F2560">
            <v>0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AO2560">
            <v>0</v>
          </cell>
          <cell r="AP2560">
            <v>0</v>
          </cell>
          <cell r="AQ2560">
            <v>0</v>
          </cell>
          <cell r="AR2560">
            <v>0</v>
          </cell>
          <cell r="AS2560">
            <v>0</v>
          </cell>
          <cell r="AT2560">
            <v>0</v>
          </cell>
          <cell r="AU2560">
            <v>0</v>
          </cell>
          <cell r="AV2560">
            <v>0</v>
          </cell>
          <cell r="AW2560">
            <v>2900</v>
          </cell>
          <cell r="AX2560">
            <v>164304.89000000001</v>
          </cell>
          <cell r="AY2560">
            <v>321594.76</v>
          </cell>
          <cell r="AZ2560">
            <v>451332.36</v>
          </cell>
          <cell r="BA2560">
            <v>475932.73</v>
          </cell>
          <cell r="BB2560">
            <v>522056.63</v>
          </cell>
          <cell r="BC2560">
            <v>594456.01</v>
          </cell>
          <cell r="BD2560">
            <v>0</v>
          </cell>
          <cell r="BE2560">
            <v>0</v>
          </cell>
          <cell r="BF2560">
            <v>0</v>
          </cell>
          <cell r="BG2560">
            <v>0</v>
          </cell>
          <cell r="BH2560">
            <v>0</v>
          </cell>
          <cell r="BI2560">
            <v>0</v>
          </cell>
          <cell r="BJ2560">
            <v>0</v>
          </cell>
          <cell r="BK2560">
            <v>0</v>
          </cell>
          <cell r="BL2560">
            <v>0</v>
          </cell>
        </row>
        <row r="2561">
          <cell r="B2561" t="str">
            <v>1.3.02.11.00037</v>
          </cell>
          <cell r="C2561" t="str">
            <v xml:space="preserve">FOSSAS E FILTROS SANITARIOS                       </v>
          </cell>
          <cell r="D2561">
            <v>5</v>
          </cell>
          <cell r="E2561">
            <v>0</v>
          </cell>
          <cell r="F2561">
            <v>0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AO2561">
            <v>0</v>
          </cell>
          <cell r="AP2561">
            <v>0</v>
          </cell>
          <cell r="AQ2561">
            <v>0</v>
          </cell>
          <cell r="AR2561">
            <v>0</v>
          </cell>
          <cell r="AS2561">
            <v>0</v>
          </cell>
          <cell r="AT2561">
            <v>0</v>
          </cell>
          <cell r="AU2561">
            <v>0</v>
          </cell>
          <cell r="AV2561">
            <v>0</v>
          </cell>
          <cell r="AW2561">
            <v>0</v>
          </cell>
          <cell r="AX2561">
            <v>0</v>
          </cell>
          <cell r="AY2561">
            <v>0</v>
          </cell>
          <cell r="AZ2561">
            <v>1490.9</v>
          </cell>
          <cell r="BA2561">
            <v>3807.8</v>
          </cell>
          <cell r="BB2561">
            <v>3807.8</v>
          </cell>
          <cell r="BC2561">
            <v>3807.8</v>
          </cell>
          <cell r="BD2561">
            <v>0</v>
          </cell>
          <cell r="BE2561">
            <v>0</v>
          </cell>
          <cell r="BF2561">
            <v>0</v>
          </cell>
          <cell r="BG2561">
            <v>0</v>
          </cell>
          <cell r="BH2561">
            <v>0</v>
          </cell>
          <cell r="BI2561">
            <v>0</v>
          </cell>
          <cell r="BJ2561">
            <v>0</v>
          </cell>
          <cell r="BK2561">
            <v>0</v>
          </cell>
          <cell r="BL2561">
            <v>0</v>
          </cell>
        </row>
        <row r="2562">
          <cell r="B2562" t="str">
            <v>1.3.02.11.00038</v>
          </cell>
          <cell r="C2562" t="str">
            <v xml:space="preserve">INSTALACOES DE COMBATE A INCENDIO                 </v>
          </cell>
          <cell r="D2562">
            <v>5</v>
          </cell>
          <cell r="E2562">
            <v>0</v>
          </cell>
          <cell r="F2562">
            <v>0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0</v>
          </cell>
          <cell r="P2562">
            <v>0</v>
          </cell>
          <cell r="AO2562">
            <v>0</v>
          </cell>
          <cell r="AP2562">
            <v>0</v>
          </cell>
          <cell r="AQ2562">
            <v>0</v>
          </cell>
          <cell r="AR2562">
            <v>0</v>
          </cell>
          <cell r="AS2562">
            <v>0</v>
          </cell>
          <cell r="AT2562">
            <v>0</v>
          </cell>
          <cell r="AU2562">
            <v>0</v>
          </cell>
          <cell r="AV2562">
            <v>0</v>
          </cell>
          <cell r="AW2562">
            <v>3097.95</v>
          </cell>
          <cell r="AX2562">
            <v>3097.95</v>
          </cell>
          <cell r="AY2562">
            <v>3097.95</v>
          </cell>
          <cell r="AZ2562">
            <v>3097.95</v>
          </cell>
          <cell r="BA2562">
            <v>3097.95</v>
          </cell>
          <cell r="BB2562">
            <v>3097.95</v>
          </cell>
          <cell r="BC2562">
            <v>3097.95</v>
          </cell>
          <cell r="BD2562">
            <v>0</v>
          </cell>
          <cell r="BE2562">
            <v>0</v>
          </cell>
          <cell r="BF2562">
            <v>0</v>
          </cell>
          <cell r="BG2562">
            <v>0</v>
          </cell>
          <cell r="BH2562">
            <v>0</v>
          </cell>
          <cell r="BI2562">
            <v>0</v>
          </cell>
          <cell r="BJ2562">
            <v>0</v>
          </cell>
          <cell r="BK2562">
            <v>0</v>
          </cell>
          <cell r="BL2562">
            <v>0</v>
          </cell>
        </row>
        <row r="2563">
          <cell r="B2563" t="str">
            <v>1.3.02.11.00039</v>
          </cell>
          <cell r="C2563" t="str">
            <v xml:space="preserve">INSTALACOES PNEUMATICAS                           </v>
          </cell>
          <cell r="D2563">
            <v>5</v>
          </cell>
          <cell r="E2563">
            <v>0</v>
          </cell>
          <cell r="F2563">
            <v>0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AO2563">
            <v>0</v>
          </cell>
          <cell r="AP2563">
            <v>0</v>
          </cell>
          <cell r="AQ2563">
            <v>0</v>
          </cell>
          <cell r="AR2563">
            <v>0</v>
          </cell>
          <cell r="AS2563">
            <v>0</v>
          </cell>
          <cell r="AT2563">
            <v>0</v>
          </cell>
          <cell r="AU2563">
            <v>0</v>
          </cell>
          <cell r="AV2563">
            <v>0</v>
          </cell>
          <cell r="AW2563">
            <v>0</v>
          </cell>
          <cell r="AX2563">
            <v>0</v>
          </cell>
          <cell r="AY2563">
            <v>0</v>
          </cell>
          <cell r="AZ2563">
            <v>0</v>
          </cell>
          <cell r="BA2563">
            <v>0</v>
          </cell>
          <cell r="BB2563">
            <v>0</v>
          </cell>
          <cell r="BC2563">
            <v>0</v>
          </cell>
          <cell r="BD2563">
            <v>0</v>
          </cell>
          <cell r="BE2563">
            <v>0</v>
          </cell>
          <cell r="BF2563">
            <v>0</v>
          </cell>
          <cell r="BG2563">
            <v>0</v>
          </cell>
          <cell r="BH2563">
            <v>0</v>
          </cell>
          <cell r="BI2563">
            <v>0</v>
          </cell>
          <cell r="BJ2563">
            <v>0</v>
          </cell>
          <cell r="BK2563">
            <v>0</v>
          </cell>
          <cell r="BL2563">
            <v>0</v>
          </cell>
        </row>
        <row r="2564">
          <cell r="B2564" t="str">
            <v>1.3.02.11.00040</v>
          </cell>
          <cell r="C2564" t="str">
            <v xml:space="preserve">OFICINA MECANICA/CARPINTARIA                      </v>
          </cell>
          <cell r="D2564">
            <v>5</v>
          </cell>
          <cell r="E2564">
            <v>0</v>
          </cell>
          <cell r="F2564">
            <v>0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AO2564">
            <v>0</v>
          </cell>
          <cell r="AP2564">
            <v>0</v>
          </cell>
          <cell r="AQ2564">
            <v>0</v>
          </cell>
          <cell r="AR2564">
            <v>0</v>
          </cell>
          <cell r="AS2564">
            <v>0</v>
          </cell>
          <cell r="AT2564">
            <v>0</v>
          </cell>
          <cell r="AU2564">
            <v>0</v>
          </cell>
          <cell r="AV2564">
            <v>0</v>
          </cell>
          <cell r="AW2564">
            <v>0</v>
          </cell>
          <cell r="AX2564">
            <v>0</v>
          </cell>
          <cell r="AY2564">
            <v>0</v>
          </cell>
          <cell r="AZ2564">
            <v>0</v>
          </cell>
          <cell r="BA2564">
            <v>10095.530000000001</v>
          </cell>
          <cell r="BB2564">
            <v>21270.26</v>
          </cell>
          <cell r="BC2564">
            <v>33153.360000000001</v>
          </cell>
          <cell r="BD2564">
            <v>0</v>
          </cell>
          <cell r="BE2564">
            <v>0</v>
          </cell>
          <cell r="BF2564">
            <v>0</v>
          </cell>
          <cell r="BG2564">
            <v>0</v>
          </cell>
          <cell r="BH2564">
            <v>0</v>
          </cell>
          <cell r="BI2564">
            <v>0</v>
          </cell>
          <cell r="BJ2564">
            <v>0</v>
          </cell>
          <cell r="BK2564">
            <v>0</v>
          </cell>
          <cell r="BL2564">
            <v>0</v>
          </cell>
        </row>
        <row r="2565">
          <cell r="B2565" t="str">
            <v>1.3.02.11.00041</v>
          </cell>
          <cell r="C2565" t="str">
            <v xml:space="preserve">PAVIMENTACAO DE PATIOS/ACESSOS                    </v>
          </cell>
          <cell r="D2565">
            <v>5</v>
          </cell>
          <cell r="E2565">
            <v>0</v>
          </cell>
          <cell r="F2565">
            <v>0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  <cell r="O2565">
            <v>0</v>
          </cell>
          <cell r="P2565">
            <v>0</v>
          </cell>
          <cell r="AO2565">
            <v>0</v>
          </cell>
          <cell r="AP2565">
            <v>0</v>
          </cell>
          <cell r="AQ2565">
            <v>0</v>
          </cell>
          <cell r="AR2565">
            <v>0</v>
          </cell>
          <cell r="AS2565">
            <v>0</v>
          </cell>
          <cell r="AT2565">
            <v>0</v>
          </cell>
          <cell r="AU2565">
            <v>0</v>
          </cell>
          <cell r="AV2565">
            <v>0</v>
          </cell>
          <cell r="AW2565">
            <v>0</v>
          </cell>
          <cell r="AX2565">
            <v>0</v>
          </cell>
          <cell r="AY2565">
            <v>0</v>
          </cell>
          <cell r="AZ2565">
            <v>0</v>
          </cell>
          <cell r="BA2565">
            <v>0</v>
          </cell>
          <cell r="BB2565">
            <v>0</v>
          </cell>
          <cell r="BC2565">
            <v>709.8</v>
          </cell>
          <cell r="BD2565">
            <v>0</v>
          </cell>
          <cell r="BE2565">
            <v>0</v>
          </cell>
          <cell r="BF2565">
            <v>0</v>
          </cell>
          <cell r="BG2565">
            <v>0</v>
          </cell>
          <cell r="BH2565">
            <v>0</v>
          </cell>
          <cell r="BI2565">
            <v>0</v>
          </cell>
          <cell r="BJ2565">
            <v>0</v>
          </cell>
          <cell r="BK2565">
            <v>0</v>
          </cell>
          <cell r="BL2565">
            <v>0</v>
          </cell>
        </row>
        <row r="2566">
          <cell r="B2566" t="str">
            <v>1.3.02.11.00042</v>
          </cell>
          <cell r="C2566" t="str">
            <v xml:space="preserve">POCO ARTESIANO                                    </v>
          </cell>
          <cell r="D2566">
            <v>5</v>
          </cell>
          <cell r="E2566">
            <v>0</v>
          </cell>
          <cell r="F2566">
            <v>0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AO2566">
            <v>0</v>
          </cell>
          <cell r="AP2566">
            <v>0</v>
          </cell>
          <cell r="AQ2566">
            <v>0</v>
          </cell>
          <cell r="AR2566">
            <v>0</v>
          </cell>
          <cell r="AS2566">
            <v>0</v>
          </cell>
          <cell r="AT2566">
            <v>0</v>
          </cell>
          <cell r="AU2566">
            <v>0</v>
          </cell>
          <cell r="AV2566">
            <v>0</v>
          </cell>
          <cell r="AW2566">
            <v>0</v>
          </cell>
          <cell r="AX2566">
            <v>0</v>
          </cell>
          <cell r="AY2566">
            <v>0</v>
          </cell>
          <cell r="AZ2566">
            <v>9148</v>
          </cell>
          <cell r="BA2566">
            <v>14315.41</v>
          </cell>
          <cell r="BB2566">
            <v>14827.41</v>
          </cell>
          <cell r="BC2566">
            <v>15926.41</v>
          </cell>
          <cell r="BD2566">
            <v>0</v>
          </cell>
          <cell r="BE2566">
            <v>0</v>
          </cell>
          <cell r="BF2566">
            <v>0</v>
          </cell>
          <cell r="BG2566">
            <v>0</v>
          </cell>
          <cell r="BH2566">
            <v>0</v>
          </cell>
          <cell r="BI2566">
            <v>0</v>
          </cell>
          <cell r="BJ2566">
            <v>0</v>
          </cell>
          <cell r="BK2566">
            <v>0</v>
          </cell>
          <cell r="BL2566">
            <v>0</v>
          </cell>
        </row>
        <row r="2567">
          <cell r="B2567" t="str">
            <v>1.3.02.11.00043</v>
          </cell>
          <cell r="C2567" t="str">
            <v xml:space="preserve">PORTARIA                                          </v>
          </cell>
          <cell r="D2567">
            <v>5</v>
          </cell>
          <cell r="E2567">
            <v>0</v>
          </cell>
          <cell r="F2567">
            <v>0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  <cell r="O2567">
            <v>0</v>
          </cell>
          <cell r="P2567">
            <v>0</v>
          </cell>
          <cell r="AO2567">
            <v>0</v>
          </cell>
          <cell r="AP2567">
            <v>0</v>
          </cell>
          <cell r="AQ2567">
            <v>0</v>
          </cell>
          <cell r="AR2567">
            <v>0</v>
          </cell>
          <cell r="AS2567">
            <v>0</v>
          </cell>
          <cell r="AT2567">
            <v>0</v>
          </cell>
          <cell r="AU2567">
            <v>0</v>
          </cell>
          <cell r="AV2567">
            <v>0</v>
          </cell>
          <cell r="AW2567">
            <v>0</v>
          </cell>
          <cell r="AX2567">
            <v>0</v>
          </cell>
          <cell r="AY2567">
            <v>0</v>
          </cell>
          <cell r="AZ2567">
            <v>0</v>
          </cell>
          <cell r="BA2567">
            <v>1800</v>
          </cell>
          <cell r="BB2567">
            <v>1800</v>
          </cell>
          <cell r="BC2567">
            <v>1800</v>
          </cell>
          <cell r="BD2567">
            <v>0</v>
          </cell>
          <cell r="BE2567">
            <v>0</v>
          </cell>
          <cell r="BF2567">
            <v>0</v>
          </cell>
          <cell r="BG2567">
            <v>0</v>
          </cell>
          <cell r="BH2567">
            <v>0</v>
          </cell>
          <cell r="BI2567">
            <v>0</v>
          </cell>
          <cell r="BJ2567">
            <v>0</v>
          </cell>
          <cell r="BK2567">
            <v>0</v>
          </cell>
          <cell r="BL2567">
            <v>0</v>
          </cell>
        </row>
        <row r="2568">
          <cell r="B2568" t="str">
            <v>1.3.02.11.00044</v>
          </cell>
          <cell r="C2568" t="str">
            <v xml:space="preserve">REDE DE AGUA POTAVEL                              </v>
          </cell>
          <cell r="D2568">
            <v>5</v>
          </cell>
          <cell r="E2568">
            <v>0</v>
          </cell>
          <cell r="F2568">
            <v>0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AO2568">
            <v>0</v>
          </cell>
          <cell r="AP2568">
            <v>0</v>
          </cell>
          <cell r="AQ2568">
            <v>0</v>
          </cell>
          <cell r="AR2568">
            <v>0</v>
          </cell>
          <cell r="AS2568">
            <v>0</v>
          </cell>
          <cell r="AT2568">
            <v>0</v>
          </cell>
          <cell r="AU2568">
            <v>0</v>
          </cell>
          <cell r="AV2568">
            <v>0</v>
          </cell>
          <cell r="AW2568">
            <v>0</v>
          </cell>
          <cell r="AX2568">
            <v>0</v>
          </cell>
          <cell r="AY2568">
            <v>0</v>
          </cell>
          <cell r="AZ2568">
            <v>0</v>
          </cell>
          <cell r="BA2568">
            <v>0</v>
          </cell>
          <cell r="BB2568">
            <v>0</v>
          </cell>
          <cell r="BC2568">
            <v>28.5</v>
          </cell>
          <cell r="BD2568">
            <v>0</v>
          </cell>
          <cell r="BE2568">
            <v>0</v>
          </cell>
          <cell r="BF2568">
            <v>0</v>
          </cell>
          <cell r="BG2568">
            <v>0</v>
          </cell>
          <cell r="BH2568">
            <v>0</v>
          </cell>
          <cell r="BI2568">
            <v>0</v>
          </cell>
          <cell r="BJ2568">
            <v>0</v>
          </cell>
          <cell r="BK2568">
            <v>0</v>
          </cell>
          <cell r="BL2568">
            <v>0</v>
          </cell>
        </row>
        <row r="2569">
          <cell r="B2569" t="str">
            <v>1.3.02.11.00045</v>
          </cell>
          <cell r="C2569" t="str">
            <v xml:space="preserve">REDE DE AGUA PLUVIAIS                             </v>
          </cell>
          <cell r="D2569">
            <v>5</v>
          </cell>
          <cell r="E2569">
            <v>0</v>
          </cell>
          <cell r="F2569">
            <v>0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  <cell r="AO2569">
            <v>0</v>
          </cell>
          <cell r="AP2569">
            <v>0</v>
          </cell>
          <cell r="AQ2569">
            <v>0</v>
          </cell>
          <cell r="AR2569">
            <v>0</v>
          </cell>
          <cell r="AS2569">
            <v>0</v>
          </cell>
          <cell r="AT2569">
            <v>0</v>
          </cell>
          <cell r="AU2569">
            <v>0</v>
          </cell>
          <cell r="AV2569">
            <v>0</v>
          </cell>
          <cell r="AW2569">
            <v>0</v>
          </cell>
          <cell r="AX2569">
            <v>0</v>
          </cell>
          <cell r="AY2569">
            <v>0</v>
          </cell>
          <cell r="AZ2569">
            <v>10377</v>
          </cell>
          <cell r="BA2569">
            <v>89822.05</v>
          </cell>
          <cell r="BB2569">
            <v>124868.24</v>
          </cell>
          <cell r="BC2569">
            <v>150397.74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  <cell r="BK2569">
            <v>0</v>
          </cell>
          <cell r="BL2569">
            <v>0</v>
          </cell>
        </row>
        <row r="2570">
          <cell r="B2570" t="str">
            <v>1.3.02.11.00046</v>
          </cell>
          <cell r="C2570" t="str">
            <v xml:space="preserve">REFEITORIO/COZINHA                                </v>
          </cell>
          <cell r="D2570">
            <v>5</v>
          </cell>
          <cell r="E2570">
            <v>0</v>
          </cell>
          <cell r="F2570">
            <v>0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0</v>
          </cell>
          <cell r="P2570">
            <v>0</v>
          </cell>
          <cell r="AO2570">
            <v>0</v>
          </cell>
          <cell r="AP2570">
            <v>0</v>
          </cell>
          <cell r="AQ2570">
            <v>0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0</v>
          </cell>
          <cell r="AY2570">
            <v>0</v>
          </cell>
          <cell r="AZ2570">
            <v>4827.6499999999996</v>
          </cell>
          <cell r="BA2570">
            <v>4827.6499999999996</v>
          </cell>
          <cell r="BB2570">
            <v>7263.75</v>
          </cell>
          <cell r="BC2570">
            <v>17365.650000000001</v>
          </cell>
          <cell r="BD2570">
            <v>0</v>
          </cell>
          <cell r="BE2570">
            <v>0</v>
          </cell>
          <cell r="BF2570">
            <v>0</v>
          </cell>
          <cell r="BG2570">
            <v>0</v>
          </cell>
          <cell r="BH2570">
            <v>0</v>
          </cell>
          <cell r="BI2570">
            <v>0</v>
          </cell>
          <cell r="BJ2570">
            <v>0</v>
          </cell>
          <cell r="BK2570">
            <v>0</v>
          </cell>
          <cell r="BL2570">
            <v>0</v>
          </cell>
        </row>
        <row r="2571">
          <cell r="B2571" t="str">
            <v>1.3.02.11.00047</v>
          </cell>
          <cell r="C2571" t="str">
            <v xml:space="preserve">TAXAS E LICENCAS                                  </v>
          </cell>
          <cell r="D2571">
            <v>5</v>
          </cell>
          <cell r="E2571">
            <v>0</v>
          </cell>
          <cell r="F2571">
            <v>0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AO2571">
            <v>0</v>
          </cell>
          <cell r="AP2571">
            <v>0</v>
          </cell>
          <cell r="AQ2571">
            <v>0</v>
          </cell>
          <cell r="AR2571">
            <v>0</v>
          </cell>
          <cell r="AS2571">
            <v>0</v>
          </cell>
          <cell r="AT2571">
            <v>0</v>
          </cell>
          <cell r="AU2571">
            <v>0</v>
          </cell>
          <cell r="AV2571">
            <v>0</v>
          </cell>
          <cell r="AW2571">
            <v>18.62</v>
          </cell>
          <cell r="AX2571">
            <v>18.62</v>
          </cell>
          <cell r="AY2571">
            <v>48.62</v>
          </cell>
          <cell r="AZ2571">
            <v>4646.22</v>
          </cell>
          <cell r="BA2571">
            <v>4646.22</v>
          </cell>
          <cell r="BB2571">
            <v>4646.22</v>
          </cell>
          <cell r="BC2571">
            <v>4646.22</v>
          </cell>
          <cell r="BD2571">
            <v>0</v>
          </cell>
          <cell r="BE2571">
            <v>0</v>
          </cell>
          <cell r="BF2571">
            <v>0</v>
          </cell>
          <cell r="BG2571">
            <v>0</v>
          </cell>
          <cell r="BH2571">
            <v>0</v>
          </cell>
          <cell r="BI2571">
            <v>0</v>
          </cell>
          <cell r="BJ2571">
            <v>0</v>
          </cell>
          <cell r="BK2571">
            <v>0</v>
          </cell>
          <cell r="BL2571">
            <v>0</v>
          </cell>
        </row>
        <row r="2572">
          <cell r="B2572" t="str">
            <v>1.3.02.11.00048</v>
          </cell>
          <cell r="C2572" t="str">
            <v xml:space="preserve">VARANDA DE MISTURA/ENSAQUE                        </v>
          </cell>
          <cell r="D2572">
            <v>5</v>
          </cell>
          <cell r="E2572">
            <v>0</v>
          </cell>
          <cell r="F2572">
            <v>0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AO2572">
            <v>0</v>
          </cell>
          <cell r="AP2572">
            <v>0</v>
          </cell>
          <cell r="AQ2572">
            <v>0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0</v>
          </cell>
          <cell r="AY2572">
            <v>0</v>
          </cell>
          <cell r="AZ2572">
            <v>0</v>
          </cell>
          <cell r="BA2572">
            <v>0</v>
          </cell>
          <cell r="BB2572">
            <v>0</v>
          </cell>
          <cell r="BC2572">
            <v>0</v>
          </cell>
          <cell r="BD2572">
            <v>0</v>
          </cell>
          <cell r="BE2572">
            <v>0</v>
          </cell>
          <cell r="BF2572">
            <v>0</v>
          </cell>
          <cell r="BG2572">
            <v>0</v>
          </cell>
          <cell r="BH2572">
            <v>0</v>
          </cell>
          <cell r="BI2572">
            <v>0</v>
          </cell>
          <cell r="BJ2572">
            <v>0</v>
          </cell>
          <cell r="BK2572">
            <v>0</v>
          </cell>
          <cell r="BL2572">
            <v>0</v>
          </cell>
        </row>
        <row r="2573">
          <cell r="B2573" t="str">
            <v>1.3.02.11.00049</v>
          </cell>
          <cell r="C2573" t="str">
            <v xml:space="preserve">VESTIARIO/BANHEIROS                               </v>
          </cell>
          <cell r="D2573">
            <v>5</v>
          </cell>
          <cell r="E2573">
            <v>0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AO2573">
            <v>0</v>
          </cell>
          <cell r="AP2573">
            <v>0</v>
          </cell>
          <cell r="AQ2573">
            <v>0</v>
          </cell>
          <cell r="AR2573">
            <v>0</v>
          </cell>
          <cell r="AS2573">
            <v>0</v>
          </cell>
          <cell r="AT2573">
            <v>0</v>
          </cell>
          <cell r="AU2573">
            <v>0</v>
          </cell>
          <cell r="AV2573">
            <v>0</v>
          </cell>
          <cell r="AW2573">
            <v>0</v>
          </cell>
          <cell r="AX2573">
            <v>0</v>
          </cell>
          <cell r="AY2573">
            <v>0</v>
          </cell>
          <cell r="AZ2573">
            <v>4072.89</v>
          </cell>
          <cell r="BA2573">
            <v>11716.7</v>
          </cell>
          <cell r="BB2573">
            <v>19305.95</v>
          </cell>
          <cell r="BC2573">
            <v>26317.55</v>
          </cell>
          <cell r="BD2573">
            <v>0</v>
          </cell>
          <cell r="BE2573">
            <v>0</v>
          </cell>
          <cell r="BF2573">
            <v>0</v>
          </cell>
          <cell r="BG2573">
            <v>0</v>
          </cell>
          <cell r="BH2573">
            <v>0</v>
          </cell>
          <cell r="BI2573">
            <v>0</v>
          </cell>
          <cell r="BJ2573">
            <v>0</v>
          </cell>
          <cell r="BK2573">
            <v>0</v>
          </cell>
          <cell r="BL2573">
            <v>0</v>
          </cell>
        </row>
        <row r="2574">
          <cell r="B2574" t="str">
            <v>1.3.02.12</v>
          </cell>
          <cell r="C2574" t="str">
            <v xml:space="preserve">CONSTRUÃıES EM ANDAMENTO - PGA                    </v>
          </cell>
          <cell r="D2574">
            <v>4</v>
          </cell>
          <cell r="E2574">
            <v>0</v>
          </cell>
          <cell r="F2574">
            <v>0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AO2574">
            <v>0</v>
          </cell>
          <cell r="AP2574">
            <v>0</v>
          </cell>
          <cell r="AQ2574">
            <v>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3300</v>
          </cell>
          <cell r="AW2574">
            <v>4280</v>
          </cell>
          <cell r="AX2574">
            <v>4692.8999999999996</v>
          </cell>
          <cell r="AY2574">
            <v>4697.17</v>
          </cell>
          <cell r="AZ2574">
            <v>4742.7700000000004</v>
          </cell>
          <cell r="BA2574">
            <v>17510.54</v>
          </cell>
          <cell r="BB2574">
            <v>27330.22</v>
          </cell>
          <cell r="BC2574">
            <v>35977.019999999997</v>
          </cell>
          <cell r="BD2574">
            <v>0</v>
          </cell>
          <cell r="BE2574">
            <v>0</v>
          </cell>
          <cell r="BF2574">
            <v>0</v>
          </cell>
          <cell r="BG2574">
            <v>0</v>
          </cell>
          <cell r="BH2574">
            <v>0</v>
          </cell>
          <cell r="BI2574">
            <v>0</v>
          </cell>
          <cell r="BJ2574">
            <v>0</v>
          </cell>
          <cell r="BK2574">
            <v>0</v>
          </cell>
          <cell r="BL2574">
            <v>0</v>
          </cell>
        </row>
        <row r="2575">
          <cell r="B2575" t="str">
            <v>1.3.02.12.00001</v>
          </cell>
          <cell r="C2575" t="str">
            <v xml:space="preserve">SERVIÃOS TOPOGRAFICOS                             </v>
          </cell>
          <cell r="D2575">
            <v>5</v>
          </cell>
          <cell r="E2575">
            <v>0</v>
          </cell>
          <cell r="F2575">
            <v>0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0</v>
          </cell>
          <cell r="P2575">
            <v>0</v>
          </cell>
          <cell r="AO2575">
            <v>0</v>
          </cell>
          <cell r="AP2575">
            <v>0</v>
          </cell>
          <cell r="AQ2575">
            <v>0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3300</v>
          </cell>
          <cell r="AW2575">
            <v>4280</v>
          </cell>
          <cell r="AX2575">
            <v>4692.8999999999996</v>
          </cell>
          <cell r="AY2575">
            <v>4692.8999999999996</v>
          </cell>
          <cell r="AZ2575">
            <v>4692.8999999999996</v>
          </cell>
          <cell r="BA2575">
            <v>4692.8999999999996</v>
          </cell>
          <cell r="BB2575">
            <v>8192.9</v>
          </cell>
          <cell r="BC2575">
            <v>8192.9</v>
          </cell>
          <cell r="BD2575">
            <v>0</v>
          </cell>
          <cell r="BE2575">
            <v>0</v>
          </cell>
          <cell r="BF2575">
            <v>0</v>
          </cell>
          <cell r="BG2575">
            <v>0</v>
          </cell>
          <cell r="BH2575">
            <v>0</v>
          </cell>
          <cell r="BI2575">
            <v>0</v>
          </cell>
          <cell r="BJ2575">
            <v>0</v>
          </cell>
          <cell r="BK2575">
            <v>0</v>
          </cell>
          <cell r="BL2575">
            <v>0</v>
          </cell>
        </row>
        <row r="2576">
          <cell r="B2576" t="str">
            <v>1.3.02.12.00002</v>
          </cell>
          <cell r="C2576" t="str">
            <v xml:space="preserve">TERRAPLANAGEM                                     </v>
          </cell>
          <cell r="D2576">
            <v>5</v>
          </cell>
          <cell r="E2576">
            <v>0</v>
          </cell>
          <cell r="F2576">
            <v>0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  <cell r="AY2576">
            <v>0</v>
          </cell>
          <cell r="AZ2576">
            <v>0</v>
          </cell>
          <cell r="BA2576">
            <v>0</v>
          </cell>
          <cell r="BB2576">
            <v>0</v>
          </cell>
          <cell r="BC2576">
            <v>0</v>
          </cell>
          <cell r="BD2576">
            <v>0</v>
          </cell>
          <cell r="BE2576">
            <v>0</v>
          </cell>
          <cell r="BF2576">
            <v>0</v>
          </cell>
          <cell r="BG2576">
            <v>0</v>
          </cell>
          <cell r="BH2576">
            <v>0</v>
          </cell>
          <cell r="BI2576">
            <v>0</v>
          </cell>
          <cell r="BJ2576">
            <v>0</v>
          </cell>
          <cell r="BK2576">
            <v>0</v>
          </cell>
          <cell r="BL2576">
            <v>0</v>
          </cell>
        </row>
        <row r="2577">
          <cell r="B2577" t="str">
            <v>1.3.02.12.00003</v>
          </cell>
          <cell r="C2577" t="str">
            <v xml:space="preserve">PROJETOS                                          </v>
          </cell>
          <cell r="D2577">
            <v>5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  <cell r="AY2577">
            <v>0</v>
          </cell>
          <cell r="AZ2577">
            <v>0</v>
          </cell>
          <cell r="BA2577">
            <v>0</v>
          </cell>
          <cell r="BB2577">
            <v>0</v>
          </cell>
          <cell r="BC2577">
            <v>0</v>
          </cell>
          <cell r="BD2577">
            <v>0</v>
          </cell>
          <cell r="BE2577">
            <v>0</v>
          </cell>
          <cell r="BF2577">
            <v>0</v>
          </cell>
          <cell r="BG2577">
            <v>0</v>
          </cell>
          <cell r="BH2577">
            <v>0</v>
          </cell>
          <cell r="BI2577">
            <v>0</v>
          </cell>
          <cell r="BJ2577">
            <v>0</v>
          </cell>
          <cell r="BK2577">
            <v>0</v>
          </cell>
          <cell r="BL2577">
            <v>0</v>
          </cell>
        </row>
        <row r="2578">
          <cell r="B2578" t="str">
            <v>1.3.02.12.00004</v>
          </cell>
          <cell r="C2578" t="str">
            <v xml:space="preserve">SERVICOS DE SONDAGEM                              </v>
          </cell>
          <cell r="D2578">
            <v>5</v>
          </cell>
          <cell r="E2578">
            <v>0</v>
          </cell>
          <cell r="F2578">
            <v>0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AO2578">
            <v>0</v>
          </cell>
          <cell r="AP2578">
            <v>0</v>
          </cell>
          <cell r="AQ2578">
            <v>0</v>
          </cell>
          <cell r="AR2578">
            <v>0</v>
          </cell>
          <cell r="AS2578">
            <v>0</v>
          </cell>
          <cell r="AT2578">
            <v>0</v>
          </cell>
          <cell r="AU2578">
            <v>0</v>
          </cell>
          <cell r="AV2578">
            <v>0</v>
          </cell>
          <cell r="AW2578">
            <v>0</v>
          </cell>
          <cell r="AX2578">
            <v>0</v>
          </cell>
          <cell r="AY2578">
            <v>0</v>
          </cell>
          <cell r="AZ2578">
            <v>0</v>
          </cell>
          <cell r="BA2578">
            <v>0</v>
          </cell>
          <cell r="BB2578">
            <v>2824.88</v>
          </cell>
          <cell r="BC2578">
            <v>2824.88</v>
          </cell>
          <cell r="BD2578">
            <v>0</v>
          </cell>
          <cell r="BE2578">
            <v>0</v>
          </cell>
          <cell r="BF2578">
            <v>0</v>
          </cell>
          <cell r="BG2578">
            <v>0</v>
          </cell>
          <cell r="BH2578">
            <v>0</v>
          </cell>
          <cell r="BI2578">
            <v>0</v>
          </cell>
          <cell r="BJ2578">
            <v>0</v>
          </cell>
          <cell r="BK2578">
            <v>0</v>
          </cell>
          <cell r="BL2578">
            <v>0</v>
          </cell>
        </row>
        <row r="2579">
          <cell r="B2579" t="str">
            <v>1.3.02.12.00006</v>
          </cell>
          <cell r="C2579" t="str">
            <v xml:space="preserve">DRENAGEM PROFUNDA                                 </v>
          </cell>
          <cell r="D2579">
            <v>5</v>
          </cell>
          <cell r="E2579">
            <v>0</v>
          </cell>
          <cell r="F2579">
            <v>0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AO2579">
            <v>0</v>
          </cell>
          <cell r="AP2579">
            <v>0</v>
          </cell>
          <cell r="AQ2579">
            <v>0</v>
          </cell>
          <cell r="AR2579">
            <v>0</v>
          </cell>
          <cell r="AS2579">
            <v>0</v>
          </cell>
          <cell r="AT2579">
            <v>0</v>
          </cell>
          <cell r="AU2579">
            <v>0</v>
          </cell>
          <cell r="AV2579">
            <v>0</v>
          </cell>
          <cell r="AW2579">
            <v>0</v>
          </cell>
          <cell r="AX2579">
            <v>0</v>
          </cell>
          <cell r="AY2579">
            <v>0</v>
          </cell>
          <cell r="AZ2579">
            <v>0</v>
          </cell>
          <cell r="BA2579">
            <v>0</v>
          </cell>
          <cell r="BB2579">
            <v>0</v>
          </cell>
          <cell r="BC2579">
            <v>0</v>
          </cell>
          <cell r="BD2579">
            <v>0</v>
          </cell>
          <cell r="BE2579">
            <v>0</v>
          </cell>
          <cell r="BF2579">
            <v>0</v>
          </cell>
          <cell r="BG2579">
            <v>0</v>
          </cell>
          <cell r="BH2579">
            <v>0</v>
          </cell>
          <cell r="BI2579">
            <v>0</v>
          </cell>
          <cell r="BJ2579">
            <v>0</v>
          </cell>
          <cell r="BK2579">
            <v>0</v>
          </cell>
          <cell r="BL2579">
            <v>0</v>
          </cell>
        </row>
        <row r="2580">
          <cell r="B2580" t="str">
            <v>1.3.02.12.00007</v>
          </cell>
          <cell r="C2580" t="str">
            <v xml:space="preserve">CERCAS E ALAMBRADOS                               </v>
          </cell>
          <cell r="D2580">
            <v>5</v>
          </cell>
          <cell r="E2580">
            <v>0</v>
          </cell>
          <cell r="F2580">
            <v>0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AO2580">
            <v>0</v>
          </cell>
          <cell r="AP2580">
            <v>0</v>
          </cell>
          <cell r="AQ2580">
            <v>0</v>
          </cell>
          <cell r="AR2580">
            <v>0</v>
          </cell>
          <cell r="AS2580">
            <v>0</v>
          </cell>
          <cell r="AT2580">
            <v>0</v>
          </cell>
          <cell r="AU2580">
            <v>0</v>
          </cell>
          <cell r="AV2580">
            <v>0</v>
          </cell>
          <cell r="AW2580">
            <v>0</v>
          </cell>
          <cell r="AX2580">
            <v>0</v>
          </cell>
          <cell r="AY2580">
            <v>0</v>
          </cell>
          <cell r="AZ2580">
            <v>0</v>
          </cell>
          <cell r="BA2580">
            <v>0</v>
          </cell>
          <cell r="BB2580">
            <v>0</v>
          </cell>
          <cell r="BC2580">
            <v>0</v>
          </cell>
          <cell r="BD2580">
            <v>0</v>
          </cell>
          <cell r="BE2580">
            <v>0</v>
          </cell>
          <cell r="BF2580">
            <v>0</v>
          </cell>
          <cell r="BG2580">
            <v>0</v>
          </cell>
          <cell r="BH2580">
            <v>0</v>
          </cell>
          <cell r="BI2580">
            <v>0</v>
          </cell>
          <cell r="BJ2580">
            <v>0</v>
          </cell>
          <cell r="BK2580">
            <v>0</v>
          </cell>
          <cell r="BL2580">
            <v>0</v>
          </cell>
        </row>
        <row r="2581">
          <cell r="B2581" t="str">
            <v>1.3.02.12.00008</v>
          </cell>
          <cell r="C2581" t="str">
            <v xml:space="preserve">OBRAS CIVIS                                       </v>
          </cell>
          <cell r="D2581">
            <v>5</v>
          </cell>
          <cell r="E2581">
            <v>0</v>
          </cell>
          <cell r="F2581">
            <v>0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AO2581">
            <v>0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T2581">
            <v>0</v>
          </cell>
          <cell r="AU2581">
            <v>0</v>
          </cell>
          <cell r="AV2581">
            <v>0</v>
          </cell>
          <cell r="AW2581">
            <v>0</v>
          </cell>
          <cell r="AX2581">
            <v>0</v>
          </cell>
          <cell r="AY2581">
            <v>0</v>
          </cell>
          <cell r="AZ2581">
            <v>0</v>
          </cell>
          <cell r="BA2581">
            <v>0</v>
          </cell>
          <cell r="BB2581">
            <v>0</v>
          </cell>
          <cell r="BC2581">
            <v>0</v>
          </cell>
          <cell r="BD2581">
            <v>0</v>
          </cell>
          <cell r="BE2581">
            <v>0</v>
          </cell>
          <cell r="BF2581">
            <v>0</v>
          </cell>
          <cell r="BG2581">
            <v>0</v>
          </cell>
          <cell r="BH2581">
            <v>0</v>
          </cell>
          <cell r="BI2581">
            <v>0</v>
          </cell>
          <cell r="BJ2581">
            <v>0</v>
          </cell>
          <cell r="BK2581">
            <v>0</v>
          </cell>
          <cell r="BL2581">
            <v>0</v>
          </cell>
        </row>
        <row r="2582">
          <cell r="B2582" t="str">
            <v>1.3.02.12.00009</v>
          </cell>
          <cell r="C2582" t="str">
            <v xml:space="preserve">INSTALACOES ELETRICAS/ILUM.PUBLICA                </v>
          </cell>
          <cell r="D2582">
            <v>5</v>
          </cell>
          <cell r="E2582">
            <v>0</v>
          </cell>
          <cell r="F2582">
            <v>0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AO2582">
            <v>0</v>
          </cell>
          <cell r="AP2582">
            <v>0</v>
          </cell>
          <cell r="AQ2582">
            <v>0</v>
          </cell>
          <cell r="AR2582">
            <v>0</v>
          </cell>
          <cell r="AS2582">
            <v>0</v>
          </cell>
          <cell r="AT2582">
            <v>0</v>
          </cell>
          <cell r="AU2582">
            <v>0</v>
          </cell>
          <cell r="AV2582">
            <v>0</v>
          </cell>
          <cell r="AW2582">
            <v>0</v>
          </cell>
          <cell r="AX2582">
            <v>0</v>
          </cell>
          <cell r="AY2582">
            <v>0</v>
          </cell>
          <cell r="AZ2582">
            <v>0</v>
          </cell>
          <cell r="BA2582">
            <v>0</v>
          </cell>
          <cell r="BB2582">
            <v>0</v>
          </cell>
          <cell r="BC2582">
            <v>0</v>
          </cell>
          <cell r="BD2582">
            <v>0</v>
          </cell>
          <cell r="BE2582">
            <v>0</v>
          </cell>
          <cell r="BF2582">
            <v>0</v>
          </cell>
          <cell r="BG2582">
            <v>0</v>
          </cell>
          <cell r="BH2582">
            <v>0</v>
          </cell>
          <cell r="BI2582">
            <v>0</v>
          </cell>
          <cell r="BJ2582">
            <v>0</v>
          </cell>
          <cell r="BK2582">
            <v>0</v>
          </cell>
          <cell r="BL2582">
            <v>0</v>
          </cell>
        </row>
        <row r="2583">
          <cell r="B2583" t="str">
            <v>1.3.02.12.00010</v>
          </cell>
          <cell r="C2583" t="str">
            <v xml:space="preserve">EQUIPAMENTOS DE INFORMATICA                       </v>
          </cell>
          <cell r="D2583">
            <v>5</v>
          </cell>
          <cell r="E2583">
            <v>0</v>
          </cell>
          <cell r="F2583">
            <v>0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AO2583">
            <v>0</v>
          </cell>
          <cell r="AP2583">
            <v>0</v>
          </cell>
          <cell r="AQ2583">
            <v>0</v>
          </cell>
          <cell r="AR2583">
            <v>0</v>
          </cell>
          <cell r="AS2583">
            <v>0</v>
          </cell>
          <cell r="AT2583">
            <v>0</v>
          </cell>
          <cell r="AU2583">
            <v>0</v>
          </cell>
          <cell r="AV2583">
            <v>0</v>
          </cell>
          <cell r="AW2583">
            <v>0</v>
          </cell>
          <cell r="AX2583">
            <v>0</v>
          </cell>
          <cell r="AY2583">
            <v>0</v>
          </cell>
          <cell r="AZ2583">
            <v>0</v>
          </cell>
          <cell r="BA2583">
            <v>0</v>
          </cell>
          <cell r="BB2583">
            <v>0</v>
          </cell>
          <cell r="BC2583">
            <v>0</v>
          </cell>
          <cell r="BD2583">
            <v>0</v>
          </cell>
          <cell r="BE2583">
            <v>0</v>
          </cell>
          <cell r="BF2583">
            <v>0</v>
          </cell>
          <cell r="BG2583">
            <v>0</v>
          </cell>
          <cell r="BH2583">
            <v>0</v>
          </cell>
          <cell r="BI2583">
            <v>0</v>
          </cell>
          <cell r="BJ2583">
            <v>0</v>
          </cell>
          <cell r="BK2583">
            <v>0</v>
          </cell>
          <cell r="BL2583">
            <v>0</v>
          </cell>
        </row>
        <row r="2584">
          <cell r="B2584" t="str">
            <v>1.3.02.12.00011</v>
          </cell>
          <cell r="C2584" t="str">
            <v xml:space="preserve">MAQUINAS E EQUIP.NACIONAIS                        </v>
          </cell>
          <cell r="D2584">
            <v>5</v>
          </cell>
          <cell r="E2584">
            <v>0</v>
          </cell>
          <cell r="F2584">
            <v>0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AO2584">
            <v>0</v>
          </cell>
          <cell r="AP2584">
            <v>0</v>
          </cell>
          <cell r="AQ2584">
            <v>0</v>
          </cell>
          <cell r="AR2584">
            <v>0</v>
          </cell>
          <cell r="AS2584">
            <v>0</v>
          </cell>
          <cell r="AT2584">
            <v>0</v>
          </cell>
          <cell r="AU2584">
            <v>0</v>
          </cell>
          <cell r="AV2584">
            <v>0</v>
          </cell>
          <cell r="AW2584">
            <v>0</v>
          </cell>
          <cell r="AX2584">
            <v>0</v>
          </cell>
          <cell r="AY2584">
            <v>0</v>
          </cell>
          <cell r="AZ2584">
            <v>0</v>
          </cell>
          <cell r="BA2584">
            <v>0</v>
          </cell>
          <cell r="BB2584">
            <v>0</v>
          </cell>
          <cell r="BC2584">
            <v>0</v>
          </cell>
          <cell r="BD2584">
            <v>0</v>
          </cell>
          <cell r="BE2584">
            <v>0</v>
          </cell>
          <cell r="BF2584">
            <v>0</v>
          </cell>
          <cell r="BG2584">
            <v>0</v>
          </cell>
          <cell r="BH2584">
            <v>0</v>
          </cell>
          <cell r="BI2584">
            <v>0</v>
          </cell>
          <cell r="BJ2584">
            <v>0</v>
          </cell>
          <cell r="BK2584">
            <v>0</v>
          </cell>
          <cell r="BL2584">
            <v>0</v>
          </cell>
        </row>
        <row r="2585">
          <cell r="B2585" t="str">
            <v>1.3.02.12.00012</v>
          </cell>
          <cell r="C2585" t="str">
            <v xml:space="preserve">MAQUINAS E EQUIP.IMPORTADOS                       </v>
          </cell>
          <cell r="D2585">
            <v>5</v>
          </cell>
          <cell r="E2585">
            <v>0</v>
          </cell>
          <cell r="F2585">
            <v>0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  <cell r="AO2585">
            <v>0</v>
          </cell>
          <cell r="AP2585">
            <v>0</v>
          </cell>
          <cell r="AQ2585">
            <v>0</v>
          </cell>
          <cell r="AR2585">
            <v>0</v>
          </cell>
          <cell r="AS2585">
            <v>0</v>
          </cell>
          <cell r="AT2585">
            <v>0</v>
          </cell>
          <cell r="AU2585">
            <v>0</v>
          </cell>
          <cell r="AV2585">
            <v>0</v>
          </cell>
          <cell r="AW2585">
            <v>0</v>
          </cell>
          <cell r="AX2585">
            <v>0</v>
          </cell>
          <cell r="AY2585">
            <v>0</v>
          </cell>
          <cell r="AZ2585">
            <v>0</v>
          </cell>
          <cell r="BA2585">
            <v>0</v>
          </cell>
          <cell r="BB2585">
            <v>0</v>
          </cell>
          <cell r="BC2585">
            <v>0</v>
          </cell>
          <cell r="BD2585">
            <v>0</v>
          </cell>
          <cell r="BE2585">
            <v>0</v>
          </cell>
          <cell r="BF2585">
            <v>0</v>
          </cell>
          <cell r="BG2585">
            <v>0</v>
          </cell>
          <cell r="BH2585">
            <v>0</v>
          </cell>
          <cell r="BI2585">
            <v>0</v>
          </cell>
          <cell r="BJ2585">
            <v>0</v>
          </cell>
          <cell r="BK2585">
            <v>0</v>
          </cell>
          <cell r="BL2585">
            <v>0</v>
          </cell>
        </row>
        <row r="2586">
          <cell r="B2586" t="str">
            <v>1.3.02.12.00013</v>
          </cell>
          <cell r="C2586" t="str">
            <v xml:space="preserve">AR CONDICIONADO                                   </v>
          </cell>
          <cell r="D2586">
            <v>5</v>
          </cell>
          <cell r="E2586">
            <v>0</v>
          </cell>
          <cell r="F2586">
            <v>0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0</v>
          </cell>
          <cell r="P2586">
            <v>0</v>
          </cell>
          <cell r="AO2586">
            <v>0</v>
          </cell>
          <cell r="AP2586">
            <v>0</v>
          </cell>
          <cell r="AQ2586">
            <v>0</v>
          </cell>
          <cell r="AR2586">
            <v>0</v>
          </cell>
          <cell r="AS2586">
            <v>0</v>
          </cell>
          <cell r="AT2586">
            <v>0</v>
          </cell>
          <cell r="AU2586">
            <v>0</v>
          </cell>
          <cell r="AV2586">
            <v>0</v>
          </cell>
          <cell r="AW2586">
            <v>0</v>
          </cell>
          <cell r="AX2586">
            <v>0</v>
          </cell>
          <cell r="AY2586">
            <v>0</v>
          </cell>
          <cell r="AZ2586">
            <v>0</v>
          </cell>
          <cell r="BA2586">
            <v>0</v>
          </cell>
          <cell r="BB2586">
            <v>0</v>
          </cell>
          <cell r="BC2586">
            <v>0</v>
          </cell>
          <cell r="BD2586">
            <v>0</v>
          </cell>
          <cell r="BE2586">
            <v>0</v>
          </cell>
          <cell r="BF2586">
            <v>0</v>
          </cell>
          <cell r="BG2586">
            <v>0</v>
          </cell>
          <cell r="BH2586">
            <v>0</v>
          </cell>
          <cell r="BI2586">
            <v>0</v>
          </cell>
          <cell r="BJ2586">
            <v>0</v>
          </cell>
          <cell r="BK2586">
            <v>0</v>
          </cell>
          <cell r="BL2586">
            <v>0</v>
          </cell>
        </row>
        <row r="2587">
          <cell r="B2587" t="str">
            <v>1.3.02.12.00014</v>
          </cell>
          <cell r="C2587" t="str">
            <v xml:space="preserve">MOVEIS E UTENSILIOS                               </v>
          </cell>
          <cell r="D2587">
            <v>5</v>
          </cell>
          <cell r="E2587">
            <v>0</v>
          </cell>
          <cell r="F2587">
            <v>0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  <cell r="O2587">
            <v>0</v>
          </cell>
          <cell r="P2587">
            <v>0</v>
          </cell>
          <cell r="AO2587">
            <v>0</v>
          </cell>
          <cell r="AP2587">
            <v>0</v>
          </cell>
          <cell r="AQ2587">
            <v>0</v>
          </cell>
          <cell r="AR2587">
            <v>0</v>
          </cell>
          <cell r="AS2587">
            <v>0</v>
          </cell>
          <cell r="AT2587">
            <v>0</v>
          </cell>
          <cell r="AU2587">
            <v>0</v>
          </cell>
          <cell r="AV2587">
            <v>0</v>
          </cell>
          <cell r="AW2587">
            <v>0</v>
          </cell>
          <cell r="AX2587">
            <v>0</v>
          </cell>
          <cell r="AY2587">
            <v>0</v>
          </cell>
          <cell r="AZ2587">
            <v>0</v>
          </cell>
          <cell r="BA2587">
            <v>0</v>
          </cell>
          <cell r="BB2587">
            <v>2925</v>
          </cell>
          <cell r="BC2587">
            <v>9945</v>
          </cell>
          <cell r="BD2587">
            <v>0</v>
          </cell>
          <cell r="BE2587">
            <v>0</v>
          </cell>
          <cell r="BF2587">
            <v>0</v>
          </cell>
          <cell r="BG2587">
            <v>0</v>
          </cell>
          <cell r="BH2587">
            <v>0</v>
          </cell>
          <cell r="BI2587">
            <v>0</v>
          </cell>
          <cell r="BJ2587">
            <v>0</v>
          </cell>
          <cell r="BK2587">
            <v>0</v>
          </cell>
          <cell r="BL2587">
            <v>0</v>
          </cell>
        </row>
        <row r="2588">
          <cell r="B2588" t="str">
            <v>1.3.02.12.00015</v>
          </cell>
          <cell r="C2588" t="str">
            <v xml:space="preserve">ADMINISTRACAO DE OBRAS                            </v>
          </cell>
          <cell r="D2588">
            <v>5</v>
          </cell>
          <cell r="E2588">
            <v>0</v>
          </cell>
          <cell r="F2588">
            <v>0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AO2588">
            <v>0</v>
          </cell>
          <cell r="AP2588">
            <v>0</v>
          </cell>
          <cell r="AQ2588">
            <v>0</v>
          </cell>
          <cell r="AR2588">
            <v>0</v>
          </cell>
          <cell r="AS2588">
            <v>0</v>
          </cell>
          <cell r="AT2588">
            <v>0</v>
          </cell>
          <cell r="AU2588">
            <v>0</v>
          </cell>
          <cell r="AV2588">
            <v>0</v>
          </cell>
          <cell r="AW2588">
            <v>0</v>
          </cell>
          <cell r="AX2588">
            <v>0</v>
          </cell>
          <cell r="AY2588">
            <v>0</v>
          </cell>
          <cell r="AZ2588">
            <v>0</v>
          </cell>
          <cell r="BA2588">
            <v>561.79999999999995</v>
          </cell>
          <cell r="BB2588">
            <v>1123.5999999999999</v>
          </cell>
          <cell r="BC2588">
            <v>1685.4</v>
          </cell>
          <cell r="BD2588">
            <v>0</v>
          </cell>
          <cell r="BE2588">
            <v>0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0</v>
          </cell>
          <cell r="BK2588">
            <v>0</v>
          </cell>
          <cell r="BL2588">
            <v>0</v>
          </cell>
        </row>
        <row r="2589">
          <cell r="B2589" t="str">
            <v>1.3.02.12.00016</v>
          </cell>
          <cell r="C2589" t="str">
            <v xml:space="preserve">APOIO AOS MOTORISTAS                              </v>
          </cell>
          <cell r="D2589">
            <v>5</v>
          </cell>
          <cell r="E2589">
            <v>0</v>
          </cell>
          <cell r="F2589">
            <v>0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  <cell r="AY2589">
            <v>0</v>
          </cell>
          <cell r="AZ2589">
            <v>0</v>
          </cell>
          <cell r="BA2589">
            <v>0</v>
          </cell>
          <cell r="BB2589">
            <v>0</v>
          </cell>
          <cell r="BC2589">
            <v>0</v>
          </cell>
          <cell r="BD2589">
            <v>0</v>
          </cell>
          <cell r="BE2589">
            <v>0</v>
          </cell>
          <cell r="BF2589">
            <v>0</v>
          </cell>
          <cell r="BG2589">
            <v>0</v>
          </cell>
          <cell r="BH2589">
            <v>0</v>
          </cell>
          <cell r="BI2589">
            <v>0</v>
          </cell>
          <cell r="BJ2589">
            <v>0</v>
          </cell>
          <cell r="BK2589">
            <v>0</v>
          </cell>
          <cell r="BL2589">
            <v>0</v>
          </cell>
        </row>
        <row r="2590">
          <cell r="B2590" t="str">
            <v>1.3.02.12.00017</v>
          </cell>
          <cell r="C2590" t="str">
            <v xml:space="preserve">ARBORIZACAO E JARDINS                             </v>
          </cell>
          <cell r="D2590">
            <v>5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AO2590">
            <v>0</v>
          </cell>
          <cell r="AP2590">
            <v>0</v>
          </cell>
          <cell r="AQ2590">
            <v>0</v>
          </cell>
          <cell r="AR2590">
            <v>0</v>
          </cell>
          <cell r="AS2590">
            <v>0</v>
          </cell>
          <cell r="AT2590">
            <v>0</v>
          </cell>
          <cell r="AU2590">
            <v>0</v>
          </cell>
          <cell r="AV2590">
            <v>0</v>
          </cell>
          <cell r="AW2590">
            <v>0</v>
          </cell>
          <cell r="AX2590">
            <v>0</v>
          </cell>
          <cell r="AY2590">
            <v>0</v>
          </cell>
          <cell r="AZ2590">
            <v>0</v>
          </cell>
          <cell r="BA2590">
            <v>0</v>
          </cell>
          <cell r="BB2590">
            <v>0</v>
          </cell>
          <cell r="BC2590">
            <v>0</v>
          </cell>
          <cell r="BD2590">
            <v>0</v>
          </cell>
          <cell r="BE2590">
            <v>0</v>
          </cell>
          <cell r="BF2590">
            <v>0</v>
          </cell>
          <cell r="BG2590">
            <v>0</v>
          </cell>
          <cell r="BH2590">
            <v>0</v>
          </cell>
          <cell r="BI2590">
            <v>0</v>
          </cell>
          <cell r="BJ2590">
            <v>0</v>
          </cell>
          <cell r="BK2590">
            <v>0</v>
          </cell>
          <cell r="BL2590">
            <v>0</v>
          </cell>
        </row>
        <row r="2591">
          <cell r="B2591" t="str">
            <v>1.3.02.12.00018</v>
          </cell>
          <cell r="C2591" t="str">
            <v xml:space="preserve">BALANCA FERROVIARIA(CIVIL)                        </v>
          </cell>
          <cell r="D2591">
            <v>5</v>
          </cell>
          <cell r="E2591">
            <v>0</v>
          </cell>
          <cell r="F2591">
            <v>0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  <cell r="AY2591">
            <v>0</v>
          </cell>
          <cell r="AZ2591">
            <v>0</v>
          </cell>
          <cell r="BA2591">
            <v>0</v>
          </cell>
          <cell r="BB2591">
            <v>0</v>
          </cell>
          <cell r="BC2591">
            <v>0</v>
          </cell>
          <cell r="BD2591">
            <v>0</v>
          </cell>
          <cell r="BE2591">
            <v>0</v>
          </cell>
          <cell r="BF2591">
            <v>0</v>
          </cell>
          <cell r="BG2591">
            <v>0</v>
          </cell>
          <cell r="BH2591">
            <v>0</v>
          </cell>
          <cell r="BI2591">
            <v>0</v>
          </cell>
          <cell r="BJ2591">
            <v>0</v>
          </cell>
          <cell r="BK2591">
            <v>0</v>
          </cell>
          <cell r="BL2591">
            <v>0</v>
          </cell>
        </row>
        <row r="2592">
          <cell r="B2592" t="str">
            <v>1.3.02.12.00019</v>
          </cell>
          <cell r="C2592" t="str">
            <v xml:space="preserve">BALANCA FERROVIARIA (EQPTO)                       </v>
          </cell>
          <cell r="D2592">
            <v>5</v>
          </cell>
          <cell r="E2592">
            <v>0</v>
          </cell>
          <cell r="F2592">
            <v>0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AO2592">
            <v>0</v>
          </cell>
          <cell r="AP2592">
            <v>0</v>
          </cell>
          <cell r="AQ2592">
            <v>0</v>
          </cell>
          <cell r="AR2592">
            <v>0</v>
          </cell>
          <cell r="AS2592">
            <v>0</v>
          </cell>
          <cell r="AT2592">
            <v>0</v>
          </cell>
          <cell r="AU2592">
            <v>0</v>
          </cell>
          <cell r="AV2592">
            <v>0</v>
          </cell>
          <cell r="AW2592">
            <v>0</v>
          </cell>
          <cell r="AX2592">
            <v>0</v>
          </cell>
          <cell r="AY2592">
            <v>0</v>
          </cell>
          <cell r="AZ2592">
            <v>0</v>
          </cell>
          <cell r="BA2592">
            <v>0</v>
          </cell>
          <cell r="BB2592">
            <v>0</v>
          </cell>
          <cell r="BC2592">
            <v>0</v>
          </cell>
          <cell r="BD2592">
            <v>0</v>
          </cell>
          <cell r="BE2592">
            <v>0</v>
          </cell>
          <cell r="BF2592">
            <v>0</v>
          </cell>
          <cell r="BG2592">
            <v>0</v>
          </cell>
          <cell r="BH2592">
            <v>0</v>
          </cell>
          <cell r="BI2592">
            <v>0</v>
          </cell>
          <cell r="BJ2592">
            <v>0</v>
          </cell>
          <cell r="BK2592">
            <v>0</v>
          </cell>
          <cell r="BL2592">
            <v>0</v>
          </cell>
        </row>
        <row r="2593">
          <cell r="B2593" t="str">
            <v>1.3.02.12.00020</v>
          </cell>
          <cell r="C2593" t="str">
            <v xml:space="preserve">BALANCA RODOVIARIA (CIVIL)                        </v>
          </cell>
          <cell r="D2593">
            <v>5</v>
          </cell>
          <cell r="E2593">
            <v>0</v>
          </cell>
          <cell r="F2593">
            <v>0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  <cell r="AO2593">
            <v>0</v>
          </cell>
          <cell r="AP2593">
            <v>0</v>
          </cell>
          <cell r="AQ2593">
            <v>0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0</v>
          </cell>
          <cell r="AY2593">
            <v>0</v>
          </cell>
          <cell r="AZ2593">
            <v>0</v>
          </cell>
          <cell r="BA2593">
            <v>0</v>
          </cell>
          <cell r="BB2593">
            <v>0</v>
          </cell>
          <cell r="BC2593">
            <v>0</v>
          </cell>
          <cell r="BD2593">
            <v>0</v>
          </cell>
          <cell r="BE2593">
            <v>0</v>
          </cell>
          <cell r="BF2593">
            <v>0</v>
          </cell>
          <cell r="BG2593">
            <v>0</v>
          </cell>
          <cell r="BH2593">
            <v>0</v>
          </cell>
          <cell r="BI2593">
            <v>0</v>
          </cell>
          <cell r="BJ2593">
            <v>0</v>
          </cell>
          <cell r="BK2593">
            <v>0</v>
          </cell>
          <cell r="BL2593">
            <v>0</v>
          </cell>
        </row>
        <row r="2594">
          <cell r="B2594" t="str">
            <v>1.3.02.12.00021</v>
          </cell>
          <cell r="C2594" t="str">
            <v xml:space="preserve">BALANCA RODOVIARIA (TRANSFERENCIA)                </v>
          </cell>
          <cell r="D2594">
            <v>5</v>
          </cell>
          <cell r="E2594">
            <v>0</v>
          </cell>
          <cell r="F2594">
            <v>0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AO2594">
            <v>0</v>
          </cell>
          <cell r="AP2594">
            <v>0</v>
          </cell>
          <cell r="AQ2594">
            <v>0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0</v>
          </cell>
          <cell r="AY2594">
            <v>0</v>
          </cell>
          <cell r="AZ2594">
            <v>0</v>
          </cell>
          <cell r="BA2594">
            <v>0</v>
          </cell>
          <cell r="BB2594">
            <v>0</v>
          </cell>
          <cell r="BC2594">
            <v>0</v>
          </cell>
          <cell r="BD2594">
            <v>0</v>
          </cell>
          <cell r="BE2594">
            <v>0</v>
          </cell>
          <cell r="BF2594">
            <v>0</v>
          </cell>
          <cell r="BG2594">
            <v>0</v>
          </cell>
          <cell r="BH2594">
            <v>0</v>
          </cell>
          <cell r="BI2594">
            <v>0</v>
          </cell>
          <cell r="BJ2594">
            <v>0</v>
          </cell>
          <cell r="BK2594">
            <v>0</v>
          </cell>
          <cell r="BL2594">
            <v>0</v>
          </cell>
        </row>
        <row r="2595">
          <cell r="B2595" t="str">
            <v>1.3.02.12.00022</v>
          </cell>
          <cell r="C2595" t="str">
            <v xml:space="preserve">CAIXA DAGUA                                       </v>
          </cell>
          <cell r="D2595">
            <v>5</v>
          </cell>
          <cell r="E2595">
            <v>0</v>
          </cell>
          <cell r="F2595">
            <v>0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AO2595">
            <v>0</v>
          </cell>
          <cell r="AP2595">
            <v>0</v>
          </cell>
          <cell r="AQ2595">
            <v>0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0</v>
          </cell>
          <cell r="AY2595">
            <v>0</v>
          </cell>
          <cell r="AZ2595">
            <v>0</v>
          </cell>
          <cell r="BA2595">
            <v>0</v>
          </cell>
          <cell r="BB2595">
            <v>0</v>
          </cell>
          <cell r="BC2595">
            <v>0</v>
          </cell>
          <cell r="BD2595">
            <v>0</v>
          </cell>
          <cell r="BE2595">
            <v>0</v>
          </cell>
          <cell r="BF2595">
            <v>0</v>
          </cell>
          <cell r="BG2595">
            <v>0</v>
          </cell>
          <cell r="BH2595">
            <v>0</v>
          </cell>
          <cell r="BI2595">
            <v>0</v>
          </cell>
          <cell r="BJ2595">
            <v>0</v>
          </cell>
          <cell r="BK2595">
            <v>0</v>
          </cell>
          <cell r="BL2595">
            <v>0</v>
          </cell>
        </row>
        <row r="2596">
          <cell r="B2596" t="str">
            <v>1.3.02.12.00023</v>
          </cell>
          <cell r="C2596" t="str">
            <v xml:space="preserve">CANTEIRO DE OBRAS                                 </v>
          </cell>
          <cell r="D2596">
            <v>5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0</v>
          </cell>
          <cell r="AV2596">
            <v>0</v>
          </cell>
          <cell r="AW2596">
            <v>0</v>
          </cell>
          <cell r="AX2596">
            <v>0</v>
          </cell>
          <cell r="AY2596">
            <v>0</v>
          </cell>
          <cell r="AZ2596">
            <v>0</v>
          </cell>
          <cell r="BA2596">
            <v>0</v>
          </cell>
          <cell r="BB2596">
            <v>0</v>
          </cell>
          <cell r="BC2596">
            <v>0</v>
          </cell>
          <cell r="BD2596">
            <v>0</v>
          </cell>
          <cell r="BE2596">
            <v>0</v>
          </cell>
          <cell r="BF2596">
            <v>0</v>
          </cell>
          <cell r="BG2596">
            <v>0</v>
          </cell>
          <cell r="BH2596">
            <v>0</v>
          </cell>
          <cell r="BI2596">
            <v>0</v>
          </cell>
          <cell r="BJ2596">
            <v>0</v>
          </cell>
          <cell r="BK2596">
            <v>0</v>
          </cell>
          <cell r="BL2596">
            <v>0</v>
          </cell>
        </row>
        <row r="2597">
          <cell r="B2597" t="str">
            <v>1.3.02.12.00024</v>
          </cell>
          <cell r="C2597" t="str">
            <v xml:space="preserve">CASA DE GERADOR/PAINEIS DE TRANSFERENCIA          </v>
          </cell>
          <cell r="D2597">
            <v>5</v>
          </cell>
          <cell r="E2597">
            <v>0</v>
          </cell>
          <cell r="F2597">
            <v>0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AO2597">
            <v>0</v>
          </cell>
          <cell r="AP2597">
            <v>0</v>
          </cell>
          <cell r="AQ2597">
            <v>0</v>
          </cell>
          <cell r="AR2597">
            <v>0</v>
          </cell>
          <cell r="AS2597">
            <v>0</v>
          </cell>
          <cell r="AT2597">
            <v>0</v>
          </cell>
          <cell r="AU2597">
            <v>0</v>
          </cell>
          <cell r="AV2597">
            <v>0</v>
          </cell>
          <cell r="AW2597">
            <v>0</v>
          </cell>
          <cell r="AX2597">
            <v>0</v>
          </cell>
          <cell r="AY2597">
            <v>0</v>
          </cell>
          <cell r="AZ2597">
            <v>0</v>
          </cell>
          <cell r="BA2597">
            <v>0</v>
          </cell>
          <cell r="BB2597">
            <v>0</v>
          </cell>
          <cell r="BC2597">
            <v>0</v>
          </cell>
          <cell r="BD2597">
            <v>0</v>
          </cell>
          <cell r="BE2597">
            <v>0</v>
          </cell>
          <cell r="BF2597">
            <v>0</v>
          </cell>
          <cell r="BG2597">
            <v>0</v>
          </cell>
          <cell r="BH2597">
            <v>0</v>
          </cell>
          <cell r="BI2597">
            <v>0</v>
          </cell>
          <cell r="BJ2597">
            <v>0</v>
          </cell>
          <cell r="BK2597">
            <v>0</v>
          </cell>
          <cell r="BL2597">
            <v>0</v>
          </cell>
        </row>
        <row r="2598">
          <cell r="B2598" t="str">
            <v>1.3.02.12.00025</v>
          </cell>
          <cell r="C2598" t="str">
            <v xml:space="preserve">CONSTRUCAO DE CAIXOTOES                           </v>
          </cell>
          <cell r="D2598">
            <v>5</v>
          </cell>
          <cell r="E2598">
            <v>0</v>
          </cell>
          <cell r="F2598">
            <v>0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  <cell r="AO2598">
            <v>0</v>
          </cell>
          <cell r="AP2598">
            <v>0</v>
          </cell>
          <cell r="AQ2598">
            <v>0</v>
          </cell>
          <cell r="AR2598">
            <v>0</v>
          </cell>
          <cell r="AS2598">
            <v>0</v>
          </cell>
          <cell r="AT2598">
            <v>0</v>
          </cell>
          <cell r="AU2598">
            <v>0</v>
          </cell>
          <cell r="AV2598">
            <v>0</v>
          </cell>
          <cell r="AW2598">
            <v>0</v>
          </cell>
          <cell r="AX2598">
            <v>0</v>
          </cell>
          <cell r="AY2598">
            <v>0</v>
          </cell>
          <cell r="AZ2598">
            <v>0</v>
          </cell>
          <cell r="BA2598">
            <v>0</v>
          </cell>
          <cell r="BB2598">
            <v>0</v>
          </cell>
          <cell r="BC2598">
            <v>0</v>
          </cell>
          <cell r="BD2598">
            <v>0</v>
          </cell>
          <cell r="BE2598">
            <v>0</v>
          </cell>
          <cell r="BF2598">
            <v>0</v>
          </cell>
          <cell r="BG2598">
            <v>0</v>
          </cell>
          <cell r="BH2598">
            <v>0</v>
          </cell>
          <cell r="BI2598">
            <v>0</v>
          </cell>
          <cell r="BJ2598">
            <v>0</v>
          </cell>
          <cell r="BK2598">
            <v>0</v>
          </cell>
          <cell r="BL2598">
            <v>0</v>
          </cell>
        </row>
        <row r="2599">
          <cell r="B2599" t="str">
            <v>1.3.02.12.00026</v>
          </cell>
          <cell r="C2599" t="str">
            <v xml:space="preserve">CUBICULO DE MEDICAO/PADROES ENERGIA               </v>
          </cell>
          <cell r="D2599">
            <v>5</v>
          </cell>
          <cell r="E2599">
            <v>0</v>
          </cell>
          <cell r="F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  <cell r="O2599">
            <v>0</v>
          </cell>
          <cell r="P2599">
            <v>0</v>
          </cell>
          <cell r="AO2599">
            <v>0</v>
          </cell>
          <cell r="AP2599">
            <v>0</v>
          </cell>
          <cell r="AQ2599">
            <v>0</v>
          </cell>
          <cell r="AR2599">
            <v>0</v>
          </cell>
          <cell r="AS2599">
            <v>0</v>
          </cell>
          <cell r="AT2599">
            <v>0</v>
          </cell>
          <cell r="AU2599">
            <v>0</v>
          </cell>
          <cell r="AV2599">
            <v>0</v>
          </cell>
          <cell r="AW2599">
            <v>0</v>
          </cell>
          <cell r="AX2599">
            <v>0</v>
          </cell>
          <cell r="AY2599">
            <v>0</v>
          </cell>
          <cell r="AZ2599">
            <v>0</v>
          </cell>
          <cell r="BA2599">
            <v>0</v>
          </cell>
          <cell r="BB2599">
            <v>0</v>
          </cell>
          <cell r="BC2599">
            <v>0</v>
          </cell>
          <cell r="BD2599">
            <v>0</v>
          </cell>
          <cell r="BE2599">
            <v>0</v>
          </cell>
          <cell r="BF2599">
            <v>0</v>
          </cell>
          <cell r="BG2599">
            <v>0</v>
          </cell>
          <cell r="BH2599">
            <v>0</v>
          </cell>
          <cell r="BI2599">
            <v>0</v>
          </cell>
          <cell r="BJ2599">
            <v>0</v>
          </cell>
          <cell r="BK2599">
            <v>0</v>
          </cell>
          <cell r="BL2599">
            <v>0</v>
          </cell>
        </row>
        <row r="2600">
          <cell r="B2600" t="str">
            <v>1.3.02.12.00027</v>
          </cell>
          <cell r="C2600" t="str">
            <v xml:space="preserve">DESCARGA RODOVIARIA (CIVIL)                       </v>
          </cell>
          <cell r="D2600">
            <v>5</v>
          </cell>
          <cell r="E2600">
            <v>0</v>
          </cell>
          <cell r="F2600">
            <v>0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AO2600">
            <v>0</v>
          </cell>
          <cell r="AP2600">
            <v>0</v>
          </cell>
          <cell r="AQ2600">
            <v>0</v>
          </cell>
          <cell r="AR2600">
            <v>0</v>
          </cell>
          <cell r="AS2600">
            <v>0</v>
          </cell>
          <cell r="AT2600">
            <v>0</v>
          </cell>
          <cell r="AU2600">
            <v>0</v>
          </cell>
          <cell r="AV2600">
            <v>0</v>
          </cell>
          <cell r="AW2600">
            <v>0</v>
          </cell>
          <cell r="AX2600">
            <v>0</v>
          </cell>
          <cell r="AY2600">
            <v>0</v>
          </cell>
          <cell r="AZ2600">
            <v>0</v>
          </cell>
          <cell r="BA2600">
            <v>0</v>
          </cell>
          <cell r="BB2600">
            <v>0</v>
          </cell>
          <cell r="BC2600">
            <v>0</v>
          </cell>
          <cell r="BD2600">
            <v>0</v>
          </cell>
          <cell r="BE2600">
            <v>0</v>
          </cell>
          <cell r="BF2600">
            <v>0</v>
          </cell>
          <cell r="BG2600">
            <v>0</v>
          </cell>
          <cell r="BH2600">
            <v>0</v>
          </cell>
          <cell r="BI2600">
            <v>0</v>
          </cell>
          <cell r="BJ2600">
            <v>0</v>
          </cell>
          <cell r="BK2600">
            <v>0</v>
          </cell>
          <cell r="BL2600">
            <v>0</v>
          </cell>
        </row>
        <row r="2601">
          <cell r="B2601" t="str">
            <v>1.3.02.12.00028</v>
          </cell>
          <cell r="C2601" t="str">
            <v xml:space="preserve">DESCARGA RODOVIARIA (PARTE MECANICA)              </v>
          </cell>
          <cell r="D2601">
            <v>5</v>
          </cell>
          <cell r="E2601">
            <v>0</v>
          </cell>
          <cell r="F2601">
            <v>0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AO2601">
            <v>0</v>
          </cell>
          <cell r="AP2601">
            <v>0</v>
          </cell>
          <cell r="AQ2601">
            <v>0</v>
          </cell>
          <cell r="AR2601">
            <v>0</v>
          </cell>
          <cell r="AS2601">
            <v>0</v>
          </cell>
          <cell r="AT2601">
            <v>0</v>
          </cell>
          <cell r="AU2601">
            <v>0</v>
          </cell>
          <cell r="AV2601">
            <v>0</v>
          </cell>
          <cell r="AW2601">
            <v>0</v>
          </cell>
          <cell r="AX2601">
            <v>0</v>
          </cell>
          <cell r="AY2601">
            <v>0</v>
          </cell>
          <cell r="AZ2601">
            <v>0</v>
          </cell>
          <cell r="BA2601">
            <v>0</v>
          </cell>
          <cell r="BB2601">
            <v>0</v>
          </cell>
          <cell r="BC2601">
            <v>0</v>
          </cell>
          <cell r="BD2601">
            <v>0</v>
          </cell>
          <cell r="BE2601">
            <v>0</v>
          </cell>
          <cell r="BF2601">
            <v>0</v>
          </cell>
          <cell r="BG2601">
            <v>0</v>
          </cell>
          <cell r="BH2601">
            <v>0</v>
          </cell>
          <cell r="BI2601">
            <v>0</v>
          </cell>
          <cell r="BJ2601">
            <v>0</v>
          </cell>
          <cell r="BK2601">
            <v>0</v>
          </cell>
          <cell r="BL2601">
            <v>0</v>
          </cell>
        </row>
        <row r="2602">
          <cell r="B2602" t="str">
            <v>1.3.02.12.00029</v>
          </cell>
          <cell r="C2602" t="str">
            <v xml:space="preserve">DESVIO FERROVIARIO                                </v>
          </cell>
          <cell r="D2602">
            <v>5</v>
          </cell>
          <cell r="E2602">
            <v>0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AO2602">
            <v>0</v>
          </cell>
          <cell r="AP2602">
            <v>0</v>
          </cell>
          <cell r="AQ2602">
            <v>0</v>
          </cell>
          <cell r="AR2602">
            <v>0</v>
          </cell>
          <cell r="AS2602">
            <v>0</v>
          </cell>
          <cell r="AT2602">
            <v>0</v>
          </cell>
          <cell r="AU2602">
            <v>0</v>
          </cell>
          <cell r="AV2602">
            <v>0</v>
          </cell>
          <cell r="AW2602">
            <v>0</v>
          </cell>
          <cell r="AX2602">
            <v>0</v>
          </cell>
          <cell r="AY2602">
            <v>0</v>
          </cell>
          <cell r="AZ2602">
            <v>0</v>
          </cell>
          <cell r="BA2602">
            <v>0</v>
          </cell>
          <cell r="BB2602">
            <v>0</v>
          </cell>
          <cell r="BC2602">
            <v>0</v>
          </cell>
          <cell r="BD2602">
            <v>0</v>
          </cell>
          <cell r="BE2602">
            <v>0</v>
          </cell>
          <cell r="BF2602">
            <v>0</v>
          </cell>
          <cell r="BG2602">
            <v>0</v>
          </cell>
          <cell r="BH2602">
            <v>0</v>
          </cell>
          <cell r="BI2602">
            <v>0</v>
          </cell>
          <cell r="BJ2602">
            <v>0</v>
          </cell>
          <cell r="BK2602">
            <v>0</v>
          </cell>
          <cell r="BL2602">
            <v>0</v>
          </cell>
        </row>
        <row r="2603">
          <cell r="B2603" t="str">
            <v>1.3.02.12.00030</v>
          </cell>
          <cell r="C2603" t="str">
            <v xml:space="preserve">EQUIPAMENTO DE BIG BAG                            </v>
          </cell>
          <cell r="D2603">
            <v>5</v>
          </cell>
          <cell r="E2603">
            <v>0</v>
          </cell>
          <cell r="F2603">
            <v>0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AO2603">
            <v>0</v>
          </cell>
          <cell r="AP2603">
            <v>0</v>
          </cell>
          <cell r="AQ2603">
            <v>0</v>
          </cell>
          <cell r="AR2603">
            <v>0</v>
          </cell>
          <cell r="AS2603">
            <v>0</v>
          </cell>
          <cell r="AT2603">
            <v>0</v>
          </cell>
          <cell r="AU2603">
            <v>0</v>
          </cell>
          <cell r="AV2603">
            <v>0</v>
          </cell>
          <cell r="AW2603">
            <v>0</v>
          </cell>
          <cell r="AX2603">
            <v>0</v>
          </cell>
          <cell r="AY2603">
            <v>0</v>
          </cell>
          <cell r="AZ2603">
            <v>0</v>
          </cell>
          <cell r="BA2603">
            <v>0</v>
          </cell>
          <cell r="BB2603">
            <v>0</v>
          </cell>
          <cell r="BC2603">
            <v>0</v>
          </cell>
          <cell r="BD2603">
            <v>0</v>
          </cell>
          <cell r="BE2603">
            <v>0</v>
          </cell>
          <cell r="BF2603">
            <v>0</v>
          </cell>
          <cell r="BG2603">
            <v>0</v>
          </cell>
          <cell r="BH2603">
            <v>0</v>
          </cell>
          <cell r="BI2603">
            <v>0</v>
          </cell>
          <cell r="BJ2603">
            <v>0</v>
          </cell>
          <cell r="BK2603">
            <v>0</v>
          </cell>
          <cell r="BL2603">
            <v>0</v>
          </cell>
        </row>
        <row r="2604">
          <cell r="B2604" t="str">
            <v>1.3.02.12.00031</v>
          </cell>
          <cell r="C2604" t="str">
            <v xml:space="preserve">EQUIPAMENTO M 01 (SITI)                           </v>
          </cell>
          <cell r="D2604">
            <v>5</v>
          </cell>
          <cell r="E2604">
            <v>0</v>
          </cell>
          <cell r="F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  <cell r="AO2604">
            <v>0</v>
          </cell>
          <cell r="AP2604">
            <v>0</v>
          </cell>
          <cell r="AQ2604">
            <v>0</v>
          </cell>
          <cell r="AR2604">
            <v>0</v>
          </cell>
          <cell r="AS2604">
            <v>0</v>
          </cell>
          <cell r="AT2604">
            <v>0</v>
          </cell>
          <cell r="AU2604">
            <v>0</v>
          </cell>
          <cell r="AV2604">
            <v>0</v>
          </cell>
          <cell r="AW2604">
            <v>0</v>
          </cell>
          <cell r="AX2604">
            <v>0</v>
          </cell>
          <cell r="AY2604">
            <v>0</v>
          </cell>
          <cell r="AZ2604">
            <v>0</v>
          </cell>
          <cell r="BA2604">
            <v>12180</v>
          </cell>
          <cell r="BB2604">
            <v>12180</v>
          </cell>
          <cell r="BC2604">
            <v>12180</v>
          </cell>
          <cell r="BD2604">
            <v>0</v>
          </cell>
          <cell r="BE2604">
            <v>0</v>
          </cell>
          <cell r="BF2604">
            <v>0</v>
          </cell>
          <cell r="BG2604">
            <v>0</v>
          </cell>
          <cell r="BH2604">
            <v>0</v>
          </cell>
          <cell r="BI2604">
            <v>0</v>
          </cell>
          <cell r="BJ2604">
            <v>0</v>
          </cell>
          <cell r="BK2604">
            <v>0</v>
          </cell>
          <cell r="BL2604">
            <v>0</v>
          </cell>
        </row>
        <row r="2605">
          <cell r="B2605" t="str">
            <v>1.3.02.12.00032</v>
          </cell>
          <cell r="C2605" t="str">
            <v xml:space="preserve">EQUIPAMENTO M 02 (DOSADOR)                        </v>
          </cell>
          <cell r="D2605">
            <v>5</v>
          </cell>
          <cell r="E2605">
            <v>0</v>
          </cell>
          <cell r="F2605">
            <v>0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AO2605">
            <v>0</v>
          </cell>
          <cell r="AP2605">
            <v>0</v>
          </cell>
          <cell r="AQ2605">
            <v>0</v>
          </cell>
          <cell r="AR2605">
            <v>0</v>
          </cell>
          <cell r="AS2605">
            <v>0</v>
          </cell>
          <cell r="AT2605">
            <v>0</v>
          </cell>
          <cell r="AU2605">
            <v>0</v>
          </cell>
          <cell r="AV2605">
            <v>0</v>
          </cell>
          <cell r="AW2605">
            <v>0</v>
          </cell>
          <cell r="AX2605">
            <v>0</v>
          </cell>
          <cell r="AY2605">
            <v>0</v>
          </cell>
          <cell r="AZ2605">
            <v>0</v>
          </cell>
          <cell r="BA2605">
            <v>0</v>
          </cell>
          <cell r="BB2605">
            <v>0</v>
          </cell>
          <cell r="BC2605">
            <v>0</v>
          </cell>
          <cell r="BD2605">
            <v>0</v>
          </cell>
          <cell r="BE2605">
            <v>0</v>
          </cell>
          <cell r="BF2605">
            <v>0</v>
          </cell>
          <cell r="BG2605">
            <v>0</v>
          </cell>
          <cell r="BH2605">
            <v>0</v>
          </cell>
          <cell r="BI2605">
            <v>0</v>
          </cell>
          <cell r="BJ2605">
            <v>0</v>
          </cell>
          <cell r="BK2605">
            <v>0</v>
          </cell>
          <cell r="BL2605">
            <v>0</v>
          </cell>
        </row>
        <row r="2606">
          <cell r="B2606" t="str">
            <v>1.3.02.12.00033</v>
          </cell>
          <cell r="C2606" t="str">
            <v xml:space="preserve">EQUIPAMENTO M 03 (FARELADO)                       </v>
          </cell>
          <cell r="D2606">
            <v>5</v>
          </cell>
          <cell r="E2606">
            <v>0</v>
          </cell>
          <cell r="F2606">
            <v>0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  <cell r="O2606">
            <v>0</v>
          </cell>
          <cell r="P2606">
            <v>0</v>
          </cell>
          <cell r="AO2606">
            <v>0</v>
          </cell>
          <cell r="AP2606">
            <v>0</v>
          </cell>
          <cell r="AQ2606">
            <v>0</v>
          </cell>
          <cell r="AR2606">
            <v>0</v>
          </cell>
          <cell r="AS2606">
            <v>0</v>
          </cell>
          <cell r="AT2606">
            <v>0</v>
          </cell>
          <cell r="AU2606">
            <v>0</v>
          </cell>
          <cell r="AV2606">
            <v>0</v>
          </cell>
          <cell r="AW2606">
            <v>0</v>
          </cell>
          <cell r="AX2606">
            <v>0</v>
          </cell>
          <cell r="AY2606">
            <v>0</v>
          </cell>
          <cell r="AZ2606">
            <v>0</v>
          </cell>
          <cell r="BA2606">
            <v>0</v>
          </cell>
          <cell r="BB2606">
            <v>0</v>
          </cell>
          <cell r="BC2606">
            <v>0</v>
          </cell>
          <cell r="BD2606">
            <v>0</v>
          </cell>
          <cell r="BE2606">
            <v>0</v>
          </cell>
          <cell r="BF2606">
            <v>0</v>
          </cell>
          <cell r="BG2606">
            <v>0</v>
          </cell>
          <cell r="BH2606">
            <v>0</v>
          </cell>
          <cell r="BI2606">
            <v>0</v>
          </cell>
          <cell r="BJ2606">
            <v>0</v>
          </cell>
          <cell r="BK2606">
            <v>0</v>
          </cell>
          <cell r="BL2606">
            <v>0</v>
          </cell>
        </row>
        <row r="2607">
          <cell r="B2607" t="str">
            <v>1.3.02.12.00034</v>
          </cell>
          <cell r="C2607" t="str">
            <v xml:space="preserve">ESCRITORIO ADMINISTRATIVO                         </v>
          </cell>
          <cell r="D2607">
            <v>5</v>
          </cell>
          <cell r="E2607">
            <v>0</v>
          </cell>
          <cell r="F2607">
            <v>0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AO2607">
            <v>0</v>
          </cell>
          <cell r="AP2607">
            <v>0</v>
          </cell>
          <cell r="AQ2607">
            <v>0</v>
          </cell>
          <cell r="AR2607">
            <v>0</v>
          </cell>
          <cell r="AS2607">
            <v>0</v>
          </cell>
          <cell r="AT2607">
            <v>0</v>
          </cell>
          <cell r="AU2607">
            <v>0</v>
          </cell>
          <cell r="AV2607">
            <v>0</v>
          </cell>
          <cell r="AW2607">
            <v>0</v>
          </cell>
          <cell r="AX2607">
            <v>0</v>
          </cell>
          <cell r="AY2607">
            <v>0</v>
          </cell>
          <cell r="AZ2607">
            <v>0</v>
          </cell>
          <cell r="BA2607">
            <v>0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  <cell r="BK2607">
            <v>0</v>
          </cell>
          <cell r="BL2607">
            <v>0</v>
          </cell>
        </row>
        <row r="2608">
          <cell r="B2608" t="str">
            <v>1.3.02.12.00035</v>
          </cell>
          <cell r="C2608" t="str">
            <v xml:space="preserve">ESCRITORIO BALANCA RODOVIARIA                     </v>
          </cell>
          <cell r="D2608">
            <v>5</v>
          </cell>
          <cell r="E2608">
            <v>0</v>
          </cell>
          <cell r="F2608">
            <v>0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AO2608">
            <v>0</v>
          </cell>
          <cell r="AP2608">
            <v>0</v>
          </cell>
          <cell r="AQ2608">
            <v>0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0</v>
          </cell>
          <cell r="AY2608">
            <v>0</v>
          </cell>
          <cell r="AZ2608">
            <v>0</v>
          </cell>
          <cell r="BA2608">
            <v>0</v>
          </cell>
          <cell r="BB2608">
            <v>0</v>
          </cell>
          <cell r="BC2608">
            <v>0</v>
          </cell>
          <cell r="BD2608">
            <v>0</v>
          </cell>
          <cell r="BE2608">
            <v>0</v>
          </cell>
          <cell r="BF2608">
            <v>0</v>
          </cell>
          <cell r="BG2608">
            <v>0</v>
          </cell>
          <cell r="BH2608">
            <v>0</v>
          </cell>
          <cell r="BI2608">
            <v>0</v>
          </cell>
          <cell r="BJ2608">
            <v>0</v>
          </cell>
          <cell r="BK2608">
            <v>0</v>
          </cell>
          <cell r="BL2608">
            <v>0</v>
          </cell>
        </row>
        <row r="2609">
          <cell r="B2609" t="str">
            <v>1.3.02.12.00036</v>
          </cell>
          <cell r="C2609" t="str">
            <v xml:space="preserve">ESTRUTURA ARMAZEM 01                              </v>
          </cell>
          <cell r="D2609">
            <v>5</v>
          </cell>
          <cell r="E2609">
            <v>0</v>
          </cell>
          <cell r="F2609">
            <v>0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0</v>
          </cell>
          <cell r="P2609">
            <v>0</v>
          </cell>
          <cell r="AO2609">
            <v>0</v>
          </cell>
          <cell r="AP2609">
            <v>0</v>
          </cell>
          <cell r="AQ2609">
            <v>0</v>
          </cell>
          <cell r="AR2609">
            <v>0</v>
          </cell>
          <cell r="AS2609">
            <v>0</v>
          </cell>
          <cell r="AT2609">
            <v>0</v>
          </cell>
          <cell r="AU2609">
            <v>0</v>
          </cell>
          <cell r="AV2609">
            <v>0</v>
          </cell>
          <cell r="AW2609">
            <v>0</v>
          </cell>
          <cell r="AX2609">
            <v>0</v>
          </cell>
          <cell r="AY2609">
            <v>0</v>
          </cell>
          <cell r="AZ2609">
            <v>0</v>
          </cell>
          <cell r="BA2609">
            <v>0</v>
          </cell>
          <cell r="BB2609">
            <v>0</v>
          </cell>
          <cell r="BC2609">
            <v>0</v>
          </cell>
          <cell r="BD2609">
            <v>0</v>
          </cell>
          <cell r="BE2609">
            <v>0</v>
          </cell>
          <cell r="BF2609">
            <v>0</v>
          </cell>
          <cell r="BG2609">
            <v>0</v>
          </cell>
          <cell r="BH2609">
            <v>0</v>
          </cell>
          <cell r="BI2609">
            <v>0</v>
          </cell>
          <cell r="BJ2609">
            <v>0</v>
          </cell>
          <cell r="BK2609">
            <v>0</v>
          </cell>
          <cell r="BL2609">
            <v>0</v>
          </cell>
        </row>
        <row r="2610">
          <cell r="B2610" t="str">
            <v>1.3.02.12.00037</v>
          </cell>
          <cell r="C2610" t="str">
            <v xml:space="preserve">FOSSAS E FILTROS SANITARIOS                       </v>
          </cell>
          <cell r="D2610">
            <v>5</v>
          </cell>
          <cell r="E2610">
            <v>0</v>
          </cell>
          <cell r="F2610">
            <v>0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0</v>
          </cell>
          <cell r="P2610">
            <v>0</v>
          </cell>
          <cell r="AO2610">
            <v>0</v>
          </cell>
          <cell r="AP2610">
            <v>0</v>
          </cell>
          <cell r="AQ2610">
            <v>0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0</v>
          </cell>
          <cell r="AY2610">
            <v>0</v>
          </cell>
          <cell r="AZ2610">
            <v>0</v>
          </cell>
          <cell r="BA2610">
            <v>0</v>
          </cell>
          <cell r="BB2610">
            <v>0</v>
          </cell>
          <cell r="BC2610">
            <v>0</v>
          </cell>
          <cell r="BD2610">
            <v>0</v>
          </cell>
          <cell r="BE2610">
            <v>0</v>
          </cell>
          <cell r="BF2610">
            <v>0</v>
          </cell>
          <cell r="BG2610">
            <v>0</v>
          </cell>
          <cell r="BH2610">
            <v>0</v>
          </cell>
          <cell r="BI2610">
            <v>0</v>
          </cell>
          <cell r="BJ2610">
            <v>0</v>
          </cell>
          <cell r="BK2610">
            <v>0</v>
          </cell>
          <cell r="BL2610">
            <v>0</v>
          </cell>
        </row>
        <row r="2611">
          <cell r="B2611" t="str">
            <v>1.3.02.12.00038</v>
          </cell>
          <cell r="C2611" t="str">
            <v xml:space="preserve">INSTALACOES DE COMBATE A INCENDIO                 </v>
          </cell>
          <cell r="D2611">
            <v>5</v>
          </cell>
          <cell r="E2611">
            <v>0</v>
          </cell>
          <cell r="F2611">
            <v>0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AO2611">
            <v>0</v>
          </cell>
          <cell r="AP2611">
            <v>0</v>
          </cell>
          <cell r="AQ2611">
            <v>0</v>
          </cell>
          <cell r="AR2611">
            <v>0</v>
          </cell>
          <cell r="AS2611">
            <v>0</v>
          </cell>
          <cell r="AT2611">
            <v>0</v>
          </cell>
          <cell r="AU2611">
            <v>0</v>
          </cell>
          <cell r="AV2611">
            <v>0</v>
          </cell>
          <cell r="AW2611">
            <v>0</v>
          </cell>
          <cell r="AX2611">
            <v>0</v>
          </cell>
          <cell r="AY2611">
            <v>0</v>
          </cell>
          <cell r="AZ2611">
            <v>0</v>
          </cell>
          <cell r="BA2611">
            <v>0</v>
          </cell>
          <cell r="BB2611">
            <v>0</v>
          </cell>
          <cell r="BC2611">
            <v>0</v>
          </cell>
          <cell r="BD2611">
            <v>0</v>
          </cell>
          <cell r="BE2611">
            <v>0</v>
          </cell>
          <cell r="BF2611">
            <v>0</v>
          </cell>
          <cell r="BG2611">
            <v>0</v>
          </cell>
          <cell r="BH2611">
            <v>0</v>
          </cell>
          <cell r="BI2611">
            <v>0</v>
          </cell>
          <cell r="BJ2611">
            <v>0</v>
          </cell>
          <cell r="BK2611">
            <v>0</v>
          </cell>
          <cell r="BL2611">
            <v>0</v>
          </cell>
        </row>
        <row r="2612">
          <cell r="B2612" t="str">
            <v>1.3.02.12.00039</v>
          </cell>
          <cell r="C2612" t="str">
            <v xml:space="preserve">INSTALACOES PNEUMATICAS                           </v>
          </cell>
          <cell r="D2612">
            <v>5</v>
          </cell>
          <cell r="E2612">
            <v>0</v>
          </cell>
          <cell r="F2612">
            <v>0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AO2612">
            <v>0</v>
          </cell>
          <cell r="AP2612">
            <v>0</v>
          </cell>
          <cell r="AQ2612">
            <v>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0</v>
          </cell>
          <cell r="AY2612">
            <v>0</v>
          </cell>
          <cell r="AZ2612">
            <v>0</v>
          </cell>
          <cell r="BA2612">
            <v>0</v>
          </cell>
          <cell r="BB2612">
            <v>0</v>
          </cell>
          <cell r="BC2612">
            <v>0</v>
          </cell>
          <cell r="BD2612">
            <v>0</v>
          </cell>
          <cell r="BE2612">
            <v>0</v>
          </cell>
          <cell r="BF2612">
            <v>0</v>
          </cell>
          <cell r="BG2612">
            <v>0</v>
          </cell>
          <cell r="BH2612">
            <v>0</v>
          </cell>
          <cell r="BI2612">
            <v>0</v>
          </cell>
          <cell r="BJ2612">
            <v>0</v>
          </cell>
          <cell r="BK2612">
            <v>0</v>
          </cell>
          <cell r="BL2612">
            <v>0</v>
          </cell>
        </row>
        <row r="2613">
          <cell r="B2613" t="str">
            <v>1.3.02.12.00040</v>
          </cell>
          <cell r="C2613" t="str">
            <v xml:space="preserve">OFICINA MECANICA/CARPINTARIA                      </v>
          </cell>
          <cell r="D2613">
            <v>5</v>
          </cell>
          <cell r="E2613">
            <v>0</v>
          </cell>
          <cell r="F2613">
            <v>0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0</v>
          </cell>
          <cell r="P2613">
            <v>0</v>
          </cell>
          <cell r="AO2613">
            <v>0</v>
          </cell>
          <cell r="AP2613">
            <v>0</v>
          </cell>
          <cell r="AQ2613">
            <v>0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0</v>
          </cell>
          <cell r="AY2613">
            <v>0</v>
          </cell>
          <cell r="AZ2613">
            <v>0</v>
          </cell>
          <cell r="BA2613">
            <v>0</v>
          </cell>
          <cell r="BB2613">
            <v>0</v>
          </cell>
          <cell r="BC2613">
            <v>0</v>
          </cell>
          <cell r="BD2613">
            <v>0</v>
          </cell>
          <cell r="BE2613">
            <v>0</v>
          </cell>
          <cell r="BF2613">
            <v>0</v>
          </cell>
          <cell r="BG2613">
            <v>0</v>
          </cell>
          <cell r="BH2613">
            <v>0</v>
          </cell>
          <cell r="BI2613">
            <v>0</v>
          </cell>
          <cell r="BJ2613">
            <v>0</v>
          </cell>
          <cell r="BK2613">
            <v>0</v>
          </cell>
          <cell r="BL2613">
            <v>0</v>
          </cell>
        </row>
        <row r="2614">
          <cell r="B2614" t="str">
            <v>1.3.02.12.00041</v>
          </cell>
          <cell r="C2614" t="str">
            <v xml:space="preserve">PAVIMENTACAO DE PATIOS/ACESSOS                    </v>
          </cell>
          <cell r="D2614">
            <v>5</v>
          </cell>
          <cell r="E2614">
            <v>0</v>
          </cell>
          <cell r="F2614">
            <v>0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  <cell r="AY2614">
            <v>0</v>
          </cell>
          <cell r="AZ2614">
            <v>0</v>
          </cell>
          <cell r="BA2614">
            <v>0</v>
          </cell>
          <cell r="BB2614">
            <v>0</v>
          </cell>
          <cell r="BC2614">
            <v>0</v>
          </cell>
          <cell r="BD2614">
            <v>0</v>
          </cell>
          <cell r="BE2614">
            <v>0</v>
          </cell>
          <cell r="BF2614">
            <v>0</v>
          </cell>
          <cell r="BG2614">
            <v>0</v>
          </cell>
          <cell r="BH2614">
            <v>0</v>
          </cell>
          <cell r="BI2614">
            <v>0</v>
          </cell>
          <cell r="BJ2614">
            <v>0</v>
          </cell>
          <cell r="BK2614">
            <v>0</v>
          </cell>
          <cell r="BL2614">
            <v>0</v>
          </cell>
        </row>
        <row r="2615">
          <cell r="B2615" t="str">
            <v>1.3.02.12.00042</v>
          </cell>
          <cell r="C2615" t="str">
            <v xml:space="preserve">POCO ARTESIANO                                    </v>
          </cell>
          <cell r="D2615">
            <v>5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  <cell r="AY2615">
            <v>0</v>
          </cell>
          <cell r="AZ2615">
            <v>0</v>
          </cell>
          <cell r="BA2615">
            <v>0</v>
          </cell>
          <cell r="BB2615">
            <v>0</v>
          </cell>
          <cell r="BC2615">
            <v>0</v>
          </cell>
          <cell r="BD2615">
            <v>0</v>
          </cell>
          <cell r="BE2615">
            <v>0</v>
          </cell>
          <cell r="BF2615">
            <v>0</v>
          </cell>
          <cell r="BG2615">
            <v>0</v>
          </cell>
          <cell r="BH2615">
            <v>0</v>
          </cell>
          <cell r="BI2615">
            <v>0</v>
          </cell>
          <cell r="BJ2615">
            <v>0</v>
          </cell>
          <cell r="BK2615">
            <v>0</v>
          </cell>
          <cell r="BL2615">
            <v>0</v>
          </cell>
        </row>
        <row r="2616">
          <cell r="B2616" t="str">
            <v>1.3.02.12.00043</v>
          </cell>
          <cell r="C2616" t="str">
            <v xml:space="preserve">PORTARIA                                          </v>
          </cell>
          <cell r="D2616">
            <v>5</v>
          </cell>
          <cell r="E2616">
            <v>0</v>
          </cell>
          <cell r="F2616">
            <v>0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  <cell r="O2616">
            <v>0</v>
          </cell>
          <cell r="P2616">
            <v>0</v>
          </cell>
          <cell r="AO2616">
            <v>0</v>
          </cell>
          <cell r="AP2616">
            <v>0</v>
          </cell>
          <cell r="AQ2616">
            <v>0</v>
          </cell>
          <cell r="AR2616">
            <v>0</v>
          </cell>
          <cell r="AS2616">
            <v>0</v>
          </cell>
          <cell r="AT2616">
            <v>0</v>
          </cell>
          <cell r="AU2616">
            <v>0</v>
          </cell>
          <cell r="AV2616">
            <v>0</v>
          </cell>
          <cell r="AW2616">
            <v>0</v>
          </cell>
          <cell r="AX2616">
            <v>0</v>
          </cell>
          <cell r="AY2616">
            <v>0</v>
          </cell>
          <cell r="AZ2616">
            <v>0</v>
          </cell>
          <cell r="BA2616">
            <v>0</v>
          </cell>
          <cell r="BB2616">
            <v>0</v>
          </cell>
          <cell r="BC2616">
            <v>0</v>
          </cell>
          <cell r="BD2616">
            <v>0</v>
          </cell>
          <cell r="BE2616">
            <v>0</v>
          </cell>
          <cell r="BF2616">
            <v>0</v>
          </cell>
          <cell r="BG2616">
            <v>0</v>
          </cell>
          <cell r="BH2616">
            <v>0</v>
          </cell>
          <cell r="BI2616">
            <v>0</v>
          </cell>
          <cell r="BJ2616">
            <v>0</v>
          </cell>
          <cell r="BK2616">
            <v>0</v>
          </cell>
          <cell r="BL2616">
            <v>0</v>
          </cell>
        </row>
        <row r="2617">
          <cell r="B2617" t="str">
            <v>1.3.02.12.00044</v>
          </cell>
          <cell r="C2617" t="str">
            <v xml:space="preserve">REDE DE AGUA POTAVEL                              </v>
          </cell>
          <cell r="D2617">
            <v>5</v>
          </cell>
          <cell r="E2617">
            <v>0</v>
          </cell>
          <cell r="F2617">
            <v>0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  <cell r="AO2617">
            <v>0</v>
          </cell>
          <cell r="AP2617">
            <v>0</v>
          </cell>
          <cell r="AQ2617">
            <v>0</v>
          </cell>
          <cell r="AR2617">
            <v>0</v>
          </cell>
          <cell r="AS2617">
            <v>0</v>
          </cell>
          <cell r="AT2617">
            <v>0</v>
          </cell>
          <cell r="AU2617">
            <v>0</v>
          </cell>
          <cell r="AV2617">
            <v>0</v>
          </cell>
          <cell r="AW2617">
            <v>0</v>
          </cell>
          <cell r="AX2617">
            <v>0</v>
          </cell>
          <cell r="AY2617">
            <v>0</v>
          </cell>
          <cell r="AZ2617">
            <v>0</v>
          </cell>
          <cell r="BA2617">
            <v>0</v>
          </cell>
          <cell r="BB2617">
            <v>0</v>
          </cell>
          <cell r="BC2617">
            <v>0</v>
          </cell>
          <cell r="BD2617">
            <v>0</v>
          </cell>
          <cell r="BE2617">
            <v>0</v>
          </cell>
          <cell r="BF2617">
            <v>0</v>
          </cell>
          <cell r="BG2617">
            <v>0</v>
          </cell>
          <cell r="BH2617">
            <v>0</v>
          </cell>
          <cell r="BI2617">
            <v>0</v>
          </cell>
          <cell r="BJ2617">
            <v>0</v>
          </cell>
          <cell r="BK2617">
            <v>0</v>
          </cell>
          <cell r="BL2617">
            <v>0</v>
          </cell>
        </row>
        <row r="2618">
          <cell r="B2618" t="str">
            <v>1.3.02.12.00045</v>
          </cell>
          <cell r="C2618" t="str">
            <v xml:space="preserve">REDE DE AGUA PLUVIAIS                             </v>
          </cell>
          <cell r="D2618">
            <v>5</v>
          </cell>
          <cell r="E2618">
            <v>0</v>
          </cell>
          <cell r="F2618">
            <v>0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  <cell r="O2618">
            <v>0</v>
          </cell>
          <cell r="P2618">
            <v>0</v>
          </cell>
          <cell r="AO2618">
            <v>0</v>
          </cell>
          <cell r="AP2618">
            <v>0</v>
          </cell>
          <cell r="AQ2618">
            <v>0</v>
          </cell>
          <cell r="AR2618">
            <v>0</v>
          </cell>
          <cell r="AS2618">
            <v>0</v>
          </cell>
          <cell r="AT2618">
            <v>0</v>
          </cell>
          <cell r="AU2618">
            <v>0</v>
          </cell>
          <cell r="AV2618">
            <v>0</v>
          </cell>
          <cell r="AW2618">
            <v>0</v>
          </cell>
          <cell r="AX2618">
            <v>0</v>
          </cell>
          <cell r="AY2618">
            <v>0</v>
          </cell>
          <cell r="AZ2618">
            <v>0</v>
          </cell>
          <cell r="BA2618">
            <v>0</v>
          </cell>
          <cell r="BB2618">
            <v>0</v>
          </cell>
          <cell r="BC2618">
            <v>0</v>
          </cell>
          <cell r="BD2618">
            <v>0</v>
          </cell>
          <cell r="BE2618">
            <v>0</v>
          </cell>
          <cell r="BF2618">
            <v>0</v>
          </cell>
          <cell r="BG2618">
            <v>0</v>
          </cell>
          <cell r="BH2618">
            <v>0</v>
          </cell>
          <cell r="BI2618">
            <v>0</v>
          </cell>
          <cell r="BJ2618">
            <v>0</v>
          </cell>
          <cell r="BK2618">
            <v>0</v>
          </cell>
          <cell r="BL2618">
            <v>0</v>
          </cell>
        </row>
        <row r="2619">
          <cell r="B2619" t="str">
            <v>1.3.02.12.00046</v>
          </cell>
          <cell r="C2619" t="str">
            <v xml:space="preserve">REFEITORIO/COZINHA                                </v>
          </cell>
          <cell r="D2619">
            <v>5</v>
          </cell>
          <cell r="E2619">
            <v>0</v>
          </cell>
          <cell r="F2619">
            <v>0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  <cell r="O2619">
            <v>0</v>
          </cell>
          <cell r="P2619">
            <v>0</v>
          </cell>
          <cell r="AO2619">
            <v>0</v>
          </cell>
          <cell r="AP2619">
            <v>0</v>
          </cell>
          <cell r="AQ2619">
            <v>0</v>
          </cell>
          <cell r="AR2619">
            <v>0</v>
          </cell>
          <cell r="AS2619">
            <v>0</v>
          </cell>
          <cell r="AT2619">
            <v>0</v>
          </cell>
          <cell r="AU2619">
            <v>0</v>
          </cell>
          <cell r="AV2619">
            <v>0</v>
          </cell>
          <cell r="AW2619">
            <v>0</v>
          </cell>
          <cell r="AX2619">
            <v>0</v>
          </cell>
          <cell r="AY2619">
            <v>0</v>
          </cell>
          <cell r="AZ2619">
            <v>0</v>
          </cell>
          <cell r="BA2619">
            <v>0</v>
          </cell>
          <cell r="BB2619">
            <v>0</v>
          </cell>
          <cell r="BC2619">
            <v>0</v>
          </cell>
          <cell r="BD2619">
            <v>0</v>
          </cell>
          <cell r="BE2619">
            <v>0</v>
          </cell>
          <cell r="BF2619">
            <v>0</v>
          </cell>
          <cell r="BG2619">
            <v>0</v>
          </cell>
          <cell r="BH2619">
            <v>0</v>
          </cell>
          <cell r="BI2619">
            <v>0</v>
          </cell>
          <cell r="BJ2619">
            <v>0</v>
          </cell>
          <cell r="BK2619">
            <v>0</v>
          </cell>
          <cell r="BL2619">
            <v>0</v>
          </cell>
        </row>
        <row r="2620">
          <cell r="B2620" t="str">
            <v>1.3.02.12.00047</v>
          </cell>
          <cell r="C2620" t="str">
            <v xml:space="preserve">TAXAS E LICENCAS                                  </v>
          </cell>
          <cell r="D2620">
            <v>5</v>
          </cell>
          <cell r="E2620">
            <v>0</v>
          </cell>
          <cell r="F2620">
            <v>0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AO2620">
            <v>0</v>
          </cell>
          <cell r="AP2620">
            <v>0</v>
          </cell>
          <cell r="AQ2620">
            <v>0</v>
          </cell>
          <cell r="AR2620">
            <v>0</v>
          </cell>
          <cell r="AS2620">
            <v>0</v>
          </cell>
          <cell r="AT2620">
            <v>0</v>
          </cell>
          <cell r="AU2620">
            <v>0</v>
          </cell>
          <cell r="AV2620">
            <v>0</v>
          </cell>
          <cell r="AW2620">
            <v>0</v>
          </cell>
          <cell r="AX2620">
            <v>0</v>
          </cell>
          <cell r="AY2620">
            <v>4.2699999999999996</v>
          </cell>
          <cell r="AZ2620">
            <v>49.87</v>
          </cell>
          <cell r="BA2620">
            <v>75.84</v>
          </cell>
          <cell r="BB2620">
            <v>83.84</v>
          </cell>
          <cell r="BC2620">
            <v>1148.8399999999999</v>
          </cell>
          <cell r="BD2620">
            <v>0</v>
          </cell>
          <cell r="BE2620">
            <v>0</v>
          </cell>
          <cell r="BF2620">
            <v>0</v>
          </cell>
          <cell r="BG2620">
            <v>0</v>
          </cell>
          <cell r="BH2620">
            <v>0</v>
          </cell>
          <cell r="BI2620">
            <v>0</v>
          </cell>
          <cell r="BJ2620">
            <v>0</v>
          </cell>
          <cell r="BK2620">
            <v>0</v>
          </cell>
          <cell r="BL2620">
            <v>0</v>
          </cell>
        </row>
        <row r="2621">
          <cell r="B2621" t="str">
            <v>1.3.02.12.00048</v>
          </cell>
          <cell r="C2621" t="str">
            <v xml:space="preserve">VARANDA DE MISTURA/ENSAQUE                        </v>
          </cell>
          <cell r="D2621">
            <v>5</v>
          </cell>
          <cell r="E2621">
            <v>0</v>
          </cell>
          <cell r="F2621">
            <v>0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AO2621">
            <v>0</v>
          </cell>
          <cell r="AP2621">
            <v>0</v>
          </cell>
          <cell r="AQ2621">
            <v>0</v>
          </cell>
          <cell r="AR2621">
            <v>0</v>
          </cell>
          <cell r="AS2621">
            <v>0</v>
          </cell>
          <cell r="AT2621">
            <v>0</v>
          </cell>
          <cell r="AU2621">
            <v>0</v>
          </cell>
          <cell r="AV2621">
            <v>0</v>
          </cell>
          <cell r="AW2621">
            <v>0</v>
          </cell>
          <cell r="AX2621">
            <v>0</v>
          </cell>
          <cell r="AY2621">
            <v>0</v>
          </cell>
          <cell r="AZ2621">
            <v>0</v>
          </cell>
          <cell r="BA2621">
            <v>0</v>
          </cell>
          <cell r="BB2621">
            <v>0</v>
          </cell>
          <cell r="BC2621">
            <v>0</v>
          </cell>
          <cell r="BD2621">
            <v>0</v>
          </cell>
          <cell r="BE2621">
            <v>0</v>
          </cell>
          <cell r="BF2621">
            <v>0</v>
          </cell>
          <cell r="BG2621">
            <v>0</v>
          </cell>
          <cell r="BH2621">
            <v>0</v>
          </cell>
          <cell r="BI2621">
            <v>0</v>
          </cell>
          <cell r="BJ2621">
            <v>0</v>
          </cell>
          <cell r="BK2621">
            <v>0</v>
          </cell>
          <cell r="BL2621">
            <v>0</v>
          </cell>
        </row>
        <row r="2622">
          <cell r="B2622" t="str">
            <v>1.3.02.12.00049</v>
          </cell>
          <cell r="C2622" t="str">
            <v xml:space="preserve">VESTIARIO/BANHEIROS                               </v>
          </cell>
          <cell r="D2622">
            <v>5</v>
          </cell>
          <cell r="E2622">
            <v>0</v>
          </cell>
          <cell r="F2622">
            <v>0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0</v>
          </cell>
          <cell r="P2622">
            <v>0</v>
          </cell>
          <cell r="AO2622">
            <v>0</v>
          </cell>
          <cell r="AP2622">
            <v>0</v>
          </cell>
          <cell r="AQ2622">
            <v>0</v>
          </cell>
          <cell r="AR2622">
            <v>0</v>
          </cell>
          <cell r="AS2622">
            <v>0</v>
          </cell>
          <cell r="AT2622">
            <v>0</v>
          </cell>
          <cell r="AU2622">
            <v>0</v>
          </cell>
          <cell r="AV2622">
            <v>0</v>
          </cell>
          <cell r="AW2622">
            <v>0</v>
          </cell>
          <cell r="AX2622">
            <v>0</v>
          </cell>
          <cell r="AY2622">
            <v>0</v>
          </cell>
          <cell r="AZ2622">
            <v>0</v>
          </cell>
          <cell r="BA2622">
            <v>0</v>
          </cell>
          <cell r="BB2622">
            <v>0</v>
          </cell>
          <cell r="BC2622">
            <v>0</v>
          </cell>
          <cell r="BD2622">
            <v>0</v>
          </cell>
          <cell r="BE2622">
            <v>0</v>
          </cell>
          <cell r="BF2622">
            <v>0</v>
          </cell>
          <cell r="BG2622">
            <v>0</v>
          </cell>
          <cell r="BH2622">
            <v>0</v>
          </cell>
          <cell r="BI2622">
            <v>0</v>
          </cell>
          <cell r="BJ2622">
            <v>0</v>
          </cell>
          <cell r="BK2622">
            <v>0</v>
          </cell>
          <cell r="BL2622">
            <v>0</v>
          </cell>
        </row>
        <row r="2623">
          <cell r="B2623" t="str">
            <v>1.3.02.13</v>
          </cell>
          <cell r="C2623" t="str">
            <v xml:space="preserve">CONSTRUCOES EM ANDAMENTO - CAT                    </v>
          </cell>
          <cell r="D2623">
            <v>4</v>
          </cell>
          <cell r="E2623">
            <v>0</v>
          </cell>
          <cell r="F2623">
            <v>0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AO2623">
            <v>0</v>
          </cell>
          <cell r="AP2623">
            <v>0</v>
          </cell>
          <cell r="AQ2623">
            <v>0</v>
          </cell>
          <cell r="AR2623">
            <v>0</v>
          </cell>
          <cell r="AS2623">
            <v>0</v>
          </cell>
          <cell r="AT2623">
            <v>0</v>
          </cell>
          <cell r="AU2623">
            <v>0</v>
          </cell>
          <cell r="AV2623">
            <v>0</v>
          </cell>
          <cell r="AW2623">
            <v>0</v>
          </cell>
          <cell r="AX2623">
            <v>0</v>
          </cell>
          <cell r="AY2623">
            <v>9500</v>
          </cell>
          <cell r="AZ2623">
            <v>13242.57</v>
          </cell>
          <cell r="BA2623">
            <v>129636.42</v>
          </cell>
          <cell r="BB2623">
            <v>199177.7</v>
          </cell>
          <cell r="BC2623">
            <v>260950.61</v>
          </cell>
          <cell r="BD2623">
            <v>0</v>
          </cell>
          <cell r="BE2623">
            <v>0</v>
          </cell>
          <cell r="BF2623">
            <v>0</v>
          </cell>
          <cell r="BG2623">
            <v>0</v>
          </cell>
          <cell r="BH2623">
            <v>0</v>
          </cell>
          <cell r="BI2623">
            <v>0</v>
          </cell>
          <cell r="BJ2623">
            <v>0</v>
          </cell>
          <cell r="BK2623">
            <v>0</v>
          </cell>
          <cell r="BL2623">
            <v>0</v>
          </cell>
        </row>
        <row r="2624">
          <cell r="B2624" t="str">
            <v>1.3.02.13.00001</v>
          </cell>
          <cell r="C2624" t="str">
            <v xml:space="preserve">TERRAPLANAGEM                                     </v>
          </cell>
          <cell r="D2624">
            <v>5</v>
          </cell>
          <cell r="E2624">
            <v>0</v>
          </cell>
          <cell r="F2624">
            <v>0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0</v>
          </cell>
          <cell r="P2624">
            <v>0</v>
          </cell>
          <cell r="AO2624">
            <v>0</v>
          </cell>
          <cell r="AP2624">
            <v>0</v>
          </cell>
          <cell r="AQ2624">
            <v>0</v>
          </cell>
          <cell r="AR2624">
            <v>0</v>
          </cell>
          <cell r="AS2624">
            <v>0</v>
          </cell>
          <cell r="AT2624">
            <v>0</v>
          </cell>
          <cell r="AU2624">
            <v>0</v>
          </cell>
          <cell r="AV2624">
            <v>0</v>
          </cell>
          <cell r="AW2624">
            <v>0</v>
          </cell>
          <cell r="AX2624">
            <v>0</v>
          </cell>
          <cell r="AY2624">
            <v>9500</v>
          </cell>
          <cell r="AZ2624">
            <v>9500</v>
          </cell>
          <cell r="BA2624">
            <v>81642.5</v>
          </cell>
          <cell r="BB2624">
            <v>114049.8</v>
          </cell>
          <cell r="BC2624">
            <v>153628.71</v>
          </cell>
          <cell r="BD2624">
            <v>0</v>
          </cell>
          <cell r="BE2624">
            <v>0</v>
          </cell>
          <cell r="BF2624">
            <v>0</v>
          </cell>
          <cell r="BG2624">
            <v>0</v>
          </cell>
          <cell r="BH2624">
            <v>0</v>
          </cell>
          <cell r="BI2624">
            <v>0</v>
          </cell>
          <cell r="BJ2624">
            <v>0</v>
          </cell>
          <cell r="BK2624">
            <v>0</v>
          </cell>
          <cell r="BL2624">
            <v>0</v>
          </cell>
        </row>
        <row r="2625">
          <cell r="B2625" t="str">
            <v>1.3.02.13.00002</v>
          </cell>
          <cell r="C2625" t="str">
            <v xml:space="preserve">SERVICOS TOPOGRAFICOS                             </v>
          </cell>
          <cell r="D2625">
            <v>5</v>
          </cell>
          <cell r="E2625">
            <v>0</v>
          </cell>
          <cell r="F2625">
            <v>0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AO2625">
            <v>0</v>
          </cell>
          <cell r="AP2625">
            <v>0</v>
          </cell>
          <cell r="AQ2625">
            <v>0</v>
          </cell>
          <cell r="AR2625">
            <v>0</v>
          </cell>
          <cell r="AS2625">
            <v>0</v>
          </cell>
          <cell r="AT2625">
            <v>0</v>
          </cell>
          <cell r="AU2625">
            <v>0</v>
          </cell>
          <cell r="AV2625">
            <v>0</v>
          </cell>
          <cell r="AW2625">
            <v>0</v>
          </cell>
          <cell r="AX2625">
            <v>0</v>
          </cell>
          <cell r="AY2625">
            <v>0</v>
          </cell>
          <cell r="AZ2625">
            <v>3742.57</v>
          </cell>
          <cell r="BA2625">
            <v>47993.919999999998</v>
          </cell>
          <cell r="BB2625">
            <v>85127.9</v>
          </cell>
          <cell r="BC2625">
            <v>85127.9</v>
          </cell>
          <cell r="BD2625">
            <v>0</v>
          </cell>
          <cell r="BE2625">
            <v>0</v>
          </cell>
          <cell r="BF2625">
            <v>0</v>
          </cell>
          <cell r="BG2625">
            <v>0</v>
          </cell>
          <cell r="BH2625">
            <v>0</v>
          </cell>
          <cell r="BI2625">
            <v>0</v>
          </cell>
          <cell r="BJ2625">
            <v>0</v>
          </cell>
          <cell r="BK2625">
            <v>0</v>
          </cell>
          <cell r="BL2625">
            <v>0</v>
          </cell>
        </row>
        <row r="2626">
          <cell r="B2626" t="str">
            <v>1.3.02.13.00003</v>
          </cell>
          <cell r="C2626" t="str">
            <v xml:space="preserve">PROJETOS                                          </v>
          </cell>
          <cell r="D2626">
            <v>5</v>
          </cell>
          <cell r="E2626">
            <v>0</v>
          </cell>
          <cell r="F2626">
            <v>0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  <cell r="O2626">
            <v>0</v>
          </cell>
          <cell r="P2626">
            <v>0</v>
          </cell>
          <cell r="AO2626">
            <v>0</v>
          </cell>
          <cell r="AP2626">
            <v>0</v>
          </cell>
          <cell r="AQ2626">
            <v>0</v>
          </cell>
          <cell r="AR2626">
            <v>0</v>
          </cell>
          <cell r="AS2626">
            <v>0</v>
          </cell>
          <cell r="AT2626">
            <v>0</v>
          </cell>
          <cell r="AU2626">
            <v>0</v>
          </cell>
          <cell r="AV2626">
            <v>0</v>
          </cell>
          <cell r="AW2626">
            <v>0</v>
          </cell>
          <cell r="AX2626">
            <v>0</v>
          </cell>
          <cell r="AY2626">
            <v>0</v>
          </cell>
          <cell r="AZ2626">
            <v>0</v>
          </cell>
          <cell r="BA2626">
            <v>0</v>
          </cell>
          <cell r="BB2626">
            <v>0</v>
          </cell>
          <cell r="BC2626">
            <v>0</v>
          </cell>
          <cell r="BD2626">
            <v>0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0</v>
          </cell>
          <cell r="BJ2626">
            <v>0</v>
          </cell>
          <cell r="BK2626">
            <v>0</v>
          </cell>
          <cell r="BL2626">
            <v>0</v>
          </cell>
        </row>
        <row r="2627">
          <cell r="B2627" t="str">
            <v>1.3.02.13.00004</v>
          </cell>
          <cell r="C2627" t="str">
            <v xml:space="preserve">SERVICOS DE SONDAGEM                              </v>
          </cell>
          <cell r="D2627">
            <v>5</v>
          </cell>
          <cell r="E2627">
            <v>0</v>
          </cell>
          <cell r="F2627">
            <v>0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AO2627">
            <v>0</v>
          </cell>
          <cell r="AP2627">
            <v>0</v>
          </cell>
          <cell r="AQ2627">
            <v>0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0</v>
          </cell>
          <cell r="AY2627">
            <v>0</v>
          </cell>
          <cell r="AZ2627">
            <v>0</v>
          </cell>
          <cell r="BA2627">
            <v>0</v>
          </cell>
          <cell r="BB2627">
            <v>0</v>
          </cell>
          <cell r="BC2627">
            <v>0</v>
          </cell>
          <cell r="BD2627">
            <v>0</v>
          </cell>
          <cell r="BE2627">
            <v>0</v>
          </cell>
          <cell r="BF2627">
            <v>0</v>
          </cell>
          <cell r="BG2627">
            <v>0</v>
          </cell>
          <cell r="BH2627">
            <v>0</v>
          </cell>
          <cell r="BI2627">
            <v>0</v>
          </cell>
          <cell r="BJ2627">
            <v>0</v>
          </cell>
          <cell r="BK2627">
            <v>0</v>
          </cell>
          <cell r="BL2627">
            <v>0</v>
          </cell>
        </row>
        <row r="2628">
          <cell r="B2628" t="str">
            <v>1.3.02.13.00006</v>
          </cell>
          <cell r="C2628" t="str">
            <v xml:space="preserve">DRENAGEM PROFUNDA                                 </v>
          </cell>
          <cell r="D2628">
            <v>5</v>
          </cell>
          <cell r="E2628">
            <v>0</v>
          </cell>
          <cell r="F2628">
            <v>0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AO2628">
            <v>0</v>
          </cell>
          <cell r="AP2628">
            <v>0</v>
          </cell>
          <cell r="AQ2628">
            <v>0</v>
          </cell>
          <cell r="AR2628">
            <v>0</v>
          </cell>
          <cell r="AS2628">
            <v>0</v>
          </cell>
          <cell r="AT2628">
            <v>0</v>
          </cell>
          <cell r="AU2628">
            <v>0</v>
          </cell>
          <cell r="AV2628">
            <v>0</v>
          </cell>
          <cell r="AW2628">
            <v>0</v>
          </cell>
          <cell r="AX2628">
            <v>0</v>
          </cell>
          <cell r="AY2628">
            <v>0</v>
          </cell>
          <cell r="AZ2628">
            <v>0</v>
          </cell>
          <cell r="BA2628">
            <v>0</v>
          </cell>
          <cell r="BB2628">
            <v>0</v>
          </cell>
          <cell r="BC2628">
            <v>0</v>
          </cell>
          <cell r="BD2628">
            <v>0</v>
          </cell>
          <cell r="BE2628">
            <v>0</v>
          </cell>
          <cell r="BF2628">
            <v>0</v>
          </cell>
          <cell r="BG2628">
            <v>0</v>
          </cell>
          <cell r="BH2628">
            <v>0</v>
          </cell>
          <cell r="BI2628">
            <v>0</v>
          </cell>
          <cell r="BJ2628">
            <v>0</v>
          </cell>
          <cell r="BK2628">
            <v>0</v>
          </cell>
          <cell r="BL2628">
            <v>0</v>
          </cell>
        </row>
        <row r="2629">
          <cell r="B2629" t="str">
            <v>1.3.02.13.00007</v>
          </cell>
          <cell r="C2629" t="str">
            <v xml:space="preserve">CERCAS E ALAMBRADOS                               </v>
          </cell>
          <cell r="D2629">
            <v>5</v>
          </cell>
          <cell r="E2629">
            <v>0</v>
          </cell>
          <cell r="F2629">
            <v>0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AO2629">
            <v>0</v>
          </cell>
          <cell r="AP2629">
            <v>0</v>
          </cell>
          <cell r="AQ2629">
            <v>0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0</v>
          </cell>
          <cell r="AY2629">
            <v>0</v>
          </cell>
          <cell r="AZ2629">
            <v>0</v>
          </cell>
          <cell r="BA2629">
            <v>0</v>
          </cell>
          <cell r="BB2629">
            <v>0</v>
          </cell>
          <cell r="BC2629">
            <v>0</v>
          </cell>
          <cell r="BD2629">
            <v>0</v>
          </cell>
          <cell r="BE2629">
            <v>0</v>
          </cell>
          <cell r="BF2629">
            <v>0</v>
          </cell>
          <cell r="BG2629">
            <v>0</v>
          </cell>
          <cell r="BH2629">
            <v>0</v>
          </cell>
          <cell r="BI2629">
            <v>0</v>
          </cell>
          <cell r="BJ2629">
            <v>0</v>
          </cell>
          <cell r="BK2629">
            <v>0</v>
          </cell>
          <cell r="BL2629">
            <v>0</v>
          </cell>
        </row>
        <row r="2630">
          <cell r="B2630" t="str">
            <v>1.3.02.13.00008</v>
          </cell>
          <cell r="C2630" t="str">
            <v xml:space="preserve">OBRAS CIVIS                                       </v>
          </cell>
          <cell r="D2630">
            <v>5</v>
          </cell>
          <cell r="E2630">
            <v>0</v>
          </cell>
          <cell r="F2630">
            <v>0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  <cell r="O2630">
            <v>0</v>
          </cell>
          <cell r="P2630">
            <v>0</v>
          </cell>
          <cell r="AO2630">
            <v>0</v>
          </cell>
          <cell r="AP2630">
            <v>0</v>
          </cell>
          <cell r="AQ2630">
            <v>0</v>
          </cell>
          <cell r="AR2630">
            <v>0</v>
          </cell>
          <cell r="AS2630">
            <v>0</v>
          </cell>
          <cell r="AT2630">
            <v>0</v>
          </cell>
          <cell r="AU2630">
            <v>0</v>
          </cell>
          <cell r="AV2630">
            <v>0</v>
          </cell>
          <cell r="AW2630">
            <v>0</v>
          </cell>
          <cell r="AX2630">
            <v>0</v>
          </cell>
          <cell r="AY2630">
            <v>0</v>
          </cell>
          <cell r="AZ2630">
            <v>0</v>
          </cell>
          <cell r="BA2630">
            <v>0</v>
          </cell>
          <cell r="BB2630">
            <v>0</v>
          </cell>
          <cell r="BC2630">
            <v>0</v>
          </cell>
          <cell r="BD2630">
            <v>0</v>
          </cell>
          <cell r="BE2630">
            <v>0</v>
          </cell>
          <cell r="BF2630">
            <v>0</v>
          </cell>
          <cell r="BG2630">
            <v>0</v>
          </cell>
          <cell r="BH2630">
            <v>0</v>
          </cell>
          <cell r="BI2630">
            <v>0</v>
          </cell>
          <cell r="BJ2630">
            <v>0</v>
          </cell>
          <cell r="BK2630">
            <v>0</v>
          </cell>
          <cell r="BL2630">
            <v>0</v>
          </cell>
        </row>
        <row r="2631">
          <cell r="B2631" t="str">
            <v>1.3.02.13.00009</v>
          </cell>
          <cell r="C2631" t="str">
            <v xml:space="preserve">INSTALACOES ELETRICAS/ILUM.PUBLICA                </v>
          </cell>
          <cell r="D2631">
            <v>5</v>
          </cell>
          <cell r="E2631">
            <v>0</v>
          </cell>
          <cell r="F2631">
            <v>0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AO2631">
            <v>0</v>
          </cell>
          <cell r="AP2631">
            <v>0</v>
          </cell>
          <cell r="AQ2631">
            <v>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0</v>
          </cell>
          <cell r="AY2631">
            <v>0</v>
          </cell>
          <cell r="AZ2631">
            <v>0</v>
          </cell>
          <cell r="BA2631">
            <v>0</v>
          </cell>
          <cell r="BB2631">
            <v>0</v>
          </cell>
          <cell r="BC2631">
            <v>0</v>
          </cell>
          <cell r="BD2631">
            <v>0</v>
          </cell>
          <cell r="BE2631">
            <v>0</v>
          </cell>
          <cell r="BF2631">
            <v>0</v>
          </cell>
          <cell r="BG2631">
            <v>0</v>
          </cell>
          <cell r="BH2631">
            <v>0</v>
          </cell>
          <cell r="BI2631">
            <v>0</v>
          </cell>
          <cell r="BJ2631">
            <v>0</v>
          </cell>
          <cell r="BK2631">
            <v>0</v>
          </cell>
          <cell r="BL2631">
            <v>0</v>
          </cell>
        </row>
        <row r="2632">
          <cell r="B2632" t="str">
            <v>1.3.02.13.00010</v>
          </cell>
          <cell r="C2632" t="str">
            <v xml:space="preserve">EQUIPAMENTOS DE INFORMATICA                       </v>
          </cell>
          <cell r="D2632">
            <v>5</v>
          </cell>
          <cell r="E2632">
            <v>0</v>
          </cell>
          <cell r="F2632">
            <v>0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AO2632">
            <v>0</v>
          </cell>
          <cell r="AP2632">
            <v>0</v>
          </cell>
          <cell r="AQ2632">
            <v>0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0</v>
          </cell>
          <cell r="AY2632">
            <v>0</v>
          </cell>
          <cell r="AZ2632">
            <v>0</v>
          </cell>
          <cell r="BA2632">
            <v>0</v>
          </cell>
          <cell r="BB2632">
            <v>0</v>
          </cell>
          <cell r="BC2632">
            <v>0</v>
          </cell>
          <cell r="BD2632">
            <v>0</v>
          </cell>
          <cell r="BE2632">
            <v>0</v>
          </cell>
          <cell r="BF2632">
            <v>0</v>
          </cell>
          <cell r="BG2632">
            <v>0</v>
          </cell>
          <cell r="BH2632">
            <v>0</v>
          </cell>
          <cell r="BI2632">
            <v>0</v>
          </cell>
          <cell r="BJ2632">
            <v>0</v>
          </cell>
          <cell r="BK2632">
            <v>0</v>
          </cell>
          <cell r="BL2632">
            <v>0</v>
          </cell>
        </row>
        <row r="2633">
          <cell r="B2633" t="str">
            <v>1.3.02.13.00011</v>
          </cell>
          <cell r="C2633" t="str">
            <v xml:space="preserve">MAQUINAS E EQUIP.NACIONAIS                        </v>
          </cell>
          <cell r="D2633">
            <v>5</v>
          </cell>
          <cell r="E2633">
            <v>0</v>
          </cell>
          <cell r="F2633">
            <v>0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  <cell r="AY2633">
            <v>0</v>
          </cell>
          <cell r="AZ2633">
            <v>0</v>
          </cell>
          <cell r="BA2633">
            <v>0</v>
          </cell>
          <cell r="BB2633">
            <v>0</v>
          </cell>
          <cell r="BC2633">
            <v>0</v>
          </cell>
          <cell r="BD2633">
            <v>0</v>
          </cell>
          <cell r="BE2633">
            <v>0</v>
          </cell>
          <cell r="BF2633">
            <v>0</v>
          </cell>
          <cell r="BG2633">
            <v>0</v>
          </cell>
          <cell r="BH2633">
            <v>0</v>
          </cell>
          <cell r="BI2633">
            <v>0</v>
          </cell>
          <cell r="BJ2633">
            <v>0</v>
          </cell>
          <cell r="BK2633">
            <v>0</v>
          </cell>
          <cell r="BL2633">
            <v>0</v>
          </cell>
        </row>
        <row r="2634">
          <cell r="B2634" t="str">
            <v>1.3.02.13.00012</v>
          </cell>
          <cell r="C2634" t="str">
            <v xml:space="preserve">MAQUINAS E EQUIP.IMPORTADOS                       </v>
          </cell>
          <cell r="D2634">
            <v>5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  <cell r="AY2634">
            <v>0</v>
          </cell>
          <cell r="AZ2634">
            <v>0</v>
          </cell>
          <cell r="BA2634">
            <v>0</v>
          </cell>
          <cell r="BB2634">
            <v>0</v>
          </cell>
          <cell r="BC2634">
            <v>0</v>
          </cell>
          <cell r="BD2634">
            <v>0</v>
          </cell>
          <cell r="BE2634">
            <v>0</v>
          </cell>
          <cell r="BF2634">
            <v>0</v>
          </cell>
          <cell r="BG2634">
            <v>0</v>
          </cell>
          <cell r="BH2634">
            <v>0</v>
          </cell>
          <cell r="BI2634">
            <v>0</v>
          </cell>
          <cell r="BJ2634">
            <v>0</v>
          </cell>
          <cell r="BK2634">
            <v>0</v>
          </cell>
          <cell r="BL2634">
            <v>0</v>
          </cell>
        </row>
        <row r="2635">
          <cell r="B2635" t="str">
            <v>1.3.02.13.00013</v>
          </cell>
          <cell r="C2635" t="str">
            <v xml:space="preserve">AR CONDICIONADO                                   </v>
          </cell>
          <cell r="D2635">
            <v>5</v>
          </cell>
          <cell r="E2635">
            <v>0</v>
          </cell>
          <cell r="F2635">
            <v>0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0</v>
          </cell>
          <cell r="P2635">
            <v>0</v>
          </cell>
          <cell r="AO2635">
            <v>0</v>
          </cell>
          <cell r="AP2635">
            <v>0</v>
          </cell>
          <cell r="AQ2635">
            <v>0</v>
          </cell>
          <cell r="AR2635">
            <v>0</v>
          </cell>
          <cell r="AS2635">
            <v>0</v>
          </cell>
          <cell r="AT2635">
            <v>0</v>
          </cell>
          <cell r="AU2635">
            <v>0</v>
          </cell>
          <cell r="AV2635">
            <v>0</v>
          </cell>
          <cell r="AW2635">
            <v>0</v>
          </cell>
          <cell r="AX2635">
            <v>0</v>
          </cell>
          <cell r="AY2635">
            <v>0</v>
          </cell>
          <cell r="AZ2635">
            <v>0</v>
          </cell>
          <cell r="BA2635">
            <v>0</v>
          </cell>
          <cell r="BB2635">
            <v>0</v>
          </cell>
          <cell r="BC2635">
            <v>0</v>
          </cell>
          <cell r="BD2635">
            <v>0</v>
          </cell>
          <cell r="BE2635">
            <v>0</v>
          </cell>
          <cell r="BF2635">
            <v>0</v>
          </cell>
          <cell r="BG2635">
            <v>0</v>
          </cell>
          <cell r="BH2635">
            <v>0</v>
          </cell>
          <cell r="BI2635">
            <v>0</v>
          </cell>
          <cell r="BJ2635">
            <v>0</v>
          </cell>
          <cell r="BK2635">
            <v>0</v>
          </cell>
          <cell r="BL2635">
            <v>0</v>
          </cell>
        </row>
        <row r="2636">
          <cell r="B2636" t="str">
            <v>1.3.02.13.00014</v>
          </cell>
          <cell r="C2636" t="str">
            <v xml:space="preserve">MOVEIS E UTENSILIOS                               </v>
          </cell>
          <cell r="D2636">
            <v>5</v>
          </cell>
          <cell r="E2636">
            <v>0</v>
          </cell>
          <cell r="F2636">
            <v>0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0</v>
          </cell>
          <cell r="P2636">
            <v>0</v>
          </cell>
          <cell r="AO2636">
            <v>0</v>
          </cell>
          <cell r="AP2636">
            <v>0</v>
          </cell>
          <cell r="AQ2636">
            <v>0</v>
          </cell>
          <cell r="AR2636">
            <v>0</v>
          </cell>
          <cell r="AS2636">
            <v>0</v>
          </cell>
          <cell r="AT2636">
            <v>0</v>
          </cell>
          <cell r="AU2636">
            <v>0</v>
          </cell>
          <cell r="AV2636">
            <v>0</v>
          </cell>
          <cell r="AW2636">
            <v>0</v>
          </cell>
          <cell r="AX2636">
            <v>0</v>
          </cell>
          <cell r="AY2636">
            <v>0</v>
          </cell>
          <cell r="AZ2636">
            <v>0</v>
          </cell>
          <cell r="BA2636">
            <v>0</v>
          </cell>
          <cell r="BB2636">
            <v>0</v>
          </cell>
          <cell r="BC2636">
            <v>0</v>
          </cell>
          <cell r="BD2636">
            <v>0</v>
          </cell>
          <cell r="BE2636">
            <v>0</v>
          </cell>
          <cell r="BF2636">
            <v>0</v>
          </cell>
          <cell r="BG2636">
            <v>0</v>
          </cell>
          <cell r="BH2636">
            <v>0</v>
          </cell>
          <cell r="BI2636">
            <v>0</v>
          </cell>
          <cell r="BJ2636">
            <v>0</v>
          </cell>
          <cell r="BK2636">
            <v>0</v>
          </cell>
          <cell r="BL2636">
            <v>0</v>
          </cell>
        </row>
        <row r="2637">
          <cell r="B2637" t="str">
            <v>1.3.02.13.00015</v>
          </cell>
          <cell r="C2637" t="str">
            <v xml:space="preserve">ADMINISTRACAO DE OBRAS                            </v>
          </cell>
          <cell r="D2637">
            <v>5</v>
          </cell>
          <cell r="E2637">
            <v>0</v>
          </cell>
          <cell r="F2637">
            <v>0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0</v>
          </cell>
          <cell r="P2637">
            <v>0</v>
          </cell>
          <cell r="AO2637">
            <v>0</v>
          </cell>
          <cell r="AP2637">
            <v>0</v>
          </cell>
          <cell r="AQ2637">
            <v>0</v>
          </cell>
          <cell r="AR2637">
            <v>0</v>
          </cell>
          <cell r="AS2637">
            <v>0</v>
          </cell>
          <cell r="AT2637">
            <v>0</v>
          </cell>
          <cell r="AU2637">
            <v>0</v>
          </cell>
          <cell r="AV2637">
            <v>0</v>
          </cell>
          <cell r="AW2637">
            <v>0</v>
          </cell>
          <cell r="AX2637">
            <v>0</v>
          </cell>
          <cell r="AY2637">
            <v>0</v>
          </cell>
          <cell r="AZ2637">
            <v>0</v>
          </cell>
          <cell r="BA2637">
            <v>0</v>
          </cell>
          <cell r="BB2637">
            <v>0</v>
          </cell>
          <cell r="BC2637">
            <v>0</v>
          </cell>
          <cell r="BD2637">
            <v>0</v>
          </cell>
          <cell r="BE2637">
            <v>0</v>
          </cell>
          <cell r="BF2637">
            <v>0</v>
          </cell>
          <cell r="BG2637">
            <v>0</v>
          </cell>
          <cell r="BH2637">
            <v>0</v>
          </cell>
          <cell r="BI2637">
            <v>0</v>
          </cell>
          <cell r="BJ2637">
            <v>0</v>
          </cell>
          <cell r="BK2637">
            <v>0</v>
          </cell>
          <cell r="BL2637">
            <v>0</v>
          </cell>
        </row>
        <row r="2638">
          <cell r="B2638" t="str">
            <v>1.3.02.13.00016</v>
          </cell>
          <cell r="C2638" t="str">
            <v xml:space="preserve">APOIO AOS MOTORISTAS                              </v>
          </cell>
          <cell r="D2638">
            <v>5</v>
          </cell>
          <cell r="E2638">
            <v>0</v>
          </cell>
          <cell r="F2638">
            <v>0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AO2638">
            <v>0</v>
          </cell>
          <cell r="AP2638">
            <v>0</v>
          </cell>
          <cell r="AQ2638">
            <v>0</v>
          </cell>
          <cell r="AR2638">
            <v>0</v>
          </cell>
          <cell r="AS2638">
            <v>0</v>
          </cell>
          <cell r="AT2638">
            <v>0</v>
          </cell>
          <cell r="AU2638">
            <v>0</v>
          </cell>
          <cell r="AV2638">
            <v>0</v>
          </cell>
          <cell r="AW2638">
            <v>0</v>
          </cell>
          <cell r="AX2638">
            <v>0</v>
          </cell>
          <cell r="AY2638">
            <v>0</v>
          </cell>
          <cell r="AZ2638">
            <v>0</v>
          </cell>
          <cell r="BA2638">
            <v>0</v>
          </cell>
          <cell r="BB2638">
            <v>0</v>
          </cell>
          <cell r="BC2638">
            <v>0</v>
          </cell>
          <cell r="BD2638">
            <v>0</v>
          </cell>
          <cell r="BE2638">
            <v>0</v>
          </cell>
          <cell r="BF2638">
            <v>0</v>
          </cell>
          <cell r="BG2638">
            <v>0</v>
          </cell>
          <cell r="BH2638">
            <v>0</v>
          </cell>
          <cell r="BI2638">
            <v>0</v>
          </cell>
          <cell r="BJ2638">
            <v>0</v>
          </cell>
          <cell r="BK2638">
            <v>0</v>
          </cell>
          <cell r="BL2638">
            <v>0</v>
          </cell>
        </row>
        <row r="2639">
          <cell r="B2639" t="str">
            <v>1.3.02.13.00017</v>
          </cell>
          <cell r="C2639" t="str">
            <v xml:space="preserve">ARBORIZACAO E JARDINS                             </v>
          </cell>
          <cell r="D2639">
            <v>5</v>
          </cell>
          <cell r="E2639">
            <v>0</v>
          </cell>
          <cell r="F2639">
            <v>0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AO2639">
            <v>0</v>
          </cell>
          <cell r="AP2639">
            <v>0</v>
          </cell>
          <cell r="AQ2639">
            <v>0</v>
          </cell>
          <cell r="AR2639">
            <v>0</v>
          </cell>
          <cell r="AS2639">
            <v>0</v>
          </cell>
          <cell r="AT2639">
            <v>0</v>
          </cell>
          <cell r="AU2639">
            <v>0</v>
          </cell>
          <cell r="AV2639">
            <v>0</v>
          </cell>
          <cell r="AW2639">
            <v>0</v>
          </cell>
          <cell r="AX2639">
            <v>0</v>
          </cell>
          <cell r="AY2639">
            <v>0</v>
          </cell>
          <cell r="AZ2639">
            <v>0</v>
          </cell>
          <cell r="BA2639">
            <v>0</v>
          </cell>
          <cell r="BB2639">
            <v>0</v>
          </cell>
          <cell r="BC2639">
            <v>8080</v>
          </cell>
          <cell r="BD2639">
            <v>0</v>
          </cell>
          <cell r="BE2639">
            <v>0</v>
          </cell>
          <cell r="BF2639">
            <v>0</v>
          </cell>
          <cell r="BG2639">
            <v>0</v>
          </cell>
          <cell r="BH2639">
            <v>0</v>
          </cell>
          <cell r="BI2639">
            <v>0</v>
          </cell>
          <cell r="BJ2639">
            <v>0</v>
          </cell>
          <cell r="BK2639">
            <v>0</v>
          </cell>
          <cell r="BL2639">
            <v>0</v>
          </cell>
        </row>
        <row r="2640">
          <cell r="B2640" t="str">
            <v>1.3.02.13.00018</v>
          </cell>
          <cell r="C2640" t="str">
            <v xml:space="preserve">BALANCA FERROVIARIA (CIVIL)                       </v>
          </cell>
          <cell r="D2640">
            <v>5</v>
          </cell>
          <cell r="E2640">
            <v>0</v>
          </cell>
          <cell r="F2640">
            <v>0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  <cell r="O2640">
            <v>0</v>
          </cell>
          <cell r="P2640">
            <v>0</v>
          </cell>
          <cell r="AO2640">
            <v>0</v>
          </cell>
          <cell r="AP2640">
            <v>0</v>
          </cell>
          <cell r="AQ2640">
            <v>0</v>
          </cell>
          <cell r="AR2640">
            <v>0</v>
          </cell>
          <cell r="AS2640">
            <v>0</v>
          </cell>
          <cell r="AT2640">
            <v>0</v>
          </cell>
          <cell r="AU2640">
            <v>0</v>
          </cell>
          <cell r="AV2640">
            <v>0</v>
          </cell>
          <cell r="AW2640">
            <v>0</v>
          </cell>
          <cell r="AX2640">
            <v>0</v>
          </cell>
          <cell r="AY2640">
            <v>0</v>
          </cell>
          <cell r="AZ2640">
            <v>0</v>
          </cell>
          <cell r="BA2640">
            <v>0</v>
          </cell>
          <cell r="BB2640">
            <v>0</v>
          </cell>
          <cell r="BC2640">
            <v>0</v>
          </cell>
          <cell r="BD2640">
            <v>0</v>
          </cell>
          <cell r="BE2640">
            <v>0</v>
          </cell>
          <cell r="BF2640">
            <v>0</v>
          </cell>
          <cell r="BG2640">
            <v>0</v>
          </cell>
          <cell r="BH2640">
            <v>0</v>
          </cell>
          <cell r="BI2640">
            <v>0</v>
          </cell>
          <cell r="BJ2640">
            <v>0</v>
          </cell>
          <cell r="BK2640">
            <v>0</v>
          </cell>
          <cell r="BL2640">
            <v>0</v>
          </cell>
        </row>
        <row r="2641">
          <cell r="B2641" t="str">
            <v>1.3.02.13.00019</v>
          </cell>
          <cell r="C2641" t="str">
            <v xml:space="preserve">BALANCA FERROVIARIA (EQPTO)                       </v>
          </cell>
          <cell r="D2641">
            <v>5</v>
          </cell>
          <cell r="E2641">
            <v>0</v>
          </cell>
          <cell r="F2641">
            <v>0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AO2641">
            <v>0</v>
          </cell>
          <cell r="AP2641">
            <v>0</v>
          </cell>
          <cell r="AQ2641">
            <v>0</v>
          </cell>
          <cell r="AR2641">
            <v>0</v>
          </cell>
          <cell r="AS2641">
            <v>0</v>
          </cell>
          <cell r="AT2641">
            <v>0</v>
          </cell>
          <cell r="AU2641">
            <v>0</v>
          </cell>
          <cell r="AV2641">
            <v>0</v>
          </cell>
          <cell r="AW2641">
            <v>0</v>
          </cell>
          <cell r="AX2641">
            <v>0</v>
          </cell>
          <cell r="AY2641">
            <v>0</v>
          </cell>
          <cell r="AZ2641">
            <v>0</v>
          </cell>
          <cell r="BA2641">
            <v>0</v>
          </cell>
          <cell r="BB2641">
            <v>0</v>
          </cell>
          <cell r="BC2641">
            <v>0</v>
          </cell>
          <cell r="BD2641">
            <v>0</v>
          </cell>
          <cell r="BE2641">
            <v>0</v>
          </cell>
          <cell r="BF2641">
            <v>0</v>
          </cell>
          <cell r="BG2641">
            <v>0</v>
          </cell>
          <cell r="BH2641">
            <v>0</v>
          </cell>
          <cell r="BI2641">
            <v>0</v>
          </cell>
          <cell r="BJ2641">
            <v>0</v>
          </cell>
          <cell r="BK2641">
            <v>0</v>
          </cell>
          <cell r="BL2641">
            <v>0</v>
          </cell>
        </row>
        <row r="2642">
          <cell r="B2642" t="str">
            <v>1.3.02.13.00020</v>
          </cell>
          <cell r="C2642" t="str">
            <v xml:space="preserve">BALANCA RODOVIARIA (CIVIL)                        </v>
          </cell>
          <cell r="D2642">
            <v>5</v>
          </cell>
          <cell r="E2642">
            <v>0</v>
          </cell>
          <cell r="F2642">
            <v>0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AO2642">
            <v>0</v>
          </cell>
          <cell r="AP2642">
            <v>0</v>
          </cell>
          <cell r="AQ2642">
            <v>0</v>
          </cell>
          <cell r="AR2642">
            <v>0</v>
          </cell>
          <cell r="AS2642">
            <v>0</v>
          </cell>
          <cell r="AT2642">
            <v>0</v>
          </cell>
          <cell r="AU2642">
            <v>0</v>
          </cell>
          <cell r="AV2642">
            <v>0</v>
          </cell>
          <cell r="AW2642">
            <v>0</v>
          </cell>
          <cell r="AX2642">
            <v>0</v>
          </cell>
          <cell r="AY2642">
            <v>0</v>
          </cell>
          <cell r="AZ2642">
            <v>0</v>
          </cell>
          <cell r="BA2642">
            <v>0</v>
          </cell>
          <cell r="BB2642">
            <v>0</v>
          </cell>
          <cell r="BC2642">
            <v>0</v>
          </cell>
          <cell r="BD2642">
            <v>0</v>
          </cell>
          <cell r="BE2642">
            <v>0</v>
          </cell>
          <cell r="BF2642">
            <v>0</v>
          </cell>
          <cell r="BG2642">
            <v>0</v>
          </cell>
          <cell r="BH2642">
            <v>0</v>
          </cell>
          <cell r="BI2642">
            <v>0</v>
          </cell>
          <cell r="BJ2642">
            <v>0</v>
          </cell>
          <cell r="BK2642">
            <v>0</v>
          </cell>
          <cell r="BL2642">
            <v>0</v>
          </cell>
        </row>
        <row r="2643">
          <cell r="B2643" t="str">
            <v>1.3.02.13.00021</v>
          </cell>
          <cell r="C2643" t="str">
            <v xml:space="preserve">BALANCA RODOVIARIA (TRANSFERENCIA)                </v>
          </cell>
          <cell r="D2643">
            <v>5</v>
          </cell>
          <cell r="E2643">
            <v>0</v>
          </cell>
          <cell r="F2643">
            <v>0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AO2643">
            <v>0</v>
          </cell>
          <cell r="AP2643">
            <v>0</v>
          </cell>
          <cell r="AQ2643">
            <v>0</v>
          </cell>
          <cell r="AR2643">
            <v>0</v>
          </cell>
          <cell r="AS2643">
            <v>0</v>
          </cell>
          <cell r="AT2643">
            <v>0</v>
          </cell>
          <cell r="AU2643">
            <v>0</v>
          </cell>
          <cell r="AV2643">
            <v>0</v>
          </cell>
          <cell r="AW2643">
            <v>0</v>
          </cell>
          <cell r="AX2643">
            <v>0</v>
          </cell>
          <cell r="AY2643">
            <v>0</v>
          </cell>
          <cell r="AZ2643">
            <v>0</v>
          </cell>
          <cell r="BA2643">
            <v>0</v>
          </cell>
          <cell r="BB2643">
            <v>0</v>
          </cell>
          <cell r="BC2643">
            <v>0</v>
          </cell>
          <cell r="BD2643">
            <v>0</v>
          </cell>
          <cell r="BE2643">
            <v>0</v>
          </cell>
          <cell r="BF2643">
            <v>0</v>
          </cell>
          <cell r="BG2643">
            <v>0</v>
          </cell>
          <cell r="BH2643">
            <v>0</v>
          </cell>
          <cell r="BI2643">
            <v>0</v>
          </cell>
          <cell r="BJ2643">
            <v>0</v>
          </cell>
          <cell r="BK2643">
            <v>0</v>
          </cell>
          <cell r="BL2643">
            <v>0</v>
          </cell>
        </row>
        <row r="2644">
          <cell r="B2644" t="str">
            <v>1.3.02.13.00022</v>
          </cell>
          <cell r="C2644" t="str">
            <v xml:space="preserve">CAIXA DAGUA                                       </v>
          </cell>
          <cell r="D2644">
            <v>5</v>
          </cell>
          <cell r="E2644">
            <v>0</v>
          </cell>
          <cell r="F2644">
            <v>0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  <cell r="O2644">
            <v>0</v>
          </cell>
          <cell r="P2644">
            <v>0</v>
          </cell>
          <cell r="AO2644">
            <v>0</v>
          </cell>
          <cell r="AP2644">
            <v>0</v>
          </cell>
          <cell r="AQ2644">
            <v>0</v>
          </cell>
          <cell r="AR2644">
            <v>0</v>
          </cell>
          <cell r="AS2644">
            <v>0</v>
          </cell>
          <cell r="AT2644">
            <v>0</v>
          </cell>
          <cell r="AU2644">
            <v>0</v>
          </cell>
          <cell r="AV2644">
            <v>0</v>
          </cell>
          <cell r="AW2644">
            <v>0</v>
          </cell>
          <cell r="AX2644">
            <v>0</v>
          </cell>
          <cell r="AY2644">
            <v>0</v>
          </cell>
          <cell r="AZ2644">
            <v>0</v>
          </cell>
          <cell r="BA2644">
            <v>0</v>
          </cell>
          <cell r="BB2644">
            <v>0</v>
          </cell>
          <cell r="BC2644">
            <v>0</v>
          </cell>
          <cell r="BD2644">
            <v>0</v>
          </cell>
          <cell r="BE2644">
            <v>0</v>
          </cell>
          <cell r="BF2644">
            <v>0</v>
          </cell>
          <cell r="BG2644">
            <v>0</v>
          </cell>
          <cell r="BH2644">
            <v>0</v>
          </cell>
          <cell r="BI2644">
            <v>0</v>
          </cell>
          <cell r="BJ2644">
            <v>0</v>
          </cell>
          <cell r="BK2644">
            <v>0</v>
          </cell>
          <cell r="BL2644">
            <v>0</v>
          </cell>
        </row>
        <row r="2645">
          <cell r="B2645" t="str">
            <v>1.3.02.13.00023</v>
          </cell>
          <cell r="C2645" t="str">
            <v xml:space="preserve">CANTEIRO DE OBRAS                                 </v>
          </cell>
          <cell r="D2645">
            <v>5</v>
          </cell>
          <cell r="E2645">
            <v>0</v>
          </cell>
          <cell r="F2645">
            <v>0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AO2645">
            <v>0</v>
          </cell>
          <cell r="AP2645">
            <v>0</v>
          </cell>
          <cell r="AQ2645">
            <v>0</v>
          </cell>
          <cell r="AR2645">
            <v>0</v>
          </cell>
          <cell r="AS2645">
            <v>0</v>
          </cell>
          <cell r="AT2645">
            <v>0</v>
          </cell>
          <cell r="AU2645">
            <v>0</v>
          </cell>
          <cell r="AV2645">
            <v>0</v>
          </cell>
          <cell r="AW2645">
            <v>0</v>
          </cell>
          <cell r="AX2645">
            <v>0</v>
          </cell>
          <cell r="AY2645">
            <v>0</v>
          </cell>
          <cell r="AZ2645">
            <v>0</v>
          </cell>
          <cell r="BA2645">
            <v>0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0</v>
          </cell>
          <cell r="BK2645">
            <v>0</v>
          </cell>
          <cell r="BL2645">
            <v>0</v>
          </cell>
        </row>
        <row r="2646">
          <cell r="B2646" t="str">
            <v>1.3.02.13.00024</v>
          </cell>
          <cell r="C2646" t="str">
            <v xml:space="preserve">CASA DE GERADOR/PAINEIS DE TRANSFERENCIA          </v>
          </cell>
          <cell r="D2646">
            <v>5</v>
          </cell>
          <cell r="E2646">
            <v>0</v>
          </cell>
          <cell r="F2646">
            <v>0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0</v>
          </cell>
          <cell r="P2646">
            <v>0</v>
          </cell>
          <cell r="AO2646">
            <v>0</v>
          </cell>
          <cell r="AP2646">
            <v>0</v>
          </cell>
          <cell r="AQ2646">
            <v>0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0</v>
          </cell>
          <cell r="AY2646">
            <v>0</v>
          </cell>
          <cell r="AZ2646">
            <v>0</v>
          </cell>
          <cell r="BA2646">
            <v>0</v>
          </cell>
          <cell r="BB2646">
            <v>0</v>
          </cell>
          <cell r="BC2646">
            <v>0</v>
          </cell>
          <cell r="BD2646">
            <v>0</v>
          </cell>
          <cell r="BE2646">
            <v>0</v>
          </cell>
          <cell r="BF2646">
            <v>0</v>
          </cell>
          <cell r="BG2646">
            <v>0</v>
          </cell>
          <cell r="BH2646">
            <v>0</v>
          </cell>
          <cell r="BI2646">
            <v>0</v>
          </cell>
          <cell r="BJ2646">
            <v>0</v>
          </cell>
          <cell r="BK2646">
            <v>0</v>
          </cell>
          <cell r="BL2646">
            <v>0</v>
          </cell>
        </row>
        <row r="2647">
          <cell r="B2647" t="str">
            <v>1.3.02.13.00025</v>
          </cell>
          <cell r="C2647" t="str">
            <v xml:space="preserve">CONSTRUCAO DE CAIXOTOES                           </v>
          </cell>
          <cell r="D2647">
            <v>5</v>
          </cell>
          <cell r="E2647">
            <v>0</v>
          </cell>
          <cell r="F2647">
            <v>0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AO2647">
            <v>0</v>
          </cell>
          <cell r="AP2647">
            <v>0</v>
          </cell>
          <cell r="AQ2647">
            <v>0</v>
          </cell>
          <cell r="AR2647">
            <v>0</v>
          </cell>
          <cell r="AS2647">
            <v>0</v>
          </cell>
          <cell r="AT2647">
            <v>0</v>
          </cell>
          <cell r="AU2647">
            <v>0</v>
          </cell>
          <cell r="AV2647">
            <v>0</v>
          </cell>
          <cell r="AW2647">
            <v>0</v>
          </cell>
          <cell r="AX2647">
            <v>0</v>
          </cell>
          <cell r="AY2647">
            <v>0</v>
          </cell>
          <cell r="AZ2647">
            <v>0</v>
          </cell>
          <cell r="BA2647">
            <v>0</v>
          </cell>
          <cell r="BB2647">
            <v>0</v>
          </cell>
          <cell r="BC2647">
            <v>0</v>
          </cell>
          <cell r="BD2647">
            <v>0</v>
          </cell>
          <cell r="BE2647">
            <v>0</v>
          </cell>
          <cell r="BF2647">
            <v>0</v>
          </cell>
          <cell r="BG2647">
            <v>0</v>
          </cell>
          <cell r="BH2647">
            <v>0</v>
          </cell>
          <cell r="BI2647">
            <v>0</v>
          </cell>
          <cell r="BJ2647">
            <v>0</v>
          </cell>
          <cell r="BK2647">
            <v>0</v>
          </cell>
          <cell r="BL2647">
            <v>0</v>
          </cell>
        </row>
        <row r="2648">
          <cell r="B2648" t="str">
            <v>1.3.02.13.00026</v>
          </cell>
          <cell r="C2648" t="str">
            <v xml:space="preserve">CUBICULO DE MEDICAO/PADROES ENERGIA               </v>
          </cell>
          <cell r="D2648">
            <v>5</v>
          </cell>
          <cell r="E2648">
            <v>0</v>
          </cell>
          <cell r="F2648">
            <v>0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AO2648">
            <v>0</v>
          </cell>
          <cell r="AP2648">
            <v>0</v>
          </cell>
          <cell r="AQ2648">
            <v>0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0</v>
          </cell>
          <cell r="AY2648">
            <v>0</v>
          </cell>
          <cell r="AZ2648">
            <v>0</v>
          </cell>
          <cell r="BA2648">
            <v>0</v>
          </cell>
          <cell r="BB2648">
            <v>0</v>
          </cell>
          <cell r="BC2648">
            <v>0</v>
          </cell>
          <cell r="BD2648">
            <v>0</v>
          </cell>
          <cell r="BE2648">
            <v>0</v>
          </cell>
          <cell r="BF2648">
            <v>0</v>
          </cell>
          <cell r="BG2648">
            <v>0</v>
          </cell>
          <cell r="BH2648">
            <v>0</v>
          </cell>
          <cell r="BI2648">
            <v>0</v>
          </cell>
          <cell r="BJ2648">
            <v>0</v>
          </cell>
          <cell r="BK2648">
            <v>0</v>
          </cell>
          <cell r="BL2648">
            <v>0</v>
          </cell>
        </row>
        <row r="2649">
          <cell r="B2649" t="str">
            <v>1.3.02.13.00027</v>
          </cell>
          <cell r="C2649" t="str">
            <v xml:space="preserve">DESCARGA RODOVIARIA (CIVIL)                       </v>
          </cell>
          <cell r="D2649">
            <v>5</v>
          </cell>
          <cell r="E2649">
            <v>0</v>
          </cell>
          <cell r="F2649">
            <v>0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0</v>
          </cell>
          <cell r="P2649">
            <v>0</v>
          </cell>
          <cell r="AO2649">
            <v>0</v>
          </cell>
          <cell r="AP2649">
            <v>0</v>
          </cell>
          <cell r="AQ2649">
            <v>0</v>
          </cell>
          <cell r="AR2649">
            <v>0</v>
          </cell>
          <cell r="AS2649">
            <v>0</v>
          </cell>
          <cell r="AT2649">
            <v>0</v>
          </cell>
          <cell r="AU2649">
            <v>0</v>
          </cell>
          <cell r="AV2649">
            <v>0</v>
          </cell>
          <cell r="AW2649">
            <v>0</v>
          </cell>
          <cell r="AX2649">
            <v>0</v>
          </cell>
          <cell r="AY2649">
            <v>0</v>
          </cell>
          <cell r="AZ2649">
            <v>0</v>
          </cell>
          <cell r="BA2649">
            <v>0</v>
          </cell>
          <cell r="BB2649">
            <v>0</v>
          </cell>
          <cell r="BC2649">
            <v>0</v>
          </cell>
          <cell r="BD2649">
            <v>0</v>
          </cell>
          <cell r="BE2649">
            <v>0</v>
          </cell>
          <cell r="BF2649">
            <v>0</v>
          </cell>
          <cell r="BG2649">
            <v>0</v>
          </cell>
          <cell r="BH2649">
            <v>0</v>
          </cell>
          <cell r="BI2649">
            <v>0</v>
          </cell>
          <cell r="BJ2649">
            <v>0</v>
          </cell>
          <cell r="BK2649">
            <v>0</v>
          </cell>
          <cell r="BL2649">
            <v>0</v>
          </cell>
        </row>
        <row r="2650">
          <cell r="B2650" t="str">
            <v>1.3.02.13.00028</v>
          </cell>
          <cell r="C2650" t="str">
            <v xml:space="preserve">DESCARGA RODOVIARIA(PARTE MECANICA)               </v>
          </cell>
          <cell r="D2650">
            <v>5</v>
          </cell>
          <cell r="E2650">
            <v>0</v>
          </cell>
          <cell r="F2650">
            <v>0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0</v>
          </cell>
          <cell r="P2650">
            <v>0</v>
          </cell>
          <cell r="AO2650">
            <v>0</v>
          </cell>
          <cell r="AP2650">
            <v>0</v>
          </cell>
          <cell r="AQ2650">
            <v>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0</v>
          </cell>
          <cell r="AY2650">
            <v>0</v>
          </cell>
          <cell r="AZ2650">
            <v>0</v>
          </cell>
          <cell r="BA2650">
            <v>0</v>
          </cell>
          <cell r="BB2650">
            <v>0</v>
          </cell>
          <cell r="BC2650">
            <v>0</v>
          </cell>
          <cell r="BD2650">
            <v>0</v>
          </cell>
          <cell r="BE2650">
            <v>0</v>
          </cell>
          <cell r="BF2650">
            <v>0</v>
          </cell>
          <cell r="BG2650">
            <v>0</v>
          </cell>
          <cell r="BH2650">
            <v>0</v>
          </cell>
          <cell r="BI2650">
            <v>0</v>
          </cell>
          <cell r="BJ2650">
            <v>0</v>
          </cell>
          <cell r="BK2650">
            <v>0</v>
          </cell>
          <cell r="BL2650">
            <v>0</v>
          </cell>
        </row>
        <row r="2651">
          <cell r="B2651" t="str">
            <v>1.3.02.13.00029</v>
          </cell>
          <cell r="C2651" t="str">
            <v xml:space="preserve">DESVIO FERROVIARIO                                </v>
          </cell>
          <cell r="D2651">
            <v>5</v>
          </cell>
          <cell r="E2651">
            <v>0</v>
          </cell>
          <cell r="F2651">
            <v>0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0</v>
          </cell>
          <cell r="P2651">
            <v>0</v>
          </cell>
          <cell r="AO2651">
            <v>0</v>
          </cell>
          <cell r="AP2651">
            <v>0</v>
          </cell>
          <cell r="AQ2651">
            <v>0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0</v>
          </cell>
          <cell r="AY2651">
            <v>0</v>
          </cell>
          <cell r="AZ2651">
            <v>0</v>
          </cell>
          <cell r="BA2651">
            <v>0</v>
          </cell>
          <cell r="BB2651">
            <v>0</v>
          </cell>
          <cell r="BC2651">
            <v>0</v>
          </cell>
          <cell r="BD2651">
            <v>0</v>
          </cell>
          <cell r="BE2651">
            <v>0</v>
          </cell>
          <cell r="BF2651">
            <v>0</v>
          </cell>
          <cell r="BG2651">
            <v>0</v>
          </cell>
          <cell r="BH2651">
            <v>0</v>
          </cell>
          <cell r="BI2651">
            <v>0</v>
          </cell>
          <cell r="BJ2651">
            <v>0</v>
          </cell>
          <cell r="BK2651">
            <v>0</v>
          </cell>
          <cell r="BL2651">
            <v>0</v>
          </cell>
        </row>
        <row r="2652">
          <cell r="B2652" t="str">
            <v>1.3.02.13.00030</v>
          </cell>
          <cell r="C2652" t="str">
            <v xml:space="preserve">EQUIPAMENTO DE BIG BAG                            </v>
          </cell>
          <cell r="D2652">
            <v>5</v>
          </cell>
          <cell r="E2652">
            <v>0</v>
          </cell>
          <cell r="F2652">
            <v>0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  <cell r="AY2652">
            <v>0</v>
          </cell>
          <cell r="AZ2652">
            <v>0</v>
          </cell>
          <cell r="BA2652">
            <v>0</v>
          </cell>
          <cell r="BB2652">
            <v>0</v>
          </cell>
          <cell r="BC2652">
            <v>0</v>
          </cell>
          <cell r="BD2652">
            <v>0</v>
          </cell>
          <cell r="BE2652">
            <v>0</v>
          </cell>
          <cell r="BF2652">
            <v>0</v>
          </cell>
          <cell r="BG2652">
            <v>0</v>
          </cell>
          <cell r="BH2652">
            <v>0</v>
          </cell>
          <cell r="BI2652">
            <v>0</v>
          </cell>
          <cell r="BJ2652">
            <v>0</v>
          </cell>
          <cell r="BK2652">
            <v>0</v>
          </cell>
          <cell r="BL2652">
            <v>0</v>
          </cell>
        </row>
        <row r="2653">
          <cell r="B2653" t="str">
            <v>1.3.02.13.00031</v>
          </cell>
          <cell r="C2653" t="str">
            <v xml:space="preserve">EQUIPAMENTO M 01 (SITI)                           </v>
          </cell>
          <cell r="D2653">
            <v>5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  <cell r="AY2653">
            <v>0</v>
          </cell>
          <cell r="AZ2653">
            <v>0</v>
          </cell>
          <cell r="BA2653">
            <v>0</v>
          </cell>
          <cell r="BB2653">
            <v>0</v>
          </cell>
          <cell r="BC2653">
            <v>0</v>
          </cell>
          <cell r="BD2653">
            <v>0</v>
          </cell>
          <cell r="BE2653">
            <v>0</v>
          </cell>
          <cell r="BF2653">
            <v>0</v>
          </cell>
          <cell r="BG2653">
            <v>0</v>
          </cell>
          <cell r="BH2653">
            <v>0</v>
          </cell>
          <cell r="BI2653">
            <v>0</v>
          </cell>
          <cell r="BJ2653">
            <v>0</v>
          </cell>
          <cell r="BK2653">
            <v>0</v>
          </cell>
          <cell r="BL2653">
            <v>0</v>
          </cell>
        </row>
        <row r="2654">
          <cell r="B2654" t="str">
            <v>1.3.02.13.00032</v>
          </cell>
          <cell r="C2654" t="str">
            <v xml:space="preserve">EQUIPAMENTO M 02 (DOSADOR)                        </v>
          </cell>
          <cell r="D2654">
            <v>5</v>
          </cell>
          <cell r="E2654">
            <v>0</v>
          </cell>
          <cell r="F2654">
            <v>0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0</v>
          </cell>
          <cell r="P2654">
            <v>0</v>
          </cell>
          <cell r="AO2654">
            <v>0</v>
          </cell>
          <cell r="AP2654">
            <v>0</v>
          </cell>
          <cell r="AQ2654">
            <v>0</v>
          </cell>
          <cell r="AR2654">
            <v>0</v>
          </cell>
          <cell r="AS2654">
            <v>0</v>
          </cell>
          <cell r="AT2654">
            <v>0</v>
          </cell>
          <cell r="AU2654">
            <v>0</v>
          </cell>
          <cell r="AV2654">
            <v>0</v>
          </cell>
          <cell r="AW2654">
            <v>0</v>
          </cell>
          <cell r="AX2654">
            <v>0</v>
          </cell>
          <cell r="AY2654">
            <v>0</v>
          </cell>
          <cell r="AZ2654">
            <v>0</v>
          </cell>
          <cell r="BA2654">
            <v>0</v>
          </cell>
          <cell r="BB2654">
            <v>0</v>
          </cell>
          <cell r="BC2654">
            <v>0</v>
          </cell>
          <cell r="BD2654">
            <v>0</v>
          </cell>
          <cell r="BE2654">
            <v>0</v>
          </cell>
          <cell r="BF2654">
            <v>0</v>
          </cell>
          <cell r="BG2654">
            <v>0</v>
          </cell>
          <cell r="BH2654">
            <v>0</v>
          </cell>
          <cell r="BI2654">
            <v>0</v>
          </cell>
          <cell r="BJ2654">
            <v>0</v>
          </cell>
          <cell r="BK2654">
            <v>0</v>
          </cell>
          <cell r="BL2654">
            <v>0</v>
          </cell>
        </row>
        <row r="2655">
          <cell r="B2655" t="str">
            <v>1.3.02.13.00033</v>
          </cell>
          <cell r="C2655" t="str">
            <v xml:space="preserve">EQUIPAMENTO M 03 (FARELADO)                       </v>
          </cell>
          <cell r="D2655">
            <v>5</v>
          </cell>
          <cell r="E2655">
            <v>0</v>
          </cell>
          <cell r="F2655">
            <v>0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AO2655">
            <v>0</v>
          </cell>
          <cell r="AP2655">
            <v>0</v>
          </cell>
          <cell r="AQ2655">
            <v>0</v>
          </cell>
          <cell r="AR2655">
            <v>0</v>
          </cell>
          <cell r="AS2655">
            <v>0</v>
          </cell>
          <cell r="AT2655">
            <v>0</v>
          </cell>
          <cell r="AU2655">
            <v>0</v>
          </cell>
          <cell r="AV2655">
            <v>0</v>
          </cell>
          <cell r="AW2655">
            <v>0</v>
          </cell>
          <cell r="AX2655">
            <v>0</v>
          </cell>
          <cell r="AY2655">
            <v>0</v>
          </cell>
          <cell r="AZ2655">
            <v>0</v>
          </cell>
          <cell r="BA2655">
            <v>0</v>
          </cell>
          <cell r="BB2655">
            <v>0</v>
          </cell>
          <cell r="BC2655">
            <v>0</v>
          </cell>
          <cell r="BD2655">
            <v>0</v>
          </cell>
          <cell r="BE2655">
            <v>0</v>
          </cell>
          <cell r="BF2655">
            <v>0</v>
          </cell>
          <cell r="BG2655">
            <v>0</v>
          </cell>
          <cell r="BH2655">
            <v>0</v>
          </cell>
          <cell r="BI2655">
            <v>0</v>
          </cell>
          <cell r="BJ2655">
            <v>0</v>
          </cell>
          <cell r="BK2655">
            <v>0</v>
          </cell>
          <cell r="BL2655">
            <v>0</v>
          </cell>
        </row>
        <row r="2656">
          <cell r="B2656" t="str">
            <v>1.3.02.13.00034</v>
          </cell>
          <cell r="C2656" t="str">
            <v xml:space="preserve">ESCRITORIO ADMINISTRATIVO                         </v>
          </cell>
          <cell r="D2656">
            <v>5</v>
          </cell>
          <cell r="E2656">
            <v>0</v>
          </cell>
          <cell r="F2656">
            <v>0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AO2656">
            <v>0</v>
          </cell>
          <cell r="AP2656">
            <v>0</v>
          </cell>
          <cell r="AQ2656">
            <v>0</v>
          </cell>
          <cell r="AR2656">
            <v>0</v>
          </cell>
          <cell r="AS2656">
            <v>0</v>
          </cell>
          <cell r="AT2656">
            <v>0</v>
          </cell>
          <cell r="AU2656">
            <v>0</v>
          </cell>
          <cell r="AV2656">
            <v>0</v>
          </cell>
          <cell r="AW2656">
            <v>0</v>
          </cell>
          <cell r="AX2656">
            <v>0</v>
          </cell>
          <cell r="AY2656">
            <v>0</v>
          </cell>
          <cell r="AZ2656">
            <v>0</v>
          </cell>
          <cell r="BA2656">
            <v>0</v>
          </cell>
          <cell r="BB2656">
            <v>0</v>
          </cell>
          <cell r="BC2656">
            <v>0</v>
          </cell>
          <cell r="BD2656">
            <v>0</v>
          </cell>
          <cell r="BE2656">
            <v>0</v>
          </cell>
          <cell r="BF2656">
            <v>0</v>
          </cell>
          <cell r="BG2656">
            <v>0</v>
          </cell>
          <cell r="BH2656">
            <v>0</v>
          </cell>
          <cell r="BI2656">
            <v>0</v>
          </cell>
          <cell r="BJ2656">
            <v>0</v>
          </cell>
          <cell r="BK2656">
            <v>0</v>
          </cell>
          <cell r="BL2656">
            <v>0</v>
          </cell>
        </row>
        <row r="2657">
          <cell r="B2657" t="str">
            <v>1.3.02.13.00035</v>
          </cell>
          <cell r="C2657" t="str">
            <v xml:space="preserve">ESCRITORIO BALANCA RODOVIARIA                     </v>
          </cell>
          <cell r="D2657">
            <v>5</v>
          </cell>
          <cell r="E2657">
            <v>0</v>
          </cell>
          <cell r="F2657">
            <v>0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AO2657">
            <v>0</v>
          </cell>
          <cell r="AP2657">
            <v>0</v>
          </cell>
          <cell r="AQ2657">
            <v>0</v>
          </cell>
          <cell r="AR2657">
            <v>0</v>
          </cell>
          <cell r="AS2657">
            <v>0</v>
          </cell>
          <cell r="AT2657">
            <v>0</v>
          </cell>
          <cell r="AU2657">
            <v>0</v>
          </cell>
          <cell r="AV2657">
            <v>0</v>
          </cell>
          <cell r="AW2657">
            <v>0</v>
          </cell>
          <cell r="AX2657">
            <v>0</v>
          </cell>
          <cell r="AY2657">
            <v>0</v>
          </cell>
          <cell r="AZ2657">
            <v>0</v>
          </cell>
          <cell r="BA2657">
            <v>0</v>
          </cell>
          <cell r="BB2657">
            <v>0</v>
          </cell>
          <cell r="BC2657">
            <v>0</v>
          </cell>
          <cell r="BD2657">
            <v>0</v>
          </cell>
          <cell r="BE2657">
            <v>0</v>
          </cell>
          <cell r="BF2657">
            <v>0</v>
          </cell>
          <cell r="BG2657">
            <v>0</v>
          </cell>
          <cell r="BH2657">
            <v>0</v>
          </cell>
          <cell r="BI2657">
            <v>0</v>
          </cell>
          <cell r="BJ2657">
            <v>0</v>
          </cell>
          <cell r="BK2657">
            <v>0</v>
          </cell>
          <cell r="BL2657">
            <v>0</v>
          </cell>
        </row>
        <row r="2658">
          <cell r="B2658" t="str">
            <v>1.3.02.13.00036</v>
          </cell>
          <cell r="C2658" t="str">
            <v xml:space="preserve">ESTRUTURA ARMAZEM 01                              </v>
          </cell>
          <cell r="D2658">
            <v>5</v>
          </cell>
          <cell r="E2658">
            <v>0</v>
          </cell>
          <cell r="F2658">
            <v>0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AO2658">
            <v>0</v>
          </cell>
          <cell r="AP2658">
            <v>0</v>
          </cell>
          <cell r="AQ2658">
            <v>0</v>
          </cell>
          <cell r="AR2658">
            <v>0</v>
          </cell>
          <cell r="AS2658">
            <v>0</v>
          </cell>
          <cell r="AT2658">
            <v>0</v>
          </cell>
          <cell r="AU2658">
            <v>0</v>
          </cell>
          <cell r="AV2658">
            <v>0</v>
          </cell>
          <cell r="AW2658">
            <v>0</v>
          </cell>
          <cell r="AX2658">
            <v>0</v>
          </cell>
          <cell r="AY2658">
            <v>0</v>
          </cell>
          <cell r="AZ2658">
            <v>0</v>
          </cell>
          <cell r="BA2658">
            <v>0</v>
          </cell>
          <cell r="BB2658">
            <v>0</v>
          </cell>
          <cell r="BC2658">
            <v>0</v>
          </cell>
          <cell r="BD2658">
            <v>0</v>
          </cell>
          <cell r="BE2658">
            <v>0</v>
          </cell>
          <cell r="BF2658">
            <v>0</v>
          </cell>
          <cell r="BG2658">
            <v>0</v>
          </cell>
          <cell r="BH2658">
            <v>0</v>
          </cell>
          <cell r="BI2658">
            <v>0</v>
          </cell>
          <cell r="BJ2658">
            <v>0</v>
          </cell>
          <cell r="BK2658">
            <v>0</v>
          </cell>
          <cell r="BL2658">
            <v>0</v>
          </cell>
        </row>
        <row r="2659">
          <cell r="B2659" t="str">
            <v>1.3.02.13.00037</v>
          </cell>
          <cell r="C2659" t="str">
            <v xml:space="preserve">FOSSAS E FILTROS SANITARIOS                       </v>
          </cell>
          <cell r="D2659">
            <v>5</v>
          </cell>
          <cell r="E2659">
            <v>0</v>
          </cell>
          <cell r="F2659">
            <v>0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AO2659">
            <v>0</v>
          </cell>
          <cell r="AP2659">
            <v>0</v>
          </cell>
          <cell r="AQ2659">
            <v>0</v>
          </cell>
          <cell r="AR2659">
            <v>0</v>
          </cell>
          <cell r="AS2659">
            <v>0</v>
          </cell>
          <cell r="AT2659">
            <v>0</v>
          </cell>
          <cell r="AU2659">
            <v>0</v>
          </cell>
          <cell r="AV2659">
            <v>0</v>
          </cell>
          <cell r="AW2659">
            <v>0</v>
          </cell>
          <cell r="AX2659">
            <v>0</v>
          </cell>
          <cell r="AY2659">
            <v>0</v>
          </cell>
          <cell r="AZ2659">
            <v>0</v>
          </cell>
          <cell r="BA2659">
            <v>0</v>
          </cell>
          <cell r="BB2659">
            <v>0</v>
          </cell>
          <cell r="BC2659">
            <v>0</v>
          </cell>
          <cell r="BD2659">
            <v>0</v>
          </cell>
          <cell r="BE2659">
            <v>0</v>
          </cell>
          <cell r="BF2659">
            <v>0</v>
          </cell>
          <cell r="BG2659">
            <v>0</v>
          </cell>
          <cell r="BH2659">
            <v>0</v>
          </cell>
          <cell r="BI2659">
            <v>0</v>
          </cell>
          <cell r="BJ2659">
            <v>0</v>
          </cell>
          <cell r="BK2659">
            <v>0</v>
          </cell>
          <cell r="BL2659">
            <v>0</v>
          </cell>
        </row>
        <row r="2660">
          <cell r="B2660" t="str">
            <v>1.3.02.13.00038</v>
          </cell>
          <cell r="C2660" t="str">
            <v xml:space="preserve">INSTALACOES DE COMBATE A INCENDIO                 </v>
          </cell>
          <cell r="D2660">
            <v>5</v>
          </cell>
          <cell r="E2660">
            <v>0</v>
          </cell>
          <cell r="F2660">
            <v>0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0</v>
          </cell>
          <cell r="P2660">
            <v>0</v>
          </cell>
          <cell r="AO2660">
            <v>0</v>
          </cell>
          <cell r="AP2660">
            <v>0</v>
          </cell>
          <cell r="AQ2660">
            <v>0</v>
          </cell>
          <cell r="AR2660">
            <v>0</v>
          </cell>
          <cell r="AS2660">
            <v>0</v>
          </cell>
          <cell r="AT2660">
            <v>0</v>
          </cell>
          <cell r="AU2660">
            <v>0</v>
          </cell>
          <cell r="AV2660">
            <v>0</v>
          </cell>
          <cell r="AW2660">
            <v>0</v>
          </cell>
          <cell r="AX2660">
            <v>0</v>
          </cell>
          <cell r="AY2660">
            <v>0</v>
          </cell>
          <cell r="AZ2660">
            <v>0</v>
          </cell>
          <cell r="BA2660">
            <v>0</v>
          </cell>
          <cell r="BB2660">
            <v>0</v>
          </cell>
          <cell r="BC2660">
            <v>0</v>
          </cell>
          <cell r="BD2660">
            <v>0</v>
          </cell>
          <cell r="BE2660">
            <v>0</v>
          </cell>
          <cell r="BF2660">
            <v>0</v>
          </cell>
          <cell r="BG2660">
            <v>0</v>
          </cell>
          <cell r="BH2660">
            <v>0</v>
          </cell>
          <cell r="BI2660">
            <v>0</v>
          </cell>
          <cell r="BJ2660">
            <v>0</v>
          </cell>
          <cell r="BK2660">
            <v>0</v>
          </cell>
          <cell r="BL2660">
            <v>0</v>
          </cell>
        </row>
        <row r="2661">
          <cell r="B2661" t="str">
            <v>1.3.02.13.00039</v>
          </cell>
          <cell r="C2661" t="str">
            <v xml:space="preserve">INSTALACOES PNEUMATICAS                           </v>
          </cell>
          <cell r="D2661">
            <v>5</v>
          </cell>
          <cell r="E2661">
            <v>0</v>
          </cell>
          <cell r="F2661">
            <v>0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  <cell r="O2661">
            <v>0</v>
          </cell>
          <cell r="P2661">
            <v>0</v>
          </cell>
          <cell r="AO2661">
            <v>0</v>
          </cell>
          <cell r="AP2661">
            <v>0</v>
          </cell>
          <cell r="AQ2661">
            <v>0</v>
          </cell>
          <cell r="AR2661">
            <v>0</v>
          </cell>
          <cell r="AS2661">
            <v>0</v>
          </cell>
          <cell r="AT2661">
            <v>0</v>
          </cell>
          <cell r="AU2661">
            <v>0</v>
          </cell>
          <cell r="AV2661">
            <v>0</v>
          </cell>
          <cell r="AW2661">
            <v>0</v>
          </cell>
          <cell r="AX2661">
            <v>0</v>
          </cell>
          <cell r="AY2661">
            <v>0</v>
          </cell>
          <cell r="AZ2661">
            <v>0</v>
          </cell>
          <cell r="BA2661">
            <v>0</v>
          </cell>
          <cell r="BB2661">
            <v>0</v>
          </cell>
          <cell r="BC2661">
            <v>0</v>
          </cell>
          <cell r="BD2661">
            <v>0</v>
          </cell>
          <cell r="BE2661">
            <v>0</v>
          </cell>
          <cell r="BF2661">
            <v>0</v>
          </cell>
          <cell r="BG2661">
            <v>0</v>
          </cell>
          <cell r="BH2661">
            <v>0</v>
          </cell>
          <cell r="BI2661">
            <v>0</v>
          </cell>
          <cell r="BJ2661">
            <v>0</v>
          </cell>
          <cell r="BK2661">
            <v>0</v>
          </cell>
          <cell r="BL2661">
            <v>0</v>
          </cell>
        </row>
        <row r="2662">
          <cell r="B2662" t="str">
            <v>1.3.02.13.00040</v>
          </cell>
          <cell r="C2662" t="str">
            <v xml:space="preserve">OFICINA MECANICA/CARPINTARIA                      </v>
          </cell>
          <cell r="D2662">
            <v>5</v>
          </cell>
          <cell r="E2662">
            <v>0</v>
          </cell>
          <cell r="F2662">
            <v>0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  <cell r="O2662">
            <v>0</v>
          </cell>
          <cell r="P2662">
            <v>0</v>
          </cell>
          <cell r="AO2662">
            <v>0</v>
          </cell>
          <cell r="AP2662">
            <v>0</v>
          </cell>
          <cell r="AQ2662">
            <v>0</v>
          </cell>
          <cell r="AR2662">
            <v>0</v>
          </cell>
          <cell r="AS2662">
            <v>0</v>
          </cell>
          <cell r="AT2662">
            <v>0</v>
          </cell>
          <cell r="AU2662">
            <v>0</v>
          </cell>
          <cell r="AV2662">
            <v>0</v>
          </cell>
          <cell r="AW2662">
            <v>0</v>
          </cell>
          <cell r="AX2662">
            <v>0</v>
          </cell>
          <cell r="AY2662">
            <v>0</v>
          </cell>
          <cell r="AZ2662">
            <v>0</v>
          </cell>
          <cell r="BA2662">
            <v>0</v>
          </cell>
          <cell r="BB2662">
            <v>0</v>
          </cell>
          <cell r="BC2662">
            <v>0</v>
          </cell>
          <cell r="BD2662">
            <v>0</v>
          </cell>
          <cell r="BE2662">
            <v>0</v>
          </cell>
          <cell r="BF2662">
            <v>0</v>
          </cell>
          <cell r="BG2662">
            <v>0</v>
          </cell>
          <cell r="BH2662">
            <v>0</v>
          </cell>
          <cell r="BI2662">
            <v>0</v>
          </cell>
          <cell r="BJ2662">
            <v>0</v>
          </cell>
          <cell r="BK2662">
            <v>0</v>
          </cell>
          <cell r="BL2662">
            <v>0</v>
          </cell>
        </row>
        <row r="2663">
          <cell r="B2663" t="str">
            <v>1.3.02.13.00041</v>
          </cell>
          <cell r="C2663" t="str">
            <v xml:space="preserve">PAVIMENTACAO DE PATIOS/ACESSOS                    </v>
          </cell>
          <cell r="D2663">
            <v>5</v>
          </cell>
          <cell r="E2663">
            <v>0</v>
          </cell>
          <cell r="F2663">
            <v>0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0</v>
          </cell>
          <cell r="P2663">
            <v>0</v>
          </cell>
          <cell r="AO2663">
            <v>0</v>
          </cell>
          <cell r="AP2663">
            <v>0</v>
          </cell>
          <cell r="AQ2663">
            <v>0</v>
          </cell>
          <cell r="AR2663">
            <v>0</v>
          </cell>
          <cell r="AS2663">
            <v>0</v>
          </cell>
          <cell r="AT2663">
            <v>0</v>
          </cell>
          <cell r="AU2663">
            <v>0</v>
          </cell>
          <cell r="AV2663">
            <v>0</v>
          </cell>
          <cell r="AW2663">
            <v>0</v>
          </cell>
          <cell r="AX2663">
            <v>0</v>
          </cell>
          <cell r="AY2663">
            <v>0</v>
          </cell>
          <cell r="AZ2663">
            <v>0</v>
          </cell>
          <cell r="BA2663">
            <v>0</v>
          </cell>
          <cell r="BB2663">
            <v>0</v>
          </cell>
          <cell r="BC2663">
            <v>0</v>
          </cell>
          <cell r="BD2663">
            <v>0</v>
          </cell>
          <cell r="BE2663">
            <v>0</v>
          </cell>
          <cell r="BF2663">
            <v>0</v>
          </cell>
          <cell r="BG2663">
            <v>0</v>
          </cell>
          <cell r="BH2663">
            <v>0</v>
          </cell>
          <cell r="BI2663">
            <v>0</v>
          </cell>
          <cell r="BJ2663">
            <v>0</v>
          </cell>
          <cell r="BK2663">
            <v>0</v>
          </cell>
          <cell r="BL2663">
            <v>0</v>
          </cell>
        </row>
        <row r="2664">
          <cell r="B2664" t="str">
            <v>1.3.02.13.00042</v>
          </cell>
          <cell r="C2664" t="str">
            <v xml:space="preserve">POCO ARTESIANO                                    </v>
          </cell>
          <cell r="D2664">
            <v>5</v>
          </cell>
          <cell r="E2664">
            <v>0</v>
          </cell>
          <cell r="F2664">
            <v>0</v>
          </cell>
          <cell r="G2664">
            <v>0</v>
          </cell>
          <cell r="H2664">
            <v>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0</v>
          </cell>
          <cell r="P2664">
            <v>0</v>
          </cell>
          <cell r="AO2664">
            <v>0</v>
          </cell>
          <cell r="AP2664">
            <v>0</v>
          </cell>
          <cell r="AQ2664">
            <v>0</v>
          </cell>
          <cell r="AR2664">
            <v>0</v>
          </cell>
          <cell r="AS2664">
            <v>0</v>
          </cell>
          <cell r="AT2664">
            <v>0</v>
          </cell>
          <cell r="AU2664">
            <v>0</v>
          </cell>
          <cell r="AV2664">
            <v>0</v>
          </cell>
          <cell r="AW2664">
            <v>0</v>
          </cell>
          <cell r="AX2664">
            <v>0</v>
          </cell>
          <cell r="AY2664">
            <v>0</v>
          </cell>
          <cell r="AZ2664">
            <v>0</v>
          </cell>
          <cell r="BA2664">
            <v>0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  <cell r="BK2664">
            <v>0</v>
          </cell>
          <cell r="BL2664">
            <v>0</v>
          </cell>
        </row>
        <row r="2665">
          <cell r="B2665" t="str">
            <v>1.3.02.13.00043</v>
          </cell>
          <cell r="C2665" t="str">
            <v xml:space="preserve">PORTARIA                                          </v>
          </cell>
          <cell r="D2665">
            <v>5</v>
          </cell>
          <cell r="E2665">
            <v>0</v>
          </cell>
          <cell r="F2665">
            <v>0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0</v>
          </cell>
          <cell r="P2665">
            <v>0</v>
          </cell>
          <cell r="AO2665">
            <v>0</v>
          </cell>
          <cell r="AP2665">
            <v>0</v>
          </cell>
          <cell r="AQ2665">
            <v>0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0</v>
          </cell>
          <cell r="AY2665">
            <v>0</v>
          </cell>
          <cell r="AZ2665">
            <v>0</v>
          </cell>
          <cell r="BA2665">
            <v>0</v>
          </cell>
          <cell r="BB2665">
            <v>0</v>
          </cell>
          <cell r="BC2665">
            <v>0</v>
          </cell>
          <cell r="BD2665">
            <v>0</v>
          </cell>
          <cell r="BE2665">
            <v>0</v>
          </cell>
          <cell r="BF2665">
            <v>0</v>
          </cell>
          <cell r="BG2665">
            <v>0</v>
          </cell>
          <cell r="BH2665">
            <v>0</v>
          </cell>
          <cell r="BI2665">
            <v>0</v>
          </cell>
          <cell r="BJ2665">
            <v>0</v>
          </cell>
          <cell r="BK2665">
            <v>0</v>
          </cell>
          <cell r="BL2665">
            <v>0</v>
          </cell>
        </row>
        <row r="2666">
          <cell r="B2666" t="str">
            <v>1.3.02.13.00044</v>
          </cell>
          <cell r="C2666" t="str">
            <v xml:space="preserve">REDE DE AGUA POTAVEL                              </v>
          </cell>
          <cell r="D2666">
            <v>5</v>
          </cell>
          <cell r="E2666">
            <v>0</v>
          </cell>
          <cell r="F2666">
            <v>0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0</v>
          </cell>
          <cell r="P2666">
            <v>0</v>
          </cell>
          <cell r="AO2666">
            <v>0</v>
          </cell>
          <cell r="AP2666">
            <v>0</v>
          </cell>
          <cell r="AQ2666">
            <v>0</v>
          </cell>
          <cell r="AR2666">
            <v>0</v>
          </cell>
          <cell r="AS2666">
            <v>0</v>
          </cell>
          <cell r="AT2666">
            <v>0</v>
          </cell>
          <cell r="AU2666">
            <v>0</v>
          </cell>
          <cell r="AV2666">
            <v>0</v>
          </cell>
          <cell r="AW2666">
            <v>0</v>
          </cell>
          <cell r="AX2666">
            <v>0</v>
          </cell>
          <cell r="AY2666">
            <v>0</v>
          </cell>
          <cell r="AZ2666">
            <v>0</v>
          </cell>
          <cell r="BA2666">
            <v>0</v>
          </cell>
          <cell r="BB2666">
            <v>0</v>
          </cell>
          <cell r="BC2666">
            <v>0</v>
          </cell>
          <cell r="BD2666">
            <v>0</v>
          </cell>
          <cell r="BE2666">
            <v>0</v>
          </cell>
          <cell r="BF2666">
            <v>0</v>
          </cell>
          <cell r="BG2666">
            <v>0</v>
          </cell>
          <cell r="BH2666">
            <v>0</v>
          </cell>
          <cell r="BI2666">
            <v>0</v>
          </cell>
          <cell r="BJ2666">
            <v>0</v>
          </cell>
          <cell r="BK2666">
            <v>0</v>
          </cell>
          <cell r="BL2666">
            <v>0</v>
          </cell>
        </row>
        <row r="2667">
          <cell r="B2667" t="str">
            <v>1.3.02.13.00045</v>
          </cell>
          <cell r="C2667" t="str">
            <v xml:space="preserve">REDE DE AGUA PLUVIAIS                             </v>
          </cell>
          <cell r="D2667">
            <v>5</v>
          </cell>
          <cell r="E2667">
            <v>0</v>
          </cell>
          <cell r="F2667">
            <v>0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0</v>
          </cell>
          <cell r="P2667">
            <v>0</v>
          </cell>
          <cell r="AO2667">
            <v>0</v>
          </cell>
          <cell r="AP2667">
            <v>0</v>
          </cell>
          <cell r="AQ2667">
            <v>0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0</v>
          </cell>
          <cell r="AY2667">
            <v>0</v>
          </cell>
          <cell r="AZ2667">
            <v>0</v>
          </cell>
          <cell r="BA2667">
            <v>0</v>
          </cell>
          <cell r="BB2667">
            <v>0</v>
          </cell>
          <cell r="BC2667">
            <v>14114</v>
          </cell>
          <cell r="BD2667">
            <v>0</v>
          </cell>
          <cell r="BE2667">
            <v>0</v>
          </cell>
          <cell r="BF2667">
            <v>0</v>
          </cell>
          <cell r="BG2667">
            <v>0</v>
          </cell>
          <cell r="BH2667">
            <v>0</v>
          </cell>
          <cell r="BI2667">
            <v>0</v>
          </cell>
          <cell r="BJ2667">
            <v>0</v>
          </cell>
          <cell r="BK2667">
            <v>0</v>
          </cell>
          <cell r="BL2667">
            <v>0</v>
          </cell>
        </row>
        <row r="2668">
          <cell r="B2668" t="str">
            <v>1.3.02.13.00046</v>
          </cell>
          <cell r="C2668" t="str">
            <v xml:space="preserve">REFEITORIO/COZINHA                                </v>
          </cell>
          <cell r="D2668">
            <v>5</v>
          </cell>
          <cell r="E2668">
            <v>0</v>
          </cell>
          <cell r="F2668">
            <v>0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AO2668">
            <v>0</v>
          </cell>
          <cell r="AP2668">
            <v>0</v>
          </cell>
          <cell r="AQ2668">
            <v>0</v>
          </cell>
          <cell r="AR2668">
            <v>0</v>
          </cell>
          <cell r="AS2668">
            <v>0</v>
          </cell>
          <cell r="AT2668">
            <v>0</v>
          </cell>
          <cell r="AU2668">
            <v>0</v>
          </cell>
          <cell r="AV2668">
            <v>0</v>
          </cell>
          <cell r="AW2668">
            <v>0</v>
          </cell>
          <cell r="AX2668">
            <v>0</v>
          </cell>
          <cell r="AY2668">
            <v>0</v>
          </cell>
          <cell r="AZ2668">
            <v>0</v>
          </cell>
          <cell r="BA2668">
            <v>0</v>
          </cell>
          <cell r="BB2668">
            <v>0</v>
          </cell>
          <cell r="BC2668">
            <v>0</v>
          </cell>
          <cell r="BD2668">
            <v>0</v>
          </cell>
          <cell r="BE2668">
            <v>0</v>
          </cell>
          <cell r="BF2668">
            <v>0</v>
          </cell>
          <cell r="BG2668">
            <v>0</v>
          </cell>
          <cell r="BH2668">
            <v>0</v>
          </cell>
          <cell r="BI2668">
            <v>0</v>
          </cell>
          <cell r="BJ2668">
            <v>0</v>
          </cell>
          <cell r="BK2668">
            <v>0</v>
          </cell>
          <cell r="BL2668">
            <v>0</v>
          </cell>
        </row>
        <row r="2669">
          <cell r="B2669" t="str">
            <v>1.3.02.13.00047</v>
          </cell>
          <cell r="C2669" t="str">
            <v xml:space="preserve">TAXAS E LICENCAS                                  </v>
          </cell>
          <cell r="D2669">
            <v>5</v>
          </cell>
          <cell r="E2669">
            <v>0</v>
          </cell>
          <cell r="F2669">
            <v>0</v>
          </cell>
          <cell r="G2669">
            <v>0</v>
          </cell>
          <cell r="H2669">
            <v>0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0</v>
          </cell>
          <cell r="P2669">
            <v>0</v>
          </cell>
          <cell r="AO2669">
            <v>0</v>
          </cell>
          <cell r="AP2669">
            <v>0</v>
          </cell>
          <cell r="AQ2669">
            <v>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0</v>
          </cell>
          <cell r="AY2669">
            <v>0</v>
          </cell>
          <cell r="AZ2669">
            <v>0</v>
          </cell>
          <cell r="BA2669">
            <v>0</v>
          </cell>
          <cell r="BB2669">
            <v>0</v>
          </cell>
          <cell r="BC2669">
            <v>0</v>
          </cell>
          <cell r="BD2669">
            <v>0</v>
          </cell>
          <cell r="BE2669">
            <v>0</v>
          </cell>
          <cell r="BF2669">
            <v>0</v>
          </cell>
          <cell r="BG2669">
            <v>0</v>
          </cell>
          <cell r="BH2669">
            <v>0</v>
          </cell>
          <cell r="BI2669">
            <v>0</v>
          </cell>
          <cell r="BJ2669">
            <v>0</v>
          </cell>
          <cell r="BK2669">
            <v>0</v>
          </cell>
          <cell r="BL2669">
            <v>0</v>
          </cell>
        </row>
        <row r="2670">
          <cell r="B2670" t="str">
            <v>1.3.02.13.00048</v>
          </cell>
          <cell r="C2670" t="str">
            <v xml:space="preserve">VARANDA DE MISTURA/ENSAQUE                        </v>
          </cell>
          <cell r="D2670">
            <v>5</v>
          </cell>
          <cell r="E2670">
            <v>0</v>
          </cell>
          <cell r="F2670">
            <v>0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AO2670">
            <v>0</v>
          </cell>
          <cell r="AP2670">
            <v>0</v>
          </cell>
          <cell r="AQ2670">
            <v>0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0</v>
          </cell>
          <cell r="AY2670">
            <v>0</v>
          </cell>
          <cell r="AZ2670">
            <v>0</v>
          </cell>
          <cell r="BA2670">
            <v>0</v>
          </cell>
          <cell r="BB2670">
            <v>0</v>
          </cell>
          <cell r="BC2670">
            <v>0</v>
          </cell>
          <cell r="BD2670">
            <v>0</v>
          </cell>
          <cell r="BE2670">
            <v>0</v>
          </cell>
          <cell r="BF2670">
            <v>0</v>
          </cell>
          <cell r="BG2670">
            <v>0</v>
          </cell>
          <cell r="BH2670">
            <v>0</v>
          </cell>
          <cell r="BI2670">
            <v>0</v>
          </cell>
          <cell r="BJ2670">
            <v>0</v>
          </cell>
          <cell r="BK2670">
            <v>0</v>
          </cell>
          <cell r="BL2670">
            <v>0</v>
          </cell>
        </row>
        <row r="2671">
          <cell r="B2671" t="str">
            <v>1.3.02.13.00049</v>
          </cell>
          <cell r="C2671" t="str">
            <v xml:space="preserve">VESTIARIO/BANHEIROS                               </v>
          </cell>
          <cell r="D2671">
            <v>5</v>
          </cell>
          <cell r="E2671">
            <v>0</v>
          </cell>
          <cell r="F2671">
            <v>0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  <cell r="AY2671">
            <v>0</v>
          </cell>
          <cell r="AZ2671">
            <v>0</v>
          </cell>
          <cell r="BA2671">
            <v>0</v>
          </cell>
          <cell r="BB2671">
            <v>0</v>
          </cell>
          <cell r="BC2671">
            <v>0</v>
          </cell>
          <cell r="BD2671">
            <v>0</v>
          </cell>
          <cell r="BE2671">
            <v>0</v>
          </cell>
          <cell r="BF2671">
            <v>0</v>
          </cell>
          <cell r="BG2671">
            <v>0</v>
          </cell>
          <cell r="BH2671">
            <v>0</v>
          </cell>
          <cell r="BI2671">
            <v>0</v>
          </cell>
          <cell r="BJ2671">
            <v>0</v>
          </cell>
          <cell r="BK2671">
            <v>0</v>
          </cell>
          <cell r="BL2671">
            <v>0</v>
          </cell>
        </row>
        <row r="2672">
          <cell r="B2672" t="str">
            <v>1.3.02.14</v>
          </cell>
          <cell r="C2672" t="str">
            <v xml:space="preserve">CONSTRUCAO EM ANDAMENTO FABRICA DE SULFURICOS     </v>
          </cell>
          <cell r="D2672">
            <v>4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  <cell r="AY2672">
            <v>0</v>
          </cell>
          <cell r="AZ2672">
            <v>0</v>
          </cell>
          <cell r="BA2672">
            <v>0</v>
          </cell>
          <cell r="BB2672">
            <v>0</v>
          </cell>
          <cell r="BC2672">
            <v>7245</v>
          </cell>
          <cell r="BD2672">
            <v>0</v>
          </cell>
          <cell r="BE2672">
            <v>0</v>
          </cell>
          <cell r="BF2672">
            <v>0</v>
          </cell>
          <cell r="BG2672">
            <v>0</v>
          </cell>
          <cell r="BH2672">
            <v>0</v>
          </cell>
          <cell r="BI2672">
            <v>0</v>
          </cell>
          <cell r="BJ2672">
            <v>0</v>
          </cell>
          <cell r="BK2672">
            <v>0</v>
          </cell>
          <cell r="BL2672">
            <v>0</v>
          </cell>
        </row>
        <row r="2673">
          <cell r="B2673" t="str">
            <v>1.3.02.14.00001</v>
          </cell>
          <cell r="C2673" t="str">
            <v xml:space="preserve">DESMONTAGEM                                       </v>
          </cell>
          <cell r="D2673">
            <v>5</v>
          </cell>
          <cell r="E2673">
            <v>0</v>
          </cell>
          <cell r="F2673">
            <v>0</v>
          </cell>
          <cell r="G2673">
            <v>0</v>
          </cell>
          <cell r="H2673">
            <v>0</v>
          </cell>
          <cell r="I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AO2673">
            <v>0</v>
          </cell>
          <cell r="AP2673">
            <v>0</v>
          </cell>
          <cell r="AQ2673">
            <v>0</v>
          </cell>
          <cell r="AR2673">
            <v>0</v>
          </cell>
          <cell r="AS2673">
            <v>0</v>
          </cell>
          <cell r="AT2673">
            <v>0</v>
          </cell>
          <cell r="AU2673">
            <v>0</v>
          </cell>
          <cell r="AV2673">
            <v>0</v>
          </cell>
          <cell r="AW2673">
            <v>0</v>
          </cell>
          <cell r="AX2673">
            <v>0</v>
          </cell>
          <cell r="AY2673">
            <v>0</v>
          </cell>
          <cell r="AZ2673">
            <v>0</v>
          </cell>
          <cell r="BA2673">
            <v>0</v>
          </cell>
          <cell r="BB2673">
            <v>0</v>
          </cell>
          <cell r="BC2673">
            <v>7245</v>
          </cell>
          <cell r="BD2673">
            <v>0</v>
          </cell>
          <cell r="BE2673">
            <v>0</v>
          </cell>
          <cell r="BF2673">
            <v>0</v>
          </cell>
          <cell r="BG2673">
            <v>0</v>
          </cell>
          <cell r="BH2673">
            <v>0</v>
          </cell>
          <cell r="BI2673">
            <v>0</v>
          </cell>
          <cell r="BJ2673">
            <v>0</v>
          </cell>
          <cell r="BK2673">
            <v>0</v>
          </cell>
          <cell r="BL2673">
            <v>0</v>
          </cell>
        </row>
        <row r="2674">
          <cell r="B2674" t="str">
            <v>1.3.02.14.00002</v>
          </cell>
          <cell r="C2674" t="str">
            <v xml:space="preserve">TRANSPORTE                                        </v>
          </cell>
          <cell r="D2674">
            <v>5</v>
          </cell>
          <cell r="E2674">
            <v>0</v>
          </cell>
          <cell r="F2674">
            <v>0</v>
          </cell>
          <cell r="G2674">
            <v>0</v>
          </cell>
          <cell r="H2674">
            <v>0</v>
          </cell>
          <cell r="I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0</v>
          </cell>
          <cell r="P2674">
            <v>0</v>
          </cell>
          <cell r="AO2674">
            <v>0</v>
          </cell>
          <cell r="AP2674">
            <v>0</v>
          </cell>
          <cell r="AQ2674">
            <v>0</v>
          </cell>
          <cell r="AR2674">
            <v>0</v>
          </cell>
          <cell r="AS2674">
            <v>0</v>
          </cell>
          <cell r="AT2674">
            <v>0</v>
          </cell>
          <cell r="AU2674">
            <v>0</v>
          </cell>
          <cell r="AV2674">
            <v>0</v>
          </cell>
          <cell r="AW2674">
            <v>0</v>
          </cell>
          <cell r="AX2674">
            <v>0</v>
          </cell>
          <cell r="AY2674">
            <v>0</v>
          </cell>
          <cell r="AZ2674">
            <v>0</v>
          </cell>
          <cell r="BA2674">
            <v>0</v>
          </cell>
          <cell r="BB2674">
            <v>0</v>
          </cell>
          <cell r="BC2674">
            <v>0</v>
          </cell>
          <cell r="BD2674">
            <v>0</v>
          </cell>
          <cell r="BE2674">
            <v>0</v>
          </cell>
          <cell r="BF2674">
            <v>0</v>
          </cell>
          <cell r="BG2674">
            <v>0</v>
          </cell>
          <cell r="BH2674">
            <v>0</v>
          </cell>
          <cell r="BI2674">
            <v>0</v>
          </cell>
          <cell r="BJ2674">
            <v>0</v>
          </cell>
          <cell r="BK2674">
            <v>0</v>
          </cell>
          <cell r="BL2674">
            <v>0</v>
          </cell>
        </row>
        <row r="2675">
          <cell r="B2675" t="str">
            <v>1.3.02.14.00003</v>
          </cell>
          <cell r="C2675" t="str">
            <v xml:space="preserve">MONTAGEM                                          </v>
          </cell>
          <cell r="D2675">
            <v>5</v>
          </cell>
          <cell r="E2675">
            <v>0</v>
          </cell>
          <cell r="F2675">
            <v>0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AO2675">
            <v>0</v>
          </cell>
          <cell r="AP2675">
            <v>0</v>
          </cell>
          <cell r="AQ2675">
            <v>0</v>
          </cell>
          <cell r="AR2675">
            <v>0</v>
          </cell>
          <cell r="AS2675">
            <v>0</v>
          </cell>
          <cell r="AT2675">
            <v>0</v>
          </cell>
          <cell r="AU2675">
            <v>0</v>
          </cell>
          <cell r="AV2675">
            <v>0</v>
          </cell>
          <cell r="AW2675">
            <v>0</v>
          </cell>
          <cell r="AX2675">
            <v>0</v>
          </cell>
          <cell r="AY2675">
            <v>0</v>
          </cell>
          <cell r="AZ2675">
            <v>0</v>
          </cell>
          <cell r="BA2675">
            <v>0</v>
          </cell>
          <cell r="BB2675">
            <v>0</v>
          </cell>
          <cell r="BC2675">
            <v>0</v>
          </cell>
          <cell r="BD2675">
            <v>0</v>
          </cell>
          <cell r="BE2675">
            <v>0</v>
          </cell>
          <cell r="BF2675">
            <v>0</v>
          </cell>
          <cell r="BG2675">
            <v>0</v>
          </cell>
          <cell r="BH2675">
            <v>0</v>
          </cell>
          <cell r="BI2675">
            <v>0</v>
          </cell>
          <cell r="BJ2675">
            <v>0</v>
          </cell>
          <cell r="BK2675">
            <v>0</v>
          </cell>
          <cell r="BL2675">
            <v>0</v>
          </cell>
        </row>
        <row r="2676">
          <cell r="B2676" t="str">
            <v>1.3.02.15</v>
          </cell>
          <cell r="C2676" t="str">
            <v xml:space="preserve">CONSTRUCOES EM ANDAMENTO - CEAGRO                 </v>
          </cell>
          <cell r="D2676">
            <v>4</v>
          </cell>
          <cell r="E2676">
            <v>0</v>
          </cell>
          <cell r="F2676">
            <v>0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  <cell r="O2676">
            <v>0</v>
          </cell>
          <cell r="P2676">
            <v>0</v>
          </cell>
          <cell r="AO2676">
            <v>0</v>
          </cell>
          <cell r="AP2676">
            <v>0</v>
          </cell>
          <cell r="AQ2676">
            <v>0</v>
          </cell>
          <cell r="AR2676">
            <v>0</v>
          </cell>
          <cell r="AS2676">
            <v>0</v>
          </cell>
          <cell r="AT2676">
            <v>0</v>
          </cell>
          <cell r="AU2676">
            <v>0</v>
          </cell>
          <cell r="AV2676">
            <v>0</v>
          </cell>
          <cell r="AW2676">
            <v>0</v>
          </cell>
          <cell r="AX2676">
            <v>0</v>
          </cell>
          <cell r="AY2676">
            <v>0</v>
          </cell>
          <cell r="AZ2676">
            <v>0</v>
          </cell>
          <cell r="BA2676">
            <v>0</v>
          </cell>
          <cell r="BB2676">
            <v>0</v>
          </cell>
          <cell r="BC2676">
            <v>951.61</v>
          </cell>
          <cell r="BD2676">
            <v>0</v>
          </cell>
          <cell r="BE2676">
            <v>0</v>
          </cell>
          <cell r="BF2676">
            <v>0</v>
          </cell>
          <cell r="BG2676">
            <v>0</v>
          </cell>
          <cell r="BH2676">
            <v>0</v>
          </cell>
          <cell r="BI2676">
            <v>0</v>
          </cell>
          <cell r="BJ2676">
            <v>0</v>
          </cell>
          <cell r="BK2676">
            <v>0</v>
          </cell>
          <cell r="BL2676">
            <v>0</v>
          </cell>
        </row>
        <row r="2677">
          <cell r="B2677" t="str">
            <v>1.3.02.15.00001</v>
          </cell>
          <cell r="C2677" t="str">
            <v xml:space="preserve">ADMINISTRACAO DE OBRAS                            </v>
          </cell>
          <cell r="D2677">
            <v>5</v>
          </cell>
          <cell r="E2677">
            <v>0</v>
          </cell>
          <cell r="F2677">
            <v>0</v>
          </cell>
          <cell r="G2677">
            <v>0</v>
          </cell>
          <cell r="H2677">
            <v>0</v>
          </cell>
          <cell r="I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AO2677">
            <v>0</v>
          </cell>
          <cell r="AP2677">
            <v>0</v>
          </cell>
          <cell r="AQ2677">
            <v>0</v>
          </cell>
          <cell r="AR2677">
            <v>0</v>
          </cell>
          <cell r="AS2677">
            <v>0</v>
          </cell>
          <cell r="AT2677">
            <v>0</v>
          </cell>
          <cell r="AU2677">
            <v>0</v>
          </cell>
          <cell r="AV2677">
            <v>0</v>
          </cell>
          <cell r="AW2677">
            <v>0</v>
          </cell>
          <cell r="AX2677">
            <v>0</v>
          </cell>
          <cell r="AY2677">
            <v>0</v>
          </cell>
          <cell r="AZ2677">
            <v>0</v>
          </cell>
          <cell r="BA2677">
            <v>0</v>
          </cell>
          <cell r="BB2677">
            <v>0</v>
          </cell>
          <cell r="BC2677">
            <v>951.61</v>
          </cell>
          <cell r="BD2677">
            <v>0</v>
          </cell>
          <cell r="BE2677">
            <v>0</v>
          </cell>
          <cell r="BF2677">
            <v>0</v>
          </cell>
          <cell r="BG2677">
            <v>0</v>
          </cell>
          <cell r="BH2677">
            <v>0</v>
          </cell>
          <cell r="BI2677">
            <v>0</v>
          </cell>
          <cell r="BJ2677">
            <v>0</v>
          </cell>
          <cell r="BK2677">
            <v>0</v>
          </cell>
          <cell r="BL2677">
            <v>0</v>
          </cell>
        </row>
        <row r="2678">
          <cell r="B2678" t="str">
            <v>1.3.02.15.00002</v>
          </cell>
          <cell r="C2678" t="str">
            <v xml:space="preserve">ARBORIZACAO E JARDINS                             </v>
          </cell>
          <cell r="D2678">
            <v>5</v>
          </cell>
          <cell r="E2678">
            <v>0</v>
          </cell>
          <cell r="F2678">
            <v>0</v>
          </cell>
          <cell r="G2678">
            <v>0</v>
          </cell>
          <cell r="H2678">
            <v>0</v>
          </cell>
          <cell r="I2678">
            <v>0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  <cell r="N2678">
            <v>0</v>
          </cell>
          <cell r="O2678">
            <v>0</v>
          </cell>
          <cell r="P2678">
            <v>0</v>
          </cell>
          <cell r="AO2678">
            <v>0</v>
          </cell>
          <cell r="AP2678">
            <v>0</v>
          </cell>
          <cell r="AQ2678">
            <v>0</v>
          </cell>
          <cell r="AR2678">
            <v>0</v>
          </cell>
          <cell r="AS2678">
            <v>0</v>
          </cell>
          <cell r="AT2678">
            <v>0</v>
          </cell>
          <cell r="AU2678">
            <v>0</v>
          </cell>
          <cell r="AV2678">
            <v>0</v>
          </cell>
          <cell r="AW2678">
            <v>0</v>
          </cell>
          <cell r="AX2678">
            <v>0</v>
          </cell>
          <cell r="AY2678">
            <v>0</v>
          </cell>
          <cell r="AZ2678">
            <v>0</v>
          </cell>
          <cell r="BA2678">
            <v>0</v>
          </cell>
          <cell r="BB2678">
            <v>0</v>
          </cell>
          <cell r="BC2678">
            <v>0</v>
          </cell>
          <cell r="BD2678">
            <v>0</v>
          </cell>
          <cell r="BE2678">
            <v>0</v>
          </cell>
          <cell r="BF2678">
            <v>0</v>
          </cell>
          <cell r="BG2678">
            <v>0</v>
          </cell>
          <cell r="BH2678">
            <v>0</v>
          </cell>
          <cell r="BI2678">
            <v>0</v>
          </cell>
          <cell r="BJ2678">
            <v>0</v>
          </cell>
          <cell r="BK2678">
            <v>0</v>
          </cell>
          <cell r="BL2678">
            <v>0</v>
          </cell>
        </row>
        <row r="2679">
          <cell r="B2679" t="str">
            <v>1.3.02.15.00003</v>
          </cell>
          <cell r="C2679" t="str">
            <v xml:space="preserve">CANTEIRO DE OBRAS                                 </v>
          </cell>
          <cell r="D2679">
            <v>5</v>
          </cell>
          <cell r="E2679">
            <v>0</v>
          </cell>
          <cell r="F2679">
            <v>0</v>
          </cell>
          <cell r="G2679">
            <v>0</v>
          </cell>
          <cell r="H2679">
            <v>0</v>
          </cell>
          <cell r="I2679">
            <v>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AO2679">
            <v>0</v>
          </cell>
          <cell r="AP2679">
            <v>0</v>
          </cell>
          <cell r="AQ2679">
            <v>0</v>
          </cell>
          <cell r="AR2679">
            <v>0</v>
          </cell>
          <cell r="AS2679">
            <v>0</v>
          </cell>
          <cell r="AT2679">
            <v>0</v>
          </cell>
          <cell r="AU2679">
            <v>0</v>
          </cell>
          <cell r="AV2679">
            <v>0</v>
          </cell>
          <cell r="AW2679">
            <v>0</v>
          </cell>
          <cell r="AX2679">
            <v>0</v>
          </cell>
          <cell r="AY2679">
            <v>0</v>
          </cell>
          <cell r="AZ2679">
            <v>0</v>
          </cell>
          <cell r="BA2679">
            <v>0</v>
          </cell>
          <cell r="BB2679">
            <v>0</v>
          </cell>
          <cell r="BC2679">
            <v>0</v>
          </cell>
          <cell r="BD2679">
            <v>0</v>
          </cell>
          <cell r="BE2679">
            <v>0</v>
          </cell>
          <cell r="BF2679">
            <v>0</v>
          </cell>
          <cell r="BG2679">
            <v>0</v>
          </cell>
          <cell r="BH2679">
            <v>0</v>
          </cell>
          <cell r="BI2679">
            <v>0</v>
          </cell>
          <cell r="BJ2679">
            <v>0</v>
          </cell>
          <cell r="BK2679">
            <v>0</v>
          </cell>
          <cell r="BL2679">
            <v>0</v>
          </cell>
        </row>
        <row r="2680">
          <cell r="B2680" t="str">
            <v>1.3.02.15.00004</v>
          </cell>
          <cell r="C2680" t="str">
            <v xml:space="preserve">CERCAS E ALAMBRADOS                               </v>
          </cell>
          <cell r="D2680">
            <v>5</v>
          </cell>
          <cell r="E2680">
            <v>0</v>
          </cell>
          <cell r="F2680">
            <v>0</v>
          </cell>
          <cell r="G2680">
            <v>0</v>
          </cell>
          <cell r="H2680">
            <v>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  <cell r="O2680">
            <v>0</v>
          </cell>
          <cell r="P2680">
            <v>0</v>
          </cell>
          <cell r="AO2680">
            <v>0</v>
          </cell>
          <cell r="AP2680">
            <v>0</v>
          </cell>
          <cell r="AQ2680">
            <v>0</v>
          </cell>
          <cell r="AR2680">
            <v>0</v>
          </cell>
          <cell r="AS2680">
            <v>0</v>
          </cell>
          <cell r="AT2680">
            <v>0</v>
          </cell>
          <cell r="AU2680">
            <v>0</v>
          </cell>
          <cell r="AV2680">
            <v>0</v>
          </cell>
          <cell r="AW2680">
            <v>0</v>
          </cell>
          <cell r="AX2680">
            <v>0</v>
          </cell>
          <cell r="AY2680">
            <v>0</v>
          </cell>
          <cell r="AZ2680">
            <v>0</v>
          </cell>
          <cell r="BA2680">
            <v>0</v>
          </cell>
          <cell r="BB2680">
            <v>0</v>
          </cell>
          <cell r="BC2680">
            <v>0</v>
          </cell>
          <cell r="BD2680">
            <v>0</v>
          </cell>
          <cell r="BE2680">
            <v>0</v>
          </cell>
          <cell r="BF2680">
            <v>0</v>
          </cell>
          <cell r="BG2680">
            <v>0</v>
          </cell>
          <cell r="BH2680">
            <v>0</v>
          </cell>
          <cell r="BI2680">
            <v>0</v>
          </cell>
          <cell r="BJ2680">
            <v>0</v>
          </cell>
          <cell r="BK2680">
            <v>0</v>
          </cell>
          <cell r="BL2680">
            <v>0</v>
          </cell>
        </row>
        <row r="2681">
          <cell r="B2681" t="str">
            <v>1.3.02.15.00005</v>
          </cell>
          <cell r="C2681" t="str">
            <v xml:space="preserve">FOSSAS E FILTROS SANITARIOS                       </v>
          </cell>
          <cell r="D2681">
            <v>5</v>
          </cell>
          <cell r="E2681">
            <v>0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AO2681">
            <v>0</v>
          </cell>
          <cell r="AP2681">
            <v>0</v>
          </cell>
          <cell r="AQ2681">
            <v>0</v>
          </cell>
          <cell r="AR2681">
            <v>0</v>
          </cell>
          <cell r="AS2681">
            <v>0</v>
          </cell>
          <cell r="AT2681">
            <v>0</v>
          </cell>
          <cell r="AU2681">
            <v>0</v>
          </cell>
          <cell r="AV2681">
            <v>0</v>
          </cell>
          <cell r="AW2681">
            <v>0</v>
          </cell>
          <cell r="AX2681">
            <v>0</v>
          </cell>
          <cell r="AY2681">
            <v>0</v>
          </cell>
          <cell r="AZ2681">
            <v>0</v>
          </cell>
          <cell r="BA2681">
            <v>0</v>
          </cell>
          <cell r="BB2681">
            <v>0</v>
          </cell>
          <cell r="BC2681">
            <v>0</v>
          </cell>
          <cell r="BD2681">
            <v>0</v>
          </cell>
          <cell r="BE2681">
            <v>0</v>
          </cell>
          <cell r="BF2681">
            <v>0</v>
          </cell>
          <cell r="BG2681">
            <v>0</v>
          </cell>
          <cell r="BH2681">
            <v>0</v>
          </cell>
          <cell r="BI2681">
            <v>0</v>
          </cell>
          <cell r="BJ2681">
            <v>0</v>
          </cell>
          <cell r="BK2681">
            <v>0</v>
          </cell>
          <cell r="BL2681">
            <v>0</v>
          </cell>
        </row>
        <row r="2682">
          <cell r="B2682" t="str">
            <v>1.3.02.15.00006</v>
          </cell>
          <cell r="C2682" t="str">
            <v xml:space="preserve">INSTALACOES ELETRICAS / ILUM. PUBLICA             </v>
          </cell>
          <cell r="D2682">
            <v>5</v>
          </cell>
          <cell r="E2682">
            <v>0</v>
          </cell>
          <cell r="F2682">
            <v>0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AO2682">
            <v>0</v>
          </cell>
          <cell r="AP2682">
            <v>0</v>
          </cell>
          <cell r="AQ2682">
            <v>0</v>
          </cell>
          <cell r="AR2682">
            <v>0</v>
          </cell>
          <cell r="AS2682">
            <v>0</v>
          </cell>
          <cell r="AT2682">
            <v>0</v>
          </cell>
          <cell r="AU2682">
            <v>0</v>
          </cell>
          <cell r="AV2682">
            <v>0</v>
          </cell>
          <cell r="AW2682">
            <v>0</v>
          </cell>
          <cell r="AX2682">
            <v>0</v>
          </cell>
          <cell r="AY2682">
            <v>0</v>
          </cell>
          <cell r="AZ2682">
            <v>0</v>
          </cell>
          <cell r="BA2682">
            <v>0</v>
          </cell>
          <cell r="BB2682">
            <v>0</v>
          </cell>
          <cell r="BC2682">
            <v>0</v>
          </cell>
          <cell r="BD2682">
            <v>0</v>
          </cell>
          <cell r="BE2682">
            <v>0</v>
          </cell>
          <cell r="BF2682">
            <v>0</v>
          </cell>
          <cell r="BG2682">
            <v>0</v>
          </cell>
          <cell r="BH2682">
            <v>0</v>
          </cell>
          <cell r="BI2682">
            <v>0</v>
          </cell>
          <cell r="BJ2682">
            <v>0</v>
          </cell>
          <cell r="BK2682">
            <v>0</v>
          </cell>
          <cell r="BL2682">
            <v>0</v>
          </cell>
        </row>
        <row r="2683">
          <cell r="B2683" t="str">
            <v>1.3.02.15.00007</v>
          </cell>
          <cell r="C2683" t="str">
            <v xml:space="preserve">MAQUINAS E EQUIP. NACIONAIS                       </v>
          </cell>
          <cell r="D2683">
            <v>5</v>
          </cell>
          <cell r="E2683">
            <v>0</v>
          </cell>
          <cell r="F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AO2683">
            <v>0</v>
          </cell>
          <cell r="AP2683">
            <v>0</v>
          </cell>
          <cell r="AQ2683">
            <v>0</v>
          </cell>
          <cell r="AR2683">
            <v>0</v>
          </cell>
          <cell r="AS2683">
            <v>0</v>
          </cell>
          <cell r="AT2683">
            <v>0</v>
          </cell>
          <cell r="AU2683">
            <v>0</v>
          </cell>
          <cell r="AV2683">
            <v>0</v>
          </cell>
          <cell r="AW2683">
            <v>0</v>
          </cell>
          <cell r="AX2683">
            <v>0</v>
          </cell>
          <cell r="AY2683">
            <v>0</v>
          </cell>
          <cell r="AZ2683">
            <v>0</v>
          </cell>
          <cell r="BA2683">
            <v>0</v>
          </cell>
          <cell r="BB2683">
            <v>0</v>
          </cell>
          <cell r="BC2683">
            <v>0</v>
          </cell>
          <cell r="BD2683">
            <v>0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0</v>
          </cell>
          <cell r="BJ2683">
            <v>0</v>
          </cell>
          <cell r="BK2683">
            <v>0</v>
          </cell>
          <cell r="BL2683">
            <v>0</v>
          </cell>
        </row>
        <row r="2684">
          <cell r="B2684" t="str">
            <v>1.3.02.15.00008</v>
          </cell>
          <cell r="C2684" t="str">
            <v xml:space="preserve">MOVEIS E UTENSILIOS                               </v>
          </cell>
          <cell r="D2684">
            <v>5</v>
          </cell>
          <cell r="E2684">
            <v>0</v>
          </cell>
          <cell r="F2684">
            <v>0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AO2684">
            <v>0</v>
          </cell>
          <cell r="AP2684">
            <v>0</v>
          </cell>
          <cell r="AQ2684">
            <v>0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0</v>
          </cell>
          <cell r="AY2684">
            <v>0</v>
          </cell>
          <cell r="AZ2684">
            <v>0</v>
          </cell>
          <cell r="BA2684">
            <v>0</v>
          </cell>
          <cell r="BB2684">
            <v>0</v>
          </cell>
          <cell r="BC2684">
            <v>0</v>
          </cell>
          <cell r="BD2684">
            <v>0</v>
          </cell>
          <cell r="BE2684">
            <v>0</v>
          </cell>
          <cell r="BF2684">
            <v>0</v>
          </cell>
          <cell r="BG2684">
            <v>0</v>
          </cell>
          <cell r="BH2684">
            <v>0</v>
          </cell>
          <cell r="BI2684">
            <v>0</v>
          </cell>
          <cell r="BJ2684">
            <v>0</v>
          </cell>
          <cell r="BK2684">
            <v>0</v>
          </cell>
          <cell r="BL2684">
            <v>0</v>
          </cell>
        </row>
        <row r="2685">
          <cell r="B2685" t="str">
            <v>1.3.02.15.00009</v>
          </cell>
          <cell r="C2685" t="str">
            <v xml:space="preserve">PAVIMENTACAO DE PATIOS / ACESSOS                  </v>
          </cell>
          <cell r="D2685">
            <v>5</v>
          </cell>
          <cell r="E2685">
            <v>0</v>
          </cell>
          <cell r="F2685">
            <v>0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0</v>
          </cell>
          <cell r="P2685">
            <v>0</v>
          </cell>
          <cell r="AO2685">
            <v>0</v>
          </cell>
          <cell r="AP2685">
            <v>0</v>
          </cell>
          <cell r="AQ2685">
            <v>0</v>
          </cell>
          <cell r="AR2685">
            <v>0</v>
          </cell>
          <cell r="AS2685">
            <v>0</v>
          </cell>
          <cell r="AT2685">
            <v>0</v>
          </cell>
          <cell r="AU2685">
            <v>0</v>
          </cell>
          <cell r="AV2685">
            <v>0</v>
          </cell>
          <cell r="AW2685">
            <v>0</v>
          </cell>
          <cell r="AX2685">
            <v>0</v>
          </cell>
          <cell r="AY2685">
            <v>0</v>
          </cell>
          <cell r="AZ2685">
            <v>0</v>
          </cell>
          <cell r="BA2685">
            <v>0</v>
          </cell>
          <cell r="BB2685">
            <v>0</v>
          </cell>
          <cell r="BC2685">
            <v>0</v>
          </cell>
          <cell r="BD2685">
            <v>0</v>
          </cell>
          <cell r="BE2685">
            <v>0</v>
          </cell>
          <cell r="BF2685">
            <v>0</v>
          </cell>
          <cell r="BG2685">
            <v>0</v>
          </cell>
          <cell r="BH2685">
            <v>0</v>
          </cell>
          <cell r="BI2685">
            <v>0</v>
          </cell>
          <cell r="BJ2685">
            <v>0</v>
          </cell>
          <cell r="BK2685">
            <v>0</v>
          </cell>
          <cell r="BL2685">
            <v>0</v>
          </cell>
        </row>
        <row r="2686">
          <cell r="B2686" t="str">
            <v>1.3.02.15.00010</v>
          </cell>
          <cell r="C2686" t="str">
            <v xml:space="preserve">PROJETOS                                          </v>
          </cell>
          <cell r="D2686">
            <v>5</v>
          </cell>
          <cell r="E2686">
            <v>0</v>
          </cell>
          <cell r="F2686">
            <v>0</v>
          </cell>
          <cell r="G2686">
            <v>0</v>
          </cell>
          <cell r="H2686">
            <v>0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  <cell r="AO2686">
            <v>0</v>
          </cell>
          <cell r="AP2686">
            <v>0</v>
          </cell>
          <cell r="AQ2686">
            <v>0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0</v>
          </cell>
          <cell r="AY2686">
            <v>0</v>
          </cell>
          <cell r="AZ2686">
            <v>0</v>
          </cell>
          <cell r="BA2686">
            <v>0</v>
          </cell>
          <cell r="BB2686">
            <v>0</v>
          </cell>
          <cell r="BC2686">
            <v>0</v>
          </cell>
          <cell r="BD2686">
            <v>0</v>
          </cell>
          <cell r="BE2686">
            <v>0</v>
          </cell>
          <cell r="BF2686">
            <v>0</v>
          </cell>
          <cell r="BG2686">
            <v>0</v>
          </cell>
          <cell r="BH2686">
            <v>0</v>
          </cell>
          <cell r="BI2686">
            <v>0</v>
          </cell>
          <cell r="BJ2686">
            <v>0</v>
          </cell>
          <cell r="BK2686">
            <v>0</v>
          </cell>
          <cell r="BL2686">
            <v>0</v>
          </cell>
        </row>
        <row r="2687">
          <cell r="B2687" t="str">
            <v>1.3.02.15.00011</v>
          </cell>
          <cell r="C2687" t="str">
            <v xml:space="preserve">VESTIARIO / BANHEIRO                              </v>
          </cell>
          <cell r="D2687">
            <v>5</v>
          </cell>
          <cell r="E2687">
            <v>0</v>
          </cell>
          <cell r="F2687">
            <v>0</v>
          </cell>
          <cell r="G2687">
            <v>0</v>
          </cell>
          <cell r="H2687">
            <v>0</v>
          </cell>
          <cell r="I2687">
            <v>0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0</v>
          </cell>
          <cell r="P2687">
            <v>0</v>
          </cell>
          <cell r="AO2687">
            <v>0</v>
          </cell>
          <cell r="AP2687">
            <v>0</v>
          </cell>
          <cell r="AQ2687">
            <v>0</v>
          </cell>
          <cell r="AR2687">
            <v>0</v>
          </cell>
          <cell r="AS2687">
            <v>0</v>
          </cell>
          <cell r="AT2687">
            <v>0</v>
          </cell>
          <cell r="AU2687">
            <v>0</v>
          </cell>
          <cell r="AV2687">
            <v>0</v>
          </cell>
          <cell r="AW2687">
            <v>0</v>
          </cell>
          <cell r="AX2687">
            <v>0</v>
          </cell>
          <cell r="AY2687">
            <v>0</v>
          </cell>
          <cell r="AZ2687">
            <v>0</v>
          </cell>
          <cell r="BA2687">
            <v>0</v>
          </cell>
          <cell r="BB2687">
            <v>0</v>
          </cell>
          <cell r="BC2687">
            <v>0</v>
          </cell>
          <cell r="BD2687">
            <v>0</v>
          </cell>
          <cell r="BE2687">
            <v>0</v>
          </cell>
          <cell r="BF2687">
            <v>0</v>
          </cell>
          <cell r="BG2687">
            <v>0</v>
          </cell>
          <cell r="BH2687">
            <v>0</v>
          </cell>
          <cell r="BI2687">
            <v>0</v>
          </cell>
          <cell r="BJ2687">
            <v>0</v>
          </cell>
          <cell r="BK2687">
            <v>0</v>
          </cell>
          <cell r="BL2687">
            <v>0</v>
          </cell>
        </row>
        <row r="2688">
          <cell r="B2688" t="str">
            <v>1.3.02.15.00012</v>
          </cell>
          <cell r="C2688" t="str">
            <v xml:space="preserve">ALOJAMENTO                                        </v>
          </cell>
          <cell r="D2688">
            <v>5</v>
          </cell>
          <cell r="E2688">
            <v>0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AO2688">
            <v>0</v>
          </cell>
          <cell r="AP2688">
            <v>0</v>
          </cell>
          <cell r="AQ2688">
            <v>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0</v>
          </cell>
          <cell r="AY2688">
            <v>0</v>
          </cell>
          <cell r="AZ2688">
            <v>0</v>
          </cell>
          <cell r="BA2688">
            <v>0</v>
          </cell>
          <cell r="BB2688">
            <v>0</v>
          </cell>
          <cell r="BC2688">
            <v>0</v>
          </cell>
          <cell r="BD2688">
            <v>0</v>
          </cell>
          <cell r="BE2688">
            <v>0</v>
          </cell>
          <cell r="BF2688">
            <v>0</v>
          </cell>
          <cell r="BG2688">
            <v>0</v>
          </cell>
          <cell r="BH2688">
            <v>0</v>
          </cell>
          <cell r="BI2688">
            <v>0</v>
          </cell>
          <cell r="BJ2688">
            <v>0</v>
          </cell>
          <cell r="BK2688">
            <v>0</v>
          </cell>
          <cell r="BL2688">
            <v>0</v>
          </cell>
        </row>
        <row r="2689">
          <cell r="B2689" t="str">
            <v>1.3.02.15.00013</v>
          </cell>
          <cell r="C2689" t="str">
            <v xml:space="preserve">SALA DE REUNIOES                                  </v>
          </cell>
          <cell r="D2689">
            <v>5</v>
          </cell>
          <cell r="E2689">
            <v>0</v>
          </cell>
          <cell r="F2689">
            <v>0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0</v>
          </cell>
          <cell r="P2689">
            <v>0</v>
          </cell>
          <cell r="AO2689">
            <v>0</v>
          </cell>
          <cell r="AP2689">
            <v>0</v>
          </cell>
          <cell r="AQ2689">
            <v>0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0</v>
          </cell>
          <cell r="AY2689">
            <v>0</v>
          </cell>
          <cell r="AZ2689">
            <v>0</v>
          </cell>
          <cell r="BA2689">
            <v>0</v>
          </cell>
          <cell r="BB2689">
            <v>0</v>
          </cell>
          <cell r="BC2689">
            <v>0</v>
          </cell>
          <cell r="BD2689">
            <v>0</v>
          </cell>
          <cell r="BE2689">
            <v>0</v>
          </cell>
          <cell r="BF2689">
            <v>0</v>
          </cell>
          <cell r="BG2689">
            <v>0</v>
          </cell>
          <cell r="BH2689">
            <v>0</v>
          </cell>
          <cell r="BI2689">
            <v>0</v>
          </cell>
          <cell r="BJ2689">
            <v>0</v>
          </cell>
          <cell r="BK2689">
            <v>0</v>
          </cell>
          <cell r="BL2689">
            <v>0</v>
          </cell>
        </row>
        <row r="2690">
          <cell r="B2690" t="str">
            <v>1.3.02.15.00014</v>
          </cell>
          <cell r="C2690" t="str">
            <v xml:space="preserve">CHURRASQUEIRA                                     </v>
          </cell>
          <cell r="D2690">
            <v>5</v>
          </cell>
          <cell r="E2690">
            <v>0</v>
          </cell>
          <cell r="F2690">
            <v>0</v>
          </cell>
          <cell r="G2690">
            <v>0</v>
          </cell>
          <cell r="H2690">
            <v>0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  <cell r="AY2690">
            <v>0</v>
          </cell>
          <cell r="AZ2690">
            <v>0</v>
          </cell>
          <cell r="BA2690">
            <v>0</v>
          </cell>
          <cell r="BB2690">
            <v>0</v>
          </cell>
          <cell r="BC2690">
            <v>0</v>
          </cell>
          <cell r="BD2690">
            <v>0</v>
          </cell>
          <cell r="BE2690">
            <v>0</v>
          </cell>
          <cell r="BF2690">
            <v>0</v>
          </cell>
          <cell r="BG2690">
            <v>0</v>
          </cell>
          <cell r="BH2690">
            <v>0</v>
          </cell>
          <cell r="BI2690">
            <v>0</v>
          </cell>
          <cell r="BJ2690">
            <v>0</v>
          </cell>
          <cell r="BK2690">
            <v>0</v>
          </cell>
          <cell r="BL2690">
            <v>0</v>
          </cell>
        </row>
        <row r="2691">
          <cell r="B2691" t="str">
            <v>1.3.02.15.00015</v>
          </cell>
          <cell r="C2691" t="str">
            <v xml:space="preserve">PISCINA                                           </v>
          </cell>
          <cell r="D2691">
            <v>5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  <cell r="AY2691">
            <v>0</v>
          </cell>
          <cell r="AZ2691">
            <v>0</v>
          </cell>
          <cell r="BA2691">
            <v>0</v>
          </cell>
          <cell r="BB2691">
            <v>0</v>
          </cell>
          <cell r="BC2691">
            <v>0</v>
          </cell>
          <cell r="BD2691">
            <v>0</v>
          </cell>
          <cell r="BE2691">
            <v>0</v>
          </cell>
          <cell r="BF2691">
            <v>0</v>
          </cell>
          <cell r="BG2691">
            <v>0</v>
          </cell>
          <cell r="BH2691">
            <v>0</v>
          </cell>
          <cell r="BI2691">
            <v>0</v>
          </cell>
          <cell r="BJ2691">
            <v>0</v>
          </cell>
          <cell r="BK2691">
            <v>0</v>
          </cell>
          <cell r="BL2691">
            <v>0</v>
          </cell>
        </row>
        <row r="2692">
          <cell r="B2692" t="str">
            <v>1.3.02.15.00016</v>
          </cell>
          <cell r="C2692" t="str">
            <v xml:space="preserve">QUADRAS                                           </v>
          </cell>
          <cell r="D2692">
            <v>5</v>
          </cell>
          <cell r="E2692">
            <v>0</v>
          </cell>
          <cell r="F2692">
            <v>0</v>
          </cell>
          <cell r="G2692">
            <v>0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0</v>
          </cell>
          <cell r="P2692">
            <v>0</v>
          </cell>
          <cell r="AO2692">
            <v>0</v>
          </cell>
          <cell r="AP2692">
            <v>0</v>
          </cell>
          <cell r="AQ2692">
            <v>0</v>
          </cell>
          <cell r="AR2692">
            <v>0</v>
          </cell>
          <cell r="AS2692">
            <v>0</v>
          </cell>
          <cell r="AT2692">
            <v>0</v>
          </cell>
          <cell r="AU2692">
            <v>0</v>
          </cell>
          <cell r="AV2692">
            <v>0</v>
          </cell>
          <cell r="AW2692">
            <v>0</v>
          </cell>
          <cell r="AX2692">
            <v>0</v>
          </cell>
          <cell r="AY2692">
            <v>0</v>
          </cell>
          <cell r="AZ2692">
            <v>0</v>
          </cell>
          <cell r="BA2692">
            <v>0</v>
          </cell>
          <cell r="BB2692">
            <v>0</v>
          </cell>
          <cell r="BC2692">
            <v>0</v>
          </cell>
          <cell r="BD2692">
            <v>0</v>
          </cell>
          <cell r="BE2692">
            <v>0</v>
          </cell>
          <cell r="BF2692">
            <v>0</v>
          </cell>
          <cell r="BG2692">
            <v>0</v>
          </cell>
          <cell r="BH2692">
            <v>0</v>
          </cell>
          <cell r="BI2692">
            <v>0</v>
          </cell>
          <cell r="BJ2692">
            <v>0</v>
          </cell>
          <cell r="BK2692">
            <v>0</v>
          </cell>
          <cell r="BL2692">
            <v>0</v>
          </cell>
        </row>
        <row r="2693">
          <cell r="B2693" t="str">
            <v>1.3.02.15.00017</v>
          </cell>
          <cell r="C2693" t="str">
            <v xml:space="preserve">CAMPO DE FUTEBOL                                  </v>
          </cell>
          <cell r="D2693">
            <v>5</v>
          </cell>
          <cell r="E2693">
            <v>0</v>
          </cell>
          <cell r="F2693">
            <v>0</v>
          </cell>
          <cell r="G2693">
            <v>0</v>
          </cell>
          <cell r="H2693">
            <v>0</v>
          </cell>
          <cell r="I2693">
            <v>0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AO2693">
            <v>0</v>
          </cell>
          <cell r="AP2693">
            <v>0</v>
          </cell>
          <cell r="AQ2693">
            <v>0</v>
          </cell>
          <cell r="AR2693">
            <v>0</v>
          </cell>
          <cell r="AS2693">
            <v>0</v>
          </cell>
          <cell r="AT2693">
            <v>0</v>
          </cell>
          <cell r="AU2693">
            <v>0</v>
          </cell>
          <cell r="AV2693">
            <v>0</v>
          </cell>
          <cell r="AW2693">
            <v>0</v>
          </cell>
          <cell r="AX2693">
            <v>0</v>
          </cell>
          <cell r="AY2693">
            <v>0</v>
          </cell>
          <cell r="AZ2693">
            <v>0</v>
          </cell>
          <cell r="BA2693">
            <v>0</v>
          </cell>
          <cell r="BB2693">
            <v>0</v>
          </cell>
          <cell r="BC2693">
            <v>0</v>
          </cell>
          <cell r="BD2693">
            <v>0</v>
          </cell>
          <cell r="BE2693">
            <v>0</v>
          </cell>
          <cell r="BF2693">
            <v>0</v>
          </cell>
          <cell r="BG2693">
            <v>0</v>
          </cell>
          <cell r="BH2693">
            <v>0</v>
          </cell>
          <cell r="BI2693">
            <v>0</v>
          </cell>
          <cell r="BJ2693">
            <v>0</v>
          </cell>
          <cell r="BK2693">
            <v>0</v>
          </cell>
          <cell r="BL2693">
            <v>0</v>
          </cell>
        </row>
        <row r="2694">
          <cell r="B2694" t="str">
            <v>1.3.02.15.00018</v>
          </cell>
          <cell r="C2694" t="str">
            <v xml:space="preserve">CURRAL                                            </v>
          </cell>
          <cell r="D2694">
            <v>5</v>
          </cell>
          <cell r="E2694">
            <v>0</v>
          </cell>
          <cell r="F2694">
            <v>0</v>
          </cell>
          <cell r="G2694">
            <v>0</v>
          </cell>
          <cell r="H2694">
            <v>0</v>
          </cell>
          <cell r="I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AO2694">
            <v>0</v>
          </cell>
          <cell r="AP2694">
            <v>0</v>
          </cell>
          <cell r="AQ2694">
            <v>0</v>
          </cell>
          <cell r="AR2694">
            <v>0</v>
          </cell>
          <cell r="AS2694">
            <v>0</v>
          </cell>
          <cell r="AT2694">
            <v>0</v>
          </cell>
          <cell r="AU2694">
            <v>0</v>
          </cell>
          <cell r="AV2694">
            <v>0</v>
          </cell>
          <cell r="AW2694">
            <v>0</v>
          </cell>
          <cell r="AX2694">
            <v>0</v>
          </cell>
          <cell r="AY2694">
            <v>0</v>
          </cell>
          <cell r="AZ2694">
            <v>0</v>
          </cell>
          <cell r="BA2694">
            <v>0</v>
          </cell>
          <cell r="BB2694">
            <v>0</v>
          </cell>
          <cell r="BC2694">
            <v>0</v>
          </cell>
          <cell r="BD2694">
            <v>0</v>
          </cell>
          <cell r="BE2694">
            <v>0</v>
          </cell>
          <cell r="BF2694">
            <v>0</v>
          </cell>
          <cell r="BG2694">
            <v>0</v>
          </cell>
          <cell r="BH2694">
            <v>0</v>
          </cell>
          <cell r="BI2694">
            <v>0</v>
          </cell>
          <cell r="BJ2694">
            <v>0</v>
          </cell>
          <cell r="BK2694">
            <v>0</v>
          </cell>
          <cell r="BL2694">
            <v>0</v>
          </cell>
        </row>
        <row r="2695">
          <cell r="B2695" t="str">
            <v>1.3.02.15.00019</v>
          </cell>
          <cell r="C2695" t="str">
            <v xml:space="preserve">TERRENO                                           </v>
          </cell>
          <cell r="D2695">
            <v>5</v>
          </cell>
          <cell r="E2695">
            <v>0</v>
          </cell>
          <cell r="F2695">
            <v>0</v>
          </cell>
          <cell r="G2695">
            <v>0</v>
          </cell>
          <cell r="H2695">
            <v>0</v>
          </cell>
          <cell r="I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0</v>
          </cell>
          <cell r="P2695">
            <v>0</v>
          </cell>
          <cell r="AO2695">
            <v>0</v>
          </cell>
          <cell r="AP2695">
            <v>0</v>
          </cell>
          <cell r="AQ2695">
            <v>0</v>
          </cell>
          <cell r="AR2695">
            <v>0</v>
          </cell>
          <cell r="AS2695">
            <v>0</v>
          </cell>
          <cell r="AT2695">
            <v>0</v>
          </cell>
          <cell r="AU2695">
            <v>0</v>
          </cell>
          <cell r="AV2695">
            <v>0</v>
          </cell>
          <cell r="AW2695">
            <v>0</v>
          </cell>
          <cell r="AX2695">
            <v>0</v>
          </cell>
          <cell r="AY2695">
            <v>0</v>
          </cell>
          <cell r="AZ2695">
            <v>0</v>
          </cell>
          <cell r="BA2695">
            <v>0</v>
          </cell>
          <cell r="BB2695">
            <v>0</v>
          </cell>
          <cell r="BC2695">
            <v>0</v>
          </cell>
          <cell r="BD2695">
            <v>0</v>
          </cell>
          <cell r="BE2695">
            <v>0</v>
          </cell>
          <cell r="BF2695">
            <v>0</v>
          </cell>
          <cell r="BG2695">
            <v>0</v>
          </cell>
          <cell r="BH2695">
            <v>0</v>
          </cell>
          <cell r="BI2695">
            <v>0</v>
          </cell>
          <cell r="BJ2695">
            <v>0</v>
          </cell>
          <cell r="BK2695">
            <v>0</v>
          </cell>
          <cell r="BL2695">
            <v>0</v>
          </cell>
        </row>
        <row r="2696">
          <cell r="B2696" t="str">
            <v>1.3.02.16</v>
          </cell>
          <cell r="C2696" t="str">
            <v xml:space="preserve">CONSTRUÃıES EM ANDAMENTO-ROS┴RIO DO CATETE        </v>
          </cell>
          <cell r="D2696">
            <v>4</v>
          </cell>
          <cell r="E2696">
            <v>0</v>
          </cell>
          <cell r="F2696">
            <v>0</v>
          </cell>
          <cell r="G2696">
            <v>0</v>
          </cell>
          <cell r="H2696">
            <v>0</v>
          </cell>
          <cell r="I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AO2696">
            <v>0</v>
          </cell>
          <cell r="AP2696">
            <v>0</v>
          </cell>
          <cell r="AQ2696">
            <v>0</v>
          </cell>
          <cell r="AR2696">
            <v>0</v>
          </cell>
          <cell r="AS2696">
            <v>0</v>
          </cell>
          <cell r="AT2696">
            <v>0</v>
          </cell>
          <cell r="AU2696">
            <v>0</v>
          </cell>
          <cell r="AV2696">
            <v>0</v>
          </cell>
          <cell r="AW2696">
            <v>0</v>
          </cell>
          <cell r="AX2696">
            <v>0</v>
          </cell>
          <cell r="AY2696">
            <v>0</v>
          </cell>
          <cell r="AZ2696">
            <v>0</v>
          </cell>
          <cell r="BA2696">
            <v>3405</v>
          </cell>
          <cell r="BB2696">
            <v>9536.5400000000009</v>
          </cell>
          <cell r="BC2696">
            <v>58926.54</v>
          </cell>
          <cell r="BD2696">
            <v>0</v>
          </cell>
          <cell r="BE2696">
            <v>0</v>
          </cell>
          <cell r="BF2696">
            <v>0</v>
          </cell>
          <cell r="BG2696">
            <v>0</v>
          </cell>
          <cell r="BH2696">
            <v>0</v>
          </cell>
          <cell r="BI2696">
            <v>0</v>
          </cell>
          <cell r="BJ2696">
            <v>0</v>
          </cell>
          <cell r="BK2696">
            <v>0</v>
          </cell>
          <cell r="BL2696">
            <v>0</v>
          </cell>
        </row>
        <row r="2697">
          <cell r="B2697" t="str">
            <v>1.3.02.16.00001</v>
          </cell>
          <cell r="C2697" t="str">
            <v xml:space="preserve">SERVIÃOS INICIAIS                                 </v>
          </cell>
          <cell r="D2697">
            <v>5</v>
          </cell>
          <cell r="E2697">
            <v>0</v>
          </cell>
          <cell r="F2697">
            <v>0</v>
          </cell>
          <cell r="G2697">
            <v>0</v>
          </cell>
          <cell r="H2697">
            <v>0</v>
          </cell>
          <cell r="I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AO2697">
            <v>0</v>
          </cell>
          <cell r="AP2697">
            <v>0</v>
          </cell>
          <cell r="AQ2697">
            <v>0</v>
          </cell>
          <cell r="AR2697">
            <v>0</v>
          </cell>
          <cell r="AS2697">
            <v>0</v>
          </cell>
          <cell r="AT2697">
            <v>0</v>
          </cell>
          <cell r="AU2697">
            <v>0</v>
          </cell>
          <cell r="AV2697">
            <v>0</v>
          </cell>
          <cell r="AW2697">
            <v>0</v>
          </cell>
          <cell r="AX2697">
            <v>0</v>
          </cell>
          <cell r="AY2697">
            <v>0</v>
          </cell>
          <cell r="AZ2697">
            <v>0</v>
          </cell>
          <cell r="BA2697">
            <v>0</v>
          </cell>
          <cell r="BB2697">
            <v>0</v>
          </cell>
          <cell r="BC2697">
            <v>0</v>
          </cell>
          <cell r="BD2697">
            <v>0</v>
          </cell>
          <cell r="BE2697">
            <v>0</v>
          </cell>
          <cell r="BF2697">
            <v>0</v>
          </cell>
          <cell r="BG2697">
            <v>0</v>
          </cell>
          <cell r="BH2697">
            <v>0</v>
          </cell>
          <cell r="BI2697">
            <v>0</v>
          </cell>
          <cell r="BJ2697">
            <v>0</v>
          </cell>
          <cell r="BK2697">
            <v>0</v>
          </cell>
          <cell r="BL2697">
            <v>0</v>
          </cell>
        </row>
        <row r="2698">
          <cell r="B2698" t="str">
            <v>1.3.02.16.00002</v>
          </cell>
          <cell r="C2698" t="str">
            <v xml:space="preserve">SERVIÃOS PRELIMINARES                             </v>
          </cell>
          <cell r="D2698">
            <v>5</v>
          </cell>
          <cell r="E2698">
            <v>0</v>
          </cell>
          <cell r="F2698">
            <v>0</v>
          </cell>
          <cell r="G2698">
            <v>0</v>
          </cell>
          <cell r="H2698">
            <v>0</v>
          </cell>
          <cell r="I2698">
            <v>0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0</v>
          </cell>
          <cell r="P2698">
            <v>0</v>
          </cell>
          <cell r="AO2698">
            <v>0</v>
          </cell>
          <cell r="AP2698">
            <v>0</v>
          </cell>
          <cell r="AQ2698">
            <v>0</v>
          </cell>
          <cell r="AR2698">
            <v>0</v>
          </cell>
          <cell r="AS2698">
            <v>0</v>
          </cell>
          <cell r="AT2698">
            <v>0</v>
          </cell>
          <cell r="AU2698">
            <v>0</v>
          </cell>
          <cell r="AV2698">
            <v>0</v>
          </cell>
          <cell r="AW2698">
            <v>0</v>
          </cell>
          <cell r="AX2698">
            <v>0</v>
          </cell>
          <cell r="AY2698">
            <v>0</v>
          </cell>
          <cell r="AZ2698">
            <v>0</v>
          </cell>
          <cell r="BA2698">
            <v>3405</v>
          </cell>
          <cell r="BB2698">
            <v>9536.5400000000009</v>
          </cell>
          <cell r="BC2698">
            <v>58676.54</v>
          </cell>
          <cell r="BD2698">
            <v>0</v>
          </cell>
          <cell r="BE2698">
            <v>0</v>
          </cell>
          <cell r="BF2698">
            <v>0</v>
          </cell>
          <cell r="BG2698">
            <v>0</v>
          </cell>
          <cell r="BH2698">
            <v>0</v>
          </cell>
          <cell r="BI2698">
            <v>0</v>
          </cell>
          <cell r="BJ2698">
            <v>0</v>
          </cell>
          <cell r="BK2698">
            <v>0</v>
          </cell>
          <cell r="BL2698">
            <v>0</v>
          </cell>
        </row>
        <row r="2699">
          <cell r="B2699" t="str">
            <v>1.3.02.16.00003</v>
          </cell>
          <cell r="C2699" t="str">
            <v xml:space="preserve">REDE DE DRENAGEM PLUVIAL                          </v>
          </cell>
          <cell r="D2699">
            <v>5</v>
          </cell>
          <cell r="E2699">
            <v>0</v>
          </cell>
          <cell r="F2699">
            <v>0</v>
          </cell>
          <cell r="G2699">
            <v>0</v>
          </cell>
          <cell r="H2699">
            <v>0</v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AO2699">
            <v>0</v>
          </cell>
          <cell r="AP2699">
            <v>0</v>
          </cell>
          <cell r="AQ2699">
            <v>0</v>
          </cell>
          <cell r="AR2699">
            <v>0</v>
          </cell>
          <cell r="AS2699">
            <v>0</v>
          </cell>
          <cell r="AT2699">
            <v>0</v>
          </cell>
          <cell r="AU2699">
            <v>0</v>
          </cell>
          <cell r="AV2699">
            <v>0</v>
          </cell>
          <cell r="AW2699">
            <v>0</v>
          </cell>
          <cell r="AX2699">
            <v>0</v>
          </cell>
          <cell r="AY2699">
            <v>0</v>
          </cell>
          <cell r="AZ2699">
            <v>0</v>
          </cell>
          <cell r="BA2699">
            <v>0</v>
          </cell>
          <cell r="BB2699">
            <v>0</v>
          </cell>
          <cell r="BC2699">
            <v>0</v>
          </cell>
          <cell r="BD2699">
            <v>0</v>
          </cell>
          <cell r="BE2699">
            <v>0</v>
          </cell>
          <cell r="BF2699">
            <v>0</v>
          </cell>
          <cell r="BG2699">
            <v>0</v>
          </cell>
          <cell r="BH2699">
            <v>0</v>
          </cell>
          <cell r="BI2699">
            <v>0</v>
          </cell>
          <cell r="BJ2699">
            <v>0</v>
          </cell>
          <cell r="BK2699">
            <v>0</v>
          </cell>
          <cell r="BL2699">
            <v>0</v>
          </cell>
        </row>
        <row r="2700">
          <cell r="B2700" t="str">
            <v>1.3.02.16.00004</v>
          </cell>
          <cell r="C2700" t="str">
            <v xml:space="preserve">INSTALAÃıES EL╔TRICAS                             </v>
          </cell>
          <cell r="D2700">
            <v>5</v>
          </cell>
          <cell r="E2700">
            <v>0</v>
          </cell>
          <cell r="F2700">
            <v>0</v>
          </cell>
          <cell r="G2700">
            <v>0</v>
          </cell>
          <cell r="H2700">
            <v>0</v>
          </cell>
          <cell r="I2700">
            <v>0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0</v>
          </cell>
          <cell r="P2700">
            <v>0</v>
          </cell>
          <cell r="AO2700">
            <v>0</v>
          </cell>
          <cell r="AP2700">
            <v>0</v>
          </cell>
          <cell r="AQ2700">
            <v>0</v>
          </cell>
          <cell r="AR2700">
            <v>0</v>
          </cell>
          <cell r="AS2700">
            <v>0</v>
          </cell>
          <cell r="AT2700">
            <v>0</v>
          </cell>
          <cell r="AU2700">
            <v>0</v>
          </cell>
          <cell r="AV2700">
            <v>0</v>
          </cell>
          <cell r="AW2700">
            <v>0</v>
          </cell>
          <cell r="AX2700">
            <v>0</v>
          </cell>
          <cell r="AY2700">
            <v>0</v>
          </cell>
          <cell r="AZ2700">
            <v>0</v>
          </cell>
          <cell r="BA2700">
            <v>0</v>
          </cell>
          <cell r="BB2700">
            <v>0</v>
          </cell>
          <cell r="BC2700">
            <v>0</v>
          </cell>
          <cell r="BD2700">
            <v>0</v>
          </cell>
          <cell r="BE2700">
            <v>0</v>
          </cell>
          <cell r="BF2700">
            <v>0</v>
          </cell>
          <cell r="BG2700">
            <v>0</v>
          </cell>
          <cell r="BH2700">
            <v>0</v>
          </cell>
          <cell r="BI2700">
            <v>0</v>
          </cell>
          <cell r="BJ2700">
            <v>0</v>
          </cell>
          <cell r="BK2700">
            <v>0</v>
          </cell>
          <cell r="BL2700">
            <v>0</v>
          </cell>
        </row>
        <row r="2701">
          <cell r="B2701" t="str">
            <v>1.3.02.16.00005</v>
          </cell>
          <cell r="C2701" t="str">
            <v xml:space="preserve">POÃO ARTESIANO                                    </v>
          </cell>
          <cell r="D2701">
            <v>5</v>
          </cell>
          <cell r="E2701">
            <v>0</v>
          </cell>
          <cell r="F2701">
            <v>0</v>
          </cell>
          <cell r="G2701">
            <v>0</v>
          </cell>
          <cell r="H2701">
            <v>0</v>
          </cell>
          <cell r="I2701">
            <v>0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0</v>
          </cell>
          <cell r="P2701">
            <v>0</v>
          </cell>
          <cell r="AO2701">
            <v>0</v>
          </cell>
          <cell r="AP2701">
            <v>0</v>
          </cell>
          <cell r="AQ2701">
            <v>0</v>
          </cell>
          <cell r="AR2701">
            <v>0</v>
          </cell>
          <cell r="AS2701">
            <v>0</v>
          </cell>
          <cell r="AT2701">
            <v>0</v>
          </cell>
          <cell r="AU2701">
            <v>0</v>
          </cell>
          <cell r="AV2701">
            <v>0</v>
          </cell>
          <cell r="AW2701">
            <v>0</v>
          </cell>
          <cell r="AX2701">
            <v>0</v>
          </cell>
          <cell r="AY2701">
            <v>0</v>
          </cell>
          <cell r="AZ2701">
            <v>0</v>
          </cell>
          <cell r="BA2701">
            <v>0</v>
          </cell>
          <cell r="BB2701">
            <v>0</v>
          </cell>
          <cell r="BC2701">
            <v>0</v>
          </cell>
          <cell r="BD2701">
            <v>0</v>
          </cell>
          <cell r="BE2701">
            <v>0</v>
          </cell>
          <cell r="BF2701">
            <v>0</v>
          </cell>
          <cell r="BG2701">
            <v>0</v>
          </cell>
          <cell r="BH2701">
            <v>0</v>
          </cell>
          <cell r="BI2701">
            <v>0</v>
          </cell>
          <cell r="BJ2701">
            <v>0</v>
          </cell>
          <cell r="BK2701">
            <v>0</v>
          </cell>
          <cell r="BL2701">
            <v>0</v>
          </cell>
        </row>
        <row r="2702">
          <cell r="B2702" t="str">
            <v>1.3.02.16.00006</v>
          </cell>
          <cell r="C2702" t="str">
            <v xml:space="preserve">CONSTRUÃ├O DO ARMAZ╔M                             </v>
          </cell>
          <cell r="D2702">
            <v>5</v>
          </cell>
          <cell r="E2702">
            <v>0</v>
          </cell>
          <cell r="F2702">
            <v>0</v>
          </cell>
          <cell r="G2702">
            <v>0</v>
          </cell>
          <cell r="H2702">
            <v>0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0</v>
          </cell>
          <cell r="P2702">
            <v>0</v>
          </cell>
          <cell r="AO2702">
            <v>0</v>
          </cell>
          <cell r="AP2702">
            <v>0</v>
          </cell>
          <cell r="AQ2702">
            <v>0</v>
          </cell>
          <cell r="AR2702">
            <v>0</v>
          </cell>
          <cell r="AS2702">
            <v>0</v>
          </cell>
          <cell r="AT2702">
            <v>0</v>
          </cell>
          <cell r="AU2702">
            <v>0</v>
          </cell>
          <cell r="AV2702">
            <v>0</v>
          </cell>
          <cell r="AW2702">
            <v>0</v>
          </cell>
          <cell r="AX2702">
            <v>0</v>
          </cell>
          <cell r="AY2702">
            <v>0</v>
          </cell>
          <cell r="AZ2702">
            <v>0</v>
          </cell>
          <cell r="BA2702">
            <v>0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0</v>
          </cell>
          <cell r="BK2702">
            <v>0</v>
          </cell>
          <cell r="BL2702">
            <v>0</v>
          </cell>
        </row>
        <row r="2703">
          <cell r="B2703" t="str">
            <v>1.3.02.16.00007</v>
          </cell>
          <cell r="C2703" t="str">
            <v xml:space="preserve">CONFECÃ├O E MONTAGEM DO EQUIPAMENTO 1             </v>
          </cell>
          <cell r="D2703">
            <v>5</v>
          </cell>
          <cell r="E2703">
            <v>0</v>
          </cell>
          <cell r="F2703">
            <v>0</v>
          </cell>
          <cell r="G2703">
            <v>0</v>
          </cell>
          <cell r="H2703">
            <v>0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0</v>
          </cell>
          <cell r="P2703">
            <v>0</v>
          </cell>
          <cell r="AO2703">
            <v>0</v>
          </cell>
          <cell r="AP2703">
            <v>0</v>
          </cell>
          <cell r="AQ2703">
            <v>0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  <cell r="AY2703">
            <v>0</v>
          </cell>
          <cell r="AZ2703">
            <v>0</v>
          </cell>
          <cell r="BA2703">
            <v>0</v>
          </cell>
          <cell r="BB2703">
            <v>0</v>
          </cell>
          <cell r="BC2703">
            <v>0</v>
          </cell>
          <cell r="BD2703">
            <v>0</v>
          </cell>
          <cell r="BE2703">
            <v>0</v>
          </cell>
          <cell r="BF2703">
            <v>0</v>
          </cell>
          <cell r="BG2703">
            <v>0</v>
          </cell>
          <cell r="BH2703">
            <v>0</v>
          </cell>
          <cell r="BI2703">
            <v>0</v>
          </cell>
          <cell r="BJ2703">
            <v>0</v>
          </cell>
          <cell r="BK2703">
            <v>0</v>
          </cell>
          <cell r="BL2703">
            <v>0</v>
          </cell>
        </row>
        <row r="2704">
          <cell r="B2704" t="str">
            <v>1.3.02.16.00008</v>
          </cell>
          <cell r="C2704" t="str">
            <v xml:space="preserve">CONFECÃ├O E MONTAGEM DO EQUIPAMENTO 2             </v>
          </cell>
          <cell r="D2704">
            <v>5</v>
          </cell>
          <cell r="E2704">
            <v>0</v>
          </cell>
          <cell r="F2704">
            <v>0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0</v>
          </cell>
          <cell r="P2704">
            <v>0</v>
          </cell>
          <cell r="AO2704">
            <v>0</v>
          </cell>
          <cell r="AP2704">
            <v>0</v>
          </cell>
          <cell r="AQ2704">
            <v>0</v>
          </cell>
          <cell r="AR2704">
            <v>0</v>
          </cell>
          <cell r="AS2704">
            <v>0</v>
          </cell>
          <cell r="AT2704">
            <v>0</v>
          </cell>
          <cell r="AU2704">
            <v>0</v>
          </cell>
          <cell r="AV2704">
            <v>0</v>
          </cell>
          <cell r="AW2704">
            <v>0</v>
          </cell>
          <cell r="AX2704">
            <v>0</v>
          </cell>
          <cell r="AY2704">
            <v>0</v>
          </cell>
          <cell r="AZ2704">
            <v>0</v>
          </cell>
          <cell r="BA2704">
            <v>0</v>
          </cell>
          <cell r="BB2704">
            <v>0</v>
          </cell>
          <cell r="BC2704">
            <v>0</v>
          </cell>
          <cell r="BD2704">
            <v>0</v>
          </cell>
          <cell r="BE2704">
            <v>0</v>
          </cell>
          <cell r="BF2704">
            <v>0</v>
          </cell>
          <cell r="BG2704">
            <v>0</v>
          </cell>
          <cell r="BH2704">
            <v>0</v>
          </cell>
          <cell r="BI2704">
            <v>0</v>
          </cell>
          <cell r="BJ2704">
            <v>0</v>
          </cell>
          <cell r="BK2704">
            <v>0</v>
          </cell>
          <cell r="BL2704">
            <v>0</v>
          </cell>
        </row>
        <row r="2705">
          <cell r="B2705" t="str">
            <v>1.3.02.16.00009</v>
          </cell>
          <cell r="C2705" t="str">
            <v xml:space="preserve">DESCARGA RODOVI┴RIA                               </v>
          </cell>
          <cell r="D2705">
            <v>5</v>
          </cell>
          <cell r="E2705">
            <v>0</v>
          </cell>
          <cell r="F2705">
            <v>0</v>
          </cell>
          <cell r="G2705">
            <v>0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0</v>
          </cell>
          <cell r="P2705">
            <v>0</v>
          </cell>
          <cell r="AO2705">
            <v>0</v>
          </cell>
          <cell r="AP2705">
            <v>0</v>
          </cell>
          <cell r="AQ2705">
            <v>0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  <cell r="AY2705">
            <v>0</v>
          </cell>
          <cell r="AZ2705">
            <v>0</v>
          </cell>
          <cell r="BA2705">
            <v>0</v>
          </cell>
          <cell r="BB2705">
            <v>0</v>
          </cell>
          <cell r="BC2705">
            <v>0</v>
          </cell>
          <cell r="BD2705">
            <v>0</v>
          </cell>
          <cell r="BE2705">
            <v>0</v>
          </cell>
          <cell r="BF2705">
            <v>0</v>
          </cell>
          <cell r="BG2705">
            <v>0</v>
          </cell>
          <cell r="BH2705">
            <v>0</v>
          </cell>
          <cell r="BI2705">
            <v>0</v>
          </cell>
          <cell r="BJ2705">
            <v>0</v>
          </cell>
          <cell r="BK2705">
            <v>0</v>
          </cell>
          <cell r="BL2705">
            <v>0</v>
          </cell>
        </row>
        <row r="2706">
          <cell r="B2706" t="str">
            <v>1.3.02.16.00010</v>
          </cell>
          <cell r="C2706" t="str">
            <v xml:space="preserve">BALANÃA RODOVI┴RIA                                </v>
          </cell>
          <cell r="D2706">
            <v>5</v>
          </cell>
          <cell r="E2706">
            <v>0</v>
          </cell>
          <cell r="F2706">
            <v>0</v>
          </cell>
          <cell r="G2706">
            <v>0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AO2706">
            <v>0</v>
          </cell>
          <cell r="AP2706">
            <v>0</v>
          </cell>
          <cell r="AQ2706">
            <v>0</v>
          </cell>
          <cell r="AR2706">
            <v>0</v>
          </cell>
          <cell r="AS2706">
            <v>0</v>
          </cell>
          <cell r="AT2706">
            <v>0</v>
          </cell>
          <cell r="AU2706">
            <v>0</v>
          </cell>
          <cell r="AV2706">
            <v>0</v>
          </cell>
          <cell r="AW2706">
            <v>0</v>
          </cell>
          <cell r="AX2706">
            <v>0</v>
          </cell>
          <cell r="AY2706">
            <v>0</v>
          </cell>
          <cell r="AZ2706">
            <v>0</v>
          </cell>
          <cell r="BA2706">
            <v>0</v>
          </cell>
          <cell r="BB2706">
            <v>0</v>
          </cell>
          <cell r="BC2706">
            <v>0</v>
          </cell>
          <cell r="BD2706">
            <v>0</v>
          </cell>
          <cell r="BE2706">
            <v>0</v>
          </cell>
          <cell r="BF2706">
            <v>0</v>
          </cell>
          <cell r="BG2706">
            <v>0</v>
          </cell>
          <cell r="BH2706">
            <v>0</v>
          </cell>
          <cell r="BI2706">
            <v>0</v>
          </cell>
          <cell r="BJ2706">
            <v>0</v>
          </cell>
          <cell r="BK2706">
            <v>0</v>
          </cell>
          <cell r="BL2706">
            <v>0</v>
          </cell>
        </row>
        <row r="2707">
          <cell r="B2707" t="str">
            <v>1.3.02.16.00011</v>
          </cell>
          <cell r="C2707" t="str">
            <v xml:space="preserve">REDE DE HIDRANTES                                 </v>
          </cell>
          <cell r="D2707">
            <v>5</v>
          </cell>
          <cell r="E2707">
            <v>0</v>
          </cell>
          <cell r="F2707">
            <v>0</v>
          </cell>
          <cell r="G2707">
            <v>0</v>
          </cell>
          <cell r="H2707">
            <v>0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0</v>
          </cell>
          <cell r="P2707">
            <v>0</v>
          </cell>
          <cell r="AO2707">
            <v>0</v>
          </cell>
          <cell r="AP2707">
            <v>0</v>
          </cell>
          <cell r="AQ2707">
            <v>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0</v>
          </cell>
          <cell r="AY2707">
            <v>0</v>
          </cell>
          <cell r="AZ2707">
            <v>0</v>
          </cell>
          <cell r="BA2707">
            <v>0</v>
          </cell>
          <cell r="BB2707">
            <v>0</v>
          </cell>
          <cell r="BC2707">
            <v>0</v>
          </cell>
          <cell r="BD2707">
            <v>0</v>
          </cell>
          <cell r="BE2707">
            <v>0</v>
          </cell>
          <cell r="BF2707">
            <v>0</v>
          </cell>
          <cell r="BG2707">
            <v>0</v>
          </cell>
          <cell r="BH2707">
            <v>0</v>
          </cell>
          <cell r="BI2707">
            <v>0</v>
          </cell>
          <cell r="BJ2707">
            <v>0</v>
          </cell>
          <cell r="BK2707">
            <v>0</v>
          </cell>
          <cell r="BL2707">
            <v>0</v>
          </cell>
        </row>
        <row r="2708">
          <cell r="B2708" t="str">
            <v>1.3.02.16.00012</v>
          </cell>
          <cell r="C2708" t="str">
            <v xml:space="preserve">PORTARIA                                          </v>
          </cell>
          <cell r="D2708">
            <v>5</v>
          </cell>
          <cell r="E2708">
            <v>0</v>
          </cell>
          <cell r="F2708">
            <v>0</v>
          </cell>
          <cell r="G2708">
            <v>0</v>
          </cell>
          <cell r="H2708">
            <v>0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0</v>
          </cell>
          <cell r="P2708">
            <v>0</v>
          </cell>
          <cell r="AO2708">
            <v>0</v>
          </cell>
          <cell r="AP2708">
            <v>0</v>
          </cell>
          <cell r="AQ2708">
            <v>0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0</v>
          </cell>
          <cell r="AY2708">
            <v>0</v>
          </cell>
          <cell r="AZ2708">
            <v>0</v>
          </cell>
          <cell r="BA2708">
            <v>0</v>
          </cell>
          <cell r="BB2708">
            <v>0</v>
          </cell>
          <cell r="BC2708">
            <v>0</v>
          </cell>
          <cell r="BD2708">
            <v>0</v>
          </cell>
          <cell r="BE2708">
            <v>0</v>
          </cell>
          <cell r="BF2708">
            <v>0</v>
          </cell>
          <cell r="BG2708">
            <v>0</v>
          </cell>
          <cell r="BH2708">
            <v>0</v>
          </cell>
          <cell r="BI2708">
            <v>0</v>
          </cell>
          <cell r="BJ2708">
            <v>0</v>
          </cell>
          <cell r="BK2708">
            <v>0</v>
          </cell>
          <cell r="BL2708">
            <v>0</v>
          </cell>
        </row>
        <row r="2709">
          <cell r="B2709" t="str">
            <v>1.3.02.16.00013</v>
          </cell>
          <cell r="C2709" t="str">
            <v xml:space="preserve">ESCRITËRIO                                        </v>
          </cell>
          <cell r="D2709">
            <v>5</v>
          </cell>
          <cell r="E2709">
            <v>0</v>
          </cell>
          <cell r="F2709">
            <v>0</v>
          </cell>
          <cell r="G2709">
            <v>0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0</v>
          </cell>
          <cell r="AY2709">
            <v>0</v>
          </cell>
          <cell r="AZ2709">
            <v>0</v>
          </cell>
          <cell r="BA2709">
            <v>0</v>
          </cell>
          <cell r="BB2709">
            <v>0</v>
          </cell>
          <cell r="BC2709">
            <v>0</v>
          </cell>
          <cell r="BD2709">
            <v>0</v>
          </cell>
          <cell r="BE2709">
            <v>0</v>
          </cell>
          <cell r="BF2709">
            <v>0</v>
          </cell>
          <cell r="BG2709">
            <v>0</v>
          </cell>
          <cell r="BH2709">
            <v>0</v>
          </cell>
          <cell r="BI2709">
            <v>0</v>
          </cell>
          <cell r="BJ2709">
            <v>0</v>
          </cell>
          <cell r="BK2709">
            <v>0</v>
          </cell>
          <cell r="BL2709">
            <v>0</v>
          </cell>
        </row>
        <row r="2710">
          <cell r="B2710" t="str">
            <v>1.3.02.16.00014</v>
          </cell>
          <cell r="C2710" t="str">
            <v xml:space="preserve">VESTI┴RIOS/BANHEIROS                              </v>
          </cell>
          <cell r="D2710">
            <v>5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0</v>
          </cell>
          <cell r="AV2710">
            <v>0</v>
          </cell>
          <cell r="AW2710">
            <v>0</v>
          </cell>
          <cell r="AX2710">
            <v>0</v>
          </cell>
          <cell r="AY2710">
            <v>0</v>
          </cell>
          <cell r="AZ2710">
            <v>0</v>
          </cell>
          <cell r="BA2710">
            <v>0</v>
          </cell>
          <cell r="BB2710">
            <v>0</v>
          </cell>
          <cell r="BC2710">
            <v>0</v>
          </cell>
          <cell r="BD2710">
            <v>0</v>
          </cell>
          <cell r="BE2710">
            <v>0</v>
          </cell>
          <cell r="BF2710">
            <v>0</v>
          </cell>
          <cell r="BG2710">
            <v>0</v>
          </cell>
          <cell r="BH2710">
            <v>0</v>
          </cell>
          <cell r="BI2710">
            <v>0</v>
          </cell>
          <cell r="BJ2710">
            <v>0</v>
          </cell>
          <cell r="BK2710">
            <v>0</v>
          </cell>
          <cell r="BL2710">
            <v>0</v>
          </cell>
        </row>
        <row r="2711">
          <cell r="B2711" t="str">
            <v>1.3.02.16.00015</v>
          </cell>
          <cell r="C2711" t="str">
            <v xml:space="preserve">OFICINA/CARPINTARIA                               </v>
          </cell>
          <cell r="D2711">
            <v>5</v>
          </cell>
          <cell r="E2711">
            <v>0</v>
          </cell>
          <cell r="F2711">
            <v>0</v>
          </cell>
          <cell r="G2711">
            <v>0</v>
          </cell>
          <cell r="H2711">
            <v>0</v>
          </cell>
          <cell r="I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0</v>
          </cell>
          <cell r="P2711">
            <v>0</v>
          </cell>
          <cell r="AO2711">
            <v>0</v>
          </cell>
          <cell r="AP2711">
            <v>0</v>
          </cell>
          <cell r="AQ2711">
            <v>0</v>
          </cell>
          <cell r="AR2711">
            <v>0</v>
          </cell>
          <cell r="AS2711">
            <v>0</v>
          </cell>
          <cell r="AT2711">
            <v>0</v>
          </cell>
          <cell r="AU2711">
            <v>0</v>
          </cell>
          <cell r="AV2711">
            <v>0</v>
          </cell>
          <cell r="AW2711">
            <v>0</v>
          </cell>
          <cell r="AX2711">
            <v>0</v>
          </cell>
          <cell r="AY2711">
            <v>0</v>
          </cell>
          <cell r="AZ2711">
            <v>0</v>
          </cell>
          <cell r="BA2711">
            <v>0</v>
          </cell>
          <cell r="BB2711">
            <v>0</v>
          </cell>
          <cell r="BC2711">
            <v>250</v>
          </cell>
          <cell r="BD2711">
            <v>0</v>
          </cell>
          <cell r="BE2711">
            <v>0</v>
          </cell>
          <cell r="BF2711">
            <v>0</v>
          </cell>
          <cell r="BG2711">
            <v>0</v>
          </cell>
          <cell r="BH2711">
            <v>0</v>
          </cell>
          <cell r="BI2711">
            <v>0</v>
          </cell>
          <cell r="BJ2711">
            <v>0</v>
          </cell>
          <cell r="BK2711">
            <v>0</v>
          </cell>
          <cell r="BL2711">
            <v>0</v>
          </cell>
        </row>
        <row r="2712">
          <cell r="B2712" t="str">
            <v>1.3.02.16.00016</v>
          </cell>
          <cell r="C2712" t="str">
            <v xml:space="preserve">REFEITËRIO                                        </v>
          </cell>
          <cell r="D2712">
            <v>5</v>
          </cell>
          <cell r="E2712">
            <v>0</v>
          </cell>
          <cell r="F2712">
            <v>0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  <cell r="AO2712">
            <v>0</v>
          </cell>
          <cell r="AP2712">
            <v>0</v>
          </cell>
          <cell r="AQ2712">
            <v>0</v>
          </cell>
          <cell r="AR2712">
            <v>0</v>
          </cell>
          <cell r="AS2712">
            <v>0</v>
          </cell>
          <cell r="AT2712">
            <v>0</v>
          </cell>
          <cell r="AU2712">
            <v>0</v>
          </cell>
          <cell r="AV2712">
            <v>0</v>
          </cell>
          <cell r="AW2712">
            <v>0</v>
          </cell>
          <cell r="AX2712">
            <v>0</v>
          </cell>
          <cell r="AY2712">
            <v>0</v>
          </cell>
          <cell r="AZ2712">
            <v>0</v>
          </cell>
          <cell r="BA2712">
            <v>0</v>
          </cell>
          <cell r="BB2712">
            <v>0</v>
          </cell>
          <cell r="BC2712">
            <v>0</v>
          </cell>
          <cell r="BD2712">
            <v>0</v>
          </cell>
          <cell r="BE2712">
            <v>0</v>
          </cell>
          <cell r="BF2712">
            <v>0</v>
          </cell>
          <cell r="BG2712">
            <v>0</v>
          </cell>
          <cell r="BH2712">
            <v>0</v>
          </cell>
          <cell r="BI2712">
            <v>0</v>
          </cell>
          <cell r="BJ2712">
            <v>0</v>
          </cell>
          <cell r="BK2712">
            <v>0</v>
          </cell>
          <cell r="BL2712">
            <v>0</v>
          </cell>
        </row>
        <row r="2713">
          <cell r="B2713" t="str">
            <v>1.3.02.16.00017</v>
          </cell>
          <cell r="C2713" t="str">
            <v xml:space="preserve">SALA DE MOTORISTAS                                </v>
          </cell>
          <cell r="D2713">
            <v>5</v>
          </cell>
          <cell r="E2713">
            <v>0</v>
          </cell>
          <cell r="F2713">
            <v>0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0</v>
          </cell>
          <cell r="P2713">
            <v>0</v>
          </cell>
          <cell r="AO2713">
            <v>0</v>
          </cell>
          <cell r="AP2713">
            <v>0</v>
          </cell>
          <cell r="AQ2713">
            <v>0</v>
          </cell>
          <cell r="AR2713">
            <v>0</v>
          </cell>
          <cell r="AS2713">
            <v>0</v>
          </cell>
          <cell r="AT2713">
            <v>0</v>
          </cell>
          <cell r="AU2713">
            <v>0</v>
          </cell>
          <cell r="AV2713">
            <v>0</v>
          </cell>
          <cell r="AW2713">
            <v>0</v>
          </cell>
          <cell r="AX2713">
            <v>0</v>
          </cell>
          <cell r="AY2713">
            <v>0</v>
          </cell>
          <cell r="AZ2713">
            <v>0</v>
          </cell>
          <cell r="BA2713">
            <v>0</v>
          </cell>
          <cell r="BB2713">
            <v>0</v>
          </cell>
          <cell r="BC2713">
            <v>0</v>
          </cell>
          <cell r="BD2713">
            <v>0</v>
          </cell>
          <cell r="BE2713">
            <v>0</v>
          </cell>
          <cell r="BF2713">
            <v>0</v>
          </cell>
          <cell r="BG2713">
            <v>0</v>
          </cell>
          <cell r="BH2713">
            <v>0</v>
          </cell>
          <cell r="BI2713">
            <v>0</v>
          </cell>
          <cell r="BJ2713">
            <v>0</v>
          </cell>
          <cell r="BK2713">
            <v>0</v>
          </cell>
          <cell r="BL2713">
            <v>0</v>
          </cell>
        </row>
        <row r="2714">
          <cell r="B2714" t="str">
            <v>1.3.02.16.00018</v>
          </cell>
          <cell r="C2714" t="str">
            <v xml:space="preserve">LAVADOR DE VE═CULOS                               </v>
          </cell>
          <cell r="D2714">
            <v>5</v>
          </cell>
          <cell r="E2714">
            <v>0</v>
          </cell>
          <cell r="F2714">
            <v>0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0</v>
          </cell>
          <cell r="P2714">
            <v>0</v>
          </cell>
          <cell r="AO2714">
            <v>0</v>
          </cell>
          <cell r="AP2714">
            <v>0</v>
          </cell>
          <cell r="AQ2714">
            <v>0</v>
          </cell>
          <cell r="AR2714">
            <v>0</v>
          </cell>
          <cell r="AS2714">
            <v>0</v>
          </cell>
          <cell r="AT2714">
            <v>0</v>
          </cell>
          <cell r="AU2714">
            <v>0</v>
          </cell>
          <cell r="AV2714">
            <v>0</v>
          </cell>
          <cell r="AW2714">
            <v>0</v>
          </cell>
          <cell r="AX2714">
            <v>0</v>
          </cell>
          <cell r="AY2714">
            <v>0</v>
          </cell>
          <cell r="AZ2714">
            <v>0</v>
          </cell>
          <cell r="BA2714">
            <v>0</v>
          </cell>
          <cell r="BB2714">
            <v>0</v>
          </cell>
          <cell r="BC2714">
            <v>0</v>
          </cell>
          <cell r="BD2714">
            <v>0</v>
          </cell>
          <cell r="BE2714">
            <v>0</v>
          </cell>
          <cell r="BF2714">
            <v>0</v>
          </cell>
          <cell r="BG2714">
            <v>0</v>
          </cell>
          <cell r="BH2714">
            <v>0</v>
          </cell>
          <cell r="BI2714">
            <v>0</v>
          </cell>
          <cell r="BJ2714">
            <v>0</v>
          </cell>
          <cell r="BK2714">
            <v>0</v>
          </cell>
          <cell r="BL2714">
            <v>0</v>
          </cell>
        </row>
        <row r="2715">
          <cell r="B2715" t="str">
            <v>1.3.02.16.00019</v>
          </cell>
          <cell r="C2715" t="str">
            <v xml:space="preserve">SERVIÃOS COMPLEMENTARES                           </v>
          </cell>
          <cell r="D2715">
            <v>5</v>
          </cell>
          <cell r="E2715">
            <v>0</v>
          </cell>
          <cell r="F2715">
            <v>0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0</v>
          </cell>
          <cell r="P2715">
            <v>0</v>
          </cell>
          <cell r="AO2715">
            <v>0</v>
          </cell>
          <cell r="AP2715">
            <v>0</v>
          </cell>
          <cell r="AQ2715">
            <v>0</v>
          </cell>
          <cell r="AR2715">
            <v>0</v>
          </cell>
          <cell r="AS2715">
            <v>0</v>
          </cell>
          <cell r="AT2715">
            <v>0</v>
          </cell>
          <cell r="AU2715">
            <v>0</v>
          </cell>
          <cell r="AV2715">
            <v>0</v>
          </cell>
          <cell r="AW2715">
            <v>0</v>
          </cell>
          <cell r="AX2715">
            <v>0</v>
          </cell>
          <cell r="AY2715">
            <v>0</v>
          </cell>
          <cell r="AZ2715">
            <v>0</v>
          </cell>
          <cell r="BA2715">
            <v>0</v>
          </cell>
          <cell r="BB2715">
            <v>0</v>
          </cell>
          <cell r="BC2715">
            <v>0</v>
          </cell>
          <cell r="BD2715">
            <v>0</v>
          </cell>
          <cell r="BE2715">
            <v>0</v>
          </cell>
          <cell r="BF2715">
            <v>0</v>
          </cell>
          <cell r="BG2715">
            <v>0</v>
          </cell>
          <cell r="BH2715">
            <v>0</v>
          </cell>
          <cell r="BI2715">
            <v>0</v>
          </cell>
          <cell r="BJ2715">
            <v>0</v>
          </cell>
          <cell r="BK2715">
            <v>0</v>
          </cell>
          <cell r="BL2715">
            <v>0</v>
          </cell>
        </row>
        <row r="2716">
          <cell r="B2716" t="str">
            <v>1.3.02.16.00020</v>
          </cell>
          <cell r="C2716" t="str">
            <v xml:space="preserve">ADMINISTRAÃ├O DE OBRAS                            </v>
          </cell>
          <cell r="D2716">
            <v>5</v>
          </cell>
          <cell r="E2716">
            <v>0</v>
          </cell>
          <cell r="F2716">
            <v>0</v>
          </cell>
          <cell r="G2716">
            <v>0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0</v>
          </cell>
          <cell r="P2716">
            <v>0</v>
          </cell>
          <cell r="AO2716">
            <v>0</v>
          </cell>
          <cell r="AP2716">
            <v>0</v>
          </cell>
          <cell r="AQ2716">
            <v>0</v>
          </cell>
          <cell r="AR2716">
            <v>0</v>
          </cell>
          <cell r="AS2716">
            <v>0</v>
          </cell>
          <cell r="AT2716">
            <v>0</v>
          </cell>
          <cell r="AU2716">
            <v>0</v>
          </cell>
          <cell r="AV2716">
            <v>0</v>
          </cell>
          <cell r="AW2716">
            <v>0</v>
          </cell>
          <cell r="AX2716">
            <v>0</v>
          </cell>
          <cell r="AY2716">
            <v>0</v>
          </cell>
          <cell r="AZ2716">
            <v>0</v>
          </cell>
          <cell r="BA2716">
            <v>0</v>
          </cell>
          <cell r="BB2716">
            <v>0</v>
          </cell>
          <cell r="BC2716">
            <v>0</v>
          </cell>
          <cell r="BD2716">
            <v>0</v>
          </cell>
          <cell r="BE2716">
            <v>0</v>
          </cell>
          <cell r="BF2716">
            <v>0</v>
          </cell>
          <cell r="BG2716">
            <v>0</v>
          </cell>
          <cell r="BH2716">
            <v>0</v>
          </cell>
          <cell r="BI2716">
            <v>0</v>
          </cell>
          <cell r="BJ2716">
            <v>0</v>
          </cell>
          <cell r="BK2716">
            <v>0</v>
          </cell>
          <cell r="BL2716">
            <v>0</v>
          </cell>
        </row>
        <row r="2717">
          <cell r="B2717" t="str">
            <v>1.3.02.17</v>
          </cell>
          <cell r="C2717" t="str">
            <v xml:space="preserve">CONSTRUÃıES EM ANDAMENTO-DEVIO FERROVI┴RIO PL2    </v>
          </cell>
          <cell r="D2717">
            <v>4</v>
          </cell>
          <cell r="E2717">
            <v>0</v>
          </cell>
          <cell r="F2717">
            <v>0</v>
          </cell>
          <cell r="G2717">
            <v>0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0</v>
          </cell>
          <cell r="P2717">
            <v>0</v>
          </cell>
          <cell r="AO2717">
            <v>0</v>
          </cell>
          <cell r="AP2717">
            <v>0</v>
          </cell>
          <cell r="AQ2717">
            <v>0</v>
          </cell>
          <cell r="AR2717">
            <v>0</v>
          </cell>
          <cell r="AS2717">
            <v>0</v>
          </cell>
          <cell r="AT2717">
            <v>0</v>
          </cell>
          <cell r="AU2717">
            <v>0</v>
          </cell>
          <cell r="AV2717">
            <v>0</v>
          </cell>
          <cell r="AW2717">
            <v>0</v>
          </cell>
          <cell r="AX2717">
            <v>0</v>
          </cell>
          <cell r="AY2717">
            <v>0</v>
          </cell>
          <cell r="AZ2717">
            <v>0</v>
          </cell>
          <cell r="BA2717">
            <v>0</v>
          </cell>
          <cell r="BB2717">
            <v>0</v>
          </cell>
          <cell r="BC2717">
            <v>0</v>
          </cell>
          <cell r="BD2717">
            <v>0</v>
          </cell>
          <cell r="BE2717">
            <v>0</v>
          </cell>
          <cell r="BF2717">
            <v>0</v>
          </cell>
          <cell r="BG2717">
            <v>0</v>
          </cell>
          <cell r="BH2717">
            <v>0</v>
          </cell>
          <cell r="BI2717">
            <v>0</v>
          </cell>
          <cell r="BJ2717">
            <v>0</v>
          </cell>
          <cell r="BK2717">
            <v>0</v>
          </cell>
          <cell r="BL2717">
            <v>0</v>
          </cell>
        </row>
        <row r="2718">
          <cell r="B2718" t="str">
            <v>1.3.02.17.00001</v>
          </cell>
          <cell r="C2718" t="str">
            <v xml:space="preserve">M├O-DE-OBRA ESPECIALIZADA                         </v>
          </cell>
          <cell r="D2718">
            <v>5</v>
          </cell>
          <cell r="E2718">
            <v>0</v>
          </cell>
          <cell r="F2718">
            <v>0</v>
          </cell>
          <cell r="G2718">
            <v>0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0</v>
          </cell>
          <cell r="P2718">
            <v>0</v>
          </cell>
          <cell r="AO2718">
            <v>0</v>
          </cell>
          <cell r="AP2718">
            <v>0</v>
          </cell>
          <cell r="AQ2718">
            <v>0</v>
          </cell>
          <cell r="AR2718">
            <v>0</v>
          </cell>
          <cell r="AS2718">
            <v>0</v>
          </cell>
          <cell r="AT2718">
            <v>0</v>
          </cell>
          <cell r="AU2718">
            <v>0</v>
          </cell>
          <cell r="AV2718">
            <v>0</v>
          </cell>
          <cell r="AW2718">
            <v>0</v>
          </cell>
          <cell r="AX2718">
            <v>0</v>
          </cell>
          <cell r="AY2718">
            <v>0</v>
          </cell>
          <cell r="AZ2718">
            <v>0</v>
          </cell>
          <cell r="BA2718">
            <v>0</v>
          </cell>
          <cell r="BB2718">
            <v>0</v>
          </cell>
          <cell r="BC2718">
            <v>0</v>
          </cell>
          <cell r="BD2718">
            <v>0</v>
          </cell>
          <cell r="BE2718">
            <v>0</v>
          </cell>
          <cell r="BF2718">
            <v>0</v>
          </cell>
          <cell r="BG2718">
            <v>0</v>
          </cell>
          <cell r="BH2718">
            <v>0</v>
          </cell>
          <cell r="BI2718">
            <v>0</v>
          </cell>
          <cell r="BJ2718">
            <v>0</v>
          </cell>
          <cell r="BK2718">
            <v>0</v>
          </cell>
          <cell r="BL2718">
            <v>0</v>
          </cell>
        </row>
        <row r="2719">
          <cell r="B2719" t="str">
            <v>1.3.02.17.00002</v>
          </cell>
          <cell r="C2719" t="str">
            <v xml:space="preserve">ADMINISTRAÃ├O DE OBRAS                            </v>
          </cell>
          <cell r="D2719">
            <v>5</v>
          </cell>
          <cell r="E2719">
            <v>0</v>
          </cell>
          <cell r="F2719">
            <v>0</v>
          </cell>
          <cell r="G2719">
            <v>0</v>
          </cell>
          <cell r="H2719">
            <v>0</v>
          </cell>
          <cell r="I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AO2719">
            <v>0</v>
          </cell>
          <cell r="AP2719">
            <v>0</v>
          </cell>
          <cell r="AQ2719">
            <v>0</v>
          </cell>
          <cell r="AR2719">
            <v>0</v>
          </cell>
          <cell r="AS2719">
            <v>0</v>
          </cell>
          <cell r="AT2719">
            <v>0</v>
          </cell>
          <cell r="AU2719">
            <v>0</v>
          </cell>
          <cell r="AV2719">
            <v>0</v>
          </cell>
          <cell r="AW2719">
            <v>0</v>
          </cell>
          <cell r="AX2719">
            <v>0</v>
          </cell>
          <cell r="AY2719">
            <v>0</v>
          </cell>
          <cell r="AZ2719">
            <v>0</v>
          </cell>
          <cell r="BA2719">
            <v>0</v>
          </cell>
          <cell r="BB2719">
            <v>0</v>
          </cell>
          <cell r="BC2719">
            <v>0</v>
          </cell>
          <cell r="BD2719">
            <v>0</v>
          </cell>
          <cell r="BE2719">
            <v>0</v>
          </cell>
          <cell r="BF2719">
            <v>0</v>
          </cell>
          <cell r="BG2719">
            <v>0</v>
          </cell>
          <cell r="BH2719">
            <v>0</v>
          </cell>
          <cell r="BI2719">
            <v>0</v>
          </cell>
          <cell r="BJ2719">
            <v>0</v>
          </cell>
          <cell r="BK2719">
            <v>0</v>
          </cell>
          <cell r="BL2719">
            <v>0</v>
          </cell>
        </row>
        <row r="2720">
          <cell r="B2720" t="str">
            <v>1.3.02.17.00003</v>
          </cell>
          <cell r="C2720" t="str">
            <v xml:space="preserve">MATERIAIS FERROVI┴RIOS                            </v>
          </cell>
          <cell r="D2720">
            <v>5</v>
          </cell>
          <cell r="E2720">
            <v>0</v>
          </cell>
          <cell r="F2720">
            <v>0</v>
          </cell>
          <cell r="G2720">
            <v>0</v>
          </cell>
          <cell r="H2720">
            <v>0</v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0</v>
          </cell>
          <cell r="P2720">
            <v>0</v>
          </cell>
          <cell r="AO2720">
            <v>0</v>
          </cell>
          <cell r="AP2720">
            <v>0</v>
          </cell>
          <cell r="AQ2720">
            <v>0</v>
          </cell>
          <cell r="AR2720">
            <v>0</v>
          </cell>
          <cell r="AS2720">
            <v>0</v>
          </cell>
          <cell r="AT2720">
            <v>0</v>
          </cell>
          <cell r="AU2720">
            <v>0</v>
          </cell>
          <cell r="AV2720">
            <v>0</v>
          </cell>
          <cell r="AW2720">
            <v>0</v>
          </cell>
          <cell r="AX2720">
            <v>0</v>
          </cell>
          <cell r="AY2720">
            <v>0</v>
          </cell>
          <cell r="AZ2720">
            <v>0</v>
          </cell>
          <cell r="BA2720">
            <v>0</v>
          </cell>
          <cell r="BB2720">
            <v>0</v>
          </cell>
          <cell r="BC2720">
            <v>0</v>
          </cell>
          <cell r="BD2720">
            <v>0</v>
          </cell>
          <cell r="BE2720">
            <v>0</v>
          </cell>
          <cell r="BF2720">
            <v>0</v>
          </cell>
          <cell r="BG2720">
            <v>0</v>
          </cell>
          <cell r="BH2720">
            <v>0</v>
          </cell>
          <cell r="BI2720">
            <v>0</v>
          </cell>
          <cell r="BJ2720">
            <v>0</v>
          </cell>
          <cell r="BK2720">
            <v>0</v>
          </cell>
          <cell r="BL2720">
            <v>0</v>
          </cell>
        </row>
        <row r="2721">
          <cell r="B2721" t="str">
            <v>1.3.02.17.00004</v>
          </cell>
          <cell r="C2721" t="str">
            <v xml:space="preserve">BALANÃA FERROVI┴RIA                               </v>
          </cell>
          <cell r="D2721">
            <v>5</v>
          </cell>
          <cell r="E2721">
            <v>0</v>
          </cell>
          <cell r="F2721">
            <v>0</v>
          </cell>
          <cell r="G2721">
            <v>0</v>
          </cell>
          <cell r="H2721">
            <v>0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0</v>
          </cell>
          <cell r="P2721">
            <v>0</v>
          </cell>
          <cell r="AO2721">
            <v>0</v>
          </cell>
          <cell r="AP2721">
            <v>0</v>
          </cell>
          <cell r="AQ2721">
            <v>0</v>
          </cell>
          <cell r="AR2721">
            <v>0</v>
          </cell>
          <cell r="AS2721">
            <v>0</v>
          </cell>
          <cell r="AT2721">
            <v>0</v>
          </cell>
          <cell r="AU2721">
            <v>0</v>
          </cell>
          <cell r="AV2721">
            <v>0</v>
          </cell>
          <cell r="AW2721">
            <v>0</v>
          </cell>
          <cell r="AX2721">
            <v>0</v>
          </cell>
          <cell r="AY2721">
            <v>0</v>
          </cell>
          <cell r="AZ2721">
            <v>0</v>
          </cell>
          <cell r="BA2721">
            <v>0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  <cell r="BK2721">
            <v>0</v>
          </cell>
          <cell r="BL2721">
            <v>0</v>
          </cell>
        </row>
        <row r="2722">
          <cell r="B2722" t="str">
            <v>1.3.02.17.00005</v>
          </cell>
          <cell r="C2722" t="str">
            <v xml:space="preserve">TERRAPLANAGEM                                     </v>
          </cell>
          <cell r="D2722">
            <v>5</v>
          </cell>
          <cell r="E2722">
            <v>0</v>
          </cell>
          <cell r="F2722">
            <v>0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0</v>
          </cell>
          <cell r="P2722">
            <v>0</v>
          </cell>
          <cell r="AO2722">
            <v>0</v>
          </cell>
          <cell r="AP2722">
            <v>0</v>
          </cell>
          <cell r="AQ2722">
            <v>0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0</v>
          </cell>
          <cell r="AY2722">
            <v>0</v>
          </cell>
          <cell r="AZ2722">
            <v>0</v>
          </cell>
          <cell r="BA2722">
            <v>0</v>
          </cell>
          <cell r="BB2722">
            <v>0</v>
          </cell>
          <cell r="BC2722">
            <v>0</v>
          </cell>
          <cell r="BD2722">
            <v>0</v>
          </cell>
          <cell r="BE2722">
            <v>0</v>
          </cell>
          <cell r="BF2722">
            <v>0</v>
          </cell>
          <cell r="BG2722">
            <v>0</v>
          </cell>
          <cell r="BH2722">
            <v>0</v>
          </cell>
          <cell r="BI2722">
            <v>0</v>
          </cell>
          <cell r="BJ2722">
            <v>0</v>
          </cell>
          <cell r="BK2722">
            <v>0</v>
          </cell>
          <cell r="BL2722">
            <v>0</v>
          </cell>
        </row>
        <row r="2723">
          <cell r="B2723" t="str">
            <v>1.3.02.18</v>
          </cell>
          <cell r="C2723" t="str">
            <v xml:space="preserve">REFORMA/AMPLIAÃ├O RESTAURANTE PLN                 </v>
          </cell>
          <cell r="D2723">
            <v>4</v>
          </cell>
          <cell r="E2723">
            <v>0</v>
          </cell>
          <cell r="F2723">
            <v>0</v>
          </cell>
          <cell r="G2723">
            <v>0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AO2723">
            <v>0</v>
          </cell>
          <cell r="AP2723">
            <v>0</v>
          </cell>
          <cell r="AQ2723">
            <v>0</v>
          </cell>
          <cell r="AR2723">
            <v>0</v>
          </cell>
          <cell r="AS2723">
            <v>0</v>
          </cell>
          <cell r="AT2723">
            <v>0</v>
          </cell>
          <cell r="AU2723">
            <v>0</v>
          </cell>
          <cell r="AV2723">
            <v>0</v>
          </cell>
          <cell r="AW2723">
            <v>0</v>
          </cell>
          <cell r="AX2723">
            <v>0</v>
          </cell>
          <cell r="AY2723">
            <v>0</v>
          </cell>
          <cell r="AZ2723">
            <v>0</v>
          </cell>
          <cell r="BA2723">
            <v>0</v>
          </cell>
          <cell r="BB2723">
            <v>0</v>
          </cell>
          <cell r="BC2723">
            <v>0</v>
          </cell>
          <cell r="BD2723">
            <v>0</v>
          </cell>
          <cell r="BE2723">
            <v>0</v>
          </cell>
          <cell r="BF2723">
            <v>0</v>
          </cell>
          <cell r="BG2723">
            <v>0</v>
          </cell>
          <cell r="BH2723">
            <v>0</v>
          </cell>
          <cell r="BI2723">
            <v>0</v>
          </cell>
          <cell r="BJ2723">
            <v>0</v>
          </cell>
          <cell r="BK2723">
            <v>0</v>
          </cell>
          <cell r="BL2723">
            <v>0</v>
          </cell>
        </row>
        <row r="2724">
          <cell r="B2724" t="str">
            <v>1.3.02.18.00001</v>
          </cell>
          <cell r="C2724" t="str">
            <v xml:space="preserve">REFORMA DO RESTAURANTE                            </v>
          </cell>
          <cell r="D2724">
            <v>5</v>
          </cell>
          <cell r="E2724">
            <v>0</v>
          </cell>
          <cell r="F2724">
            <v>0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0</v>
          </cell>
          <cell r="P2724">
            <v>0</v>
          </cell>
          <cell r="AO2724">
            <v>0</v>
          </cell>
          <cell r="AP2724">
            <v>0</v>
          </cell>
          <cell r="AQ2724">
            <v>0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0</v>
          </cell>
          <cell r="AY2724">
            <v>0</v>
          </cell>
          <cell r="AZ2724">
            <v>0</v>
          </cell>
          <cell r="BA2724">
            <v>0</v>
          </cell>
          <cell r="BB2724">
            <v>0</v>
          </cell>
          <cell r="BC2724">
            <v>0</v>
          </cell>
          <cell r="BD2724">
            <v>0</v>
          </cell>
          <cell r="BE2724">
            <v>0</v>
          </cell>
          <cell r="BF2724">
            <v>0</v>
          </cell>
          <cell r="BG2724">
            <v>0</v>
          </cell>
          <cell r="BH2724">
            <v>0</v>
          </cell>
          <cell r="BI2724">
            <v>0</v>
          </cell>
          <cell r="BJ2724">
            <v>0</v>
          </cell>
          <cell r="BK2724">
            <v>0</v>
          </cell>
          <cell r="BL2724">
            <v>0</v>
          </cell>
        </row>
        <row r="2725">
          <cell r="B2725" t="str">
            <v>1.3.02.19</v>
          </cell>
          <cell r="C2725" t="str">
            <v xml:space="preserve">CONSTRUÃıES EM ANDAMENTO - F┴BRICA PGA            </v>
          </cell>
          <cell r="D2725">
            <v>4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0</v>
          </cell>
          <cell r="P2725">
            <v>0</v>
          </cell>
          <cell r="AO2725">
            <v>0</v>
          </cell>
          <cell r="AP2725">
            <v>0</v>
          </cell>
          <cell r="AQ2725">
            <v>0</v>
          </cell>
          <cell r="AR2725">
            <v>0</v>
          </cell>
          <cell r="AS2725">
            <v>0</v>
          </cell>
          <cell r="AT2725">
            <v>0</v>
          </cell>
          <cell r="AU2725">
            <v>0</v>
          </cell>
          <cell r="AV2725">
            <v>0</v>
          </cell>
          <cell r="AW2725">
            <v>0</v>
          </cell>
          <cell r="AX2725">
            <v>0</v>
          </cell>
          <cell r="AY2725">
            <v>0</v>
          </cell>
          <cell r="AZ2725">
            <v>0</v>
          </cell>
          <cell r="BA2725">
            <v>0</v>
          </cell>
          <cell r="BB2725">
            <v>0</v>
          </cell>
          <cell r="BC2725">
            <v>0</v>
          </cell>
          <cell r="BD2725">
            <v>0</v>
          </cell>
          <cell r="BE2725">
            <v>0</v>
          </cell>
          <cell r="BF2725">
            <v>0</v>
          </cell>
          <cell r="BG2725">
            <v>0</v>
          </cell>
          <cell r="BH2725">
            <v>0</v>
          </cell>
          <cell r="BI2725">
            <v>0</v>
          </cell>
          <cell r="BJ2725">
            <v>0</v>
          </cell>
          <cell r="BK2725">
            <v>0</v>
          </cell>
          <cell r="BL2725">
            <v>0</v>
          </cell>
        </row>
        <row r="2726">
          <cell r="B2726" t="str">
            <v>1.3.02.19.00001</v>
          </cell>
          <cell r="C2726" t="str">
            <v xml:space="preserve">PROJETOS E CONSULTORIA UNIDADE DE GRANULAÃ├O      </v>
          </cell>
          <cell r="D2726">
            <v>5</v>
          </cell>
          <cell r="E2726">
            <v>0</v>
          </cell>
          <cell r="F2726">
            <v>0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AO2726">
            <v>0</v>
          </cell>
          <cell r="AP2726">
            <v>0</v>
          </cell>
          <cell r="AQ2726">
            <v>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0</v>
          </cell>
          <cell r="AY2726">
            <v>0</v>
          </cell>
          <cell r="AZ2726">
            <v>0</v>
          </cell>
          <cell r="BA2726">
            <v>0</v>
          </cell>
          <cell r="BB2726">
            <v>0</v>
          </cell>
          <cell r="BC2726">
            <v>0</v>
          </cell>
          <cell r="BD2726">
            <v>0</v>
          </cell>
          <cell r="BE2726">
            <v>0</v>
          </cell>
          <cell r="BF2726">
            <v>0</v>
          </cell>
          <cell r="BG2726">
            <v>0</v>
          </cell>
          <cell r="BH2726">
            <v>0</v>
          </cell>
          <cell r="BI2726">
            <v>0</v>
          </cell>
          <cell r="BJ2726">
            <v>0</v>
          </cell>
          <cell r="BK2726">
            <v>0</v>
          </cell>
          <cell r="BL2726">
            <v>0</v>
          </cell>
        </row>
        <row r="2727">
          <cell r="B2727" t="str">
            <v>1.3.02.90</v>
          </cell>
          <cell r="C2727" t="str">
            <v xml:space="preserve">DEPRECIACOES ACUMULADAS                           </v>
          </cell>
          <cell r="D2727">
            <v>4</v>
          </cell>
          <cell r="E2727">
            <v>0</v>
          </cell>
          <cell r="F2727">
            <v>0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0</v>
          </cell>
          <cell r="P2727">
            <v>0</v>
          </cell>
          <cell r="Q2727">
            <v>-4225091.7</v>
          </cell>
          <cell r="R2727">
            <v>-4344439.74</v>
          </cell>
          <cell r="S2727">
            <v>-4464222.0999999996</v>
          </cell>
          <cell r="T2727">
            <v>-4585613.12</v>
          </cell>
          <cell r="U2727">
            <v>-4708403.17</v>
          </cell>
          <cell r="V2727">
            <v>-4833002.4800000004</v>
          </cell>
          <cell r="W2727">
            <v>-4959992.1399999997</v>
          </cell>
          <cell r="X2727">
            <v>-5086577.07</v>
          </cell>
          <cell r="Y2727">
            <v>-5131698.3</v>
          </cell>
          <cell r="Z2727">
            <v>-5270508.5</v>
          </cell>
          <cell r="AA2727">
            <v>-5414024.7999999998</v>
          </cell>
          <cell r="AB2727">
            <v>-5559937.7000000002</v>
          </cell>
          <cell r="AC2727">
            <v>-5691560.9800000004</v>
          </cell>
          <cell r="AD2727">
            <v>-5845456.4299999997</v>
          </cell>
          <cell r="AE2727">
            <v>-5998820.4800000004</v>
          </cell>
          <cell r="AF2727">
            <v>-6145000.5800000001</v>
          </cell>
          <cell r="AG2727">
            <v>-6292242.4199999999</v>
          </cell>
          <cell r="AH2727">
            <v>-6440120.71</v>
          </cell>
          <cell r="AI2727">
            <v>-6576412.3899999997</v>
          </cell>
          <cell r="AJ2727">
            <v>-6718589.5099999998</v>
          </cell>
          <cell r="AK2727">
            <v>-6846241.5199999996</v>
          </cell>
          <cell r="AL2727">
            <v>-6923656.5199999996</v>
          </cell>
          <cell r="AM2727">
            <v>-6049677.8300000001</v>
          </cell>
          <cell r="AN2727">
            <v>-6135378.9900000002</v>
          </cell>
          <cell r="AO2727">
            <v>-6272888.9299999997</v>
          </cell>
          <cell r="AP2727">
            <v>-6409888.5999999996</v>
          </cell>
          <cell r="AQ2727">
            <v>-6520920.0999999996</v>
          </cell>
          <cell r="AR2727">
            <v>-6627217.9699999997</v>
          </cell>
          <cell r="AS2727">
            <v>-6759215.6200000001</v>
          </cell>
          <cell r="AT2727">
            <v>-6894520.0700000003</v>
          </cell>
          <cell r="AU2727">
            <v>-6987966.8099999996</v>
          </cell>
          <cell r="AV2727">
            <v>-7107734.79</v>
          </cell>
          <cell r="AW2727">
            <v>-7249119.7300000004</v>
          </cell>
          <cell r="AX2727">
            <v>-7405266.2400000002</v>
          </cell>
          <cell r="AY2727">
            <v>-7568033.9900000002</v>
          </cell>
          <cell r="AZ2727">
            <v>-7730830.7400000002</v>
          </cell>
          <cell r="BA2727">
            <v>-7902613.3899999997</v>
          </cell>
          <cell r="BB2727">
            <v>-8076632.6399999997</v>
          </cell>
          <cell r="BC2727">
            <v>-8252064.7999999998</v>
          </cell>
          <cell r="BD2727">
            <v>0</v>
          </cell>
          <cell r="BE2727">
            <v>0</v>
          </cell>
          <cell r="BF2727">
            <v>0</v>
          </cell>
          <cell r="BG2727">
            <v>0</v>
          </cell>
          <cell r="BH2727">
            <v>0</v>
          </cell>
          <cell r="BI2727">
            <v>0</v>
          </cell>
          <cell r="BJ2727">
            <v>0</v>
          </cell>
          <cell r="BK2727">
            <v>0</v>
          </cell>
          <cell r="BL2727">
            <v>0</v>
          </cell>
        </row>
        <row r="2728">
          <cell r="B2728" t="str">
            <v>1.3.02.90.00002</v>
          </cell>
          <cell r="C2728" t="str">
            <v xml:space="preserve">EDIFICACOES                                       </v>
          </cell>
          <cell r="D2728">
            <v>5</v>
          </cell>
          <cell r="E2728">
            <v>0</v>
          </cell>
          <cell r="F2728">
            <v>0</v>
          </cell>
          <cell r="G2728">
            <v>0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-678503.87</v>
          </cell>
          <cell r="R2728">
            <v>-703669.21</v>
          </cell>
          <cell r="S2728">
            <v>-729276.47</v>
          </cell>
          <cell r="T2728">
            <v>-755418.93</v>
          </cell>
          <cell r="U2728">
            <v>-782183.04</v>
          </cell>
          <cell r="V2728">
            <v>-809783.86</v>
          </cell>
          <cell r="W2728">
            <v>-838340.43</v>
          </cell>
          <cell r="X2728">
            <v>-866995.74</v>
          </cell>
          <cell r="Y2728">
            <v>-888426.17</v>
          </cell>
          <cell r="Z2728">
            <v>-920104.74</v>
          </cell>
          <cell r="AA2728">
            <v>-951785.57</v>
          </cell>
          <cell r="AB2728">
            <v>-983453.68</v>
          </cell>
          <cell r="AC2728">
            <v>-1029579.17</v>
          </cell>
          <cell r="AD2728">
            <v>-1061199.6399999999</v>
          </cell>
          <cell r="AE2728">
            <v>-1092841.17</v>
          </cell>
          <cell r="AF2728">
            <v>-1124511.8999999999</v>
          </cell>
          <cell r="AG2728">
            <v>-1156284.1299999999</v>
          </cell>
          <cell r="AH2728">
            <v>-1188145.97</v>
          </cell>
          <cell r="AI2728">
            <v>-1220049.54</v>
          </cell>
          <cell r="AJ2728">
            <v>-1251974.8799999999</v>
          </cell>
          <cell r="AK2728">
            <v>-1283912.1399999999</v>
          </cell>
          <cell r="AL2728">
            <v>-1316025.71</v>
          </cell>
          <cell r="AM2728">
            <v>-566194.15</v>
          </cell>
          <cell r="AN2728">
            <v>-579957.63</v>
          </cell>
          <cell r="AO2728">
            <v>-593726.61</v>
          </cell>
          <cell r="AP2728">
            <v>-607495.59</v>
          </cell>
          <cell r="AQ2728">
            <v>-621264.56999999995</v>
          </cell>
          <cell r="AR2728">
            <v>-635033.55000000005</v>
          </cell>
          <cell r="AS2728">
            <v>-648802.53</v>
          </cell>
          <cell r="AT2728">
            <v>-662571.51</v>
          </cell>
          <cell r="AU2728">
            <v>-676340.49</v>
          </cell>
          <cell r="AV2728">
            <v>-690109.47</v>
          </cell>
          <cell r="AW2728">
            <v>-703878.45</v>
          </cell>
          <cell r="AX2728">
            <v>-717647.43</v>
          </cell>
          <cell r="AY2728">
            <v>-731416.41</v>
          </cell>
          <cell r="AZ2728">
            <v>-745185.39</v>
          </cell>
          <cell r="BA2728">
            <v>-758954.37</v>
          </cell>
          <cell r="BB2728">
            <v>-772723.35</v>
          </cell>
          <cell r="BC2728">
            <v>-786492.33</v>
          </cell>
          <cell r="BD2728">
            <v>0</v>
          </cell>
          <cell r="BE2728">
            <v>0</v>
          </cell>
          <cell r="BF2728">
            <v>0</v>
          </cell>
          <cell r="BG2728">
            <v>0</v>
          </cell>
          <cell r="BH2728">
            <v>0</v>
          </cell>
          <cell r="BI2728">
            <v>0</v>
          </cell>
          <cell r="BJ2728">
            <v>0</v>
          </cell>
          <cell r="BK2728">
            <v>0</v>
          </cell>
          <cell r="BL2728">
            <v>0</v>
          </cell>
        </row>
        <row r="2729">
          <cell r="B2729" t="str">
            <v>1.3.02.90.00003</v>
          </cell>
          <cell r="C2729" t="str">
            <v xml:space="preserve">VEICULOS                                          </v>
          </cell>
          <cell r="D2729">
            <v>5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-355166.47</v>
          </cell>
          <cell r="R2729">
            <v>-374323.81</v>
          </cell>
          <cell r="S2729">
            <v>-393481.15</v>
          </cell>
          <cell r="T2729">
            <v>-412638.49</v>
          </cell>
          <cell r="U2729">
            <v>-431795.83</v>
          </cell>
          <cell r="V2729">
            <v>-450953.17</v>
          </cell>
          <cell r="W2729">
            <v>-470110.51</v>
          </cell>
          <cell r="X2729">
            <v>-489267.85</v>
          </cell>
          <cell r="Y2729">
            <v>-433707.75</v>
          </cell>
          <cell r="Z2729">
            <v>-451728.43</v>
          </cell>
          <cell r="AA2729">
            <v>-469749.11</v>
          </cell>
          <cell r="AB2729">
            <v>-491515.47</v>
          </cell>
          <cell r="AC2729">
            <v>-445251.2</v>
          </cell>
          <cell r="AD2729">
            <v>-469643.61</v>
          </cell>
          <cell r="AE2729">
            <v>-494036.02</v>
          </cell>
          <cell r="AF2729">
            <v>-509880.68</v>
          </cell>
          <cell r="AG2729">
            <v>-526371.47</v>
          </cell>
          <cell r="AH2729">
            <v>-550484.69999999995</v>
          </cell>
          <cell r="AI2729">
            <v>-556983.78</v>
          </cell>
          <cell r="AJ2729">
            <v>-565854.1</v>
          </cell>
          <cell r="AK2729">
            <v>-559739.93999999994</v>
          </cell>
          <cell r="AL2729">
            <v>-494573.09</v>
          </cell>
          <cell r="AM2729">
            <v>-490208.86</v>
          </cell>
          <cell r="AN2729">
            <v>-448952.18</v>
          </cell>
          <cell r="AO2729">
            <v>-458371.22</v>
          </cell>
          <cell r="AP2729">
            <v>-468676.46</v>
          </cell>
          <cell r="AQ2729">
            <v>-485609.02</v>
          </cell>
          <cell r="AR2729">
            <v>-510742.44</v>
          </cell>
          <cell r="AS2729">
            <v>-518124.13</v>
          </cell>
          <cell r="AT2729">
            <v>-524124.97</v>
          </cell>
          <cell r="AU2729">
            <v>-489327.51</v>
          </cell>
          <cell r="AV2729">
            <v>-504000.86</v>
          </cell>
          <cell r="AW2729">
            <v>-512836.99</v>
          </cell>
          <cell r="AX2729">
            <v>-532177.96</v>
          </cell>
          <cell r="AY2729">
            <v>-556911.4</v>
          </cell>
          <cell r="AZ2729">
            <v>-583431.43000000005</v>
          </cell>
          <cell r="BA2729">
            <v>-612812.56000000006</v>
          </cell>
          <cell r="BB2729">
            <v>-642973.4</v>
          </cell>
          <cell r="BC2729">
            <v>-674000.81</v>
          </cell>
          <cell r="BD2729">
            <v>0</v>
          </cell>
          <cell r="BE2729">
            <v>0</v>
          </cell>
          <cell r="BF2729">
            <v>0</v>
          </cell>
          <cell r="BG2729">
            <v>0</v>
          </cell>
          <cell r="BH2729">
            <v>0</v>
          </cell>
          <cell r="BI2729">
            <v>0</v>
          </cell>
          <cell r="BJ2729">
            <v>0</v>
          </cell>
          <cell r="BK2729">
            <v>0</v>
          </cell>
          <cell r="BL2729">
            <v>0</v>
          </cell>
        </row>
        <row r="2730">
          <cell r="B2730" t="str">
            <v>1.3.02.90.00004</v>
          </cell>
          <cell r="C2730" t="str">
            <v xml:space="preserve">MAQUINAS E EQUIP.INDUSTRIAIS                      </v>
          </cell>
          <cell r="D2730">
            <v>5</v>
          </cell>
          <cell r="E2730">
            <v>0</v>
          </cell>
          <cell r="F2730">
            <v>0</v>
          </cell>
          <cell r="G2730">
            <v>0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0</v>
          </cell>
          <cell r="P2730">
            <v>0</v>
          </cell>
          <cell r="Q2730">
            <v>-2004385.97</v>
          </cell>
          <cell r="R2730">
            <v>-2059252.72</v>
          </cell>
          <cell r="S2730">
            <v>-2114567.37</v>
          </cell>
          <cell r="T2730">
            <v>-2170504.2999999998</v>
          </cell>
          <cell r="U2730">
            <v>-2227210.89</v>
          </cell>
          <cell r="V2730">
            <v>-2284719.3199999998</v>
          </cell>
          <cell r="W2730">
            <v>-2342623.27</v>
          </cell>
          <cell r="X2730">
            <v>-2401005.15</v>
          </cell>
          <cell r="Y2730">
            <v>-2459895.5699999998</v>
          </cell>
          <cell r="Z2730">
            <v>-2524986.2400000002</v>
          </cell>
          <cell r="AA2730">
            <v>-2595469.09</v>
          </cell>
          <cell r="AB2730">
            <v>-2658355.36</v>
          </cell>
          <cell r="AC2730">
            <v>-2780922.09</v>
          </cell>
          <cell r="AD2730">
            <v>-2854196.67</v>
          </cell>
          <cell r="AE2730">
            <v>-2927525.79</v>
          </cell>
          <cell r="AF2730">
            <v>-3001088.6</v>
          </cell>
          <cell r="AG2730">
            <v>-3074924.14</v>
          </cell>
          <cell r="AH2730">
            <v>-3148927.41</v>
          </cell>
          <cell r="AI2730">
            <v>-3223095.65</v>
          </cell>
          <cell r="AJ2730">
            <v>-3297693.26</v>
          </cell>
          <cell r="AK2730">
            <v>-3372415.02</v>
          </cell>
          <cell r="AL2730">
            <v>-3455089.46</v>
          </cell>
          <cell r="AM2730">
            <v>-3313080.43</v>
          </cell>
          <cell r="AN2730">
            <v>-3395632.51</v>
          </cell>
          <cell r="AO2730">
            <v>-3478706.82</v>
          </cell>
          <cell r="AP2730">
            <v>-3561348.52</v>
          </cell>
          <cell r="AQ2730">
            <v>-3610165.81</v>
          </cell>
          <cell r="AR2730">
            <v>-3645268.76</v>
          </cell>
          <cell r="AS2730">
            <v>-3726681.17</v>
          </cell>
          <cell r="AT2730">
            <v>-3808445.05</v>
          </cell>
          <cell r="AU2730">
            <v>-3890226.91</v>
          </cell>
          <cell r="AV2730">
            <v>-3971994.91</v>
          </cell>
          <cell r="AW2730">
            <v>-4054010.39</v>
          </cell>
          <cell r="AX2730">
            <v>-4139819.12</v>
          </cell>
          <cell r="AY2730">
            <v>-4225693.13</v>
          </cell>
          <cell r="AZ2730">
            <v>-4311846.04</v>
          </cell>
          <cell r="BA2730">
            <v>-4398447.2</v>
          </cell>
          <cell r="BB2730">
            <v>-4485045.7699999996</v>
          </cell>
          <cell r="BC2730">
            <v>-4571674.07</v>
          </cell>
          <cell r="BD2730">
            <v>0</v>
          </cell>
          <cell r="BE2730">
            <v>0</v>
          </cell>
          <cell r="BF2730">
            <v>0</v>
          </cell>
          <cell r="BG2730">
            <v>0</v>
          </cell>
          <cell r="BH2730">
            <v>0</v>
          </cell>
          <cell r="BI2730">
            <v>0</v>
          </cell>
          <cell r="BJ2730">
            <v>0</v>
          </cell>
          <cell r="BK2730">
            <v>0</v>
          </cell>
          <cell r="BL2730">
            <v>0</v>
          </cell>
        </row>
        <row r="2731">
          <cell r="B2731" t="str">
            <v>1.3.02.90.00005</v>
          </cell>
          <cell r="C2731" t="str">
            <v xml:space="preserve">MOVEIS E UTENSILIOS                               </v>
          </cell>
          <cell r="D2731">
            <v>5</v>
          </cell>
          <cell r="E2731">
            <v>0</v>
          </cell>
          <cell r="F2731">
            <v>0</v>
          </cell>
          <cell r="G2731">
            <v>0</v>
          </cell>
          <cell r="H2731">
            <v>0</v>
          </cell>
          <cell r="I2731">
            <v>0</v>
          </cell>
          <cell r="J2731">
            <v>0</v>
          </cell>
          <cell r="K2731">
            <v>0</v>
          </cell>
          <cell r="L2731">
            <v>0</v>
          </cell>
          <cell r="M2731">
            <v>0</v>
          </cell>
          <cell r="N2731">
            <v>0</v>
          </cell>
          <cell r="O2731">
            <v>0</v>
          </cell>
          <cell r="P2731">
            <v>0</v>
          </cell>
          <cell r="Q2731">
            <v>-432085.14</v>
          </cell>
          <cell r="R2731">
            <v>-436150.06</v>
          </cell>
          <cell r="S2731">
            <v>-440235.89</v>
          </cell>
          <cell r="T2731">
            <v>-444357.9</v>
          </cell>
          <cell r="U2731">
            <v>-448509.41</v>
          </cell>
          <cell r="V2731">
            <v>-452691.61</v>
          </cell>
          <cell r="W2731">
            <v>-457909.64</v>
          </cell>
          <cell r="X2731">
            <v>-462192.37</v>
          </cell>
          <cell r="Y2731">
            <v>-466411.52000000002</v>
          </cell>
          <cell r="Z2731">
            <v>-473162.06</v>
          </cell>
          <cell r="AA2731">
            <v>-479832.2</v>
          </cell>
          <cell r="AB2731">
            <v>-484169.07</v>
          </cell>
          <cell r="AC2731">
            <v>-483979.97</v>
          </cell>
          <cell r="AD2731">
            <v>-489544.08</v>
          </cell>
          <cell r="AE2731">
            <v>-494299.95</v>
          </cell>
          <cell r="AF2731">
            <v>-499954.71</v>
          </cell>
          <cell r="AG2731">
            <v>-505642.02</v>
          </cell>
          <cell r="AH2731">
            <v>-511338.41</v>
          </cell>
          <cell r="AI2731">
            <v>-517051.96</v>
          </cell>
          <cell r="AJ2731">
            <v>-522861.07</v>
          </cell>
          <cell r="AK2731">
            <v>-528727.62</v>
          </cell>
          <cell r="AL2731">
            <v>-534723.19999999995</v>
          </cell>
          <cell r="AM2731">
            <v>-540319.34</v>
          </cell>
          <cell r="AN2731">
            <v>-546384.74</v>
          </cell>
          <cell r="AO2731">
            <v>-552450.54</v>
          </cell>
          <cell r="AP2731">
            <v>-558524.31000000006</v>
          </cell>
          <cell r="AQ2731">
            <v>-564610.24</v>
          </cell>
          <cell r="AR2731">
            <v>-570713.27</v>
          </cell>
          <cell r="AS2731">
            <v>-575592.80000000005</v>
          </cell>
          <cell r="AT2731">
            <v>-581841.16</v>
          </cell>
          <cell r="AU2731">
            <v>-588109.85</v>
          </cell>
          <cell r="AV2731">
            <v>-594410.99</v>
          </cell>
          <cell r="AW2731">
            <v>-600916.43999999994</v>
          </cell>
          <cell r="AX2731">
            <v>-607484.54</v>
          </cell>
          <cell r="AY2731">
            <v>-614136.82999999996</v>
          </cell>
          <cell r="AZ2731">
            <v>-620869.46</v>
          </cell>
          <cell r="BA2731">
            <v>-627678.41</v>
          </cell>
          <cell r="BB2731">
            <v>-634536.23</v>
          </cell>
          <cell r="BC2731">
            <v>-641441.67000000004</v>
          </cell>
          <cell r="BD2731">
            <v>0</v>
          </cell>
          <cell r="BE2731">
            <v>0</v>
          </cell>
          <cell r="BF2731">
            <v>0</v>
          </cell>
          <cell r="BG2731">
            <v>0</v>
          </cell>
          <cell r="BH2731">
            <v>0</v>
          </cell>
          <cell r="BI2731">
            <v>0</v>
          </cell>
          <cell r="BJ2731">
            <v>0</v>
          </cell>
          <cell r="BK2731">
            <v>0</v>
          </cell>
          <cell r="BL2731">
            <v>0</v>
          </cell>
        </row>
        <row r="2732">
          <cell r="B2732" t="str">
            <v>1.3.02.90.00006</v>
          </cell>
          <cell r="C2732" t="str">
            <v xml:space="preserve">INSTALACOES ADMINISTRATIVAS                       </v>
          </cell>
          <cell r="D2732">
            <v>5</v>
          </cell>
          <cell r="E2732">
            <v>0</v>
          </cell>
          <cell r="F2732">
            <v>0</v>
          </cell>
          <cell r="G2732">
            <v>0</v>
          </cell>
          <cell r="H2732">
            <v>0</v>
          </cell>
          <cell r="I2732">
            <v>0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0</v>
          </cell>
          <cell r="P2732">
            <v>0</v>
          </cell>
          <cell r="Q2732">
            <v>-67749.53</v>
          </cell>
          <cell r="R2732">
            <v>-68441.509999999995</v>
          </cell>
          <cell r="S2732">
            <v>-69134.960000000006</v>
          </cell>
          <cell r="T2732">
            <v>-69832.009999999995</v>
          </cell>
          <cell r="U2732">
            <v>-70529.08</v>
          </cell>
          <cell r="V2732">
            <v>-71226.11</v>
          </cell>
          <cell r="W2732">
            <v>-71908.89</v>
          </cell>
          <cell r="X2732">
            <v>-72597.94</v>
          </cell>
          <cell r="Y2732">
            <v>-73300.36</v>
          </cell>
          <cell r="Z2732">
            <v>-74142.929999999993</v>
          </cell>
          <cell r="AA2732">
            <v>-74925.06</v>
          </cell>
          <cell r="AB2732">
            <v>-75734.41</v>
          </cell>
          <cell r="AC2732">
            <v>-79957.39</v>
          </cell>
          <cell r="AD2732">
            <v>-80749.460000000006</v>
          </cell>
          <cell r="AE2732">
            <v>-81541.53</v>
          </cell>
          <cell r="AF2732">
            <v>-82333.740000000005</v>
          </cell>
          <cell r="AG2732">
            <v>-83193.009999999995</v>
          </cell>
          <cell r="AH2732">
            <v>-84070.63</v>
          </cell>
          <cell r="AI2732">
            <v>-84915.61</v>
          </cell>
          <cell r="AJ2732">
            <v>-85720.960000000006</v>
          </cell>
          <cell r="AK2732">
            <v>-86526.31</v>
          </cell>
          <cell r="AL2732">
            <v>-87331.66</v>
          </cell>
          <cell r="AM2732">
            <v>-88136.81</v>
          </cell>
          <cell r="AN2732">
            <v>-88940.98</v>
          </cell>
          <cell r="AO2732">
            <v>-89706.31</v>
          </cell>
          <cell r="AP2732">
            <v>-90506.18</v>
          </cell>
          <cell r="AQ2732">
            <v>-91306.05</v>
          </cell>
          <cell r="AR2732">
            <v>-92091.34</v>
          </cell>
          <cell r="AS2732">
            <v>-92858.48</v>
          </cell>
          <cell r="AT2732">
            <v>-93625.62</v>
          </cell>
          <cell r="AU2732">
            <v>-94392.76</v>
          </cell>
          <cell r="AV2732">
            <v>-95159.9</v>
          </cell>
          <cell r="AW2732">
            <v>-95918.6</v>
          </cell>
          <cell r="AX2732">
            <v>-96676.96</v>
          </cell>
          <cell r="AY2732">
            <v>-97435.32</v>
          </cell>
          <cell r="AZ2732">
            <v>-98193.68</v>
          </cell>
          <cell r="BA2732">
            <v>-98952.04</v>
          </cell>
          <cell r="BB2732">
            <v>-99710.399999999994</v>
          </cell>
          <cell r="BC2732">
            <v>-100468.76</v>
          </cell>
          <cell r="BD2732">
            <v>0</v>
          </cell>
          <cell r="BE2732">
            <v>0</v>
          </cell>
          <cell r="BF2732">
            <v>0</v>
          </cell>
          <cell r="BG2732">
            <v>0</v>
          </cell>
          <cell r="BH2732">
            <v>0</v>
          </cell>
          <cell r="BI2732">
            <v>0</v>
          </cell>
          <cell r="BJ2732">
            <v>0</v>
          </cell>
          <cell r="BK2732">
            <v>0</v>
          </cell>
          <cell r="BL2732">
            <v>0</v>
          </cell>
        </row>
        <row r="2733">
          <cell r="B2733" t="str">
            <v>1.3.02.90.00007</v>
          </cell>
          <cell r="C2733" t="str">
            <v xml:space="preserve">LABORATORIO                                       </v>
          </cell>
          <cell r="D2733">
            <v>5</v>
          </cell>
          <cell r="E2733">
            <v>0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0</v>
          </cell>
          <cell r="P2733">
            <v>0</v>
          </cell>
          <cell r="Q2733">
            <v>-81359.63</v>
          </cell>
          <cell r="R2733">
            <v>-82025.05</v>
          </cell>
          <cell r="S2733">
            <v>-82690.47</v>
          </cell>
          <cell r="T2733">
            <v>-83355.89</v>
          </cell>
          <cell r="U2733">
            <v>-84021.31</v>
          </cell>
          <cell r="V2733">
            <v>-84686.73</v>
          </cell>
          <cell r="W2733">
            <v>-85352.15</v>
          </cell>
          <cell r="X2733">
            <v>-86017.57</v>
          </cell>
          <cell r="Y2733">
            <v>-86683.47</v>
          </cell>
          <cell r="Z2733">
            <v>-87363.33</v>
          </cell>
          <cell r="AA2733">
            <v>-88018.79</v>
          </cell>
          <cell r="AB2733">
            <v>-95619.77</v>
          </cell>
          <cell r="AC2733">
            <v>-89332.1</v>
          </cell>
          <cell r="AD2733">
            <v>-89956.03</v>
          </cell>
          <cell r="AE2733">
            <v>-90579.96</v>
          </cell>
          <cell r="AF2733">
            <v>-91203.89</v>
          </cell>
          <cell r="AG2733">
            <v>-91827.82</v>
          </cell>
          <cell r="AH2733">
            <v>-92451.75</v>
          </cell>
          <cell r="AI2733">
            <v>-93075.68</v>
          </cell>
          <cell r="AJ2733">
            <v>-93699.61</v>
          </cell>
          <cell r="AK2733">
            <v>-94323.54</v>
          </cell>
          <cell r="AL2733">
            <v>-94947.47</v>
          </cell>
          <cell r="AM2733">
            <v>-95571.4</v>
          </cell>
          <cell r="AN2733">
            <v>-96195.33</v>
          </cell>
          <cell r="AO2733">
            <v>-96819.26</v>
          </cell>
          <cell r="AP2733">
            <v>-97443.08</v>
          </cell>
          <cell r="AQ2733">
            <v>-98061.119999999995</v>
          </cell>
          <cell r="AR2733">
            <v>-98679.16</v>
          </cell>
          <cell r="AS2733">
            <v>-99297.2</v>
          </cell>
          <cell r="AT2733">
            <v>-99915.24</v>
          </cell>
          <cell r="AU2733">
            <v>-100533.28</v>
          </cell>
          <cell r="AV2733">
            <v>-101151.32</v>
          </cell>
          <cell r="AW2733">
            <v>-101769.36</v>
          </cell>
          <cell r="AX2733">
            <v>-102387.4</v>
          </cell>
          <cell r="AY2733">
            <v>-103005.44</v>
          </cell>
          <cell r="AZ2733">
            <v>-103623.48</v>
          </cell>
          <cell r="BA2733">
            <v>-104241.52</v>
          </cell>
          <cell r="BB2733">
            <v>-104859.56</v>
          </cell>
          <cell r="BC2733">
            <v>-105477.6</v>
          </cell>
          <cell r="BD2733">
            <v>0</v>
          </cell>
          <cell r="BE2733">
            <v>0</v>
          </cell>
          <cell r="BF2733">
            <v>0</v>
          </cell>
          <cell r="BG2733">
            <v>0</v>
          </cell>
          <cell r="BH2733">
            <v>0</v>
          </cell>
          <cell r="BI2733">
            <v>0</v>
          </cell>
          <cell r="BJ2733">
            <v>0</v>
          </cell>
          <cell r="BK2733">
            <v>0</v>
          </cell>
          <cell r="BL2733">
            <v>0</v>
          </cell>
        </row>
        <row r="2734">
          <cell r="B2734" t="str">
            <v>1.3.02.90.00008</v>
          </cell>
          <cell r="C2734" t="str">
            <v xml:space="preserve">COMPUTADORES E PERIFERICOS                        </v>
          </cell>
          <cell r="D2734">
            <v>5</v>
          </cell>
          <cell r="E2734">
            <v>0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0</v>
          </cell>
          <cell r="P2734">
            <v>0</v>
          </cell>
          <cell r="Q2734">
            <v>-419643.37</v>
          </cell>
          <cell r="R2734">
            <v>-430385.32</v>
          </cell>
          <cell r="S2734">
            <v>-441094.55</v>
          </cell>
          <cell r="T2734">
            <v>-451808.1</v>
          </cell>
          <cell r="U2734">
            <v>-462513.73</v>
          </cell>
          <cell r="V2734">
            <v>-473226.32</v>
          </cell>
          <cell r="W2734">
            <v>-483841.31</v>
          </cell>
          <cell r="X2734">
            <v>-494466.33</v>
          </cell>
          <cell r="Y2734">
            <v>-505111.98</v>
          </cell>
          <cell r="Z2734">
            <v>-516740.7</v>
          </cell>
          <cell r="AA2734">
            <v>-527796.22</v>
          </cell>
          <cell r="AB2734">
            <v>-540371.99</v>
          </cell>
          <cell r="AC2734">
            <v>-541931.46</v>
          </cell>
          <cell r="AD2734">
            <v>-555514.74</v>
          </cell>
          <cell r="AE2734">
            <v>-569305.22</v>
          </cell>
          <cell r="AF2734">
            <v>-583302.76</v>
          </cell>
          <cell r="AG2734">
            <v>-597252.13</v>
          </cell>
          <cell r="AH2734">
            <v>-603930.74</v>
          </cell>
          <cell r="AI2734">
            <v>-616263.39</v>
          </cell>
          <cell r="AJ2734">
            <v>-631178.73</v>
          </cell>
          <cell r="AK2734">
            <v>-646352.97</v>
          </cell>
          <cell r="AL2734">
            <v>-662147.34</v>
          </cell>
          <cell r="AM2734">
            <v>-672666.48</v>
          </cell>
          <cell r="AN2734">
            <v>-689283.25</v>
          </cell>
          <cell r="AO2734">
            <v>-706145.29</v>
          </cell>
          <cell r="AP2734">
            <v>-721998.95</v>
          </cell>
          <cell r="AQ2734">
            <v>-739098.19</v>
          </cell>
          <cell r="AR2734">
            <v>-756806.72</v>
          </cell>
          <cell r="AS2734">
            <v>-772677.92</v>
          </cell>
          <cell r="AT2734">
            <v>-791477.6</v>
          </cell>
          <cell r="AU2734">
            <v>-809201</v>
          </cell>
          <cell r="AV2734">
            <v>-803672.82</v>
          </cell>
          <cell r="AW2734">
            <v>-825172.49</v>
          </cell>
          <cell r="AX2734">
            <v>-846988.47</v>
          </cell>
          <cell r="AY2734">
            <v>-869224.76</v>
          </cell>
          <cell r="AZ2734">
            <v>-888849.92000000004</v>
          </cell>
          <cell r="BA2734">
            <v>-913356.03</v>
          </cell>
          <cell r="BB2734">
            <v>-938344.05</v>
          </cell>
          <cell r="BC2734">
            <v>-963785.85</v>
          </cell>
          <cell r="BD2734">
            <v>0</v>
          </cell>
          <cell r="BE2734">
            <v>0</v>
          </cell>
          <cell r="BF2734">
            <v>0</v>
          </cell>
          <cell r="BG2734">
            <v>0</v>
          </cell>
          <cell r="BH2734">
            <v>0</v>
          </cell>
          <cell r="BI2734">
            <v>0</v>
          </cell>
          <cell r="BJ2734">
            <v>0</v>
          </cell>
          <cell r="BK2734">
            <v>0</v>
          </cell>
          <cell r="BL2734">
            <v>0</v>
          </cell>
        </row>
        <row r="2735">
          <cell r="B2735" t="str">
            <v>1.3.02.90.00009</v>
          </cell>
          <cell r="C2735" t="str">
            <v xml:space="preserve">MATERIAL DE SEGURANCA                             </v>
          </cell>
          <cell r="D2735">
            <v>5</v>
          </cell>
          <cell r="E2735">
            <v>0</v>
          </cell>
          <cell r="F2735">
            <v>0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0</v>
          </cell>
          <cell r="P2735">
            <v>0</v>
          </cell>
          <cell r="Q2735">
            <v>-5704.43</v>
          </cell>
          <cell r="R2735">
            <v>-5771.3</v>
          </cell>
          <cell r="S2735">
            <v>-5838.17</v>
          </cell>
          <cell r="T2735">
            <v>-5905.04</v>
          </cell>
          <cell r="U2735">
            <v>-5971.91</v>
          </cell>
          <cell r="V2735">
            <v>-6038.78</v>
          </cell>
          <cell r="W2735">
            <v>-6105.29</v>
          </cell>
          <cell r="X2735">
            <v>-6164.85</v>
          </cell>
          <cell r="Y2735">
            <v>-6224.41</v>
          </cell>
          <cell r="Z2735">
            <v>-6283.97</v>
          </cell>
          <cell r="AA2735">
            <v>-6343.53</v>
          </cell>
          <cell r="AB2735">
            <v>-6612.68</v>
          </cell>
          <cell r="AC2735">
            <v>-6416.17</v>
          </cell>
          <cell r="AD2735">
            <v>-6475.73</v>
          </cell>
          <cell r="AE2735">
            <v>-6529.33</v>
          </cell>
          <cell r="AF2735">
            <v>-6581.9</v>
          </cell>
          <cell r="AG2735">
            <v>-6634.47</v>
          </cell>
          <cell r="AH2735">
            <v>-6687.04</v>
          </cell>
          <cell r="AI2735">
            <v>-6739.61</v>
          </cell>
          <cell r="AJ2735">
            <v>-6792.18</v>
          </cell>
          <cell r="AK2735">
            <v>-6844.75</v>
          </cell>
          <cell r="AL2735">
            <v>-6897.32</v>
          </cell>
          <cell r="AM2735">
            <v>-6949.89</v>
          </cell>
          <cell r="AN2735">
            <v>-7002.46</v>
          </cell>
          <cell r="AO2735">
            <v>-7055.03</v>
          </cell>
          <cell r="AP2735">
            <v>-7107.6</v>
          </cell>
          <cell r="AQ2735">
            <v>-7160.17</v>
          </cell>
          <cell r="AR2735">
            <v>-7212.74</v>
          </cell>
          <cell r="AS2735">
            <v>-7265.31</v>
          </cell>
          <cell r="AT2735">
            <v>-7317.88</v>
          </cell>
          <cell r="AU2735">
            <v>-7370.45</v>
          </cell>
          <cell r="AV2735">
            <v>-7423.02</v>
          </cell>
          <cell r="AW2735">
            <v>-7475.59</v>
          </cell>
          <cell r="AX2735">
            <v>-7528.16</v>
          </cell>
          <cell r="AY2735">
            <v>-7580.73</v>
          </cell>
          <cell r="AZ2735">
            <v>-7633.3</v>
          </cell>
          <cell r="BA2735">
            <v>-7685.87</v>
          </cell>
          <cell r="BB2735">
            <v>-7738.44</v>
          </cell>
          <cell r="BC2735">
            <v>-7791.01</v>
          </cell>
          <cell r="BD2735">
            <v>0</v>
          </cell>
          <cell r="BE2735">
            <v>0</v>
          </cell>
          <cell r="BF2735">
            <v>0</v>
          </cell>
          <cell r="BG2735">
            <v>0</v>
          </cell>
          <cell r="BH2735">
            <v>0</v>
          </cell>
          <cell r="BI2735">
            <v>0</v>
          </cell>
          <cell r="BJ2735">
            <v>0</v>
          </cell>
          <cell r="BK2735">
            <v>0</v>
          </cell>
          <cell r="BL2735">
            <v>0</v>
          </cell>
        </row>
        <row r="2736">
          <cell r="B2736" t="str">
            <v>1.3.02.90.00010</v>
          </cell>
          <cell r="C2736" t="str">
            <v xml:space="preserve">BIBLIOTECA                                        </v>
          </cell>
          <cell r="D2736">
            <v>5</v>
          </cell>
          <cell r="E2736">
            <v>0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0</v>
          </cell>
          <cell r="P2736">
            <v>0</v>
          </cell>
          <cell r="Q2736">
            <v>-31492.82</v>
          </cell>
          <cell r="R2736">
            <v>-31639.96</v>
          </cell>
          <cell r="S2736">
            <v>-31772.47</v>
          </cell>
          <cell r="T2736">
            <v>-31902.61</v>
          </cell>
          <cell r="U2736">
            <v>-32032.55</v>
          </cell>
          <cell r="V2736">
            <v>-32162.49</v>
          </cell>
          <cell r="W2736">
            <v>-32292.46</v>
          </cell>
          <cell r="X2736">
            <v>-32414</v>
          </cell>
          <cell r="Y2736">
            <v>-32532.46</v>
          </cell>
          <cell r="Z2736">
            <v>-32631.119999999999</v>
          </cell>
          <cell r="AA2736">
            <v>-32729.5</v>
          </cell>
          <cell r="AB2736">
            <v>-32822.879999999997</v>
          </cell>
          <cell r="AC2736">
            <v>-32915.800000000003</v>
          </cell>
          <cell r="AD2736">
            <v>-33008.980000000003</v>
          </cell>
          <cell r="AE2736">
            <v>-33102.160000000003</v>
          </cell>
          <cell r="AF2736">
            <v>-33195.339999999997</v>
          </cell>
          <cell r="AG2736">
            <v>-33288.519999999997</v>
          </cell>
          <cell r="AH2736">
            <v>-33381.699999999997</v>
          </cell>
          <cell r="AI2736">
            <v>-33474.879999999997</v>
          </cell>
          <cell r="AJ2736">
            <v>-33547.800000000003</v>
          </cell>
          <cell r="AK2736">
            <v>-33606.379999999997</v>
          </cell>
          <cell r="AL2736">
            <v>-33664.959999999999</v>
          </cell>
          <cell r="AM2736">
            <v>-33723.54</v>
          </cell>
          <cell r="AN2736">
            <v>-33782.120000000003</v>
          </cell>
          <cell r="AO2736">
            <v>-33840.699999999997</v>
          </cell>
          <cell r="AP2736">
            <v>-33865.94</v>
          </cell>
          <cell r="AQ2736">
            <v>-33883.58</v>
          </cell>
          <cell r="AR2736">
            <v>-33901.22</v>
          </cell>
          <cell r="AS2736">
            <v>-33908.120000000003</v>
          </cell>
          <cell r="AT2736">
            <v>-33908.120000000003</v>
          </cell>
          <cell r="AU2736">
            <v>-33908.120000000003</v>
          </cell>
          <cell r="AV2736">
            <v>-33908.120000000003</v>
          </cell>
          <cell r="AW2736">
            <v>-33908.120000000003</v>
          </cell>
          <cell r="AX2736">
            <v>-33908.120000000003</v>
          </cell>
          <cell r="AY2736">
            <v>-33908.120000000003</v>
          </cell>
          <cell r="AZ2736">
            <v>-33908.120000000003</v>
          </cell>
          <cell r="BA2736">
            <v>-33908.120000000003</v>
          </cell>
          <cell r="BB2736">
            <v>-33908.120000000003</v>
          </cell>
          <cell r="BC2736">
            <v>-33908.120000000003</v>
          </cell>
          <cell r="BD2736">
            <v>0</v>
          </cell>
          <cell r="BE2736">
            <v>0</v>
          </cell>
          <cell r="BF2736">
            <v>0</v>
          </cell>
          <cell r="BG2736">
            <v>0</v>
          </cell>
          <cell r="BH2736">
            <v>0</v>
          </cell>
          <cell r="BI2736">
            <v>0</v>
          </cell>
          <cell r="BJ2736">
            <v>0</v>
          </cell>
          <cell r="BK2736">
            <v>0</v>
          </cell>
          <cell r="BL2736">
            <v>0</v>
          </cell>
        </row>
        <row r="2737">
          <cell r="B2737" t="str">
            <v>1.3.02.90.00011</v>
          </cell>
          <cell r="C2737" t="str">
            <v xml:space="preserve">INSTALACOES INDUSTRIAIS                           </v>
          </cell>
          <cell r="D2737">
            <v>5</v>
          </cell>
          <cell r="E2737">
            <v>0</v>
          </cell>
          <cell r="F2737">
            <v>0</v>
          </cell>
          <cell r="G2737">
            <v>0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0</v>
          </cell>
          <cell r="P2737">
            <v>0</v>
          </cell>
          <cell r="Q2737">
            <v>-9715.4699999999993</v>
          </cell>
          <cell r="R2737">
            <v>-11015.09</v>
          </cell>
          <cell r="S2737">
            <v>-12314.71</v>
          </cell>
          <cell r="T2737">
            <v>-13614.33</v>
          </cell>
          <cell r="U2737">
            <v>-14913.95</v>
          </cell>
          <cell r="V2737">
            <v>-16213.57</v>
          </cell>
          <cell r="W2737">
            <v>-17513.7</v>
          </cell>
          <cell r="X2737">
            <v>-18828.91</v>
          </cell>
          <cell r="Y2737">
            <v>-20144.5</v>
          </cell>
          <cell r="Z2737">
            <v>-21471.119999999999</v>
          </cell>
          <cell r="AA2737">
            <v>-22797.74</v>
          </cell>
          <cell r="AB2737">
            <v>-24070.45</v>
          </cell>
          <cell r="AC2737">
            <v>-24722.81</v>
          </cell>
          <cell r="AD2737">
            <v>-26013.31</v>
          </cell>
          <cell r="AE2737">
            <v>-27303.81</v>
          </cell>
          <cell r="AF2737">
            <v>-28594.45</v>
          </cell>
          <cell r="AG2737">
            <v>-29889.25</v>
          </cell>
          <cell r="AH2737">
            <v>-31184.05</v>
          </cell>
          <cell r="AI2737">
            <v>-32491.32</v>
          </cell>
          <cell r="AJ2737">
            <v>-34173.54</v>
          </cell>
          <cell r="AK2737">
            <v>-35877.29</v>
          </cell>
          <cell r="AL2737">
            <v>-37582.47</v>
          </cell>
          <cell r="AM2737">
            <v>-39312.47</v>
          </cell>
          <cell r="AN2737">
            <v>-41043.39</v>
          </cell>
          <cell r="AO2737">
            <v>-42801.89</v>
          </cell>
          <cell r="AP2737">
            <v>-44560.39</v>
          </cell>
          <cell r="AQ2737">
            <v>-46318.89</v>
          </cell>
          <cell r="AR2737">
            <v>-48077.39</v>
          </cell>
          <cell r="AS2737">
            <v>-49835.89</v>
          </cell>
          <cell r="AT2737">
            <v>-51594.39</v>
          </cell>
          <cell r="AU2737">
            <v>-53352.89</v>
          </cell>
          <cell r="AV2737">
            <v>-55042.21</v>
          </cell>
          <cell r="AW2737">
            <v>-56730.73</v>
          </cell>
          <cell r="AX2737">
            <v>-58419.25</v>
          </cell>
          <cell r="AY2737">
            <v>-60107.77</v>
          </cell>
          <cell r="AZ2737">
            <v>-61796.29</v>
          </cell>
          <cell r="BA2737">
            <v>-63484.81</v>
          </cell>
          <cell r="BB2737">
            <v>-65173.33</v>
          </cell>
          <cell r="BC2737">
            <v>-66861.850000000006</v>
          </cell>
          <cell r="BD2737">
            <v>0</v>
          </cell>
          <cell r="BE2737">
            <v>0</v>
          </cell>
          <cell r="BF2737">
            <v>0</v>
          </cell>
          <cell r="BG2737">
            <v>0</v>
          </cell>
          <cell r="BH2737">
            <v>0</v>
          </cell>
          <cell r="BI2737">
            <v>0</v>
          </cell>
          <cell r="BJ2737">
            <v>0</v>
          </cell>
          <cell r="BK2737">
            <v>0</v>
          </cell>
          <cell r="BL2737">
            <v>0</v>
          </cell>
        </row>
        <row r="2738">
          <cell r="B2738" t="str">
            <v>1.3.02.90.00012</v>
          </cell>
          <cell r="C2738" t="str">
            <v xml:space="preserve">EMBALAGENS-CONTAINERS                             </v>
          </cell>
          <cell r="D2738">
            <v>5</v>
          </cell>
          <cell r="E2738">
            <v>0</v>
          </cell>
          <cell r="F2738">
            <v>0</v>
          </cell>
          <cell r="G2738">
            <v>0</v>
          </cell>
          <cell r="H2738">
            <v>0</v>
          </cell>
          <cell r="I2738">
            <v>0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0</v>
          </cell>
          <cell r="P2738">
            <v>0</v>
          </cell>
          <cell r="Q2738">
            <v>-34180.51</v>
          </cell>
          <cell r="R2738">
            <v>-34296.980000000003</v>
          </cell>
          <cell r="S2738">
            <v>-34413.449999999997</v>
          </cell>
          <cell r="T2738">
            <v>-34529.919999999998</v>
          </cell>
          <cell r="U2738">
            <v>-34646.39</v>
          </cell>
          <cell r="V2738">
            <v>-34762.86</v>
          </cell>
          <cell r="W2738">
            <v>-34879.33</v>
          </cell>
          <cell r="X2738">
            <v>-34995.800000000003</v>
          </cell>
          <cell r="Y2738">
            <v>-35112.269999999997</v>
          </cell>
          <cell r="Z2738">
            <v>-35228.74</v>
          </cell>
          <cell r="AA2738">
            <v>-35299.980000000003</v>
          </cell>
          <cell r="AB2738">
            <v>-35416.449999999997</v>
          </cell>
          <cell r="AC2738">
            <v>-35578.15</v>
          </cell>
          <cell r="AD2738">
            <v>-35694.620000000003</v>
          </cell>
          <cell r="AE2738">
            <v>-35811.089999999997</v>
          </cell>
          <cell r="AF2738">
            <v>-35927.56</v>
          </cell>
          <cell r="AG2738">
            <v>-36044.03</v>
          </cell>
          <cell r="AH2738">
            <v>-36160.5</v>
          </cell>
          <cell r="AI2738">
            <v>-36276.97</v>
          </cell>
          <cell r="AJ2738">
            <v>-36393.440000000002</v>
          </cell>
          <cell r="AK2738">
            <v>-36509.910000000003</v>
          </cell>
          <cell r="AL2738">
            <v>-36626.379999999997</v>
          </cell>
          <cell r="AM2738">
            <v>-36742.85</v>
          </cell>
          <cell r="AN2738">
            <v>-36859.32</v>
          </cell>
          <cell r="AO2738">
            <v>-36975.79</v>
          </cell>
          <cell r="AP2738">
            <v>-37092.26</v>
          </cell>
          <cell r="AQ2738">
            <v>-37208.730000000003</v>
          </cell>
          <cell r="AR2738">
            <v>-37325.199999999997</v>
          </cell>
          <cell r="AS2738">
            <v>-37441.67</v>
          </cell>
          <cell r="AT2738">
            <v>-37558.14</v>
          </cell>
          <cell r="AU2738">
            <v>-37674.61</v>
          </cell>
          <cell r="AV2738">
            <v>-37791.08</v>
          </cell>
          <cell r="AW2738">
            <v>-37882.99</v>
          </cell>
          <cell r="AX2738">
            <v>-37954.230000000003</v>
          </cell>
          <cell r="AY2738">
            <v>-38025.47</v>
          </cell>
          <cell r="AZ2738">
            <v>-38096.71</v>
          </cell>
          <cell r="BA2738">
            <v>-38167.949999999997</v>
          </cell>
          <cell r="BB2738">
            <v>-38239.19</v>
          </cell>
          <cell r="BC2738">
            <v>-38310.43</v>
          </cell>
          <cell r="BD2738">
            <v>0</v>
          </cell>
          <cell r="BE2738">
            <v>0</v>
          </cell>
          <cell r="BF2738">
            <v>0</v>
          </cell>
          <cell r="BG2738">
            <v>0</v>
          </cell>
          <cell r="BH2738">
            <v>0</v>
          </cell>
          <cell r="BI2738">
            <v>0</v>
          </cell>
          <cell r="BJ2738">
            <v>0</v>
          </cell>
          <cell r="BK2738">
            <v>0</v>
          </cell>
          <cell r="BL2738">
            <v>0</v>
          </cell>
        </row>
        <row r="2739">
          <cell r="B2739" t="str">
            <v>1.3.02.90.00013</v>
          </cell>
          <cell r="C2739" t="str">
            <v xml:space="preserve">FERRAMENTAS                                       </v>
          </cell>
          <cell r="D2739">
            <v>5</v>
          </cell>
          <cell r="E2739">
            <v>0</v>
          </cell>
          <cell r="F2739">
            <v>0</v>
          </cell>
          <cell r="G2739">
            <v>0</v>
          </cell>
          <cell r="H2739">
            <v>0</v>
          </cell>
          <cell r="I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0</v>
          </cell>
          <cell r="P2739">
            <v>0</v>
          </cell>
          <cell r="Q2739">
            <v>-3361.69</v>
          </cell>
          <cell r="R2739">
            <v>-3361.69</v>
          </cell>
          <cell r="S2739">
            <v>-3361.69</v>
          </cell>
          <cell r="T2739">
            <v>-3361.69</v>
          </cell>
          <cell r="U2739">
            <v>-3361.69</v>
          </cell>
          <cell r="V2739">
            <v>-3361.69</v>
          </cell>
          <cell r="W2739">
            <v>-3361.69</v>
          </cell>
          <cell r="X2739">
            <v>-3361.69</v>
          </cell>
          <cell r="Y2739">
            <v>-3361.69</v>
          </cell>
          <cell r="Z2739">
            <v>-3361.69</v>
          </cell>
          <cell r="AA2739">
            <v>-3361.69</v>
          </cell>
          <cell r="AB2739">
            <v>-3361.69</v>
          </cell>
          <cell r="AC2739">
            <v>-3361.69</v>
          </cell>
          <cell r="AD2739">
            <v>-3361.69</v>
          </cell>
          <cell r="AE2739">
            <v>-3361.69</v>
          </cell>
          <cell r="AF2739">
            <v>-3361.69</v>
          </cell>
          <cell r="AG2739">
            <v>-3361.69</v>
          </cell>
          <cell r="AH2739">
            <v>-3361.69</v>
          </cell>
          <cell r="AI2739">
            <v>-3361.69</v>
          </cell>
          <cell r="AJ2739">
            <v>-3361.69</v>
          </cell>
          <cell r="AK2739">
            <v>-3361.69</v>
          </cell>
          <cell r="AL2739">
            <v>-3361.69</v>
          </cell>
          <cell r="AM2739">
            <v>-3361.69</v>
          </cell>
          <cell r="AN2739">
            <v>-3361.69</v>
          </cell>
          <cell r="AO2739">
            <v>-3361.69</v>
          </cell>
          <cell r="AP2739">
            <v>-3361.69</v>
          </cell>
          <cell r="AQ2739">
            <v>-3361.69</v>
          </cell>
          <cell r="AR2739">
            <v>-3361.69</v>
          </cell>
          <cell r="AS2739">
            <v>-3361.69</v>
          </cell>
          <cell r="AT2739">
            <v>-3361.69</v>
          </cell>
          <cell r="AU2739">
            <v>-3361.69</v>
          </cell>
          <cell r="AV2739">
            <v>-3361.69</v>
          </cell>
          <cell r="AW2739">
            <v>-3361.69</v>
          </cell>
          <cell r="AX2739">
            <v>-3361.69</v>
          </cell>
          <cell r="AY2739">
            <v>-3361.69</v>
          </cell>
          <cell r="AZ2739">
            <v>-3365.02</v>
          </cell>
          <cell r="BA2739">
            <v>-3372.4</v>
          </cell>
          <cell r="BB2739">
            <v>-3379.78</v>
          </cell>
          <cell r="BC2739">
            <v>-3387.16</v>
          </cell>
          <cell r="BD2739">
            <v>0</v>
          </cell>
          <cell r="BE2739">
            <v>0</v>
          </cell>
          <cell r="BF2739">
            <v>0</v>
          </cell>
          <cell r="BG2739">
            <v>0</v>
          </cell>
          <cell r="BH2739">
            <v>0</v>
          </cell>
          <cell r="BI2739">
            <v>0</v>
          </cell>
          <cell r="BJ2739">
            <v>0</v>
          </cell>
          <cell r="BK2739">
            <v>0</v>
          </cell>
          <cell r="BL2739">
            <v>0</v>
          </cell>
        </row>
        <row r="2740">
          <cell r="B2740" t="str">
            <v>1.3.02.90.00014</v>
          </cell>
          <cell r="C2740" t="str">
            <v xml:space="preserve">BENFEITORIAS EM IMOVEIS TERCEIROS                 </v>
          </cell>
          <cell r="D2740">
            <v>5</v>
          </cell>
          <cell r="E2740">
            <v>0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0</v>
          </cell>
          <cell r="P2740">
            <v>0</v>
          </cell>
          <cell r="Q2740">
            <v>-561.78</v>
          </cell>
          <cell r="R2740">
            <v>-628.57000000000005</v>
          </cell>
          <cell r="S2740">
            <v>-696.96</v>
          </cell>
          <cell r="T2740">
            <v>-776.18</v>
          </cell>
          <cell r="U2740">
            <v>-855.4</v>
          </cell>
          <cell r="V2740">
            <v>-934.62</v>
          </cell>
          <cell r="W2740">
            <v>-1013.84</v>
          </cell>
          <cell r="X2740">
            <v>-1094.24</v>
          </cell>
          <cell r="Y2740">
            <v>-1176.52</v>
          </cell>
          <cell r="Z2740">
            <v>-1258.8</v>
          </cell>
          <cell r="AA2740">
            <v>-1391.46</v>
          </cell>
          <cell r="AB2740">
            <v>-1473.74</v>
          </cell>
          <cell r="AC2740">
            <v>-1448.93</v>
          </cell>
          <cell r="AD2740">
            <v>-1531.21</v>
          </cell>
          <cell r="AE2740">
            <v>-1613.49</v>
          </cell>
          <cell r="AF2740">
            <v>-1695.77</v>
          </cell>
          <cell r="AG2740">
            <v>-1778.05</v>
          </cell>
          <cell r="AH2740">
            <v>-1860.33</v>
          </cell>
          <cell r="AI2740">
            <v>-1942.61</v>
          </cell>
          <cell r="AJ2740">
            <v>-2024.89</v>
          </cell>
          <cell r="AK2740">
            <v>-2107.17</v>
          </cell>
          <cell r="AL2740">
            <v>-2189.4499999999998</v>
          </cell>
          <cell r="AM2740">
            <v>-2271.73</v>
          </cell>
          <cell r="AN2740">
            <v>-2354.0100000000002</v>
          </cell>
          <cell r="AO2740">
            <v>-2436.29</v>
          </cell>
          <cell r="AP2740">
            <v>-2518.5700000000002</v>
          </cell>
          <cell r="AQ2740">
            <v>-2600.85</v>
          </cell>
          <cell r="AR2740">
            <v>-2683.13</v>
          </cell>
          <cell r="AS2740">
            <v>-2765.41</v>
          </cell>
          <cell r="AT2740">
            <v>-2847.69</v>
          </cell>
          <cell r="AU2740">
            <v>-2929.97</v>
          </cell>
          <cell r="AV2740">
            <v>-3012.25</v>
          </cell>
          <cell r="AW2740">
            <v>-3094.53</v>
          </cell>
          <cell r="AX2740">
            <v>-3176.81</v>
          </cell>
          <cell r="AY2740">
            <v>-3259.09</v>
          </cell>
          <cell r="AZ2740">
            <v>-3341.37</v>
          </cell>
          <cell r="BA2740">
            <v>-3423.65</v>
          </cell>
          <cell r="BB2740">
            <v>-3505.93</v>
          </cell>
          <cell r="BC2740">
            <v>-3588.21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  <cell r="BK2740">
            <v>0</v>
          </cell>
          <cell r="BL2740">
            <v>0</v>
          </cell>
        </row>
        <row r="2741">
          <cell r="B2741" t="str">
            <v>1.3.02.90.00015</v>
          </cell>
          <cell r="C2741" t="str">
            <v xml:space="preserve">DIREITO USO SOFTWARE                              </v>
          </cell>
          <cell r="D2741">
            <v>5</v>
          </cell>
          <cell r="E2741">
            <v>0</v>
          </cell>
          <cell r="F2741">
            <v>0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0</v>
          </cell>
          <cell r="P2741">
            <v>0</v>
          </cell>
          <cell r="Q2741">
            <v>-103011.99</v>
          </cell>
          <cell r="R2741">
            <v>-105383.28</v>
          </cell>
          <cell r="S2741">
            <v>-107616.22</v>
          </cell>
          <cell r="T2741">
            <v>-109847.78</v>
          </cell>
          <cell r="U2741">
            <v>-112065.66</v>
          </cell>
          <cell r="V2741">
            <v>-114416.64</v>
          </cell>
          <cell r="W2741">
            <v>-116882.54</v>
          </cell>
          <cell r="X2741">
            <v>-119285.16</v>
          </cell>
          <cell r="Y2741">
            <v>-121687.78</v>
          </cell>
          <cell r="Z2741">
            <v>-124090.4</v>
          </cell>
          <cell r="AA2741">
            <v>-126538.25</v>
          </cell>
          <cell r="AB2741">
            <v>-128941.07</v>
          </cell>
          <cell r="AC2741">
            <v>-131669</v>
          </cell>
          <cell r="AD2741">
            <v>-134043.54999999999</v>
          </cell>
          <cell r="AE2741">
            <v>-136418.1</v>
          </cell>
          <cell r="AF2741">
            <v>-138788.35999999999</v>
          </cell>
          <cell r="AG2741">
            <v>-141144.4</v>
          </cell>
          <cell r="AH2741">
            <v>-143500.44</v>
          </cell>
          <cell r="AI2741">
            <v>-146026.29</v>
          </cell>
          <cell r="AJ2741">
            <v>-148621.89000000001</v>
          </cell>
          <cell r="AK2741">
            <v>-151217.26</v>
          </cell>
          <cell r="AL2741">
            <v>-153748.73000000001</v>
          </cell>
          <cell r="AM2741">
            <v>-156362.54</v>
          </cell>
          <cell r="AN2741">
            <v>-160825.67000000001</v>
          </cell>
          <cell r="AO2741">
            <v>-165659.72</v>
          </cell>
          <cell r="AP2741">
            <v>-170529.23</v>
          </cell>
          <cell r="AQ2741">
            <v>-175383.3</v>
          </cell>
          <cell r="AR2741">
            <v>-180405.41</v>
          </cell>
          <cell r="AS2741">
            <v>-185659.29</v>
          </cell>
          <cell r="AT2741">
            <v>-190958.94</v>
          </cell>
          <cell r="AU2741">
            <v>-196237.15</v>
          </cell>
          <cell r="AV2741">
            <v>-201667.96</v>
          </cell>
          <cell r="AW2741">
            <v>-207107.11</v>
          </cell>
          <cell r="AX2741">
            <v>-212651.79</v>
          </cell>
          <cell r="AY2741">
            <v>-218860.4</v>
          </cell>
          <cell r="AZ2741">
            <v>-225554.12</v>
          </cell>
          <cell r="BA2741">
            <v>-232963.07</v>
          </cell>
          <cell r="BB2741">
            <v>-241300.72</v>
          </cell>
          <cell r="BC2741">
            <v>-249653.58</v>
          </cell>
          <cell r="BD2741">
            <v>0</v>
          </cell>
          <cell r="BE2741">
            <v>0</v>
          </cell>
          <cell r="BF2741">
            <v>0</v>
          </cell>
          <cell r="BG2741">
            <v>0</v>
          </cell>
          <cell r="BH2741">
            <v>0</v>
          </cell>
          <cell r="BI2741">
            <v>0</v>
          </cell>
          <cell r="BJ2741">
            <v>0</v>
          </cell>
          <cell r="BK2741">
            <v>0</v>
          </cell>
          <cell r="BL2741">
            <v>0</v>
          </cell>
        </row>
        <row r="2742">
          <cell r="B2742" t="str">
            <v>1.3.02.90.00016</v>
          </cell>
          <cell r="C2742" t="str">
            <v xml:space="preserve">MATERIAL DE REFEITORIO                            </v>
          </cell>
          <cell r="D2742">
            <v>5</v>
          </cell>
          <cell r="E2742">
            <v>0</v>
          </cell>
          <cell r="F2742">
            <v>0</v>
          </cell>
          <cell r="G2742">
            <v>0</v>
          </cell>
          <cell r="H2742">
            <v>0</v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Q2742">
            <v>1830.97</v>
          </cell>
          <cell r="R2742">
            <v>1904.81</v>
          </cell>
          <cell r="S2742">
            <v>2272.4299999999998</v>
          </cell>
          <cell r="T2742">
            <v>2240.0500000000002</v>
          </cell>
          <cell r="U2742">
            <v>2207.67</v>
          </cell>
          <cell r="V2742">
            <v>2175.29</v>
          </cell>
          <cell r="W2742">
            <v>2142.91</v>
          </cell>
          <cell r="X2742">
            <v>2110.5300000000002</v>
          </cell>
          <cell r="Y2742">
            <v>2078.15</v>
          </cell>
          <cell r="Z2742">
            <v>2045.77</v>
          </cell>
          <cell r="AA2742">
            <v>2013.39</v>
          </cell>
          <cell r="AB2742">
            <v>1981.01</v>
          </cell>
          <cell r="AC2742">
            <v>-4495.05</v>
          </cell>
          <cell r="AD2742">
            <v>-4523.1099999999997</v>
          </cell>
          <cell r="AE2742">
            <v>-4551.17</v>
          </cell>
          <cell r="AF2742">
            <v>-4579.2299999999996</v>
          </cell>
          <cell r="AG2742">
            <v>-4607.29</v>
          </cell>
          <cell r="AH2742">
            <v>-4635.3500000000004</v>
          </cell>
          <cell r="AI2742">
            <v>-4663.41</v>
          </cell>
          <cell r="AJ2742">
            <v>-4691.47</v>
          </cell>
          <cell r="AK2742">
            <v>-4719.53</v>
          </cell>
          <cell r="AL2742">
            <v>-4747.59</v>
          </cell>
          <cell r="AM2742">
            <v>-4775.6499999999996</v>
          </cell>
          <cell r="AN2742">
            <v>-4803.71</v>
          </cell>
          <cell r="AO2742">
            <v>-4831.7700000000004</v>
          </cell>
          <cell r="AP2742">
            <v>-4859.83</v>
          </cell>
          <cell r="AQ2742">
            <v>-4887.8900000000003</v>
          </cell>
          <cell r="AR2742">
            <v>-4915.95</v>
          </cell>
          <cell r="AS2742">
            <v>-4944.01</v>
          </cell>
          <cell r="AT2742">
            <v>-4972.07</v>
          </cell>
          <cell r="AU2742">
            <v>-5000.13</v>
          </cell>
          <cell r="AV2742">
            <v>-5028.1899999999996</v>
          </cell>
          <cell r="AW2742">
            <v>-5056.25</v>
          </cell>
          <cell r="AX2742">
            <v>-5084.3100000000004</v>
          </cell>
          <cell r="AY2742">
            <v>-5107.43</v>
          </cell>
          <cell r="AZ2742">
            <v>-5136.41</v>
          </cell>
          <cell r="BA2742">
            <v>-5165.3900000000003</v>
          </cell>
          <cell r="BB2742">
            <v>-5194.37</v>
          </cell>
          <cell r="BC2742">
            <v>-5223.3500000000004</v>
          </cell>
          <cell r="BD2742">
            <v>0</v>
          </cell>
          <cell r="BE2742">
            <v>0</v>
          </cell>
          <cell r="BF2742">
            <v>0</v>
          </cell>
          <cell r="BG2742">
            <v>0</v>
          </cell>
          <cell r="BH2742">
            <v>0</v>
          </cell>
          <cell r="BI2742">
            <v>0</v>
          </cell>
          <cell r="BJ2742">
            <v>0</v>
          </cell>
          <cell r="BK2742">
            <v>0</v>
          </cell>
          <cell r="BL2742">
            <v>0</v>
          </cell>
        </row>
        <row r="2743">
          <cell r="B2743" t="str">
            <v>1.3.02.95</v>
          </cell>
          <cell r="C2743" t="str">
            <v xml:space="preserve">CM ESPECIAL ART. 3. LEI 8200/91                   </v>
          </cell>
          <cell r="D2743">
            <v>4</v>
          </cell>
          <cell r="E2743">
            <v>0</v>
          </cell>
          <cell r="F2743">
            <v>0</v>
          </cell>
          <cell r="G2743">
            <v>0</v>
          </cell>
          <cell r="H2743">
            <v>0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0</v>
          </cell>
          <cell r="P2743">
            <v>0</v>
          </cell>
          <cell r="AO2743">
            <v>0</v>
          </cell>
          <cell r="AP2743">
            <v>0</v>
          </cell>
          <cell r="AQ2743">
            <v>0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0</v>
          </cell>
          <cell r="AY2743">
            <v>0</v>
          </cell>
          <cell r="AZ2743">
            <v>0</v>
          </cell>
          <cell r="BA2743">
            <v>0</v>
          </cell>
          <cell r="BB2743">
            <v>0</v>
          </cell>
          <cell r="BC2743">
            <v>0</v>
          </cell>
          <cell r="BD2743">
            <v>0</v>
          </cell>
          <cell r="BE2743">
            <v>0</v>
          </cell>
          <cell r="BF2743">
            <v>0</v>
          </cell>
          <cell r="BG2743">
            <v>0</v>
          </cell>
          <cell r="BH2743">
            <v>0</v>
          </cell>
          <cell r="BI2743">
            <v>0</v>
          </cell>
          <cell r="BJ2743">
            <v>0</v>
          </cell>
          <cell r="BK2743">
            <v>0</v>
          </cell>
          <cell r="BL2743">
            <v>0</v>
          </cell>
        </row>
        <row r="2744">
          <cell r="B2744" t="str">
            <v>1.3.02.95.00001</v>
          </cell>
          <cell r="C2744" t="str">
            <v xml:space="preserve">COMPUTADORES E PERIFERICOS                        </v>
          </cell>
          <cell r="D2744">
            <v>5</v>
          </cell>
          <cell r="E2744">
            <v>0</v>
          </cell>
          <cell r="F2744">
            <v>0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AO2744">
            <v>0</v>
          </cell>
          <cell r="AP2744">
            <v>0</v>
          </cell>
          <cell r="AQ2744">
            <v>0</v>
          </cell>
          <cell r="AR2744">
            <v>0</v>
          </cell>
          <cell r="AS2744">
            <v>0</v>
          </cell>
          <cell r="AT2744">
            <v>0</v>
          </cell>
          <cell r="AU2744">
            <v>0</v>
          </cell>
          <cell r="AV2744">
            <v>0</v>
          </cell>
          <cell r="AW2744">
            <v>0</v>
          </cell>
          <cell r="AX2744">
            <v>0</v>
          </cell>
          <cell r="AY2744">
            <v>0</v>
          </cell>
          <cell r="AZ2744">
            <v>0</v>
          </cell>
          <cell r="BA2744">
            <v>0</v>
          </cell>
          <cell r="BB2744">
            <v>0</v>
          </cell>
          <cell r="BC2744">
            <v>0</v>
          </cell>
          <cell r="BD2744">
            <v>0</v>
          </cell>
          <cell r="BE2744">
            <v>0</v>
          </cell>
          <cell r="BF2744">
            <v>0</v>
          </cell>
          <cell r="BG2744">
            <v>0</v>
          </cell>
          <cell r="BH2744">
            <v>0</v>
          </cell>
          <cell r="BI2744">
            <v>0</v>
          </cell>
          <cell r="BJ2744">
            <v>0</v>
          </cell>
          <cell r="BK2744">
            <v>0</v>
          </cell>
          <cell r="BL2744">
            <v>0</v>
          </cell>
        </row>
        <row r="2745">
          <cell r="A2745">
            <v>18</v>
          </cell>
          <cell r="B2745" t="str">
            <v>1.3.03</v>
          </cell>
          <cell r="C2745" t="str">
            <v xml:space="preserve">DIFERIDO                                          </v>
          </cell>
          <cell r="D2745">
            <v>3</v>
          </cell>
          <cell r="E2745">
            <v>0</v>
          </cell>
          <cell r="F2745">
            <v>0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  <cell r="Q2745">
            <v>33000</v>
          </cell>
          <cell r="R2745">
            <v>33000</v>
          </cell>
          <cell r="S2745">
            <v>33000</v>
          </cell>
          <cell r="T2745">
            <v>33000</v>
          </cell>
          <cell r="U2745">
            <v>33000</v>
          </cell>
          <cell r="V2745">
            <v>33000</v>
          </cell>
          <cell r="W2745">
            <v>33000</v>
          </cell>
          <cell r="X2745">
            <v>33000</v>
          </cell>
          <cell r="Y2745">
            <v>33000</v>
          </cell>
          <cell r="Z2745">
            <v>33000</v>
          </cell>
          <cell r="AA2745">
            <v>33000</v>
          </cell>
          <cell r="AB2745">
            <v>0</v>
          </cell>
          <cell r="AC2745">
            <v>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0</v>
          </cell>
          <cell r="AY2745">
            <v>0</v>
          </cell>
          <cell r="AZ2745">
            <v>0</v>
          </cell>
          <cell r="BA2745">
            <v>0</v>
          </cell>
          <cell r="BB2745">
            <v>0</v>
          </cell>
          <cell r="BC2745">
            <v>72.63</v>
          </cell>
          <cell r="BD2745">
            <v>0</v>
          </cell>
          <cell r="BE2745">
            <v>0</v>
          </cell>
          <cell r="BF2745">
            <v>0</v>
          </cell>
          <cell r="BG2745">
            <v>0</v>
          </cell>
          <cell r="BH2745">
            <v>0</v>
          </cell>
          <cell r="BI2745">
            <v>0</v>
          </cell>
          <cell r="BJ2745">
            <v>0</v>
          </cell>
          <cell r="BK2745">
            <v>0</v>
          </cell>
          <cell r="BL2745">
            <v>0</v>
          </cell>
        </row>
        <row r="2746">
          <cell r="B2746" t="str">
            <v>1.3.03.01</v>
          </cell>
          <cell r="C2746" t="str">
            <v xml:space="preserve">DESP.PRE-OPERACIONAIS                             </v>
          </cell>
          <cell r="D2746">
            <v>4</v>
          </cell>
          <cell r="E2746">
            <v>0</v>
          </cell>
          <cell r="F2746">
            <v>0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33000</v>
          </cell>
          <cell r="R2746">
            <v>33000</v>
          </cell>
          <cell r="S2746">
            <v>33000</v>
          </cell>
          <cell r="T2746">
            <v>33000</v>
          </cell>
          <cell r="U2746">
            <v>33000</v>
          </cell>
          <cell r="V2746">
            <v>33000</v>
          </cell>
          <cell r="W2746">
            <v>33000</v>
          </cell>
          <cell r="X2746">
            <v>33000</v>
          </cell>
          <cell r="Y2746">
            <v>33000</v>
          </cell>
          <cell r="Z2746">
            <v>33000</v>
          </cell>
          <cell r="AA2746">
            <v>33000</v>
          </cell>
          <cell r="AB2746">
            <v>0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0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0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0</v>
          </cell>
          <cell r="AY2746">
            <v>0</v>
          </cell>
          <cell r="AZ2746">
            <v>0</v>
          </cell>
          <cell r="BA2746">
            <v>0</v>
          </cell>
          <cell r="BB2746">
            <v>0</v>
          </cell>
          <cell r="BC2746">
            <v>0</v>
          </cell>
          <cell r="BD2746">
            <v>0</v>
          </cell>
          <cell r="BE2746">
            <v>0</v>
          </cell>
          <cell r="BF2746">
            <v>0</v>
          </cell>
          <cell r="BG2746">
            <v>0</v>
          </cell>
          <cell r="BH2746">
            <v>0</v>
          </cell>
          <cell r="BI2746">
            <v>0</v>
          </cell>
          <cell r="BJ2746">
            <v>0</v>
          </cell>
          <cell r="BK2746">
            <v>0</v>
          </cell>
          <cell r="BL2746">
            <v>0</v>
          </cell>
        </row>
        <row r="2747">
          <cell r="B2747" t="str">
            <v>1.3.03.01.00001</v>
          </cell>
          <cell r="C2747" t="str">
            <v xml:space="preserve">PROJETO TEFER II                                  </v>
          </cell>
          <cell r="D2747">
            <v>5</v>
          </cell>
          <cell r="E2747">
            <v>0</v>
          </cell>
          <cell r="F2747">
            <v>0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  <cell r="AY2747">
            <v>0</v>
          </cell>
          <cell r="AZ2747">
            <v>0</v>
          </cell>
          <cell r="BA2747">
            <v>0</v>
          </cell>
          <cell r="BB2747">
            <v>0</v>
          </cell>
          <cell r="BC2747">
            <v>0</v>
          </cell>
          <cell r="BD2747">
            <v>0</v>
          </cell>
          <cell r="BE2747">
            <v>0</v>
          </cell>
          <cell r="BF2747">
            <v>0</v>
          </cell>
          <cell r="BG2747">
            <v>0</v>
          </cell>
          <cell r="BH2747">
            <v>0</v>
          </cell>
          <cell r="BI2747">
            <v>0</v>
          </cell>
          <cell r="BJ2747">
            <v>0</v>
          </cell>
          <cell r="BK2747">
            <v>0</v>
          </cell>
          <cell r="BL2747">
            <v>0</v>
          </cell>
        </row>
        <row r="2748">
          <cell r="B2748" t="str">
            <v>1.3.03.01.00002</v>
          </cell>
          <cell r="C2748" t="str">
            <v xml:space="preserve">CAIS DE PAUL/PORTO DE CAPUABA                     </v>
          </cell>
          <cell r="D2748">
            <v>5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33000</v>
          </cell>
          <cell r="R2748">
            <v>33000</v>
          </cell>
          <cell r="S2748">
            <v>33000</v>
          </cell>
          <cell r="T2748">
            <v>33000</v>
          </cell>
          <cell r="U2748">
            <v>33000</v>
          </cell>
          <cell r="V2748">
            <v>33000</v>
          </cell>
          <cell r="W2748">
            <v>33000</v>
          </cell>
          <cell r="X2748">
            <v>33000</v>
          </cell>
          <cell r="Y2748">
            <v>33000</v>
          </cell>
          <cell r="Z2748">
            <v>33000</v>
          </cell>
          <cell r="AA2748">
            <v>33000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  <cell r="AY2748">
            <v>0</v>
          </cell>
          <cell r="AZ2748">
            <v>0</v>
          </cell>
          <cell r="BA2748">
            <v>0</v>
          </cell>
          <cell r="BB2748">
            <v>0</v>
          </cell>
          <cell r="BC2748">
            <v>0</v>
          </cell>
          <cell r="BD2748">
            <v>0</v>
          </cell>
          <cell r="BE2748">
            <v>0</v>
          </cell>
          <cell r="BF2748">
            <v>0</v>
          </cell>
          <cell r="BG2748">
            <v>0</v>
          </cell>
          <cell r="BH2748">
            <v>0</v>
          </cell>
          <cell r="BI2748">
            <v>0</v>
          </cell>
          <cell r="BJ2748">
            <v>0</v>
          </cell>
          <cell r="BK2748">
            <v>0</v>
          </cell>
          <cell r="BL2748">
            <v>0</v>
          </cell>
        </row>
        <row r="2749">
          <cell r="B2749" t="str">
            <v>1.3.03.01.00003</v>
          </cell>
          <cell r="C2749" t="str">
            <v xml:space="preserve">UNIDADE UBERABA                                   </v>
          </cell>
          <cell r="D2749">
            <v>5</v>
          </cell>
          <cell r="E2749">
            <v>0</v>
          </cell>
          <cell r="F2749">
            <v>0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0</v>
          </cell>
          <cell r="P2749">
            <v>0</v>
          </cell>
          <cell r="AO2749">
            <v>0</v>
          </cell>
          <cell r="AP2749">
            <v>0</v>
          </cell>
          <cell r="AQ2749">
            <v>0</v>
          </cell>
          <cell r="AR2749">
            <v>0</v>
          </cell>
          <cell r="AS2749">
            <v>0</v>
          </cell>
          <cell r="AT2749">
            <v>0</v>
          </cell>
          <cell r="AU2749">
            <v>0</v>
          </cell>
          <cell r="AV2749">
            <v>0</v>
          </cell>
          <cell r="AW2749">
            <v>0</v>
          </cell>
          <cell r="AX2749">
            <v>0</v>
          </cell>
          <cell r="AY2749">
            <v>0</v>
          </cell>
          <cell r="AZ2749">
            <v>0</v>
          </cell>
          <cell r="BA2749">
            <v>0</v>
          </cell>
          <cell r="BB2749">
            <v>0</v>
          </cell>
          <cell r="BC2749">
            <v>0</v>
          </cell>
          <cell r="BD2749">
            <v>0</v>
          </cell>
          <cell r="BE2749">
            <v>0</v>
          </cell>
          <cell r="BF2749">
            <v>0</v>
          </cell>
          <cell r="BG2749">
            <v>0</v>
          </cell>
          <cell r="BH2749">
            <v>0</v>
          </cell>
          <cell r="BI2749">
            <v>0</v>
          </cell>
          <cell r="BJ2749">
            <v>0</v>
          </cell>
          <cell r="BK2749">
            <v>0</v>
          </cell>
          <cell r="BL2749">
            <v>0</v>
          </cell>
        </row>
        <row r="2750">
          <cell r="B2750" t="str">
            <v>1.3.03.02</v>
          </cell>
          <cell r="C2750" t="str">
            <v xml:space="preserve">S.A.P.                                            </v>
          </cell>
          <cell r="D2750">
            <v>4</v>
          </cell>
          <cell r="E2750">
            <v>0</v>
          </cell>
          <cell r="F2750">
            <v>0</v>
          </cell>
          <cell r="G2750">
            <v>0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AO2750">
            <v>0</v>
          </cell>
          <cell r="AP2750">
            <v>0</v>
          </cell>
          <cell r="AQ2750">
            <v>0</v>
          </cell>
          <cell r="AR2750">
            <v>0</v>
          </cell>
          <cell r="AS2750">
            <v>0</v>
          </cell>
          <cell r="AT2750">
            <v>0</v>
          </cell>
          <cell r="AU2750">
            <v>0</v>
          </cell>
          <cell r="AV2750">
            <v>0</v>
          </cell>
          <cell r="AW2750">
            <v>0</v>
          </cell>
          <cell r="AX2750">
            <v>0</v>
          </cell>
          <cell r="AY2750">
            <v>0</v>
          </cell>
          <cell r="AZ2750">
            <v>0</v>
          </cell>
          <cell r="BA2750">
            <v>0</v>
          </cell>
          <cell r="BB2750">
            <v>0</v>
          </cell>
          <cell r="BC2750">
            <v>72.63</v>
          </cell>
          <cell r="BD2750">
            <v>0</v>
          </cell>
          <cell r="BE2750">
            <v>0</v>
          </cell>
          <cell r="BF2750">
            <v>0</v>
          </cell>
          <cell r="BG2750">
            <v>0</v>
          </cell>
          <cell r="BH2750">
            <v>0</v>
          </cell>
          <cell r="BI2750">
            <v>0</v>
          </cell>
          <cell r="BJ2750">
            <v>0</v>
          </cell>
          <cell r="BK2750">
            <v>0</v>
          </cell>
          <cell r="BL2750">
            <v>0</v>
          </cell>
        </row>
        <row r="2751">
          <cell r="B2751" t="str">
            <v>1.3.03.02.00001</v>
          </cell>
          <cell r="C2751" t="str">
            <v xml:space="preserve">DIREITO USO SOFTWARE                              </v>
          </cell>
          <cell r="D2751">
            <v>5</v>
          </cell>
          <cell r="E2751">
            <v>0</v>
          </cell>
          <cell r="F2751">
            <v>0</v>
          </cell>
          <cell r="G2751">
            <v>0</v>
          </cell>
          <cell r="H2751">
            <v>0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0</v>
          </cell>
          <cell r="P2751">
            <v>0</v>
          </cell>
          <cell r="AO2751">
            <v>0</v>
          </cell>
          <cell r="AP2751">
            <v>0</v>
          </cell>
          <cell r="AQ2751">
            <v>0</v>
          </cell>
          <cell r="AR2751">
            <v>0</v>
          </cell>
          <cell r="AS2751">
            <v>0</v>
          </cell>
          <cell r="AT2751">
            <v>0</v>
          </cell>
          <cell r="AU2751">
            <v>0</v>
          </cell>
          <cell r="AV2751">
            <v>0</v>
          </cell>
          <cell r="AW2751">
            <v>0</v>
          </cell>
          <cell r="AX2751">
            <v>0</v>
          </cell>
          <cell r="AY2751">
            <v>0</v>
          </cell>
          <cell r="AZ2751">
            <v>0</v>
          </cell>
          <cell r="BA2751">
            <v>0</v>
          </cell>
          <cell r="BB2751">
            <v>0</v>
          </cell>
          <cell r="BC2751">
            <v>72.63</v>
          </cell>
          <cell r="BD2751">
            <v>0</v>
          </cell>
          <cell r="BE2751">
            <v>0</v>
          </cell>
          <cell r="BF2751">
            <v>0</v>
          </cell>
          <cell r="BG2751">
            <v>0</v>
          </cell>
          <cell r="BH2751">
            <v>0</v>
          </cell>
          <cell r="BI2751">
            <v>0</v>
          </cell>
          <cell r="BJ2751">
            <v>0</v>
          </cell>
          <cell r="BK2751">
            <v>0</v>
          </cell>
          <cell r="BL2751">
            <v>0</v>
          </cell>
        </row>
        <row r="2752">
          <cell r="B2752" t="str">
            <v>1.3.03.02.00002</v>
          </cell>
          <cell r="C2752" t="str">
            <v xml:space="preserve">PROJETO SAP                                       </v>
          </cell>
          <cell r="D2752">
            <v>5</v>
          </cell>
          <cell r="E2752">
            <v>0</v>
          </cell>
          <cell r="F2752">
            <v>0</v>
          </cell>
          <cell r="G2752">
            <v>0</v>
          </cell>
          <cell r="H2752">
            <v>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AO2752">
            <v>0</v>
          </cell>
          <cell r="AP2752">
            <v>0</v>
          </cell>
          <cell r="AQ2752">
            <v>0</v>
          </cell>
          <cell r="AR2752">
            <v>0</v>
          </cell>
          <cell r="AS2752">
            <v>0</v>
          </cell>
          <cell r="AT2752">
            <v>0</v>
          </cell>
          <cell r="AU2752">
            <v>0</v>
          </cell>
          <cell r="AV2752">
            <v>0</v>
          </cell>
          <cell r="AW2752">
            <v>0</v>
          </cell>
          <cell r="AX2752">
            <v>0</v>
          </cell>
          <cell r="AY2752">
            <v>0</v>
          </cell>
          <cell r="AZ2752">
            <v>0</v>
          </cell>
          <cell r="BA2752">
            <v>0</v>
          </cell>
          <cell r="BB2752">
            <v>0</v>
          </cell>
          <cell r="BC2752">
            <v>0</v>
          </cell>
          <cell r="BD2752">
            <v>0</v>
          </cell>
          <cell r="BE2752">
            <v>0</v>
          </cell>
          <cell r="BF2752">
            <v>0</v>
          </cell>
          <cell r="BG2752">
            <v>0</v>
          </cell>
          <cell r="BH2752">
            <v>0</v>
          </cell>
          <cell r="BI2752">
            <v>0</v>
          </cell>
          <cell r="BJ2752">
            <v>0</v>
          </cell>
          <cell r="BK2752">
            <v>0</v>
          </cell>
          <cell r="BL2752">
            <v>0</v>
          </cell>
        </row>
        <row r="2753">
          <cell r="B2753" t="str">
            <v>2</v>
          </cell>
          <cell r="C2753" t="str">
            <v xml:space="preserve">PASSIVO                                           </v>
          </cell>
          <cell r="D2753">
            <v>1</v>
          </cell>
          <cell r="E2753">
            <v>0</v>
          </cell>
          <cell r="F2753">
            <v>0</v>
          </cell>
          <cell r="G2753">
            <v>0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298179329.86000001</v>
          </cell>
          <cell r="R2753">
            <v>303818737.5</v>
          </cell>
          <cell r="S2753">
            <v>316302921.69999999</v>
          </cell>
          <cell r="T2753">
            <v>367629315.07999998</v>
          </cell>
          <cell r="U2753">
            <v>364502507.00999999</v>
          </cell>
          <cell r="V2753">
            <v>312552145.58999997</v>
          </cell>
          <cell r="W2753">
            <v>387631024.06</v>
          </cell>
          <cell r="X2753">
            <v>421264180.89999998</v>
          </cell>
          <cell r="Y2753">
            <v>374511089.89999998</v>
          </cell>
          <cell r="Z2753">
            <v>359095569.89999998</v>
          </cell>
          <cell r="AA2753">
            <v>329100112.10000002</v>
          </cell>
          <cell r="AB2753">
            <v>269020096.20999998</v>
          </cell>
          <cell r="AC2753">
            <v>270816579.13999999</v>
          </cell>
          <cell r="AD2753">
            <v>262951208.42999998</v>
          </cell>
          <cell r="AE2753">
            <v>262751540.23999998</v>
          </cell>
          <cell r="AF2753">
            <v>307916797.12</v>
          </cell>
          <cell r="AG2753">
            <v>309586380</v>
          </cell>
          <cell r="AH2753">
            <v>345396803.44</v>
          </cell>
          <cell r="AI2753">
            <v>443322239.82999998</v>
          </cell>
          <cell r="AJ2753">
            <v>456627584.64999998</v>
          </cell>
          <cell r="AK2753">
            <v>482229151.72999996</v>
          </cell>
          <cell r="AL2753">
            <v>505622264.60999995</v>
          </cell>
          <cell r="AM2753">
            <v>478529646.80999994</v>
          </cell>
          <cell r="AN2753">
            <v>385048015.18999994</v>
          </cell>
          <cell r="AO2753">
            <v>367791738.75</v>
          </cell>
          <cell r="AP2753">
            <v>408784455.04000002</v>
          </cell>
          <cell r="AQ2753">
            <v>420260875.68000001</v>
          </cell>
          <cell r="AR2753">
            <v>387772979.05000001</v>
          </cell>
          <cell r="AS2753">
            <v>365530625.75999999</v>
          </cell>
          <cell r="AT2753">
            <v>428201653.41000003</v>
          </cell>
          <cell r="AU2753">
            <v>508529122.47000003</v>
          </cell>
          <cell r="AV2753">
            <v>577894044.00999999</v>
          </cell>
          <cell r="AW2753">
            <v>614419858.10000002</v>
          </cell>
          <cell r="AX2753">
            <v>612389891.30999994</v>
          </cell>
          <cell r="AY2753">
            <v>601311606.20000005</v>
          </cell>
          <cell r="AZ2753">
            <v>563728009.51999998</v>
          </cell>
          <cell r="BA2753">
            <v>636859486.62</v>
          </cell>
          <cell r="BB2753">
            <v>637492829.88000011</v>
          </cell>
          <cell r="BC2753">
            <v>597099855.78000009</v>
          </cell>
          <cell r="BD2753">
            <v>0</v>
          </cell>
          <cell r="BE2753">
            <v>0</v>
          </cell>
          <cell r="BF2753">
            <v>0</v>
          </cell>
          <cell r="BG2753">
            <v>0</v>
          </cell>
          <cell r="BH2753">
            <v>0</v>
          </cell>
          <cell r="BI2753">
            <v>0</v>
          </cell>
          <cell r="BJ2753">
            <v>0</v>
          </cell>
          <cell r="BK2753">
            <v>0</v>
          </cell>
          <cell r="BL2753">
            <v>0</v>
          </cell>
        </row>
        <row r="2754">
          <cell r="B2754" t="str">
            <v>2.1</v>
          </cell>
          <cell r="C2754" t="str">
            <v xml:space="preserve">CIRCULANTE                                        </v>
          </cell>
          <cell r="D2754">
            <v>2</v>
          </cell>
          <cell r="E2754">
            <v>0</v>
          </cell>
          <cell r="F2754">
            <v>0</v>
          </cell>
          <cell r="G2754">
            <v>0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247507341.21000001</v>
          </cell>
          <cell r="R2754">
            <v>253638110.44999999</v>
          </cell>
          <cell r="S2754">
            <v>263366151.16999999</v>
          </cell>
          <cell r="T2754">
            <v>314684200.17000002</v>
          </cell>
          <cell r="U2754">
            <v>311562286.99000001</v>
          </cell>
          <cell r="V2754">
            <v>259612927.19</v>
          </cell>
          <cell r="W2754">
            <v>334666006.07999998</v>
          </cell>
          <cell r="X2754">
            <v>368282019.74000001</v>
          </cell>
          <cell r="Y2754">
            <v>322868511.08999997</v>
          </cell>
          <cell r="Z2754">
            <v>307327491.26999998</v>
          </cell>
          <cell r="AA2754">
            <v>276106427.94</v>
          </cell>
          <cell r="AB2754">
            <v>205728680.13999999</v>
          </cell>
          <cell r="AC2754">
            <v>204056338.81999999</v>
          </cell>
          <cell r="AD2754">
            <v>196302209.18000001</v>
          </cell>
          <cell r="AE2754">
            <v>196084280.40000001</v>
          </cell>
          <cell r="AF2754">
            <v>241309065.81999999</v>
          </cell>
          <cell r="AG2754">
            <v>243262638.01999998</v>
          </cell>
          <cell r="AH2754">
            <v>279146878.36000001</v>
          </cell>
          <cell r="AI2754">
            <v>375651427.19</v>
          </cell>
          <cell r="AJ2754">
            <v>389023931.11000001</v>
          </cell>
          <cell r="AK2754">
            <v>413629246.27000004</v>
          </cell>
          <cell r="AL2754">
            <v>437004726.90000004</v>
          </cell>
          <cell r="AM2754">
            <v>409895105.43000007</v>
          </cell>
          <cell r="AN2754">
            <v>317339742.21000004</v>
          </cell>
          <cell r="AO2754">
            <v>308367644.56999999</v>
          </cell>
          <cell r="AP2754">
            <v>347853226.11000001</v>
          </cell>
          <cell r="AQ2754">
            <v>358850750.18000001</v>
          </cell>
          <cell r="AR2754">
            <v>325968954.29000002</v>
          </cell>
          <cell r="AS2754">
            <v>303038037.73000002</v>
          </cell>
          <cell r="AT2754">
            <v>365447165.50999999</v>
          </cell>
          <cell r="AU2754">
            <v>445413429.79000002</v>
          </cell>
          <cell r="AV2754">
            <v>514028933.69999999</v>
          </cell>
          <cell r="AW2754">
            <v>550077578.13999999</v>
          </cell>
          <cell r="AX2754">
            <v>547686290</v>
          </cell>
          <cell r="AY2754">
            <v>535686500.93000001</v>
          </cell>
          <cell r="AZ2754">
            <v>498205432.67000002</v>
          </cell>
          <cell r="BA2754">
            <v>500301472.92000002</v>
          </cell>
          <cell r="BB2754">
            <v>500389562.78999996</v>
          </cell>
          <cell r="BC2754">
            <v>460164045.87</v>
          </cell>
          <cell r="BD2754">
            <v>0</v>
          </cell>
          <cell r="BE2754">
            <v>0</v>
          </cell>
          <cell r="BF2754">
            <v>0</v>
          </cell>
          <cell r="BG2754">
            <v>0</v>
          </cell>
          <cell r="BH2754">
            <v>0</v>
          </cell>
          <cell r="BI2754">
            <v>0</v>
          </cell>
          <cell r="BJ2754">
            <v>0</v>
          </cell>
          <cell r="BK2754">
            <v>0</v>
          </cell>
          <cell r="BL2754">
            <v>0</v>
          </cell>
        </row>
        <row r="2755">
          <cell r="B2755" t="str">
            <v>2.1.01</v>
          </cell>
          <cell r="C2755" t="str">
            <v xml:space="preserve">CONTAS A PAGAR                                    </v>
          </cell>
          <cell r="D2755">
            <v>3</v>
          </cell>
          <cell r="E2755">
            <v>0</v>
          </cell>
          <cell r="F2755">
            <v>0</v>
          </cell>
          <cell r="G2755">
            <v>0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51557514.159999996</v>
          </cell>
          <cell r="R2755">
            <v>53136640.090000004</v>
          </cell>
          <cell r="S2755">
            <v>53580801.350000001</v>
          </cell>
          <cell r="T2755">
            <v>59997379.439999998</v>
          </cell>
          <cell r="U2755">
            <v>67779737.549999997</v>
          </cell>
          <cell r="V2755">
            <v>81357621.030000001</v>
          </cell>
          <cell r="W2755">
            <v>97806169.480000004</v>
          </cell>
          <cell r="X2755">
            <v>109650477.48999999</v>
          </cell>
          <cell r="Y2755">
            <v>62224990.75</v>
          </cell>
          <cell r="Z2755">
            <v>55977566.799999997</v>
          </cell>
          <cell r="AA2755">
            <v>56009396.75</v>
          </cell>
          <cell r="AB2755">
            <v>32842428.219999999</v>
          </cell>
          <cell r="AC2755">
            <v>36280642.280000001</v>
          </cell>
          <cell r="AD2755">
            <v>39353718.910000004</v>
          </cell>
          <cell r="AE2755">
            <v>40275580.000000007</v>
          </cell>
          <cell r="AF2755">
            <v>45417724.760000005</v>
          </cell>
          <cell r="AG2755">
            <v>28541274.500000004</v>
          </cell>
          <cell r="AH2755">
            <v>36207877.890000001</v>
          </cell>
          <cell r="AI2755">
            <v>48219504.920000002</v>
          </cell>
          <cell r="AJ2755">
            <v>63089474.910000004</v>
          </cell>
          <cell r="AK2755">
            <v>66959654.830000006</v>
          </cell>
          <cell r="AL2755">
            <v>82011443.939999998</v>
          </cell>
          <cell r="AM2755">
            <v>88977631.340000004</v>
          </cell>
          <cell r="AN2755">
            <v>39787867.170000002</v>
          </cell>
          <cell r="AO2755">
            <v>37224203.770000003</v>
          </cell>
          <cell r="AP2755">
            <v>53866862.57</v>
          </cell>
          <cell r="AQ2755">
            <v>75640492.299999997</v>
          </cell>
          <cell r="AR2755">
            <v>74845841.120000005</v>
          </cell>
          <cell r="AS2755">
            <v>68362118.650000006</v>
          </cell>
          <cell r="AT2755">
            <v>75709813.340000004</v>
          </cell>
          <cell r="AU2755">
            <v>82811860.730000004</v>
          </cell>
          <cell r="AV2755">
            <v>105993322.59999999</v>
          </cell>
          <cell r="AW2755">
            <v>119316149.98999999</v>
          </cell>
          <cell r="AX2755">
            <v>133027702.92</v>
          </cell>
          <cell r="AY2755">
            <v>112048580.14</v>
          </cell>
          <cell r="AZ2755">
            <v>85190935.700000003</v>
          </cell>
          <cell r="BA2755">
            <v>84351659.63000001</v>
          </cell>
          <cell r="BB2755">
            <v>93238889.75</v>
          </cell>
          <cell r="BC2755">
            <v>93953724.729999989</v>
          </cell>
          <cell r="BD2755">
            <v>0</v>
          </cell>
          <cell r="BE2755">
            <v>0</v>
          </cell>
          <cell r="BF2755">
            <v>0</v>
          </cell>
          <cell r="BG2755">
            <v>0</v>
          </cell>
          <cell r="BH2755">
            <v>0</v>
          </cell>
          <cell r="BI2755">
            <v>0</v>
          </cell>
          <cell r="BJ2755">
            <v>0</v>
          </cell>
          <cell r="BK2755">
            <v>0</v>
          </cell>
          <cell r="BL2755">
            <v>0</v>
          </cell>
        </row>
        <row r="2756">
          <cell r="A2756">
            <v>31</v>
          </cell>
          <cell r="B2756" t="str">
            <v>2.1.01.01</v>
          </cell>
          <cell r="C2756" t="str">
            <v xml:space="preserve">FORNECEDORES                                      </v>
          </cell>
          <cell r="D2756">
            <v>4</v>
          </cell>
          <cell r="E2756">
            <v>0</v>
          </cell>
          <cell r="F2756">
            <v>0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0</v>
          </cell>
          <cell r="P2756">
            <v>0</v>
          </cell>
          <cell r="Q2756">
            <v>38866264.770000003</v>
          </cell>
          <cell r="R2756">
            <v>40781817.890000001</v>
          </cell>
          <cell r="S2756">
            <v>43737373.329999998</v>
          </cell>
          <cell r="T2756">
            <v>50745137.520000003</v>
          </cell>
          <cell r="U2756">
            <v>57986624.920000002</v>
          </cell>
          <cell r="V2756">
            <v>70896970.730000004</v>
          </cell>
          <cell r="W2756">
            <v>85816240.040000007</v>
          </cell>
          <cell r="X2756">
            <v>95989324.739999995</v>
          </cell>
          <cell r="Y2756">
            <v>46013975.18</v>
          </cell>
          <cell r="Z2756">
            <v>41275091.68</v>
          </cell>
          <cell r="AA2756">
            <v>41557836.600000001</v>
          </cell>
          <cell r="AB2756">
            <v>27937314.699999999</v>
          </cell>
          <cell r="AC2756">
            <v>32653948.27</v>
          </cell>
          <cell r="AD2756">
            <v>35783153.369999997</v>
          </cell>
          <cell r="AE2756">
            <v>37143173.57</v>
          </cell>
          <cell r="AF2756">
            <v>42473669.960000001</v>
          </cell>
          <cell r="AG2756">
            <v>25688646.710000001</v>
          </cell>
          <cell r="AH2756">
            <v>32692523.310000002</v>
          </cell>
          <cell r="AI2756">
            <v>43399986.440000005</v>
          </cell>
          <cell r="AJ2756">
            <v>57481283.940000005</v>
          </cell>
          <cell r="AK2756">
            <v>59380560.200000003</v>
          </cell>
          <cell r="AL2756">
            <v>73472869.020000011</v>
          </cell>
          <cell r="AM2756">
            <v>81148079.290000007</v>
          </cell>
          <cell r="AN2756">
            <v>33435767.680000007</v>
          </cell>
          <cell r="AO2756">
            <v>28620965.620000001</v>
          </cell>
          <cell r="AP2756">
            <v>40330497.469999999</v>
          </cell>
          <cell r="AQ2756">
            <v>63958061.020000003</v>
          </cell>
          <cell r="AR2756">
            <v>64236166.770000003</v>
          </cell>
          <cell r="AS2756">
            <v>62003098.439999998</v>
          </cell>
          <cell r="AT2756">
            <v>68190086.700000003</v>
          </cell>
          <cell r="AU2756">
            <v>75322518.939999998</v>
          </cell>
          <cell r="AV2756">
            <v>95507265.920000002</v>
          </cell>
          <cell r="AW2756">
            <v>97762809.430000007</v>
          </cell>
          <cell r="AX2756">
            <v>106982164.90000001</v>
          </cell>
          <cell r="AY2756">
            <v>91114011.959999993</v>
          </cell>
          <cell r="AZ2756">
            <v>61648047.859999999</v>
          </cell>
          <cell r="BA2756">
            <v>55100056.630000003</v>
          </cell>
          <cell r="BB2756">
            <v>62155821.700000003</v>
          </cell>
          <cell r="BC2756">
            <v>65896605.450000003</v>
          </cell>
          <cell r="BD2756">
            <v>0</v>
          </cell>
          <cell r="BE2756">
            <v>0</v>
          </cell>
          <cell r="BF2756">
            <v>0</v>
          </cell>
          <cell r="BG2756">
            <v>0</v>
          </cell>
          <cell r="BH2756">
            <v>0</v>
          </cell>
          <cell r="BI2756">
            <v>0</v>
          </cell>
          <cell r="BJ2756">
            <v>0</v>
          </cell>
          <cell r="BK2756">
            <v>0</v>
          </cell>
          <cell r="BL2756">
            <v>0</v>
          </cell>
        </row>
        <row r="2757">
          <cell r="B2757" t="str">
            <v>2.1.01.01.00001</v>
          </cell>
          <cell r="C2757" t="str">
            <v xml:space="preserve">FORNECEDORES - CUB                                </v>
          </cell>
          <cell r="D2757">
            <v>5</v>
          </cell>
          <cell r="E2757">
            <v>0</v>
          </cell>
          <cell r="F2757">
            <v>0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0</v>
          </cell>
          <cell r="P2757">
            <v>0</v>
          </cell>
          <cell r="Q2757">
            <v>8972.7800000000007</v>
          </cell>
          <cell r="R2757">
            <v>56662.03</v>
          </cell>
          <cell r="S2757">
            <v>26837.82</v>
          </cell>
          <cell r="T2757">
            <v>22986.66</v>
          </cell>
          <cell r="U2757">
            <v>67946.850000000006</v>
          </cell>
          <cell r="V2757">
            <v>58634.080000000002</v>
          </cell>
          <cell r="W2757">
            <v>37023.26</v>
          </cell>
          <cell r="X2757">
            <v>102830.73</v>
          </cell>
          <cell r="Y2757">
            <v>59496</v>
          </cell>
          <cell r="Z2757">
            <v>48978.32</v>
          </cell>
          <cell r="AA2757">
            <v>100638.2</v>
          </cell>
          <cell r="AB2757">
            <v>18025</v>
          </cell>
          <cell r="AC2757">
            <v>16362.03</v>
          </cell>
          <cell r="AD2757">
            <v>19268.599999999999</v>
          </cell>
          <cell r="AE2757">
            <v>6536.99</v>
          </cell>
          <cell r="AF2757">
            <v>32289.65</v>
          </cell>
          <cell r="AG2757">
            <v>32912.730000000003</v>
          </cell>
          <cell r="AH2757">
            <v>16472.53</v>
          </cell>
          <cell r="AI2757">
            <v>42102</v>
          </cell>
          <cell r="AJ2757">
            <v>66978.070000000007</v>
          </cell>
          <cell r="AK2757">
            <v>34564.120000000003</v>
          </cell>
          <cell r="AL2757">
            <v>51777.95</v>
          </cell>
          <cell r="AM2757">
            <v>25466.58</v>
          </cell>
          <cell r="AN2757">
            <v>15248.8</v>
          </cell>
          <cell r="AO2757">
            <v>10378.81</v>
          </cell>
          <cell r="AP2757">
            <v>11840.64</v>
          </cell>
          <cell r="AQ2757">
            <v>48610.46</v>
          </cell>
          <cell r="AR2757">
            <v>31558.51</v>
          </cell>
          <cell r="AS2757">
            <v>122544.56</v>
          </cell>
          <cell r="AT2757">
            <v>72019.839999999997</v>
          </cell>
          <cell r="AU2757">
            <v>46453.83</v>
          </cell>
          <cell r="AV2757">
            <v>57417.29</v>
          </cell>
          <cell r="AW2757">
            <v>228125.16</v>
          </cell>
          <cell r="AX2757">
            <v>56806.86</v>
          </cell>
          <cell r="AY2757">
            <v>121082.49</v>
          </cell>
          <cell r="AZ2757">
            <v>25963.81</v>
          </cell>
          <cell r="BA2757">
            <v>4873.08</v>
          </cell>
          <cell r="BB2757">
            <v>4873.08</v>
          </cell>
          <cell r="BC2757">
            <v>3898.08</v>
          </cell>
          <cell r="BD2757">
            <v>0</v>
          </cell>
          <cell r="BE2757">
            <v>0</v>
          </cell>
          <cell r="BF2757">
            <v>0</v>
          </cell>
          <cell r="BG2757">
            <v>0</v>
          </cell>
          <cell r="BH2757">
            <v>0</v>
          </cell>
          <cell r="BI2757">
            <v>0</v>
          </cell>
          <cell r="BJ2757">
            <v>0</v>
          </cell>
          <cell r="BK2757">
            <v>0</v>
          </cell>
          <cell r="BL2757">
            <v>0</v>
          </cell>
        </row>
        <row r="2758">
          <cell r="B2758" t="str">
            <v>2.1.01.01.00002</v>
          </cell>
          <cell r="C2758" t="str">
            <v xml:space="preserve">FORNECEDORES - MCU                                </v>
          </cell>
          <cell r="D2758">
            <v>5</v>
          </cell>
          <cell r="E2758">
            <v>0</v>
          </cell>
          <cell r="F2758">
            <v>0</v>
          </cell>
          <cell r="G2758">
            <v>0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0</v>
          </cell>
          <cell r="P2758">
            <v>0</v>
          </cell>
          <cell r="Q2758">
            <v>1249825.43</v>
          </cell>
          <cell r="R2758">
            <v>1700851.55</v>
          </cell>
          <cell r="S2758">
            <v>2234559.8199999998</v>
          </cell>
          <cell r="T2758">
            <v>1896758.89</v>
          </cell>
          <cell r="U2758">
            <v>1784733.84</v>
          </cell>
          <cell r="V2758">
            <v>1522384.18</v>
          </cell>
          <cell r="W2758">
            <v>1495995.36</v>
          </cell>
          <cell r="X2758">
            <v>1983706.87</v>
          </cell>
          <cell r="Y2758">
            <v>38684.89</v>
          </cell>
          <cell r="Z2758">
            <v>238401.59</v>
          </cell>
          <cell r="AA2758">
            <v>626689.25</v>
          </cell>
          <cell r="AB2758">
            <v>1209726.28</v>
          </cell>
          <cell r="AC2758">
            <v>3746219.45</v>
          </cell>
          <cell r="AD2758">
            <v>4726576.5199999996</v>
          </cell>
          <cell r="AE2758">
            <v>5158304.1900000004</v>
          </cell>
          <cell r="AF2758">
            <v>4393062.1100000003</v>
          </cell>
          <cell r="AG2758">
            <v>1771372.11</v>
          </cell>
          <cell r="AH2758">
            <v>634519.98</v>
          </cell>
          <cell r="AI2758">
            <v>1620399.34</v>
          </cell>
          <cell r="AJ2758">
            <v>2902596.65</v>
          </cell>
          <cell r="AK2758">
            <v>3607286.45</v>
          </cell>
          <cell r="AL2758">
            <v>4316821.4000000004</v>
          </cell>
          <cell r="AM2758">
            <v>3552938.27</v>
          </cell>
          <cell r="AN2758">
            <v>868881.09</v>
          </cell>
          <cell r="AO2758">
            <v>-125449.68</v>
          </cell>
          <cell r="AP2758">
            <v>132465.4</v>
          </cell>
          <cell r="AQ2758">
            <v>1874026.18</v>
          </cell>
          <cell r="AR2758">
            <v>1356128.79</v>
          </cell>
          <cell r="AS2758">
            <v>1123607.44</v>
          </cell>
          <cell r="AT2758">
            <v>125691.74</v>
          </cell>
          <cell r="AU2758">
            <v>-1625040.77</v>
          </cell>
          <cell r="AV2758">
            <v>-128647.54</v>
          </cell>
          <cell r="AW2758">
            <v>1411752.28</v>
          </cell>
          <cell r="AX2758">
            <v>3187730.79</v>
          </cell>
          <cell r="AY2758">
            <v>5092199.7300000004</v>
          </cell>
          <cell r="AZ2758">
            <v>4858910.67</v>
          </cell>
          <cell r="BA2758">
            <v>5667322.2599999998</v>
          </cell>
          <cell r="BB2758">
            <v>5064821.34</v>
          </cell>
          <cell r="BC2758">
            <v>4204272.32</v>
          </cell>
          <cell r="BD2758">
            <v>0</v>
          </cell>
          <cell r="BE2758">
            <v>0</v>
          </cell>
          <cell r="BF2758">
            <v>0</v>
          </cell>
          <cell r="BG2758">
            <v>0</v>
          </cell>
          <cell r="BH2758">
            <v>0</v>
          </cell>
          <cell r="BI2758">
            <v>0</v>
          </cell>
          <cell r="BJ2758">
            <v>0</v>
          </cell>
          <cell r="BK2758">
            <v>0</v>
          </cell>
          <cell r="BL2758">
            <v>0</v>
          </cell>
        </row>
        <row r="2759">
          <cell r="B2759" t="str">
            <v>2.1.01.01.00003</v>
          </cell>
          <cell r="C2759" t="str">
            <v xml:space="preserve">FORNECEDORES - PGA                                </v>
          </cell>
          <cell r="D2759">
            <v>5</v>
          </cell>
          <cell r="E2759">
            <v>0</v>
          </cell>
          <cell r="F2759">
            <v>0</v>
          </cell>
          <cell r="G2759">
            <v>0</v>
          </cell>
          <cell r="H2759">
            <v>0</v>
          </cell>
          <cell r="I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2892406.96</v>
          </cell>
          <cell r="R2759">
            <v>4707298.8</v>
          </cell>
          <cell r="S2759">
            <v>4854397.33</v>
          </cell>
          <cell r="T2759">
            <v>8875697.1500000004</v>
          </cell>
          <cell r="U2759">
            <v>9770625.5199999996</v>
          </cell>
          <cell r="V2759">
            <v>13684506.84</v>
          </cell>
          <cell r="W2759">
            <v>15444526.369999999</v>
          </cell>
          <cell r="X2759">
            <v>13594939.18</v>
          </cell>
          <cell r="Y2759">
            <v>5450387.5599999996</v>
          </cell>
          <cell r="Z2759">
            <v>2079944.98</v>
          </cell>
          <cell r="AA2759">
            <v>3399903.83</v>
          </cell>
          <cell r="AB2759">
            <v>850535.17</v>
          </cell>
          <cell r="AC2759">
            <v>1959861.67</v>
          </cell>
          <cell r="AD2759">
            <v>-191585.64</v>
          </cell>
          <cell r="AE2759">
            <v>1129950.1299999999</v>
          </cell>
          <cell r="AF2759">
            <v>2871448.32</v>
          </cell>
          <cell r="AG2759">
            <v>1190723.6499999999</v>
          </cell>
          <cell r="AH2759">
            <v>1439589.2</v>
          </cell>
          <cell r="AI2759">
            <v>1811473.66</v>
          </cell>
          <cell r="AJ2759">
            <v>2239525.13</v>
          </cell>
          <cell r="AK2759">
            <v>3786675.53</v>
          </cell>
          <cell r="AL2759">
            <v>3137820.84</v>
          </cell>
          <cell r="AM2759">
            <v>2255023.33</v>
          </cell>
          <cell r="AN2759">
            <v>986838.74</v>
          </cell>
          <cell r="AO2759">
            <v>2177266.46</v>
          </cell>
          <cell r="AP2759">
            <v>4569782.24</v>
          </cell>
          <cell r="AQ2759">
            <v>10046357.960000001</v>
          </cell>
          <cell r="AR2759">
            <v>7589561.4900000002</v>
          </cell>
          <cell r="AS2759">
            <v>5780331.0300000003</v>
          </cell>
          <cell r="AT2759">
            <v>5586059.5800000001</v>
          </cell>
          <cell r="AU2759">
            <v>6535621</v>
          </cell>
          <cell r="AV2759">
            <v>6927197.2300000004</v>
          </cell>
          <cell r="AW2759">
            <v>8625216.8699999992</v>
          </cell>
          <cell r="AX2759">
            <v>8633105.5099999998</v>
          </cell>
          <cell r="AY2759">
            <v>4651573.07</v>
          </cell>
          <cell r="AZ2759">
            <v>4486751.12</v>
          </cell>
          <cell r="BA2759">
            <v>3795940.89</v>
          </cell>
          <cell r="BB2759">
            <v>2354838.14</v>
          </cell>
          <cell r="BC2759">
            <v>2251579.06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  <cell r="BK2759">
            <v>0</v>
          </cell>
          <cell r="BL2759">
            <v>0</v>
          </cell>
        </row>
        <row r="2760">
          <cell r="B2760" t="str">
            <v>2.1.01.01.00004</v>
          </cell>
          <cell r="C2760" t="str">
            <v xml:space="preserve">FORNECEDORES - PLN                                </v>
          </cell>
          <cell r="D2760">
            <v>5</v>
          </cell>
          <cell r="E2760">
            <v>0</v>
          </cell>
          <cell r="F2760">
            <v>0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12344658.720000001</v>
          </cell>
          <cell r="R2760">
            <v>9440458.5099999998</v>
          </cell>
          <cell r="S2760">
            <v>10450983.75</v>
          </cell>
          <cell r="T2760">
            <v>13672165.560000001</v>
          </cell>
          <cell r="U2760">
            <v>17659380.530000001</v>
          </cell>
          <cell r="V2760">
            <v>21209753.23</v>
          </cell>
          <cell r="W2760">
            <v>25754904.93</v>
          </cell>
          <cell r="X2760">
            <v>30094663.190000001</v>
          </cell>
          <cell r="Y2760">
            <v>23853365.940000001</v>
          </cell>
          <cell r="Z2760">
            <v>18862883.579999998</v>
          </cell>
          <cell r="AA2760">
            <v>15700367.970000001</v>
          </cell>
          <cell r="AB2760">
            <v>8453285.1600000001</v>
          </cell>
          <cell r="AC2760">
            <v>8026305.8200000003</v>
          </cell>
          <cell r="AD2760">
            <v>9985256.4000000004</v>
          </cell>
          <cell r="AE2760">
            <v>10254715.92</v>
          </cell>
          <cell r="AF2760">
            <v>13221852.07</v>
          </cell>
          <cell r="AG2760">
            <v>8941954.5600000005</v>
          </cell>
          <cell r="AH2760">
            <v>9755268.4500000011</v>
          </cell>
          <cell r="AI2760">
            <v>11982862.650000002</v>
          </cell>
          <cell r="AJ2760">
            <v>12333492.070000002</v>
          </cell>
          <cell r="AK2760">
            <v>11425194.890000002</v>
          </cell>
          <cell r="AL2760">
            <v>13229548.700000003</v>
          </cell>
          <cell r="AM2760">
            <v>9020850.9600000028</v>
          </cell>
          <cell r="AN2760">
            <v>4743059.87</v>
          </cell>
          <cell r="AO2760">
            <v>3644465.13</v>
          </cell>
          <cell r="AP2760">
            <v>5878158.1399999997</v>
          </cell>
          <cell r="AQ2760">
            <v>6924483.1500000004</v>
          </cell>
          <cell r="AR2760">
            <v>8953114.4800000004</v>
          </cell>
          <cell r="AS2760">
            <v>8449699.4299999997</v>
          </cell>
          <cell r="AT2760">
            <v>10862296.9</v>
          </cell>
          <cell r="AU2760">
            <v>17449229.98</v>
          </cell>
          <cell r="AV2760">
            <v>22831821.600000001</v>
          </cell>
          <cell r="AW2760">
            <v>18411656.510000002</v>
          </cell>
          <cell r="AX2760">
            <v>14033274.140000001</v>
          </cell>
          <cell r="AY2760">
            <v>14497981.390000001</v>
          </cell>
          <cell r="AZ2760">
            <v>12408789.640000001</v>
          </cell>
          <cell r="BA2760">
            <v>11087736.880000001</v>
          </cell>
          <cell r="BB2760">
            <v>10875174.289999999</v>
          </cell>
          <cell r="BC2760">
            <v>14755900.109999999</v>
          </cell>
          <cell r="BD2760">
            <v>0</v>
          </cell>
          <cell r="BE2760">
            <v>0</v>
          </cell>
          <cell r="BF2760">
            <v>0</v>
          </cell>
          <cell r="BG2760">
            <v>0</v>
          </cell>
          <cell r="BH2760">
            <v>0</v>
          </cell>
          <cell r="BI2760">
            <v>0</v>
          </cell>
          <cell r="BJ2760">
            <v>0</v>
          </cell>
          <cell r="BK2760">
            <v>0</v>
          </cell>
          <cell r="BL2760">
            <v>0</v>
          </cell>
        </row>
        <row r="2761">
          <cell r="B2761" t="str">
            <v>2.1.01.01.00005</v>
          </cell>
          <cell r="C2761" t="str">
            <v xml:space="preserve">FORNECEDORES - TCR                                </v>
          </cell>
          <cell r="D2761">
            <v>5</v>
          </cell>
          <cell r="E2761">
            <v>0</v>
          </cell>
          <cell r="F2761">
            <v>0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0</v>
          </cell>
          <cell r="P2761">
            <v>0</v>
          </cell>
          <cell r="Q2761">
            <v>5625197.7800000003</v>
          </cell>
          <cell r="R2761">
            <v>5738705.3899999997</v>
          </cell>
          <cell r="S2761">
            <v>4421882.95</v>
          </cell>
          <cell r="T2761">
            <v>3958626.98</v>
          </cell>
          <cell r="U2761">
            <v>4078858.23</v>
          </cell>
          <cell r="V2761">
            <v>3804805.46</v>
          </cell>
          <cell r="W2761">
            <v>3853240.5</v>
          </cell>
          <cell r="X2761">
            <v>4916312.34</v>
          </cell>
          <cell r="Y2761">
            <v>2549537.83</v>
          </cell>
          <cell r="Z2761">
            <v>5505845.5999999996</v>
          </cell>
          <cell r="AA2761">
            <v>7232100.9299999997</v>
          </cell>
          <cell r="AB2761">
            <v>6389140.46</v>
          </cell>
          <cell r="AC2761">
            <v>6428624.2999999998</v>
          </cell>
          <cell r="AD2761">
            <v>5686908.3499999996</v>
          </cell>
          <cell r="AE2761">
            <v>5798182.9199999999</v>
          </cell>
          <cell r="AF2761">
            <v>5468874.96</v>
          </cell>
          <cell r="AG2761">
            <v>2684227.7599999998</v>
          </cell>
          <cell r="AH2761">
            <v>2215472.52</v>
          </cell>
          <cell r="AI2761">
            <v>1592209.61</v>
          </cell>
          <cell r="AJ2761">
            <v>2453519.37</v>
          </cell>
          <cell r="AK2761">
            <v>1074760.8999999999</v>
          </cell>
          <cell r="AL2761">
            <v>4140566.4</v>
          </cell>
          <cell r="AM2761">
            <v>8713734.4299999997</v>
          </cell>
          <cell r="AN2761">
            <v>4254307.28</v>
          </cell>
          <cell r="AO2761">
            <v>3063162.34</v>
          </cell>
          <cell r="AP2761">
            <v>2907137.16</v>
          </cell>
          <cell r="AQ2761">
            <v>3981895.04</v>
          </cell>
          <cell r="AR2761">
            <v>2935132</v>
          </cell>
          <cell r="AS2761">
            <v>2501654.06</v>
          </cell>
          <cell r="AT2761">
            <v>2217695.48</v>
          </cell>
          <cell r="AU2761">
            <v>2067133.13</v>
          </cell>
          <cell r="AV2761">
            <v>4984727.68</v>
          </cell>
          <cell r="AW2761">
            <v>5518102.2800000003</v>
          </cell>
          <cell r="AX2761">
            <v>7023267.1500000004</v>
          </cell>
          <cell r="AY2761">
            <v>9727127.7899999991</v>
          </cell>
          <cell r="AZ2761">
            <v>7927923.6900000004</v>
          </cell>
          <cell r="BA2761">
            <v>5391696.8399999999</v>
          </cell>
          <cell r="BB2761">
            <v>8343630.5499999998</v>
          </cell>
          <cell r="BC2761">
            <v>6886369.8200000003</v>
          </cell>
          <cell r="BD2761">
            <v>0</v>
          </cell>
          <cell r="BE2761">
            <v>0</v>
          </cell>
          <cell r="BF2761">
            <v>0</v>
          </cell>
          <cell r="BG2761">
            <v>0</v>
          </cell>
          <cell r="BH2761">
            <v>0</v>
          </cell>
          <cell r="BI2761">
            <v>0</v>
          </cell>
          <cell r="BJ2761">
            <v>0</v>
          </cell>
          <cell r="BK2761">
            <v>0</v>
          </cell>
          <cell r="BL2761">
            <v>0</v>
          </cell>
        </row>
        <row r="2762">
          <cell r="B2762" t="str">
            <v>2.1.01.01.00006</v>
          </cell>
          <cell r="C2762" t="str">
            <v xml:space="preserve">FORNECEDORES - UBE                                </v>
          </cell>
          <cell r="D2762">
            <v>5</v>
          </cell>
          <cell r="E2762">
            <v>0</v>
          </cell>
          <cell r="F2762">
            <v>0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0</v>
          </cell>
          <cell r="P2762">
            <v>0</v>
          </cell>
          <cell r="Q2762">
            <v>2419137.62</v>
          </cell>
          <cell r="R2762">
            <v>2419137.62</v>
          </cell>
          <cell r="S2762">
            <v>2371506.86</v>
          </cell>
          <cell r="T2762">
            <v>1968353.96</v>
          </cell>
          <cell r="U2762">
            <v>1964119.9</v>
          </cell>
          <cell r="V2762">
            <v>1964907.04</v>
          </cell>
          <cell r="W2762">
            <v>1967676.55</v>
          </cell>
          <cell r="X2762">
            <v>1958359.93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0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0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0</v>
          </cell>
          <cell r="AY2762">
            <v>197279.2</v>
          </cell>
          <cell r="AZ2762">
            <v>540611.26</v>
          </cell>
          <cell r="BA2762">
            <v>0</v>
          </cell>
          <cell r="BB2762">
            <v>0</v>
          </cell>
          <cell r="BC2762">
            <v>0</v>
          </cell>
          <cell r="BD2762">
            <v>0</v>
          </cell>
          <cell r="BE2762">
            <v>0</v>
          </cell>
          <cell r="BF2762">
            <v>0</v>
          </cell>
          <cell r="BG2762">
            <v>0</v>
          </cell>
          <cell r="BH2762">
            <v>0</v>
          </cell>
          <cell r="BI2762">
            <v>0</v>
          </cell>
          <cell r="BJ2762">
            <v>0</v>
          </cell>
          <cell r="BK2762">
            <v>0</v>
          </cell>
          <cell r="BL2762">
            <v>0</v>
          </cell>
        </row>
        <row r="2763">
          <cell r="B2763" t="str">
            <v>2.1.01.01.00007</v>
          </cell>
          <cell r="C2763" t="str">
            <v xml:space="preserve">FORNECEDORES - UBR                                </v>
          </cell>
          <cell r="D2763">
            <v>5</v>
          </cell>
          <cell r="E2763">
            <v>0</v>
          </cell>
          <cell r="F2763">
            <v>0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13524959.6</v>
          </cell>
          <cell r="R2763">
            <v>15816458.550000001</v>
          </cell>
          <cell r="S2763">
            <v>17947501.359999999</v>
          </cell>
          <cell r="T2763">
            <v>18780601.109999999</v>
          </cell>
          <cell r="U2763">
            <v>20099792.800000001</v>
          </cell>
          <cell r="V2763">
            <v>24804334.030000001</v>
          </cell>
          <cell r="W2763">
            <v>31911057.699999999</v>
          </cell>
          <cell r="X2763">
            <v>37698992.380000003</v>
          </cell>
          <cell r="Y2763">
            <v>10148770.67</v>
          </cell>
          <cell r="Z2763">
            <v>9869757.1699999999</v>
          </cell>
          <cell r="AA2763">
            <v>10985553.279999999</v>
          </cell>
          <cell r="AB2763">
            <v>7234951.6299999999</v>
          </cell>
          <cell r="AC2763">
            <v>8353123.8099999996</v>
          </cell>
          <cell r="AD2763">
            <v>10565095.25</v>
          </cell>
          <cell r="AE2763">
            <v>9434139.9700000007</v>
          </cell>
          <cell r="AF2763">
            <v>11249176.4</v>
          </cell>
          <cell r="AG2763">
            <v>6831918.0700000003</v>
          </cell>
          <cell r="AH2763">
            <v>11378976.74</v>
          </cell>
          <cell r="AI2763">
            <v>16559900.77</v>
          </cell>
          <cell r="AJ2763">
            <v>21599318.129999999</v>
          </cell>
          <cell r="AK2763">
            <v>19153419.189999998</v>
          </cell>
          <cell r="AL2763">
            <v>29575240.649999999</v>
          </cell>
          <cell r="AM2763">
            <v>36979779.670000002</v>
          </cell>
          <cell r="AN2763">
            <v>7844977.8200000003</v>
          </cell>
          <cell r="AO2763">
            <v>4372381.4000000004</v>
          </cell>
          <cell r="AP2763">
            <v>10098198.210000001</v>
          </cell>
          <cell r="AQ2763">
            <v>13063536.83</v>
          </cell>
          <cell r="AR2763">
            <v>16720421.42</v>
          </cell>
          <cell r="AS2763">
            <v>17195238.489999998</v>
          </cell>
          <cell r="AT2763">
            <v>22582506.510000002</v>
          </cell>
          <cell r="AU2763">
            <v>22287777.670000002</v>
          </cell>
          <cell r="AV2763">
            <v>30731626.899999999</v>
          </cell>
          <cell r="AW2763">
            <v>32491049.289999999</v>
          </cell>
          <cell r="AX2763">
            <v>40594946.880000003</v>
          </cell>
          <cell r="AY2763">
            <v>33934012.240000002</v>
          </cell>
          <cell r="AZ2763">
            <v>14895360.449999999</v>
          </cell>
          <cell r="BA2763">
            <v>13961867.08</v>
          </cell>
          <cell r="BB2763">
            <v>15890454.189999999</v>
          </cell>
          <cell r="BC2763">
            <v>15882596.01</v>
          </cell>
          <cell r="BD2763">
            <v>0</v>
          </cell>
          <cell r="BE2763">
            <v>0</v>
          </cell>
          <cell r="BF2763">
            <v>0</v>
          </cell>
          <cell r="BG2763">
            <v>0</v>
          </cell>
          <cell r="BH2763">
            <v>0</v>
          </cell>
          <cell r="BI2763">
            <v>0</v>
          </cell>
          <cell r="BJ2763">
            <v>0</v>
          </cell>
          <cell r="BK2763">
            <v>0</v>
          </cell>
          <cell r="BL2763">
            <v>0</v>
          </cell>
        </row>
        <row r="2764">
          <cell r="B2764" t="str">
            <v>2.1.01.01.00008</v>
          </cell>
          <cell r="C2764" t="str">
            <v xml:space="preserve">FORNECEDORES - VNA                                </v>
          </cell>
          <cell r="D2764">
            <v>5</v>
          </cell>
          <cell r="E2764">
            <v>0</v>
          </cell>
          <cell r="F2764">
            <v>0</v>
          </cell>
          <cell r="G2764">
            <v>0</v>
          </cell>
          <cell r="H2764">
            <v>0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801105.88</v>
          </cell>
          <cell r="R2764">
            <v>902245.44</v>
          </cell>
          <cell r="S2764">
            <v>1429703.44</v>
          </cell>
          <cell r="T2764">
            <v>1574401.62</v>
          </cell>
          <cell r="U2764">
            <v>1846811.47</v>
          </cell>
          <cell r="V2764">
            <v>2296779.85</v>
          </cell>
          <cell r="W2764">
            <v>2266483.7000000002</v>
          </cell>
          <cell r="X2764">
            <v>2066564.4</v>
          </cell>
          <cell r="Y2764">
            <v>691815.69</v>
          </cell>
          <cell r="Z2764">
            <v>246655.86</v>
          </cell>
          <cell r="AA2764">
            <v>281854.90000000002</v>
          </cell>
          <cell r="AB2764">
            <v>526222.81000000006</v>
          </cell>
          <cell r="AC2764">
            <v>1440336.22</v>
          </cell>
          <cell r="AD2764">
            <v>1424065.71</v>
          </cell>
          <cell r="AE2764">
            <v>1884043.03</v>
          </cell>
          <cell r="AF2764">
            <v>1106364.33</v>
          </cell>
          <cell r="AG2764">
            <v>740861.43999999994</v>
          </cell>
          <cell r="AH2764">
            <v>1703100.96</v>
          </cell>
          <cell r="AI2764">
            <v>3154348.36</v>
          </cell>
          <cell r="AJ2764">
            <v>4420565.04</v>
          </cell>
          <cell r="AK2764">
            <v>5732804.5700000003</v>
          </cell>
          <cell r="AL2764">
            <v>7159383.3200000003</v>
          </cell>
          <cell r="AM2764">
            <v>8126199.1000000006</v>
          </cell>
          <cell r="AN2764">
            <v>8968505.1300000008</v>
          </cell>
          <cell r="AO2764">
            <v>9673704.7200000007</v>
          </cell>
          <cell r="AP2764">
            <v>10686224.720000001</v>
          </cell>
          <cell r="AQ2764">
            <v>12961176.42</v>
          </cell>
          <cell r="AR2764">
            <v>11082053.07</v>
          </cell>
          <cell r="AS2764">
            <v>10489964.09</v>
          </cell>
          <cell r="AT2764">
            <v>11381645.279999999</v>
          </cell>
          <cell r="AU2764">
            <v>12809076.550000001</v>
          </cell>
          <cell r="AV2764">
            <v>10923230.24</v>
          </cell>
          <cell r="AW2764">
            <v>8637810.0700000003</v>
          </cell>
          <cell r="AX2764">
            <v>7115672.9500000002</v>
          </cell>
          <cell r="AY2764">
            <v>4835528.46</v>
          </cell>
          <cell r="AZ2764">
            <v>1100051.26</v>
          </cell>
          <cell r="BA2764">
            <v>536228.1</v>
          </cell>
          <cell r="BB2764">
            <v>2051880.96</v>
          </cell>
          <cell r="BC2764">
            <v>4861262.83</v>
          </cell>
          <cell r="BD2764">
            <v>0</v>
          </cell>
          <cell r="BE2764">
            <v>0</v>
          </cell>
          <cell r="BF2764">
            <v>0</v>
          </cell>
          <cell r="BG2764">
            <v>0</v>
          </cell>
          <cell r="BH2764">
            <v>0</v>
          </cell>
          <cell r="BI2764">
            <v>0</v>
          </cell>
          <cell r="BJ2764">
            <v>0</v>
          </cell>
          <cell r="BK2764">
            <v>0</v>
          </cell>
          <cell r="BL2764">
            <v>0</v>
          </cell>
        </row>
        <row r="2765">
          <cell r="B2765" t="str">
            <v>2.1.01.01.00009</v>
          </cell>
          <cell r="C2765" t="str">
            <v xml:space="preserve">FORNECEDORES - HTP                                </v>
          </cell>
          <cell r="D2765">
            <v>5</v>
          </cell>
          <cell r="E2765">
            <v>0</v>
          </cell>
          <cell r="F2765">
            <v>0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31.5</v>
          </cell>
          <cell r="W2765">
            <v>244.65</v>
          </cell>
          <cell r="X2765">
            <v>1448.56</v>
          </cell>
          <cell r="Y2765">
            <v>0</v>
          </cell>
          <cell r="Z2765">
            <v>301.42</v>
          </cell>
          <cell r="AA2765">
            <v>0</v>
          </cell>
          <cell r="AB2765">
            <v>0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0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0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0</v>
          </cell>
          <cell r="AY2765">
            <v>0</v>
          </cell>
          <cell r="AZ2765">
            <v>0</v>
          </cell>
          <cell r="BA2765">
            <v>0</v>
          </cell>
          <cell r="BB2765">
            <v>0</v>
          </cell>
          <cell r="BC2765">
            <v>0</v>
          </cell>
          <cell r="BD2765">
            <v>0</v>
          </cell>
          <cell r="BE2765">
            <v>0</v>
          </cell>
          <cell r="BF2765">
            <v>0</v>
          </cell>
          <cell r="BG2765">
            <v>0</v>
          </cell>
          <cell r="BH2765">
            <v>0</v>
          </cell>
          <cell r="BI2765">
            <v>0</v>
          </cell>
          <cell r="BJ2765">
            <v>0</v>
          </cell>
          <cell r="BK2765">
            <v>0</v>
          </cell>
          <cell r="BL2765">
            <v>0</v>
          </cell>
        </row>
        <row r="2766">
          <cell r="B2766" t="str">
            <v>2.1.01.01.00010</v>
          </cell>
          <cell r="C2766" t="str">
            <v xml:space="preserve">FORNECEDORES - HTL                                </v>
          </cell>
          <cell r="D2766">
            <v>5</v>
          </cell>
          <cell r="E2766">
            <v>0</v>
          </cell>
          <cell r="F2766">
            <v>0</v>
          </cell>
          <cell r="G2766">
            <v>0</v>
          </cell>
          <cell r="H2766">
            <v>0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  <cell r="AY2766">
            <v>0</v>
          </cell>
          <cell r="AZ2766">
            <v>0</v>
          </cell>
          <cell r="BA2766">
            <v>0</v>
          </cell>
          <cell r="BB2766">
            <v>0</v>
          </cell>
          <cell r="BC2766">
            <v>0</v>
          </cell>
          <cell r="BD2766">
            <v>0</v>
          </cell>
          <cell r="BE2766">
            <v>0</v>
          </cell>
          <cell r="BF2766">
            <v>0</v>
          </cell>
          <cell r="BG2766">
            <v>0</v>
          </cell>
          <cell r="BH2766">
            <v>0</v>
          </cell>
          <cell r="BI2766">
            <v>0</v>
          </cell>
          <cell r="BJ2766">
            <v>0</v>
          </cell>
          <cell r="BK2766">
            <v>0</v>
          </cell>
          <cell r="BL2766">
            <v>0</v>
          </cell>
        </row>
        <row r="2767">
          <cell r="B2767" t="str">
            <v>2.1.01.01.00011</v>
          </cell>
          <cell r="C2767" t="str">
            <v xml:space="preserve">FORNECEDORES - HTV                                </v>
          </cell>
          <cell r="D2767">
            <v>5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  <cell r="AY2767">
            <v>0</v>
          </cell>
          <cell r="AZ2767">
            <v>0</v>
          </cell>
          <cell r="BA2767">
            <v>0</v>
          </cell>
          <cell r="BB2767">
            <v>0</v>
          </cell>
          <cell r="BC2767">
            <v>0</v>
          </cell>
          <cell r="BD2767">
            <v>0</v>
          </cell>
          <cell r="BE2767">
            <v>0</v>
          </cell>
          <cell r="BF2767">
            <v>0</v>
          </cell>
          <cell r="BG2767">
            <v>0</v>
          </cell>
          <cell r="BH2767">
            <v>0</v>
          </cell>
          <cell r="BI2767">
            <v>0</v>
          </cell>
          <cell r="BJ2767">
            <v>0</v>
          </cell>
          <cell r="BK2767">
            <v>0</v>
          </cell>
          <cell r="BL2767">
            <v>0</v>
          </cell>
        </row>
        <row r="2768">
          <cell r="B2768" t="str">
            <v>2.1.01.01.00012</v>
          </cell>
          <cell r="C2768" t="str">
            <v xml:space="preserve">FORNECEDORES - CMC                                </v>
          </cell>
          <cell r="D2768">
            <v>5</v>
          </cell>
          <cell r="E2768">
            <v>0</v>
          </cell>
          <cell r="F2768">
            <v>0</v>
          </cell>
          <cell r="G2768">
            <v>0</v>
          </cell>
          <cell r="H2768">
            <v>0</v>
          </cell>
          <cell r="I2768">
            <v>0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  <cell r="T2768">
            <v>-4454.41</v>
          </cell>
          <cell r="U2768">
            <v>714355.78</v>
          </cell>
          <cell r="V2768">
            <v>1550834.52</v>
          </cell>
          <cell r="W2768">
            <v>3085087.02</v>
          </cell>
          <cell r="X2768">
            <v>3571507.16</v>
          </cell>
          <cell r="Y2768">
            <v>3221916.6</v>
          </cell>
          <cell r="Z2768">
            <v>4422323.16</v>
          </cell>
          <cell r="AA2768">
            <v>3230728.24</v>
          </cell>
          <cell r="AB2768">
            <v>3255428.19</v>
          </cell>
          <cell r="AC2768">
            <v>2683114.9700000002</v>
          </cell>
          <cell r="AD2768">
            <v>3567568.18</v>
          </cell>
          <cell r="AE2768">
            <v>3477300.42</v>
          </cell>
          <cell r="AF2768">
            <v>4130602.12</v>
          </cell>
          <cell r="AG2768">
            <v>3494676.39</v>
          </cell>
          <cell r="AH2768">
            <v>5448533.2300000004</v>
          </cell>
          <cell r="AI2768">
            <v>6045206.3300000001</v>
          </cell>
          <cell r="AJ2768">
            <v>10384059.33</v>
          </cell>
          <cell r="AK2768">
            <v>13060770.98</v>
          </cell>
          <cell r="AL2768">
            <v>10413818.91</v>
          </cell>
          <cell r="AM2768">
            <v>10487352.390000001</v>
          </cell>
          <cell r="AN2768">
            <v>4846888.53</v>
          </cell>
          <cell r="AO2768">
            <v>4627619.57</v>
          </cell>
          <cell r="AP2768">
            <v>4715587.51</v>
          </cell>
          <cell r="AQ2768">
            <v>13702001.119999999</v>
          </cell>
          <cell r="AR2768">
            <v>14234591.33</v>
          </cell>
          <cell r="AS2768">
            <v>15075600.85</v>
          </cell>
          <cell r="AT2768">
            <v>14034856.939999999</v>
          </cell>
          <cell r="AU2768">
            <v>13979206.73</v>
          </cell>
          <cell r="AV2768">
            <v>16775482.789999999</v>
          </cell>
          <cell r="AW2768">
            <v>19281778.32</v>
          </cell>
          <cell r="AX2768">
            <v>23021646.789999999</v>
          </cell>
          <cell r="AY2768">
            <v>15343833.800000001</v>
          </cell>
          <cell r="AZ2768">
            <v>13991229.75</v>
          </cell>
          <cell r="BA2768">
            <v>13029065.85</v>
          </cell>
          <cell r="BB2768">
            <v>16149734.91</v>
          </cell>
          <cell r="BC2768">
            <v>14664647.439999999</v>
          </cell>
          <cell r="BD2768">
            <v>0</v>
          </cell>
          <cell r="BE2768">
            <v>0</v>
          </cell>
          <cell r="BF2768">
            <v>0</v>
          </cell>
          <cell r="BG2768">
            <v>0</v>
          </cell>
          <cell r="BH2768">
            <v>0</v>
          </cell>
          <cell r="BI2768">
            <v>0</v>
          </cell>
          <cell r="BJ2768">
            <v>0</v>
          </cell>
          <cell r="BK2768">
            <v>0</v>
          </cell>
          <cell r="BL2768">
            <v>0</v>
          </cell>
        </row>
        <row r="2769">
          <cell r="B2769" t="str">
            <v>2.1.01.01.00013</v>
          </cell>
          <cell r="C2769" t="str">
            <v xml:space="preserve">FORNECEDORES - PEP                                </v>
          </cell>
          <cell r="D2769">
            <v>5</v>
          </cell>
          <cell r="E2769">
            <v>0</v>
          </cell>
          <cell r="F2769">
            <v>0</v>
          </cell>
          <cell r="G2769">
            <v>0</v>
          </cell>
          <cell r="H2769">
            <v>0</v>
          </cell>
          <cell r="I2769">
            <v>0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0</v>
          </cell>
          <cell r="P2769">
            <v>0</v>
          </cell>
          <cell r="AO2769">
            <v>0</v>
          </cell>
          <cell r="AP2769">
            <v>0</v>
          </cell>
          <cell r="AQ2769">
            <v>0</v>
          </cell>
          <cell r="AR2769">
            <v>0</v>
          </cell>
          <cell r="AS2769">
            <v>0</v>
          </cell>
          <cell r="AT2769">
            <v>0</v>
          </cell>
          <cell r="AU2769">
            <v>6055</v>
          </cell>
          <cell r="AV2769">
            <v>1746.58</v>
          </cell>
          <cell r="AW2769">
            <v>1275</v>
          </cell>
          <cell r="AX2769">
            <v>7302.61</v>
          </cell>
          <cell r="AY2769">
            <v>0</v>
          </cell>
          <cell r="AZ2769">
            <v>0</v>
          </cell>
          <cell r="BA2769">
            <v>5601.16</v>
          </cell>
          <cell r="BB2769">
            <v>277.27</v>
          </cell>
          <cell r="BC2769">
            <v>277.27</v>
          </cell>
          <cell r="BD2769">
            <v>0</v>
          </cell>
          <cell r="BE2769">
            <v>0</v>
          </cell>
          <cell r="BF2769">
            <v>0</v>
          </cell>
          <cell r="BG2769">
            <v>0</v>
          </cell>
          <cell r="BH2769">
            <v>0</v>
          </cell>
          <cell r="BI2769">
            <v>0</v>
          </cell>
          <cell r="BJ2769">
            <v>0</v>
          </cell>
          <cell r="BK2769">
            <v>0</v>
          </cell>
          <cell r="BL2769">
            <v>0</v>
          </cell>
        </row>
        <row r="2770">
          <cell r="B2770" t="str">
            <v>2.1.01.01.00014</v>
          </cell>
          <cell r="C2770" t="str">
            <v xml:space="preserve">FORNECEDORES - CAT                                </v>
          </cell>
          <cell r="D2770">
            <v>5</v>
          </cell>
          <cell r="E2770">
            <v>0</v>
          </cell>
          <cell r="F2770">
            <v>0</v>
          </cell>
          <cell r="G2770">
            <v>0</v>
          </cell>
          <cell r="H2770">
            <v>0</v>
          </cell>
          <cell r="I2770">
            <v>0</v>
          </cell>
          <cell r="J2770">
            <v>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0</v>
          </cell>
          <cell r="P2770">
            <v>0</v>
          </cell>
          <cell r="Q2770">
            <v>0</v>
          </cell>
          <cell r="R2770">
            <v>0</v>
          </cell>
          <cell r="S2770">
            <v>0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  <cell r="X2770">
            <v>0</v>
          </cell>
          <cell r="Y2770">
            <v>0</v>
          </cell>
          <cell r="Z2770">
            <v>0</v>
          </cell>
          <cell r="AA2770">
            <v>0</v>
          </cell>
          <cell r="AB2770">
            <v>0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H2770">
            <v>100589.7</v>
          </cell>
          <cell r="AI2770">
            <v>591483.72</v>
          </cell>
          <cell r="AJ2770">
            <v>1081230.1499999999</v>
          </cell>
          <cell r="AK2770">
            <v>1505083.57</v>
          </cell>
          <cell r="AL2770">
            <v>1447890.85</v>
          </cell>
          <cell r="AM2770">
            <v>1986734.56</v>
          </cell>
          <cell r="AN2770">
            <v>907060.42</v>
          </cell>
          <cell r="AO2770">
            <v>1177436.8700000001</v>
          </cell>
          <cell r="AP2770">
            <v>1331103.45</v>
          </cell>
          <cell r="AQ2770">
            <v>1355973.86</v>
          </cell>
          <cell r="AR2770">
            <v>1333605.68</v>
          </cell>
          <cell r="AS2770">
            <v>1264458.49</v>
          </cell>
          <cell r="AT2770">
            <v>1327314.43</v>
          </cell>
          <cell r="AU2770">
            <v>1767005.82</v>
          </cell>
          <cell r="AV2770">
            <v>2402646.94</v>
          </cell>
          <cell r="AW2770">
            <v>3156027.44</v>
          </cell>
          <cell r="AX2770">
            <v>3298842.38</v>
          </cell>
          <cell r="AY2770">
            <v>2717574.54</v>
          </cell>
          <cell r="AZ2770">
            <v>1411072.76</v>
          </cell>
          <cell r="BA2770">
            <v>1618341.04</v>
          </cell>
          <cell r="BB2770">
            <v>1418753.52</v>
          </cell>
          <cell r="BC2770">
            <v>2384419.06</v>
          </cell>
          <cell r="BD2770">
            <v>0</v>
          </cell>
          <cell r="BE2770">
            <v>0</v>
          </cell>
          <cell r="BF2770">
            <v>0</v>
          </cell>
          <cell r="BG2770">
            <v>0</v>
          </cell>
          <cell r="BH2770">
            <v>0</v>
          </cell>
          <cell r="BI2770">
            <v>0</v>
          </cell>
          <cell r="BJ2770">
            <v>0</v>
          </cell>
          <cell r="BK2770">
            <v>0</v>
          </cell>
          <cell r="BL2770">
            <v>0</v>
          </cell>
        </row>
        <row r="2771">
          <cell r="B2771" t="str">
            <v>2.1.01.01.00015</v>
          </cell>
          <cell r="C2771" t="str">
            <v xml:space="preserve">FORNECEDORES - PL2                                </v>
          </cell>
          <cell r="D2771">
            <v>5</v>
          </cell>
          <cell r="E2771">
            <v>0</v>
          </cell>
          <cell r="F2771">
            <v>0</v>
          </cell>
          <cell r="G2771">
            <v>0</v>
          </cell>
          <cell r="H2771">
            <v>0</v>
          </cell>
          <cell r="I2771">
            <v>0</v>
          </cell>
          <cell r="J2771">
            <v>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0</v>
          </cell>
          <cell r="P2771">
            <v>0</v>
          </cell>
          <cell r="AO2771">
            <v>0</v>
          </cell>
          <cell r="AP2771">
            <v>0</v>
          </cell>
          <cell r="AQ2771">
            <v>0</v>
          </cell>
          <cell r="AR2771">
            <v>0</v>
          </cell>
          <cell r="AS2771">
            <v>0</v>
          </cell>
          <cell r="AT2771">
            <v>0</v>
          </cell>
          <cell r="AU2771">
            <v>0</v>
          </cell>
          <cell r="AV2771">
            <v>16.21</v>
          </cell>
          <cell r="AW2771">
            <v>16.21</v>
          </cell>
          <cell r="AX2771">
            <v>9568.84</v>
          </cell>
          <cell r="AY2771">
            <v>-4180.75</v>
          </cell>
          <cell r="AZ2771">
            <v>1383.45</v>
          </cell>
          <cell r="BA2771">
            <v>1383.45</v>
          </cell>
          <cell r="BB2771">
            <v>1383.45</v>
          </cell>
          <cell r="BC2771">
            <v>1383.45</v>
          </cell>
          <cell r="BD2771">
            <v>0</v>
          </cell>
          <cell r="BE2771">
            <v>0</v>
          </cell>
          <cell r="BF2771">
            <v>0</v>
          </cell>
          <cell r="BG2771">
            <v>0</v>
          </cell>
          <cell r="BH2771">
            <v>0</v>
          </cell>
          <cell r="BI2771">
            <v>0</v>
          </cell>
          <cell r="BJ2771">
            <v>0</v>
          </cell>
          <cell r="BK2771">
            <v>0</v>
          </cell>
          <cell r="BL2771">
            <v>0</v>
          </cell>
        </row>
        <row r="2772">
          <cell r="B2772" t="str">
            <v>2.1.01.01.00016</v>
          </cell>
          <cell r="C2772" t="str">
            <v xml:space="preserve">FORNECEDORES - ROC                                </v>
          </cell>
          <cell r="D2772">
            <v>5</v>
          </cell>
          <cell r="E2772">
            <v>0</v>
          </cell>
          <cell r="F2772">
            <v>0</v>
          </cell>
          <cell r="G2772">
            <v>0</v>
          </cell>
          <cell r="H2772">
            <v>0</v>
          </cell>
          <cell r="I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  <cell r="AO2772">
            <v>0</v>
          </cell>
          <cell r="AP2772">
            <v>0</v>
          </cell>
          <cell r="AQ2772">
            <v>0</v>
          </cell>
          <cell r="AR2772">
            <v>0</v>
          </cell>
          <cell r="AS2772">
            <v>0</v>
          </cell>
          <cell r="AT2772">
            <v>0</v>
          </cell>
          <cell r="AU2772">
            <v>0</v>
          </cell>
          <cell r="AV2772">
            <v>0</v>
          </cell>
          <cell r="AW2772">
            <v>0</v>
          </cell>
          <cell r="AX2772">
            <v>0</v>
          </cell>
          <cell r="AY2772">
            <v>0</v>
          </cell>
          <cell r="AZ2772">
            <v>0</v>
          </cell>
          <cell r="BA2772">
            <v>0</v>
          </cell>
          <cell r="BB2772">
            <v>0</v>
          </cell>
          <cell r="BC2772">
            <v>0</v>
          </cell>
          <cell r="BD2772">
            <v>0</v>
          </cell>
          <cell r="BE2772">
            <v>0</v>
          </cell>
          <cell r="BF2772">
            <v>0</v>
          </cell>
          <cell r="BG2772">
            <v>0</v>
          </cell>
          <cell r="BH2772">
            <v>0</v>
          </cell>
          <cell r="BI2772">
            <v>0</v>
          </cell>
          <cell r="BJ2772">
            <v>0</v>
          </cell>
          <cell r="BK2772">
            <v>0</v>
          </cell>
          <cell r="BL2772">
            <v>0</v>
          </cell>
        </row>
        <row r="2773">
          <cell r="B2773" t="str">
            <v>2.1.01.02</v>
          </cell>
          <cell r="C2773" t="str">
            <v xml:space="preserve">TRIBUTOS E TAXAS A PAGAR                          </v>
          </cell>
          <cell r="D2773">
            <v>4</v>
          </cell>
          <cell r="E2773">
            <v>0</v>
          </cell>
          <cell r="F2773">
            <v>0</v>
          </cell>
          <cell r="G2773">
            <v>0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0</v>
          </cell>
          <cell r="P2773">
            <v>0</v>
          </cell>
          <cell r="Q2773">
            <v>8573160.2599999998</v>
          </cell>
          <cell r="R2773">
            <v>8388287.1200000001</v>
          </cell>
          <cell r="S2773">
            <v>8518412.8300000001</v>
          </cell>
          <cell r="T2773">
            <v>7914788.4100000001</v>
          </cell>
          <cell r="U2773">
            <v>8259901.3899999997</v>
          </cell>
          <cell r="V2773">
            <v>8926809.9000000004</v>
          </cell>
          <cell r="W2773">
            <v>10217224.060000001</v>
          </cell>
          <cell r="X2773">
            <v>11839793.23</v>
          </cell>
          <cell r="Y2773">
            <v>14201959.289999999</v>
          </cell>
          <cell r="Z2773">
            <v>12495048.970000001</v>
          </cell>
          <cell r="AA2773">
            <v>12086958.17</v>
          </cell>
          <cell r="AB2773">
            <v>3548844</v>
          </cell>
          <cell r="AC2773">
            <v>2286526.48</v>
          </cell>
          <cell r="AD2773">
            <v>2257523.6800000002</v>
          </cell>
          <cell r="AE2773">
            <v>1802699.21</v>
          </cell>
          <cell r="AF2773">
            <v>1550766.24</v>
          </cell>
          <cell r="AG2773">
            <v>1371006.58</v>
          </cell>
          <cell r="AH2773">
            <v>1904289.09</v>
          </cell>
          <cell r="AI2773">
            <v>3072999.51</v>
          </cell>
          <cell r="AJ2773">
            <v>3644812.45</v>
          </cell>
          <cell r="AK2773">
            <v>5469371.9800000004</v>
          </cell>
          <cell r="AL2773">
            <v>6198606.1800000006</v>
          </cell>
          <cell r="AM2773">
            <v>5160494.84</v>
          </cell>
          <cell r="AN2773">
            <v>4451397.59</v>
          </cell>
          <cell r="AO2773">
            <v>6718212.3899999997</v>
          </cell>
          <cell r="AP2773">
            <v>11652142.890000001</v>
          </cell>
          <cell r="AQ2773">
            <v>9732109.6899999995</v>
          </cell>
          <cell r="AR2773">
            <v>8510848.75</v>
          </cell>
          <cell r="AS2773">
            <v>4122498.99</v>
          </cell>
          <cell r="AT2773">
            <v>5164203.54</v>
          </cell>
          <cell r="AU2773">
            <v>4973910.32</v>
          </cell>
          <cell r="AV2773">
            <v>7724671.8399999999</v>
          </cell>
          <cell r="AW2773">
            <v>18606407.109999999</v>
          </cell>
          <cell r="AX2773">
            <v>19024987.329999998</v>
          </cell>
          <cell r="AY2773">
            <v>17218223</v>
          </cell>
          <cell r="AZ2773">
            <v>15425186.560000001</v>
          </cell>
          <cell r="BA2773">
            <v>20950195.75</v>
          </cell>
          <cell r="BB2773">
            <v>22703053.75</v>
          </cell>
          <cell r="BC2773">
            <v>25029030.359999999</v>
          </cell>
          <cell r="BD2773">
            <v>0</v>
          </cell>
          <cell r="BE2773">
            <v>0</v>
          </cell>
          <cell r="BF2773">
            <v>0</v>
          </cell>
          <cell r="BG2773">
            <v>0</v>
          </cell>
          <cell r="BH2773">
            <v>0</v>
          </cell>
          <cell r="BI2773">
            <v>0</v>
          </cell>
          <cell r="BJ2773">
            <v>0</v>
          </cell>
          <cell r="BK2773">
            <v>0</v>
          </cell>
          <cell r="BL2773">
            <v>0</v>
          </cell>
        </row>
        <row r="2774">
          <cell r="A2774">
            <v>35</v>
          </cell>
          <cell r="B2774" t="str">
            <v>2.1.01.02.00001</v>
          </cell>
          <cell r="C2774" t="str">
            <v xml:space="preserve">IRRF                                              </v>
          </cell>
          <cell r="D2774">
            <v>5</v>
          </cell>
          <cell r="E2774">
            <v>0</v>
          </cell>
          <cell r="F2774">
            <v>0</v>
          </cell>
          <cell r="G2774">
            <v>0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34145.550000000003</v>
          </cell>
          <cell r="R2774">
            <v>38679.19</v>
          </cell>
          <cell r="S2774">
            <v>40765.199999999997</v>
          </cell>
          <cell r="T2774">
            <v>39672.550000000003</v>
          </cell>
          <cell r="U2774">
            <v>37199.269999999997</v>
          </cell>
          <cell r="V2774">
            <v>40158.01</v>
          </cell>
          <cell r="W2774">
            <v>61211.99</v>
          </cell>
          <cell r="X2774">
            <v>58047.519999999997</v>
          </cell>
          <cell r="Y2774">
            <v>55214.11</v>
          </cell>
          <cell r="Z2774">
            <v>57534.1</v>
          </cell>
          <cell r="AA2774">
            <v>64163.28</v>
          </cell>
          <cell r="AB2774">
            <v>3761.91</v>
          </cell>
          <cell r="AC2774">
            <v>44536.37</v>
          </cell>
          <cell r="AD2774">
            <v>45726.79</v>
          </cell>
          <cell r="AE2774">
            <v>50787.25</v>
          </cell>
          <cell r="AF2774">
            <v>50485.919999999998</v>
          </cell>
          <cell r="AG2774">
            <v>56746.53</v>
          </cell>
          <cell r="AH2774">
            <v>53900.97</v>
          </cell>
          <cell r="AI2774">
            <v>55301.46</v>
          </cell>
          <cell r="AJ2774">
            <v>61915.03</v>
          </cell>
          <cell r="AK2774">
            <v>67236.820000000007</v>
          </cell>
          <cell r="AL2774">
            <v>62712.69</v>
          </cell>
          <cell r="AM2774">
            <v>74387.63</v>
          </cell>
          <cell r="AN2774">
            <v>7923.679999999993</v>
          </cell>
          <cell r="AO2774">
            <v>57737.41</v>
          </cell>
          <cell r="AP2774">
            <v>59926.7</v>
          </cell>
          <cell r="AQ2774">
            <v>63667.09</v>
          </cell>
          <cell r="AR2774">
            <v>92252.64</v>
          </cell>
          <cell r="AS2774">
            <v>85024.7</v>
          </cell>
          <cell r="AT2774">
            <v>81837.52</v>
          </cell>
          <cell r="AU2774">
            <v>91186.34</v>
          </cell>
          <cell r="AV2774">
            <v>103485.09</v>
          </cell>
          <cell r="AW2774">
            <v>118598.63</v>
          </cell>
          <cell r="AX2774">
            <v>766748.72</v>
          </cell>
          <cell r="AY2774">
            <v>206325.94</v>
          </cell>
          <cell r="AZ2774">
            <v>106240.02</v>
          </cell>
          <cell r="BA2774">
            <v>183353.88</v>
          </cell>
          <cell r="BB2774">
            <v>-55891.24</v>
          </cell>
          <cell r="BC2774">
            <v>-63304.88</v>
          </cell>
          <cell r="BD2774">
            <v>0</v>
          </cell>
          <cell r="BE2774">
            <v>0</v>
          </cell>
          <cell r="BF2774">
            <v>0</v>
          </cell>
          <cell r="BG2774">
            <v>0</v>
          </cell>
          <cell r="BH2774">
            <v>0</v>
          </cell>
          <cell r="BI2774">
            <v>0</v>
          </cell>
          <cell r="BJ2774">
            <v>0</v>
          </cell>
          <cell r="BK2774">
            <v>0</v>
          </cell>
          <cell r="BL2774">
            <v>0</v>
          </cell>
        </row>
        <row r="2775">
          <cell r="A2775">
            <v>35</v>
          </cell>
          <cell r="B2775" t="str">
            <v>2.1.01.02.00002</v>
          </cell>
          <cell r="C2775" t="str">
            <v xml:space="preserve">COFINS                                            </v>
          </cell>
          <cell r="D2775">
            <v>5</v>
          </cell>
          <cell r="E2775">
            <v>0</v>
          </cell>
          <cell r="F2775">
            <v>0</v>
          </cell>
          <cell r="G2775">
            <v>0</v>
          </cell>
          <cell r="H2775">
            <v>0</v>
          </cell>
          <cell r="I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  <cell r="O2775">
            <v>0</v>
          </cell>
          <cell r="P2775">
            <v>0</v>
          </cell>
          <cell r="Q2775">
            <v>7282704.3300000001</v>
          </cell>
          <cell r="R2775">
            <v>7197309.04</v>
          </cell>
          <cell r="S2775">
            <v>7253024.5</v>
          </cell>
          <cell r="T2775">
            <v>6736007.1299999999</v>
          </cell>
          <cell r="U2775">
            <v>6926208.3600000003</v>
          </cell>
          <cell r="V2775">
            <v>7355104.5099999998</v>
          </cell>
          <cell r="W2775">
            <v>7777560.25</v>
          </cell>
          <cell r="X2775">
            <v>8282265.7400000002</v>
          </cell>
          <cell r="Y2775">
            <v>11863190</v>
          </cell>
          <cell r="Z2775">
            <v>10305070.460000001</v>
          </cell>
          <cell r="AA2775">
            <v>10102183.960000001</v>
          </cell>
          <cell r="AB2775">
            <v>1191667.8400000001</v>
          </cell>
          <cell r="AC2775">
            <v>1275875.68</v>
          </cell>
          <cell r="AD2775">
            <v>1209643.8899999999</v>
          </cell>
          <cell r="AE2775">
            <v>845545.28</v>
          </cell>
          <cell r="AF2775">
            <v>781974.94</v>
          </cell>
          <cell r="AG2775">
            <v>876649.44</v>
          </cell>
          <cell r="AH2775">
            <v>1036276.42</v>
          </cell>
          <cell r="AI2775">
            <v>1645104.85</v>
          </cell>
          <cell r="AJ2775">
            <v>2334655.5299999998</v>
          </cell>
          <cell r="AK2775">
            <v>3584186.42</v>
          </cell>
          <cell r="AL2775">
            <v>4039102.42</v>
          </cell>
          <cell r="AM2775">
            <v>3294723.21</v>
          </cell>
          <cell r="AN2775">
            <v>2608126.67</v>
          </cell>
          <cell r="AO2775">
            <v>1864588.65</v>
          </cell>
          <cell r="AP2775">
            <v>2489366.94</v>
          </cell>
          <cell r="AQ2775">
            <v>2202246.08</v>
          </cell>
          <cell r="AR2775">
            <v>1250399.5900000001</v>
          </cell>
          <cell r="AS2775">
            <v>1344144.36</v>
          </cell>
          <cell r="AT2775">
            <v>1811594.65</v>
          </cell>
          <cell r="AU2775">
            <v>2795808.99</v>
          </cell>
          <cell r="AV2775">
            <v>3901835.35</v>
          </cell>
          <cell r="AW2775">
            <v>5633931.3399999999</v>
          </cell>
          <cell r="AX2775">
            <v>5940996.7300000004</v>
          </cell>
          <cell r="AY2775">
            <v>5111848.59</v>
          </cell>
          <cell r="AZ2775">
            <v>3690809.48</v>
          </cell>
          <cell r="BA2775">
            <v>3765133.46</v>
          </cell>
          <cell r="BB2775">
            <v>5279967.43</v>
          </cell>
          <cell r="BC2775">
            <v>6999770.5300000003</v>
          </cell>
          <cell r="BD2775">
            <v>0</v>
          </cell>
          <cell r="BE2775">
            <v>0</v>
          </cell>
          <cell r="BF2775">
            <v>0</v>
          </cell>
          <cell r="BG2775">
            <v>0</v>
          </cell>
          <cell r="BH2775">
            <v>0</v>
          </cell>
          <cell r="BI2775">
            <v>0</v>
          </cell>
          <cell r="BJ2775">
            <v>0</v>
          </cell>
          <cell r="BK2775">
            <v>0</v>
          </cell>
          <cell r="BL2775">
            <v>0</v>
          </cell>
        </row>
        <row r="2776">
          <cell r="A2776">
            <v>35</v>
          </cell>
          <cell r="B2776" t="str">
            <v>2.1.01.02.00003</v>
          </cell>
          <cell r="C2776" t="str">
            <v xml:space="preserve">CONTRIBUICAO SINDICAL                             </v>
          </cell>
          <cell r="D2776">
            <v>5</v>
          </cell>
          <cell r="E2776">
            <v>0</v>
          </cell>
          <cell r="F2776">
            <v>0</v>
          </cell>
          <cell r="G2776">
            <v>0</v>
          </cell>
          <cell r="H2776">
            <v>0</v>
          </cell>
          <cell r="I2776">
            <v>0</v>
          </cell>
          <cell r="J2776">
            <v>0</v>
          </cell>
          <cell r="K2776">
            <v>0</v>
          </cell>
          <cell r="L2776">
            <v>0</v>
          </cell>
          <cell r="M2776">
            <v>0</v>
          </cell>
          <cell r="N2776">
            <v>0</v>
          </cell>
          <cell r="O2776">
            <v>0</v>
          </cell>
          <cell r="P2776">
            <v>0</v>
          </cell>
          <cell r="Q2776">
            <v>-134.37</v>
          </cell>
          <cell r="R2776">
            <v>-32.020000000000003</v>
          </cell>
          <cell r="S2776">
            <v>16145.28</v>
          </cell>
          <cell r="T2776">
            <v>11175.13</v>
          </cell>
          <cell r="U2776">
            <v>11371.63</v>
          </cell>
          <cell r="V2776">
            <v>10374.93</v>
          </cell>
          <cell r="W2776">
            <v>10448.92</v>
          </cell>
          <cell r="X2776">
            <v>9946.06</v>
          </cell>
          <cell r="Y2776">
            <v>4064.12</v>
          </cell>
          <cell r="Z2776">
            <v>7085.98</v>
          </cell>
          <cell r="AA2776">
            <v>7112.05</v>
          </cell>
          <cell r="AB2776">
            <v>3259.23</v>
          </cell>
          <cell r="AC2776">
            <v>1464.07</v>
          </cell>
          <cell r="AD2776">
            <v>589.39</v>
          </cell>
          <cell r="AE2776">
            <v>16232.12</v>
          </cell>
          <cell r="AF2776">
            <v>3254.39</v>
          </cell>
          <cell r="AG2776">
            <v>1344.86</v>
          </cell>
          <cell r="AH2776">
            <v>499.91999999999939</v>
          </cell>
          <cell r="AI2776">
            <v>740.43999999999937</v>
          </cell>
          <cell r="AJ2776">
            <v>1124.44</v>
          </cell>
          <cell r="AK2776">
            <v>5432.14</v>
          </cell>
          <cell r="AL2776">
            <v>1494.42</v>
          </cell>
          <cell r="AM2776">
            <v>678.32</v>
          </cell>
          <cell r="AN2776">
            <v>564.5</v>
          </cell>
          <cell r="AO2776">
            <v>1902.34</v>
          </cell>
          <cell r="AP2776">
            <v>131.97999999999999</v>
          </cell>
          <cell r="AQ2776">
            <v>17718.32</v>
          </cell>
          <cell r="AR2776">
            <v>3538.86</v>
          </cell>
          <cell r="AS2776">
            <v>3912.65</v>
          </cell>
          <cell r="AT2776">
            <v>2054.9</v>
          </cell>
          <cell r="AU2776">
            <v>2079.5100000000002</v>
          </cell>
          <cell r="AV2776">
            <v>2337.2800000000002</v>
          </cell>
          <cell r="AW2776">
            <v>4009.92</v>
          </cell>
          <cell r="AX2776">
            <v>2913.07</v>
          </cell>
          <cell r="AY2776">
            <v>2987.97</v>
          </cell>
          <cell r="AZ2776">
            <v>683.71</v>
          </cell>
          <cell r="BA2776">
            <v>1848.23</v>
          </cell>
          <cell r="BB2776">
            <v>2263.3000000000002</v>
          </cell>
          <cell r="BC2776">
            <v>34203.129999999997</v>
          </cell>
          <cell r="BD2776">
            <v>0</v>
          </cell>
          <cell r="BE2776">
            <v>0</v>
          </cell>
          <cell r="BF2776">
            <v>0</v>
          </cell>
          <cell r="BG2776">
            <v>0</v>
          </cell>
          <cell r="BH2776">
            <v>0</v>
          </cell>
          <cell r="BI2776">
            <v>0</v>
          </cell>
          <cell r="BJ2776">
            <v>0</v>
          </cell>
          <cell r="BK2776">
            <v>0</v>
          </cell>
          <cell r="BL2776">
            <v>0</v>
          </cell>
        </row>
        <row r="2777">
          <cell r="A2777">
            <v>34</v>
          </cell>
          <cell r="B2777" t="str">
            <v>2.1.01.02.00004</v>
          </cell>
          <cell r="C2777" t="str">
            <v xml:space="preserve">FGTS                                              </v>
          </cell>
          <cell r="D2777">
            <v>5</v>
          </cell>
          <cell r="E2777">
            <v>0</v>
          </cell>
          <cell r="F2777">
            <v>0</v>
          </cell>
          <cell r="G2777">
            <v>0</v>
          </cell>
          <cell r="H2777">
            <v>0</v>
          </cell>
          <cell r="I2777">
            <v>0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105844.08</v>
          </cell>
          <cell r="R2777">
            <v>101950.54</v>
          </cell>
          <cell r="S2777">
            <v>103603.49</v>
          </cell>
          <cell r="T2777">
            <v>85735.45</v>
          </cell>
          <cell r="U2777">
            <v>82716.53</v>
          </cell>
          <cell r="V2777">
            <v>84861.74</v>
          </cell>
          <cell r="W2777">
            <v>99066.46</v>
          </cell>
          <cell r="X2777">
            <v>48779.86</v>
          </cell>
          <cell r="Y2777">
            <v>59716.31</v>
          </cell>
          <cell r="Z2777">
            <v>64320.97</v>
          </cell>
          <cell r="AA2777">
            <v>74011.289999999994</v>
          </cell>
          <cell r="AB2777">
            <v>95787.07</v>
          </cell>
          <cell r="AC2777">
            <v>65704.02</v>
          </cell>
          <cell r="AD2777">
            <v>64460.9</v>
          </cell>
          <cell r="AE2777">
            <v>63066.18</v>
          </cell>
          <cell r="AF2777">
            <v>61941.02</v>
          </cell>
          <cell r="AG2777">
            <v>61865.42</v>
          </cell>
          <cell r="AH2777">
            <v>62837.37</v>
          </cell>
          <cell r="AI2777">
            <v>77997.48</v>
          </cell>
          <cell r="AJ2777">
            <v>66549.429999999993</v>
          </cell>
          <cell r="AK2777">
            <v>72095.320000000007</v>
          </cell>
          <cell r="AL2777">
            <v>79645.600000000006</v>
          </cell>
          <cell r="AM2777">
            <v>78836.23</v>
          </cell>
          <cell r="AN2777">
            <v>132835.76999999999</v>
          </cell>
          <cell r="AO2777">
            <v>73728.81</v>
          </cell>
          <cell r="AP2777">
            <v>83332.41</v>
          </cell>
          <cell r="AQ2777">
            <v>76606.13</v>
          </cell>
          <cell r="AR2777">
            <v>80315.08</v>
          </cell>
          <cell r="AS2777">
            <v>81189.539999999994</v>
          </cell>
          <cell r="AT2777">
            <v>82929.509999999995</v>
          </cell>
          <cell r="AU2777">
            <v>95954.96</v>
          </cell>
          <cell r="AV2777">
            <v>85569.65</v>
          </cell>
          <cell r="AW2777">
            <v>94979.61</v>
          </cell>
          <cell r="AX2777">
            <v>99198.45</v>
          </cell>
          <cell r="AY2777">
            <v>140305.07</v>
          </cell>
          <cell r="AZ2777">
            <v>149082.13</v>
          </cell>
          <cell r="BA2777">
            <v>101028.29</v>
          </cell>
          <cell r="BB2777">
            <v>109067.85</v>
          </cell>
          <cell r="BC2777">
            <v>116632.45</v>
          </cell>
          <cell r="BD2777">
            <v>0</v>
          </cell>
          <cell r="BE2777">
            <v>0</v>
          </cell>
          <cell r="BF2777">
            <v>0</v>
          </cell>
          <cell r="BG2777">
            <v>0</v>
          </cell>
          <cell r="BH2777">
            <v>0</v>
          </cell>
          <cell r="BI2777">
            <v>0</v>
          </cell>
          <cell r="BJ2777">
            <v>0</v>
          </cell>
          <cell r="BK2777">
            <v>0</v>
          </cell>
          <cell r="BL2777">
            <v>0</v>
          </cell>
        </row>
        <row r="2778">
          <cell r="A2778">
            <v>35</v>
          </cell>
          <cell r="B2778" t="str">
            <v>2.1.01.02.00005</v>
          </cell>
          <cell r="C2778" t="str">
            <v xml:space="preserve">ICMS                                              </v>
          </cell>
          <cell r="D2778">
            <v>5</v>
          </cell>
          <cell r="E2778">
            <v>0</v>
          </cell>
          <cell r="F2778">
            <v>0</v>
          </cell>
          <cell r="G2778">
            <v>0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  <cell r="O2778">
            <v>0</v>
          </cell>
          <cell r="P2778">
            <v>0</v>
          </cell>
          <cell r="Q2778">
            <v>188875.81</v>
          </cell>
          <cell r="R2778">
            <v>163983.69</v>
          </cell>
          <cell r="S2778">
            <v>210111.88</v>
          </cell>
          <cell r="T2778">
            <v>257572.91</v>
          </cell>
          <cell r="U2778">
            <v>410207.38</v>
          </cell>
          <cell r="V2778">
            <v>726618.7</v>
          </cell>
          <cell r="W2778">
            <v>1239799.54</v>
          </cell>
          <cell r="X2778">
            <v>2162890.67</v>
          </cell>
          <cell r="Y2778">
            <v>339566.21</v>
          </cell>
          <cell r="Z2778">
            <v>671817.16</v>
          </cell>
          <cell r="AA2778">
            <v>432005.07</v>
          </cell>
          <cell r="AB2778">
            <v>163747.43</v>
          </cell>
          <cell r="AC2778">
            <v>224358.22</v>
          </cell>
          <cell r="AD2778">
            <v>295674.07</v>
          </cell>
          <cell r="AE2778">
            <v>253888.45</v>
          </cell>
          <cell r="AF2778">
            <v>142686.26999999999</v>
          </cell>
          <cell r="AG2778">
            <v>49216.9</v>
          </cell>
          <cell r="AH2778">
            <v>163459.01</v>
          </cell>
          <cell r="AI2778">
            <v>549940.98</v>
          </cell>
          <cell r="AJ2778">
            <v>421325.39</v>
          </cell>
          <cell r="AK2778">
            <v>438153.66</v>
          </cell>
          <cell r="AL2778">
            <v>447592.57</v>
          </cell>
          <cell r="AM2778">
            <v>291706</v>
          </cell>
          <cell r="AN2778">
            <v>92393.94</v>
          </cell>
          <cell r="AO2778">
            <v>561100.93000000005</v>
          </cell>
          <cell r="AP2778">
            <v>1072543.76</v>
          </cell>
          <cell r="AQ2778">
            <v>668384.36</v>
          </cell>
          <cell r="AR2778">
            <v>1037727.16</v>
          </cell>
          <cell r="AS2778">
            <v>1193732.8500000001</v>
          </cell>
          <cell r="AT2778">
            <v>1662803.19</v>
          </cell>
          <cell r="AU2778">
            <v>3018349.81</v>
          </cell>
          <cell r="AV2778">
            <v>3716775.85</v>
          </cell>
          <cell r="AW2778">
            <v>6277168.1799999997</v>
          </cell>
          <cell r="AX2778">
            <v>7862591.5700000003</v>
          </cell>
          <cell r="AY2778">
            <v>7111527.4000000004</v>
          </cell>
          <cell r="AZ2778">
            <v>7123104.54</v>
          </cell>
          <cell r="BA2778">
            <v>7740537.9299999997</v>
          </cell>
          <cell r="BB2778">
            <v>8352962.5999999996</v>
          </cell>
          <cell r="BC2778">
            <v>8680836.3200000003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  <cell r="BK2778">
            <v>0</v>
          </cell>
          <cell r="BL2778">
            <v>0</v>
          </cell>
        </row>
        <row r="2779">
          <cell r="A2779">
            <v>35</v>
          </cell>
          <cell r="B2779" t="str">
            <v>2.1.01.02.00006</v>
          </cell>
          <cell r="C2779" t="str">
            <v xml:space="preserve">ICMS SUBSTITUICAO TRIBUTARIA                      </v>
          </cell>
          <cell r="D2779">
            <v>5</v>
          </cell>
          <cell r="E2779">
            <v>0</v>
          </cell>
          <cell r="F2779">
            <v>0</v>
          </cell>
          <cell r="G2779">
            <v>0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0</v>
          </cell>
          <cell r="P2779">
            <v>0</v>
          </cell>
          <cell r="Q2779">
            <v>134542.57</v>
          </cell>
          <cell r="R2779">
            <v>141555.66</v>
          </cell>
          <cell r="S2779">
            <v>151771.07</v>
          </cell>
          <cell r="T2779">
            <v>146223.82</v>
          </cell>
          <cell r="U2779">
            <v>152257.44</v>
          </cell>
          <cell r="V2779">
            <v>157287.35999999999</v>
          </cell>
          <cell r="W2779">
            <v>179026.69</v>
          </cell>
          <cell r="X2779">
            <v>193824.03</v>
          </cell>
          <cell r="Y2779">
            <v>159679.5</v>
          </cell>
          <cell r="Z2779">
            <v>-34409.61</v>
          </cell>
          <cell r="AA2779">
            <v>26211.14</v>
          </cell>
          <cell r="AB2779">
            <v>12445.96</v>
          </cell>
          <cell r="AC2779">
            <v>21984.2</v>
          </cell>
          <cell r="AD2779">
            <v>17512.05</v>
          </cell>
          <cell r="AE2779">
            <v>24875.17</v>
          </cell>
          <cell r="AF2779">
            <v>8857.6</v>
          </cell>
          <cell r="AG2779">
            <v>14487.18</v>
          </cell>
          <cell r="AH2779">
            <v>25014.46</v>
          </cell>
          <cell r="AI2779">
            <v>29952.71</v>
          </cell>
          <cell r="AJ2779">
            <v>45890.2</v>
          </cell>
          <cell r="AK2779">
            <v>69636.149999999994</v>
          </cell>
          <cell r="AL2779">
            <v>100609.65</v>
          </cell>
          <cell r="AM2779">
            <v>97472.83</v>
          </cell>
          <cell r="AN2779">
            <v>89586.92</v>
          </cell>
          <cell r="AO2779">
            <v>78394.16</v>
          </cell>
          <cell r="AP2779">
            <v>130328.65</v>
          </cell>
          <cell r="AQ2779">
            <v>149337.23000000001</v>
          </cell>
          <cell r="AR2779">
            <v>166935.48000000001</v>
          </cell>
          <cell r="AS2779">
            <v>187855.08</v>
          </cell>
          <cell r="AT2779">
            <v>219652.35</v>
          </cell>
          <cell r="AU2779">
            <v>251257.67</v>
          </cell>
          <cell r="AV2779">
            <v>277108.76</v>
          </cell>
          <cell r="AW2779">
            <v>368333.1</v>
          </cell>
          <cell r="AX2779">
            <v>380603.27</v>
          </cell>
          <cell r="AY2779">
            <v>416783.27</v>
          </cell>
          <cell r="AZ2779">
            <v>447481.05</v>
          </cell>
          <cell r="BA2779">
            <v>454726.42</v>
          </cell>
          <cell r="BB2779">
            <v>451629.58</v>
          </cell>
          <cell r="BC2779">
            <v>451206.18</v>
          </cell>
          <cell r="BD2779">
            <v>0</v>
          </cell>
          <cell r="BE2779">
            <v>0</v>
          </cell>
          <cell r="BF2779">
            <v>0</v>
          </cell>
          <cell r="BG2779">
            <v>0</v>
          </cell>
          <cell r="BH2779">
            <v>0</v>
          </cell>
          <cell r="BI2779">
            <v>0</v>
          </cell>
          <cell r="BJ2779">
            <v>0</v>
          </cell>
          <cell r="BK2779">
            <v>0</v>
          </cell>
          <cell r="BL2779">
            <v>0</v>
          </cell>
        </row>
        <row r="2780">
          <cell r="A2780">
            <v>35</v>
          </cell>
          <cell r="B2780" t="str">
            <v>2.1.01.02.00007</v>
          </cell>
          <cell r="C2780" t="str">
            <v xml:space="preserve">CONTRIBUICAO SOCIAL                               </v>
          </cell>
          <cell r="D2780">
            <v>5</v>
          </cell>
          <cell r="E2780">
            <v>0</v>
          </cell>
          <cell r="F2780">
            <v>0</v>
          </cell>
          <cell r="G2780">
            <v>0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  <cell r="O2780">
            <v>0</v>
          </cell>
          <cell r="P2780">
            <v>0</v>
          </cell>
          <cell r="Q2780">
            <v>0</v>
          </cell>
          <cell r="R2780">
            <v>0</v>
          </cell>
          <cell r="S2780">
            <v>0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  <cell r="X2780">
            <v>0</v>
          </cell>
          <cell r="Y2780">
            <v>0</v>
          </cell>
          <cell r="Z2780">
            <v>0</v>
          </cell>
          <cell r="AA2780">
            <v>0</v>
          </cell>
          <cell r="AB2780">
            <v>410188.26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H2780">
            <v>0</v>
          </cell>
          <cell r="AI2780">
            <v>0</v>
          </cell>
          <cell r="AJ2780">
            <v>0</v>
          </cell>
          <cell r="AK2780">
            <v>0</v>
          </cell>
          <cell r="AL2780">
            <v>0</v>
          </cell>
          <cell r="AM2780">
            <v>0</v>
          </cell>
          <cell r="AN2780">
            <v>0</v>
          </cell>
          <cell r="AO2780">
            <v>760464.29</v>
          </cell>
          <cell r="AP2780">
            <v>1712871.88</v>
          </cell>
          <cell r="AQ2780">
            <v>1430120.67</v>
          </cell>
          <cell r="AR2780">
            <v>1451177.29</v>
          </cell>
          <cell r="AS2780">
            <v>19761.310000000001</v>
          </cell>
          <cell r="AT2780">
            <v>19761.310000000001</v>
          </cell>
          <cell r="AU2780">
            <v>-753243.18</v>
          </cell>
          <cell r="AV2780">
            <v>-678715.6</v>
          </cell>
          <cell r="AW2780">
            <v>834417.7</v>
          </cell>
          <cell r="AX2780">
            <v>170591.19</v>
          </cell>
          <cell r="AY2780">
            <v>274109.28999999998</v>
          </cell>
          <cell r="AZ2780">
            <v>275268.2</v>
          </cell>
          <cell r="BA2780">
            <v>1286497.54</v>
          </cell>
          <cell r="BB2780">
            <v>1211080.06</v>
          </cell>
          <cell r="BC2780">
            <v>1211080.06</v>
          </cell>
          <cell r="BD2780">
            <v>0</v>
          </cell>
          <cell r="BE2780">
            <v>0</v>
          </cell>
          <cell r="BF2780">
            <v>0</v>
          </cell>
          <cell r="BG2780">
            <v>0</v>
          </cell>
          <cell r="BH2780">
            <v>0</v>
          </cell>
          <cell r="BI2780">
            <v>0</v>
          </cell>
          <cell r="BJ2780">
            <v>0</v>
          </cell>
          <cell r="BK2780">
            <v>0</v>
          </cell>
          <cell r="BL2780">
            <v>0</v>
          </cell>
        </row>
        <row r="2781">
          <cell r="A2781">
            <v>34</v>
          </cell>
          <cell r="B2781" t="str">
            <v>2.1.01.02.00008</v>
          </cell>
          <cell r="C2781" t="str">
            <v xml:space="preserve">INSS                                              </v>
          </cell>
          <cell r="D2781">
            <v>5</v>
          </cell>
          <cell r="E2781">
            <v>0</v>
          </cell>
          <cell r="F2781">
            <v>0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0</v>
          </cell>
          <cell r="P2781">
            <v>0</v>
          </cell>
          <cell r="Q2781">
            <v>367868.29</v>
          </cell>
          <cell r="R2781">
            <v>304029.33</v>
          </cell>
          <cell r="S2781">
            <v>290108.03000000003</v>
          </cell>
          <cell r="T2781">
            <v>297538.46999999997</v>
          </cell>
          <cell r="U2781">
            <v>257867.56</v>
          </cell>
          <cell r="V2781">
            <v>77403.929999999993</v>
          </cell>
          <cell r="W2781">
            <v>283577.40000000002</v>
          </cell>
          <cell r="X2781">
            <v>408153.69</v>
          </cell>
          <cell r="Y2781">
            <v>360872.31</v>
          </cell>
          <cell r="Z2781">
            <v>401565.75</v>
          </cell>
          <cell r="AA2781">
            <v>403165.97</v>
          </cell>
          <cell r="AB2781">
            <v>166318.13</v>
          </cell>
          <cell r="AC2781">
            <v>376164.88</v>
          </cell>
          <cell r="AD2781">
            <v>358602.27</v>
          </cell>
          <cell r="AE2781">
            <v>361845.85</v>
          </cell>
          <cell r="AF2781">
            <v>328848.12</v>
          </cell>
          <cell r="AG2781">
            <v>120658.34</v>
          </cell>
          <cell r="AH2781">
            <v>337796.28</v>
          </cell>
          <cell r="AI2781">
            <v>357360.15</v>
          </cell>
          <cell r="AJ2781">
            <v>207348.34</v>
          </cell>
          <cell r="AK2781">
            <v>455830.41</v>
          </cell>
          <cell r="AL2781">
            <v>552018.85</v>
          </cell>
          <cell r="AM2781">
            <v>569860.06000000006</v>
          </cell>
          <cell r="AN2781">
            <v>578696.85</v>
          </cell>
          <cell r="AO2781">
            <v>454961.97</v>
          </cell>
          <cell r="AP2781">
            <v>455459.89</v>
          </cell>
          <cell r="AQ2781">
            <v>460762.2</v>
          </cell>
          <cell r="AR2781">
            <v>83751.839999999997</v>
          </cell>
          <cell r="AS2781">
            <v>495043.94</v>
          </cell>
          <cell r="AT2781">
            <v>516099.77</v>
          </cell>
          <cell r="AU2781">
            <v>555816.99</v>
          </cell>
          <cell r="AV2781">
            <v>611990.32999999996</v>
          </cell>
          <cell r="AW2781">
            <v>717032.02</v>
          </cell>
          <cell r="AX2781">
            <v>776627.92</v>
          </cell>
          <cell r="AY2781">
            <v>923073.75</v>
          </cell>
          <cell r="AZ2781">
            <v>182209.81</v>
          </cell>
          <cell r="BA2781">
            <v>368632.79</v>
          </cell>
          <cell r="BB2781">
            <v>697797.23</v>
          </cell>
          <cell r="BC2781">
            <v>644629.80000000005</v>
          </cell>
          <cell r="BD2781">
            <v>0</v>
          </cell>
          <cell r="BE2781">
            <v>0</v>
          </cell>
          <cell r="BF2781">
            <v>0</v>
          </cell>
          <cell r="BG2781">
            <v>0</v>
          </cell>
          <cell r="BH2781">
            <v>0</v>
          </cell>
          <cell r="BI2781">
            <v>0</v>
          </cell>
          <cell r="BJ2781">
            <v>0</v>
          </cell>
          <cell r="BK2781">
            <v>0</v>
          </cell>
          <cell r="BL2781">
            <v>0</v>
          </cell>
        </row>
        <row r="2782">
          <cell r="A2782">
            <v>35</v>
          </cell>
          <cell r="B2782" t="str">
            <v>2.1.01.02.00009</v>
          </cell>
          <cell r="C2782" t="str">
            <v xml:space="preserve">IRPJ                                              </v>
          </cell>
          <cell r="D2782">
            <v>5</v>
          </cell>
          <cell r="E2782">
            <v>0</v>
          </cell>
          <cell r="F2782">
            <v>0</v>
          </cell>
          <cell r="G2782">
            <v>0</v>
          </cell>
          <cell r="H2782">
            <v>0</v>
          </cell>
          <cell r="I2782">
            <v>0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  <cell r="X2782">
            <v>0</v>
          </cell>
          <cell r="Y2782">
            <v>0</v>
          </cell>
          <cell r="Z2782">
            <v>0</v>
          </cell>
          <cell r="AA2782">
            <v>0</v>
          </cell>
          <cell r="AB2782">
            <v>1243474.17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H2782">
            <v>0</v>
          </cell>
          <cell r="AI2782">
            <v>0</v>
          </cell>
          <cell r="AJ2782">
            <v>0</v>
          </cell>
          <cell r="AK2782">
            <v>0</v>
          </cell>
          <cell r="AL2782">
            <v>0</v>
          </cell>
          <cell r="AM2782">
            <v>0</v>
          </cell>
          <cell r="AN2782">
            <v>0</v>
          </cell>
          <cell r="AO2782">
            <v>2104663.9300000002</v>
          </cell>
          <cell r="AP2782">
            <v>4789465.42</v>
          </cell>
          <cell r="AQ2782">
            <v>4083220.11</v>
          </cell>
          <cell r="AR2782">
            <v>4186593.16</v>
          </cell>
          <cell r="AS2782">
            <v>307865.40000000002</v>
          </cell>
          <cell r="AT2782">
            <v>307865.40000000002</v>
          </cell>
          <cell r="AU2782">
            <v>-1783835.67</v>
          </cell>
          <cell r="AV2782">
            <v>-1608850.71</v>
          </cell>
          <cell r="AW2782">
            <v>2623328.08</v>
          </cell>
          <cell r="AX2782">
            <v>902823.03</v>
          </cell>
          <cell r="AY2782">
            <v>1248132.8600000001</v>
          </cell>
          <cell r="AZ2782">
            <v>2225048.65</v>
          </cell>
          <cell r="BA2782">
            <v>5031660.4700000007</v>
          </cell>
          <cell r="BB2782">
            <v>4822787.47</v>
          </cell>
          <cell r="BC2782">
            <v>4822787.47</v>
          </cell>
          <cell r="BD2782">
            <v>0</v>
          </cell>
          <cell r="BE2782">
            <v>0</v>
          </cell>
          <cell r="BF2782">
            <v>0</v>
          </cell>
          <cell r="BG2782">
            <v>0</v>
          </cell>
          <cell r="BH2782">
            <v>0</v>
          </cell>
          <cell r="BI2782">
            <v>0</v>
          </cell>
          <cell r="BJ2782">
            <v>0</v>
          </cell>
          <cell r="BK2782">
            <v>0</v>
          </cell>
          <cell r="BL2782">
            <v>0</v>
          </cell>
        </row>
        <row r="2783">
          <cell r="A2783">
            <v>35</v>
          </cell>
          <cell r="B2783" t="str">
            <v>2.1.01.02.00010</v>
          </cell>
          <cell r="C2783" t="str">
            <v xml:space="preserve">ISS                                               </v>
          </cell>
          <cell r="D2783">
            <v>5</v>
          </cell>
          <cell r="E2783">
            <v>0</v>
          </cell>
          <cell r="F2783">
            <v>0</v>
          </cell>
          <cell r="G2783">
            <v>0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0</v>
          </cell>
          <cell r="AD2783">
            <v>32.630000000000003</v>
          </cell>
          <cell r="AE2783">
            <v>65.260000000000005</v>
          </cell>
          <cell r="AF2783">
            <v>97.89</v>
          </cell>
          <cell r="AG2783">
            <v>97.89</v>
          </cell>
          <cell r="AH2783">
            <v>97.89</v>
          </cell>
          <cell r="AI2783">
            <v>163.15</v>
          </cell>
          <cell r="AJ2783">
            <v>163.15</v>
          </cell>
          <cell r="AK2783">
            <v>228.41</v>
          </cell>
          <cell r="AL2783">
            <v>270.83999999999997</v>
          </cell>
          <cell r="AM2783">
            <v>-710.12</v>
          </cell>
          <cell r="AN2783">
            <v>-957.36</v>
          </cell>
          <cell r="AO2783">
            <v>-552.39</v>
          </cell>
          <cell r="AP2783">
            <v>1163.6600000000001</v>
          </cell>
          <cell r="AQ2783">
            <v>486.3</v>
          </cell>
          <cell r="AR2783">
            <v>1966.35</v>
          </cell>
          <cell r="AS2783">
            <v>3111.29</v>
          </cell>
          <cell r="AT2783">
            <v>5127.88</v>
          </cell>
          <cell r="AU2783">
            <v>9289.4699999999993</v>
          </cell>
          <cell r="AV2783">
            <v>12470.45</v>
          </cell>
          <cell r="AW2783">
            <v>16337.16</v>
          </cell>
          <cell r="AX2783">
            <v>19321.41</v>
          </cell>
          <cell r="AY2783">
            <v>22662.48</v>
          </cell>
          <cell r="AZ2783">
            <v>20993.87</v>
          </cell>
          <cell r="BA2783">
            <v>20981.85</v>
          </cell>
          <cell r="BB2783">
            <v>51515.87</v>
          </cell>
          <cell r="BC2783">
            <v>21177</v>
          </cell>
          <cell r="BD2783">
            <v>0</v>
          </cell>
          <cell r="BE2783">
            <v>0</v>
          </cell>
          <cell r="BF2783">
            <v>0</v>
          </cell>
          <cell r="BG2783">
            <v>0</v>
          </cell>
          <cell r="BH2783">
            <v>0</v>
          </cell>
          <cell r="BI2783">
            <v>0</v>
          </cell>
          <cell r="BJ2783">
            <v>0</v>
          </cell>
          <cell r="BK2783">
            <v>0</v>
          </cell>
          <cell r="BL2783">
            <v>0</v>
          </cell>
        </row>
        <row r="2784">
          <cell r="A2784">
            <v>35</v>
          </cell>
          <cell r="B2784" t="str">
            <v>2.1.01.02.00011</v>
          </cell>
          <cell r="C2784" t="str">
            <v xml:space="preserve">PIS                                               </v>
          </cell>
          <cell r="D2784">
            <v>5</v>
          </cell>
          <cell r="E2784">
            <v>0</v>
          </cell>
          <cell r="F2784">
            <v>0</v>
          </cell>
          <cell r="G2784">
            <v>0</v>
          </cell>
          <cell r="H2784">
            <v>0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0</v>
          </cell>
          <cell r="P2784">
            <v>0</v>
          </cell>
          <cell r="Q2784">
            <v>459314</v>
          </cell>
          <cell r="R2784">
            <v>440811.69</v>
          </cell>
          <cell r="S2784">
            <v>452883.38</v>
          </cell>
          <cell r="T2784">
            <v>340862.95</v>
          </cell>
          <cell r="U2784">
            <v>382073.22</v>
          </cell>
          <cell r="V2784">
            <v>475000.72</v>
          </cell>
          <cell r="W2784">
            <v>566532.81000000006</v>
          </cell>
          <cell r="X2784">
            <v>675885.66</v>
          </cell>
          <cell r="Y2784">
            <v>1359656.73</v>
          </cell>
          <cell r="Z2784">
            <v>1022064.16</v>
          </cell>
          <cell r="AA2784">
            <v>978105.41</v>
          </cell>
          <cell r="AB2784">
            <v>258194</v>
          </cell>
          <cell r="AC2784">
            <v>276439.03999999998</v>
          </cell>
          <cell r="AD2784">
            <v>265281.69</v>
          </cell>
          <cell r="AE2784">
            <v>186393.65</v>
          </cell>
          <cell r="AF2784">
            <v>172620.09</v>
          </cell>
          <cell r="AG2784">
            <v>189940.02</v>
          </cell>
          <cell r="AH2784">
            <v>224525.87</v>
          </cell>
          <cell r="AI2784">
            <v>356438.29</v>
          </cell>
          <cell r="AJ2784">
            <v>505840.94</v>
          </cell>
          <cell r="AK2784">
            <v>776572.65</v>
          </cell>
          <cell r="AL2784">
            <v>875137.75</v>
          </cell>
          <cell r="AM2784">
            <v>713855.6</v>
          </cell>
          <cell r="AN2784">
            <v>902877.85</v>
          </cell>
          <cell r="AO2784">
            <v>722244.32</v>
          </cell>
          <cell r="AP2784">
            <v>818944.43</v>
          </cell>
          <cell r="AQ2784">
            <v>541324.82999999996</v>
          </cell>
          <cell r="AR2784">
            <v>118325.73</v>
          </cell>
          <cell r="AS2784">
            <v>363363.1</v>
          </cell>
          <cell r="AT2784">
            <v>417353.09</v>
          </cell>
          <cell r="AU2784">
            <v>654492.26</v>
          </cell>
          <cell r="AV2784">
            <v>1264283.02</v>
          </cell>
          <cell r="AW2784">
            <v>1882259.8</v>
          </cell>
          <cell r="AX2784">
            <v>2066931.2</v>
          </cell>
          <cell r="AY2784">
            <v>1725196.41</v>
          </cell>
          <cell r="AZ2784">
            <v>1169365.93</v>
          </cell>
          <cell r="BA2784">
            <v>1960839.65</v>
          </cell>
          <cell r="BB2784">
            <v>1708836.26</v>
          </cell>
          <cell r="BC2784">
            <v>2065069.25</v>
          </cell>
          <cell r="BD2784">
            <v>0</v>
          </cell>
          <cell r="BE2784">
            <v>0</v>
          </cell>
          <cell r="BF2784">
            <v>0</v>
          </cell>
          <cell r="BG2784">
            <v>0</v>
          </cell>
          <cell r="BH2784">
            <v>0</v>
          </cell>
          <cell r="BI2784">
            <v>0</v>
          </cell>
          <cell r="BJ2784">
            <v>0</v>
          </cell>
          <cell r="BK2784">
            <v>0</v>
          </cell>
          <cell r="BL2784">
            <v>0</v>
          </cell>
        </row>
        <row r="2785">
          <cell r="A2785">
            <v>35</v>
          </cell>
          <cell r="B2785" t="str">
            <v>2.1.01.02.00012</v>
          </cell>
          <cell r="C2785" t="str">
            <v xml:space="preserve">ICMS/PLN CARNE                                    </v>
          </cell>
          <cell r="D2785">
            <v>5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40021.39</v>
          </cell>
          <cell r="AM2785">
            <v>39685.08</v>
          </cell>
          <cell r="AN2785">
            <v>39348.769999999997</v>
          </cell>
          <cell r="AO2785">
            <v>38977.97</v>
          </cell>
          <cell r="AP2785">
            <v>38607.17</v>
          </cell>
          <cell r="AQ2785">
            <v>38236.370000000003</v>
          </cell>
          <cell r="AR2785">
            <v>37865.57</v>
          </cell>
          <cell r="AS2785">
            <v>37494.769999999997</v>
          </cell>
          <cell r="AT2785">
            <v>37123.97</v>
          </cell>
          <cell r="AU2785">
            <v>36753.17</v>
          </cell>
          <cell r="AV2785">
            <v>36382.370000000003</v>
          </cell>
          <cell r="AW2785">
            <v>36011.57</v>
          </cell>
          <cell r="AX2785">
            <v>35640.769999999997</v>
          </cell>
          <cell r="AY2785">
            <v>35269.97</v>
          </cell>
          <cell r="AZ2785">
            <v>34899.17</v>
          </cell>
          <cell r="BA2785">
            <v>34494.620000000003</v>
          </cell>
          <cell r="BB2785">
            <v>34090.07</v>
          </cell>
          <cell r="BC2785">
            <v>33685.519999999997</v>
          </cell>
          <cell r="BD2785">
            <v>0</v>
          </cell>
          <cell r="BE2785">
            <v>0</v>
          </cell>
          <cell r="BF2785">
            <v>0</v>
          </cell>
          <cell r="BG2785">
            <v>0</v>
          </cell>
          <cell r="BH2785">
            <v>0</v>
          </cell>
          <cell r="BI2785">
            <v>0</v>
          </cell>
          <cell r="BJ2785">
            <v>0</v>
          </cell>
          <cell r="BK2785">
            <v>0</v>
          </cell>
          <cell r="BL2785">
            <v>0</v>
          </cell>
        </row>
        <row r="2786">
          <cell r="A2786">
            <v>35</v>
          </cell>
          <cell r="B2786" t="str">
            <v>2.1.01.02.00013</v>
          </cell>
          <cell r="C2786" t="str">
            <v xml:space="preserve">FGTS EMPRESA (PLANO COLLOR)                       </v>
          </cell>
          <cell r="D2786">
            <v>5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-119.1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  <cell r="AY2786">
            <v>0</v>
          </cell>
          <cell r="AZ2786">
            <v>0</v>
          </cell>
          <cell r="BA2786">
            <v>0</v>
          </cell>
          <cell r="BB2786">
            <v>0</v>
          </cell>
          <cell r="BC2786">
            <v>0</v>
          </cell>
          <cell r="BD2786">
            <v>0</v>
          </cell>
          <cell r="BE2786">
            <v>0</v>
          </cell>
          <cell r="BF2786">
            <v>0</v>
          </cell>
          <cell r="BG2786">
            <v>0</v>
          </cell>
          <cell r="BH2786">
            <v>0</v>
          </cell>
          <cell r="BI2786">
            <v>0</v>
          </cell>
          <cell r="BJ2786">
            <v>0</v>
          </cell>
          <cell r="BK2786">
            <v>0</v>
          </cell>
          <cell r="BL2786">
            <v>0</v>
          </cell>
        </row>
        <row r="2787">
          <cell r="A2787">
            <v>35</v>
          </cell>
          <cell r="B2787" t="str">
            <v>2.1.01.02.00014</v>
          </cell>
          <cell r="C2787" t="str">
            <v xml:space="preserve">SEST/SENAT                                        </v>
          </cell>
          <cell r="D2787">
            <v>5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  <cell r="P2787">
            <v>0</v>
          </cell>
          <cell r="AO2787">
            <v>0</v>
          </cell>
          <cell r="AP2787">
            <v>0</v>
          </cell>
          <cell r="AQ2787">
            <v>0</v>
          </cell>
          <cell r="AR2787">
            <v>0</v>
          </cell>
          <cell r="AS2787">
            <v>0</v>
          </cell>
          <cell r="AT2787">
            <v>0</v>
          </cell>
          <cell r="AU2787">
            <v>0</v>
          </cell>
          <cell r="AV2787">
            <v>0</v>
          </cell>
          <cell r="AW2787">
            <v>0</v>
          </cell>
          <cell r="AX2787">
            <v>0</v>
          </cell>
          <cell r="AY2787">
            <v>0</v>
          </cell>
          <cell r="AZ2787">
            <v>0</v>
          </cell>
          <cell r="BA2787">
            <v>0</v>
          </cell>
          <cell r="BB2787">
            <v>0</v>
          </cell>
          <cell r="BC2787">
            <v>0</v>
          </cell>
          <cell r="BD2787">
            <v>0</v>
          </cell>
          <cell r="BE2787">
            <v>0</v>
          </cell>
          <cell r="BF2787">
            <v>0</v>
          </cell>
          <cell r="BG2787">
            <v>0</v>
          </cell>
          <cell r="BH2787">
            <v>0</v>
          </cell>
          <cell r="BI2787">
            <v>0</v>
          </cell>
          <cell r="BJ2787">
            <v>0</v>
          </cell>
          <cell r="BK2787">
            <v>0</v>
          </cell>
          <cell r="BL2787">
            <v>0</v>
          </cell>
        </row>
        <row r="2788">
          <cell r="A2788">
            <v>35</v>
          </cell>
          <cell r="B2788" t="str">
            <v>2.1.01.02.00015</v>
          </cell>
          <cell r="C2788" t="str">
            <v xml:space="preserve">PIS/COFINS/CSLL - LEI 10833/03                    </v>
          </cell>
          <cell r="D2788">
            <v>5</v>
          </cell>
          <cell r="E2788">
            <v>0</v>
          </cell>
          <cell r="F2788">
            <v>0</v>
          </cell>
          <cell r="G2788">
            <v>0</v>
          </cell>
          <cell r="H2788">
            <v>0</v>
          </cell>
          <cell r="I2788">
            <v>0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AO2788">
            <v>0</v>
          </cell>
          <cell r="AP2788">
            <v>0</v>
          </cell>
          <cell r="AQ2788">
            <v>0</v>
          </cell>
          <cell r="AR2788">
            <v>0</v>
          </cell>
          <cell r="AS2788">
            <v>0</v>
          </cell>
          <cell r="AT2788">
            <v>0</v>
          </cell>
          <cell r="AU2788">
            <v>0</v>
          </cell>
          <cell r="AV2788">
            <v>0</v>
          </cell>
          <cell r="AW2788">
            <v>0</v>
          </cell>
          <cell r="AX2788">
            <v>0</v>
          </cell>
          <cell r="AY2788">
            <v>0</v>
          </cell>
          <cell r="AZ2788">
            <v>0</v>
          </cell>
          <cell r="BA2788">
            <v>460.62</v>
          </cell>
          <cell r="BB2788">
            <v>36947.269999999997</v>
          </cell>
          <cell r="BC2788">
            <v>11257.53</v>
          </cell>
          <cell r="BD2788">
            <v>0</v>
          </cell>
          <cell r="BE2788">
            <v>0</v>
          </cell>
          <cell r="BF2788">
            <v>0</v>
          </cell>
          <cell r="BG2788">
            <v>0</v>
          </cell>
          <cell r="BH2788">
            <v>0</v>
          </cell>
          <cell r="BI2788">
            <v>0</v>
          </cell>
          <cell r="BJ2788">
            <v>0</v>
          </cell>
          <cell r="BK2788">
            <v>0</v>
          </cell>
          <cell r="BL2788">
            <v>0</v>
          </cell>
        </row>
        <row r="2789">
          <cell r="A2789">
            <v>34</v>
          </cell>
          <cell r="B2789" t="str">
            <v>2.1.01.03</v>
          </cell>
          <cell r="C2789" t="str">
            <v xml:space="preserve">OBRIGACOES DE FOLHA DE PAGAMENTO                  </v>
          </cell>
          <cell r="D2789">
            <v>4</v>
          </cell>
          <cell r="E2789">
            <v>0</v>
          </cell>
          <cell r="F2789">
            <v>0</v>
          </cell>
          <cell r="G2789">
            <v>0</v>
          </cell>
          <cell r="H2789">
            <v>0</v>
          </cell>
          <cell r="I2789">
            <v>0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  <cell r="O2789">
            <v>0</v>
          </cell>
          <cell r="P2789">
            <v>0</v>
          </cell>
          <cell r="Q2789">
            <v>1364364.89</v>
          </cell>
          <cell r="R2789">
            <v>1223529.42</v>
          </cell>
          <cell r="S2789">
            <v>1301024.54</v>
          </cell>
          <cell r="T2789">
            <v>1314696.23</v>
          </cell>
          <cell r="U2789">
            <v>1505249.66</v>
          </cell>
          <cell r="V2789">
            <v>1507882.82</v>
          </cell>
          <cell r="W2789">
            <v>1747890.28</v>
          </cell>
          <cell r="X2789">
            <v>1792200.79</v>
          </cell>
          <cell r="Y2789">
            <v>1992742.85</v>
          </cell>
          <cell r="Z2789">
            <v>2168715.96</v>
          </cell>
          <cell r="AA2789">
            <v>2340580.5</v>
          </cell>
          <cell r="AB2789">
            <v>1329222.47</v>
          </cell>
          <cell r="AC2789">
            <v>1321657.19</v>
          </cell>
          <cell r="AD2789">
            <v>1286553.97</v>
          </cell>
          <cell r="AE2789">
            <v>1306689.6000000001</v>
          </cell>
          <cell r="AF2789">
            <v>1362437.55</v>
          </cell>
          <cell r="AG2789">
            <v>1461058.98</v>
          </cell>
          <cell r="AH2789">
            <v>1523108.43</v>
          </cell>
          <cell r="AI2789">
            <v>1673411.84</v>
          </cell>
          <cell r="AJ2789">
            <v>1826200.08</v>
          </cell>
          <cell r="AK2789">
            <v>2040605.8</v>
          </cell>
          <cell r="AL2789">
            <v>2241241.48</v>
          </cell>
          <cell r="AM2789">
            <v>2591407.89</v>
          </cell>
          <cell r="AN2789">
            <v>1618431.55</v>
          </cell>
          <cell r="AO2789">
            <v>1630299.89</v>
          </cell>
          <cell r="AP2789">
            <v>1588952.09</v>
          </cell>
          <cell r="AQ2789">
            <v>1605177.27</v>
          </cell>
          <cell r="AR2789">
            <v>1793594.87</v>
          </cell>
          <cell r="AS2789">
            <v>1891644.2</v>
          </cell>
          <cell r="AT2789">
            <v>2064495.36</v>
          </cell>
          <cell r="AU2789">
            <v>2207894.4500000002</v>
          </cell>
          <cell r="AV2789">
            <v>2461340.81</v>
          </cell>
          <cell r="AW2789">
            <v>2772750.38</v>
          </cell>
          <cell r="AX2789">
            <v>3065818.88</v>
          </cell>
          <cell r="AY2789">
            <v>3503812.49</v>
          </cell>
          <cell r="AZ2789">
            <v>7977615.6299999999</v>
          </cell>
          <cell r="BA2789">
            <v>7977815.79</v>
          </cell>
          <cell r="BB2789">
            <v>8052195.6600000001</v>
          </cell>
          <cell r="BC2789">
            <v>2300514.5499999998</v>
          </cell>
          <cell r="BD2789">
            <v>0</v>
          </cell>
          <cell r="BE2789">
            <v>0</v>
          </cell>
          <cell r="BF2789">
            <v>0</v>
          </cell>
          <cell r="BG2789">
            <v>0</v>
          </cell>
          <cell r="BH2789">
            <v>0</v>
          </cell>
          <cell r="BI2789">
            <v>0</v>
          </cell>
          <cell r="BJ2789">
            <v>0</v>
          </cell>
          <cell r="BK2789">
            <v>0</v>
          </cell>
          <cell r="BL2789">
            <v>0</v>
          </cell>
        </row>
        <row r="2790">
          <cell r="B2790" t="str">
            <v>2.1.01.03.00001</v>
          </cell>
          <cell r="C2790" t="str">
            <v xml:space="preserve">AGF BRASIL SEGUROS S/A                            </v>
          </cell>
          <cell r="D2790">
            <v>5</v>
          </cell>
          <cell r="E2790">
            <v>0</v>
          </cell>
          <cell r="F2790">
            <v>0</v>
          </cell>
          <cell r="G2790">
            <v>0</v>
          </cell>
          <cell r="H2790">
            <v>0</v>
          </cell>
          <cell r="I2790">
            <v>0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  <cell r="O2790">
            <v>0</v>
          </cell>
          <cell r="P2790">
            <v>0</v>
          </cell>
          <cell r="AO2790">
            <v>0</v>
          </cell>
          <cell r="AP2790">
            <v>0</v>
          </cell>
          <cell r="AQ2790">
            <v>0</v>
          </cell>
          <cell r="AR2790">
            <v>0</v>
          </cell>
          <cell r="AS2790">
            <v>0</v>
          </cell>
          <cell r="AT2790">
            <v>0</v>
          </cell>
          <cell r="AU2790">
            <v>0</v>
          </cell>
          <cell r="AV2790">
            <v>0</v>
          </cell>
          <cell r="AW2790">
            <v>0</v>
          </cell>
          <cell r="AX2790">
            <v>0</v>
          </cell>
          <cell r="AY2790">
            <v>0</v>
          </cell>
          <cell r="AZ2790">
            <v>0</v>
          </cell>
          <cell r="BA2790">
            <v>0</v>
          </cell>
          <cell r="BB2790">
            <v>0</v>
          </cell>
          <cell r="BC2790">
            <v>0</v>
          </cell>
          <cell r="BD2790">
            <v>0</v>
          </cell>
          <cell r="BE2790">
            <v>0</v>
          </cell>
          <cell r="BF2790">
            <v>0</v>
          </cell>
          <cell r="BG2790">
            <v>0</v>
          </cell>
          <cell r="BH2790">
            <v>0</v>
          </cell>
          <cell r="BI2790">
            <v>0</v>
          </cell>
          <cell r="BJ2790">
            <v>0</v>
          </cell>
          <cell r="BK2790">
            <v>0</v>
          </cell>
          <cell r="BL2790">
            <v>0</v>
          </cell>
        </row>
        <row r="2791">
          <cell r="B2791" t="str">
            <v>2.1.01.03.00002</v>
          </cell>
          <cell r="C2791" t="str">
            <v xml:space="preserve">ALUGUEIS                                          </v>
          </cell>
          <cell r="D2791">
            <v>5</v>
          </cell>
          <cell r="E2791">
            <v>0</v>
          </cell>
          <cell r="F2791">
            <v>0</v>
          </cell>
          <cell r="G2791">
            <v>0</v>
          </cell>
          <cell r="H2791">
            <v>0</v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  <cell r="O2791">
            <v>0</v>
          </cell>
          <cell r="P2791">
            <v>0</v>
          </cell>
          <cell r="Q2791">
            <v>4.32</v>
          </cell>
          <cell r="R2791">
            <v>8.64</v>
          </cell>
          <cell r="S2791">
            <v>12.96</v>
          </cell>
          <cell r="T2791">
            <v>17.28</v>
          </cell>
          <cell r="U2791">
            <v>19.059999999999999</v>
          </cell>
          <cell r="V2791">
            <v>20.84</v>
          </cell>
          <cell r="W2791">
            <v>22.62</v>
          </cell>
          <cell r="X2791">
            <v>24.4</v>
          </cell>
          <cell r="Y2791">
            <v>0</v>
          </cell>
          <cell r="Z2791">
            <v>0</v>
          </cell>
          <cell r="AA2791">
            <v>0</v>
          </cell>
          <cell r="AB2791">
            <v>0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H2791">
            <v>0</v>
          </cell>
          <cell r="AI2791">
            <v>0</v>
          </cell>
          <cell r="AJ2791">
            <v>0</v>
          </cell>
          <cell r="AK2791">
            <v>0</v>
          </cell>
          <cell r="AL2791">
            <v>0</v>
          </cell>
          <cell r="AM2791">
            <v>0</v>
          </cell>
          <cell r="AN2791">
            <v>0</v>
          </cell>
          <cell r="AO2791">
            <v>0</v>
          </cell>
          <cell r="AP2791">
            <v>0</v>
          </cell>
          <cell r="AQ2791">
            <v>0</v>
          </cell>
          <cell r="AR2791">
            <v>0</v>
          </cell>
          <cell r="AS2791">
            <v>0</v>
          </cell>
          <cell r="AT2791">
            <v>0</v>
          </cell>
          <cell r="AU2791">
            <v>0</v>
          </cell>
          <cell r="AV2791">
            <v>0</v>
          </cell>
          <cell r="AW2791">
            <v>0</v>
          </cell>
          <cell r="AX2791">
            <v>0</v>
          </cell>
          <cell r="AY2791">
            <v>0</v>
          </cell>
          <cell r="AZ2791">
            <v>0</v>
          </cell>
          <cell r="BA2791">
            <v>0</v>
          </cell>
          <cell r="BB2791">
            <v>0</v>
          </cell>
          <cell r="BC2791">
            <v>0</v>
          </cell>
          <cell r="BD2791">
            <v>0</v>
          </cell>
          <cell r="BE2791">
            <v>0</v>
          </cell>
          <cell r="BF2791">
            <v>0</v>
          </cell>
          <cell r="BG2791">
            <v>0</v>
          </cell>
          <cell r="BH2791">
            <v>0</v>
          </cell>
          <cell r="BI2791">
            <v>0</v>
          </cell>
          <cell r="BJ2791">
            <v>0</v>
          </cell>
          <cell r="BK2791">
            <v>0</v>
          </cell>
          <cell r="BL2791">
            <v>0</v>
          </cell>
        </row>
        <row r="2792">
          <cell r="B2792" t="str">
            <v>2.1.01.03.00003</v>
          </cell>
          <cell r="C2792" t="str">
            <v xml:space="preserve">ASSISTENCIA SOCIAL                                </v>
          </cell>
          <cell r="D2792">
            <v>5</v>
          </cell>
          <cell r="E2792">
            <v>0</v>
          </cell>
          <cell r="F2792">
            <v>0</v>
          </cell>
          <cell r="G2792">
            <v>0</v>
          </cell>
          <cell r="H2792">
            <v>0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  <cell r="O2792">
            <v>0</v>
          </cell>
          <cell r="P2792">
            <v>0</v>
          </cell>
          <cell r="AO2792">
            <v>0</v>
          </cell>
          <cell r="AP2792">
            <v>0</v>
          </cell>
          <cell r="AQ2792">
            <v>0</v>
          </cell>
          <cell r="AR2792">
            <v>0</v>
          </cell>
          <cell r="AS2792">
            <v>0</v>
          </cell>
          <cell r="AT2792">
            <v>0</v>
          </cell>
          <cell r="AU2792">
            <v>0</v>
          </cell>
          <cell r="AV2792">
            <v>0</v>
          </cell>
          <cell r="AW2792">
            <v>0</v>
          </cell>
          <cell r="AX2792">
            <v>0</v>
          </cell>
          <cell r="AY2792">
            <v>0</v>
          </cell>
          <cell r="AZ2792">
            <v>0</v>
          </cell>
          <cell r="BA2792">
            <v>0</v>
          </cell>
          <cell r="BB2792">
            <v>0</v>
          </cell>
          <cell r="BC2792">
            <v>0</v>
          </cell>
          <cell r="BD2792">
            <v>0</v>
          </cell>
          <cell r="BE2792">
            <v>0</v>
          </cell>
          <cell r="BF2792">
            <v>0</v>
          </cell>
          <cell r="BG2792">
            <v>0</v>
          </cell>
          <cell r="BH2792">
            <v>0</v>
          </cell>
          <cell r="BI2792">
            <v>0</v>
          </cell>
          <cell r="BJ2792">
            <v>0</v>
          </cell>
          <cell r="BK2792">
            <v>0</v>
          </cell>
          <cell r="BL2792">
            <v>0</v>
          </cell>
        </row>
        <row r="2793">
          <cell r="B2793" t="str">
            <v>2.1.01.03.00004</v>
          </cell>
          <cell r="C2793" t="str">
            <v xml:space="preserve">C.E.F.-DEP.VINCULADO PIS                          </v>
          </cell>
          <cell r="D2793">
            <v>5</v>
          </cell>
          <cell r="E2793">
            <v>0</v>
          </cell>
          <cell r="F2793">
            <v>0</v>
          </cell>
          <cell r="G2793">
            <v>0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  <cell r="O2793">
            <v>0</v>
          </cell>
          <cell r="P2793">
            <v>0</v>
          </cell>
          <cell r="Q2793">
            <v>-10913.1</v>
          </cell>
          <cell r="R2793">
            <v>-10913.1</v>
          </cell>
          <cell r="S2793">
            <v>-10913.1</v>
          </cell>
          <cell r="T2793">
            <v>-10913.1</v>
          </cell>
          <cell r="U2793">
            <v>-10913.1</v>
          </cell>
          <cell r="V2793">
            <v>-10913.1</v>
          </cell>
          <cell r="W2793">
            <v>-10913.1</v>
          </cell>
          <cell r="X2793">
            <v>-9642.7999999999993</v>
          </cell>
          <cell r="Y2793">
            <v>0</v>
          </cell>
          <cell r="Z2793">
            <v>0</v>
          </cell>
          <cell r="AA2793">
            <v>0</v>
          </cell>
          <cell r="AB2793">
            <v>0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H2793">
            <v>0</v>
          </cell>
          <cell r="AI2793">
            <v>-4286.6000000000004</v>
          </cell>
          <cell r="AJ2793">
            <v>-18506.66</v>
          </cell>
          <cell r="AK2793">
            <v>662.92000000000189</v>
          </cell>
          <cell r="AL2793">
            <v>1.9326762412674725E-12</v>
          </cell>
          <cell r="AM2793">
            <v>1.9326762412674725E-12</v>
          </cell>
          <cell r="AN2793">
            <v>1.9326762412674725E-12</v>
          </cell>
          <cell r="AO2793">
            <v>0</v>
          </cell>
          <cell r="AP2793">
            <v>0</v>
          </cell>
          <cell r="AQ2793">
            <v>0</v>
          </cell>
          <cell r="AR2793">
            <v>0</v>
          </cell>
          <cell r="AS2793">
            <v>0</v>
          </cell>
          <cell r="AT2793">
            <v>0</v>
          </cell>
          <cell r="AU2793">
            <v>-21102.68</v>
          </cell>
          <cell r="AV2793">
            <v>-7345.4</v>
          </cell>
          <cell r="AW2793">
            <v>-7345.4</v>
          </cell>
          <cell r="AX2793">
            <v>27.91</v>
          </cell>
          <cell r="AY2793">
            <v>27.91</v>
          </cell>
          <cell r="AZ2793">
            <v>27.91</v>
          </cell>
          <cell r="BA2793">
            <v>27.91</v>
          </cell>
          <cell r="BB2793">
            <v>27.91</v>
          </cell>
          <cell r="BC2793">
            <v>27.91</v>
          </cell>
          <cell r="BD2793">
            <v>0</v>
          </cell>
          <cell r="BE2793">
            <v>0</v>
          </cell>
          <cell r="BF2793">
            <v>0</v>
          </cell>
          <cell r="BG2793">
            <v>0</v>
          </cell>
          <cell r="BH2793">
            <v>0</v>
          </cell>
          <cell r="BI2793">
            <v>0</v>
          </cell>
          <cell r="BJ2793">
            <v>0</v>
          </cell>
          <cell r="BK2793">
            <v>0</v>
          </cell>
          <cell r="BL2793">
            <v>0</v>
          </cell>
        </row>
        <row r="2794">
          <cell r="B2794" t="str">
            <v>2.1.01.03.00005</v>
          </cell>
          <cell r="C2794" t="str">
            <v xml:space="preserve">CARTAO BNL                                        </v>
          </cell>
          <cell r="D2794">
            <v>5</v>
          </cell>
          <cell r="E2794">
            <v>0</v>
          </cell>
          <cell r="F2794">
            <v>0</v>
          </cell>
          <cell r="G2794">
            <v>0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  <cell r="O2794">
            <v>0</v>
          </cell>
          <cell r="P2794">
            <v>0</v>
          </cell>
          <cell r="Q2794">
            <v>-49.83</v>
          </cell>
          <cell r="R2794">
            <v>2754.61</v>
          </cell>
          <cell r="S2794">
            <v>1036.58</v>
          </cell>
          <cell r="T2794">
            <v>4200.43</v>
          </cell>
          <cell r="U2794">
            <v>-1952.37</v>
          </cell>
          <cell r="V2794">
            <v>3924.15</v>
          </cell>
          <cell r="W2794">
            <v>-3187.22</v>
          </cell>
          <cell r="X2794">
            <v>-78.989999999999995</v>
          </cell>
          <cell r="Y2794">
            <v>0</v>
          </cell>
          <cell r="Z2794">
            <v>2871.39</v>
          </cell>
          <cell r="AA2794">
            <v>12514.44</v>
          </cell>
          <cell r="AB2794">
            <v>8744.77</v>
          </cell>
          <cell r="AC2794">
            <v>9870.1299999999992</v>
          </cell>
          <cell r="AD2794">
            <v>1952.43</v>
          </cell>
          <cell r="AE2794">
            <v>1780.55</v>
          </cell>
          <cell r="AF2794">
            <v>1574.7</v>
          </cell>
          <cell r="AG2794">
            <v>3025.15</v>
          </cell>
          <cell r="AH2794">
            <v>4381.76</v>
          </cell>
          <cell r="AI2794">
            <v>3442.46</v>
          </cell>
          <cell r="AJ2794">
            <v>6674.64</v>
          </cell>
          <cell r="AK2794">
            <v>5287.61</v>
          </cell>
          <cell r="AL2794">
            <v>3002.4</v>
          </cell>
          <cell r="AM2794">
            <v>2004.74</v>
          </cell>
          <cell r="AN2794">
            <v>5604.17</v>
          </cell>
          <cell r="AO2794">
            <v>4165.37</v>
          </cell>
          <cell r="AP2794">
            <v>3828.35</v>
          </cell>
          <cell r="AQ2794">
            <v>3337.29</v>
          </cell>
          <cell r="AR2794">
            <v>4653.74</v>
          </cell>
          <cell r="AS2794">
            <v>3270.31</v>
          </cell>
          <cell r="AT2794">
            <v>4941.01</v>
          </cell>
          <cell r="AU2794">
            <v>8896.24</v>
          </cell>
          <cell r="AV2794">
            <v>6778.7</v>
          </cell>
          <cell r="AW2794">
            <v>2502.1</v>
          </cell>
          <cell r="AX2794">
            <v>3173.38</v>
          </cell>
          <cell r="AY2794">
            <v>3597.98</v>
          </cell>
          <cell r="AZ2794">
            <v>995.7</v>
          </cell>
          <cell r="BA2794">
            <v>1568.61</v>
          </cell>
          <cell r="BB2794">
            <v>3223.28</v>
          </cell>
          <cell r="BC2794">
            <v>9046.24</v>
          </cell>
          <cell r="BD2794">
            <v>0</v>
          </cell>
          <cell r="BE2794">
            <v>0</v>
          </cell>
          <cell r="BF2794">
            <v>0</v>
          </cell>
          <cell r="BG2794">
            <v>0</v>
          </cell>
          <cell r="BH2794">
            <v>0</v>
          </cell>
          <cell r="BI2794">
            <v>0</v>
          </cell>
          <cell r="BJ2794">
            <v>0</v>
          </cell>
          <cell r="BK2794">
            <v>0</v>
          </cell>
          <cell r="BL2794">
            <v>0</v>
          </cell>
        </row>
        <row r="2795">
          <cell r="B2795" t="str">
            <v>2.1.01.03.00006</v>
          </cell>
          <cell r="C2795" t="str">
            <v xml:space="preserve">CIA.SEGURO MINAS BRASIL                           </v>
          </cell>
          <cell r="D2795">
            <v>5</v>
          </cell>
          <cell r="E2795">
            <v>0</v>
          </cell>
          <cell r="F2795">
            <v>0</v>
          </cell>
          <cell r="G2795">
            <v>0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  <cell r="O2795">
            <v>0</v>
          </cell>
          <cell r="P2795">
            <v>0</v>
          </cell>
          <cell r="AO2795">
            <v>0</v>
          </cell>
          <cell r="AP2795">
            <v>0</v>
          </cell>
          <cell r="AQ2795">
            <v>0</v>
          </cell>
          <cell r="AR2795">
            <v>0</v>
          </cell>
          <cell r="AS2795">
            <v>0</v>
          </cell>
          <cell r="AT2795">
            <v>0</v>
          </cell>
          <cell r="AU2795">
            <v>0</v>
          </cell>
          <cell r="AV2795">
            <v>0</v>
          </cell>
          <cell r="AW2795">
            <v>0</v>
          </cell>
          <cell r="AX2795">
            <v>0</v>
          </cell>
          <cell r="AY2795">
            <v>0</v>
          </cell>
          <cell r="AZ2795">
            <v>0</v>
          </cell>
          <cell r="BA2795">
            <v>0</v>
          </cell>
          <cell r="BB2795">
            <v>0</v>
          </cell>
          <cell r="BC2795">
            <v>0</v>
          </cell>
          <cell r="BD2795">
            <v>0</v>
          </cell>
          <cell r="BE2795">
            <v>0</v>
          </cell>
          <cell r="BF2795">
            <v>0</v>
          </cell>
          <cell r="BG2795">
            <v>0</v>
          </cell>
          <cell r="BH2795">
            <v>0</v>
          </cell>
          <cell r="BI2795">
            <v>0</v>
          </cell>
          <cell r="BJ2795">
            <v>0</v>
          </cell>
          <cell r="BK2795">
            <v>0</v>
          </cell>
          <cell r="BL2795">
            <v>0</v>
          </cell>
        </row>
        <row r="2796">
          <cell r="B2796" t="str">
            <v>2.1.01.03.00007</v>
          </cell>
          <cell r="C2796" t="str">
            <v xml:space="preserve">FARMACIA                                          </v>
          </cell>
          <cell r="D2796">
            <v>5</v>
          </cell>
          <cell r="E2796">
            <v>0</v>
          </cell>
          <cell r="F2796">
            <v>0</v>
          </cell>
          <cell r="G2796">
            <v>0</v>
          </cell>
          <cell r="H2796">
            <v>0</v>
          </cell>
          <cell r="I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15493.8</v>
          </cell>
          <cell r="R2796">
            <v>12670.8</v>
          </cell>
          <cell r="S2796">
            <v>14395.68</v>
          </cell>
          <cell r="T2796">
            <v>16452.22</v>
          </cell>
          <cell r="U2796">
            <v>14151.99</v>
          </cell>
          <cell r="V2796">
            <v>14495.29</v>
          </cell>
          <cell r="W2796">
            <v>16644.3</v>
          </cell>
          <cell r="X2796">
            <v>-199.28</v>
          </cell>
          <cell r="Y2796">
            <v>3128.8</v>
          </cell>
          <cell r="Z2796">
            <v>-24.77</v>
          </cell>
          <cell r="AA2796">
            <v>-297.36</v>
          </cell>
          <cell r="AB2796">
            <v>-643.82000000000005</v>
          </cell>
          <cell r="AC2796">
            <v>875.12</v>
          </cell>
          <cell r="AD2796">
            <v>1188.95</v>
          </cell>
          <cell r="AE2796">
            <v>1879.29</v>
          </cell>
          <cell r="AF2796">
            <v>-61.090000000000146</v>
          </cell>
          <cell r="AG2796">
            <v>-1105.57</v>
          </cell>
          <cell r="AH2796">
            <v>-597.37</v>
          </cell>
          <cell r="AI2796">
            <v>700.94</v>
          </cell>
          <cell r="AJ2796">
            <v>-473.97</v>
          </cell>
          <cell r="AK2796">
            <v>793.43</v>
          </cell>
          <cell r="AL2796">
            <v>-225.19</v>
          </cell>
          <cell r="AM2796">
            <v>530.63</v>
          </cell>
          <cell r="AN2796">
            <v>-437.06</v>
          </cell>
          <cell r="AO2796">
            <v>580.34</v>
          </cell>
          <cell r="AP2796">
            <v>921.34</v>
          </cell>
          <cell r="AQ2796">
            <v>-1443.72</v>
          </cell>
          <cell r="AR2796">
            <v>-694.07</v>
          </cell>
          <cell r="AS2796">
            <v>-156.79</v>
          </cell>
          <cell r="AT2796">
            <v>-828.85</v>
          </cell>
          <cell r="AU2796">
            <v>9093.56</v>
          </cell>
          <cell r="AV2796">
            <v>733.49</v>
          </cell>
          <cell r="AW2796">
            <v>-103.72</v>
          </cell>
          <cell r="AX2796">
            <v>-28.94</v>
          </cell>
          <cell r="AY2796">
            <v>1848.81</v>
          </cell>
          <cell r="AZ2796">
            <v>-261.24</v>
          </cell>
          <cell r="BA2796">
            <v>8531.07</v>
          </cell>
          <cell r="BB2796">
            <v>713.07</v>
          </cell>
          <cell r="BC2796">
            <v>804.6</v>
          </cell>
          <cell r="BD2796">
            <v>0</v>
          </cell>
          <cell r="BE2796">
            <v>0</v>
          </cell>
          <cell r="BF2796">
            <v>0</v>
          </cell>
          <cell r="BG2796">
            <v>0</v>
          </cell>
          <cell r="BH2796">
            <v>0</v>
          </cell>
          <cell r="BI2796">
            <v>0</v>
          </cell>
          <cell r="BJ2796">
            <v>0</v>
          </cell>
          <cell r="BK2796">
            <v>0</v>
          </cell>
          <cell r="BL2796">
            <v>0</v>
          </cell>
        </row>
        <row r="2797">
          <cell r="B2797" t="str">
            <v>2.1.01.03.00008</v>
          </cell>
          <cell r="C2797" t="str">
            <v xml:space="preserve">PAPELARIA                                         </v>
          </cell>
          <cell r="D2797">
            <v>5</v>
          </cell>
          <cell r="E2797">
            <v>0</v>
          </cell>
          <cell r="F2797">
            <v>0</v>
          </cell>
          <cell r="G2797">
            <v>0</v>
          </cell>
          <cell r="H2797">
            <v>0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  <cell r="O2797">
            <v>0</v>
          </cell>
          <cell r="P2797">
            <v>0</v>
          </cell>
          <cell r="Q2797">
            <v>-91.28</v>
          </cell>
          <cell r="R2797">
            <v>-1011.65</v>
          </cell>
          <cell r="S2797">
            <v>-1879.97</v>
          </cell>
          <cell r="T2797">
            <v>-2477.2600000000002</v>
          </cell>
          <cell r="U2797">
            <v>-2952.75</v>
          </cell>
          <cell r="V2797">
            <v>-3062.06</v>
          </cell>
          <cell r="W2797">
            <v>-3196.84</v>
          </cell>
          <cell r="X2797">
            <v>206.13</v>
          </cell>
          <cell r="Y2797">
            <v>0</v>
          </cell>
          <cell r="Z2797">
            <v>-156.29</v>
          </cell>
          <cell r="AA2797">
            <v>-295.93</v>
          </cell>
          <cell r="AB2797">
            <v>-306.19</v>
          </cell>
          <cell r="AC2797">
            <v>-306.19</v>
          </cell>
          <cell r="AD2797">
            <v>0</v>
          </cell>
          <cell r="AE2797">
            <v>0</v>
          </cell>
          <cell r="AF2797">
            <v>0</v>
          </cell>
          <cell r="AG2797">
            <v>112.44</v>
          </cell>
          <cell r="AH2797">
            <v>-34.83</v>
          </cell>
          <cell r="AI2797">
            <v>0</v>
          </cell>
          <cell r="AJ2797">
            <v>0</v>
          </cell>
          <cell r="AK2797">
            <v>0</v>
          </cell>
          <cell r="AL2797">
            <v>0</v>
          </cell>
          <cell r="AM2797">
            <v>0</v>
          </cell>
          <cell r="AN2797">
            <v>0</v>
          </cell>
          <cell r="AO2797">
            <v>0</v>
          </cell>
          <cell r="AP2797">
            <v>0</v>
          </cell>
          <cell r="AQ2797">
            <v>0</v>
          </cell>
          <cell r="AR2797">
            <v>0</v>
          </cell>
          <cell r="AS2797">
            <v>0</v>
          </cell>
          <cell r="AT2797">
            <v>0</v>
          </cell>
          <cell r="AU2797">
            <v>242.53</v>
          </cell>
          <cell r="AV2797">
            <v>0</v>
          </cell>
          <cell r="AW2797">
            <v>0</v>
          </cell>
          <cell r="AX2797">
            <v>0</v>
          </cell>
          <cell r="AY2797">
            <v>-58.17</v>
          </cell>
          <cell r="AZ2797">
            <v>-155.07</v>
          </cell>
          <cell r="BA2797">
            <v>50.21</v>
          </cell>
          <cell r="BB2797">
            <v>-155.07</v>
          </cell>
          <cell r="BC2797">
            <v>-121.9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  <cell r="BK2797">
            <v>0</v>
          </cell>
          <cell r="BL2797">
            <v>0</v>
          </cell>
        </row>
        <row r="2798">
          <cell r="B2798" t="str">
            <v>2.1.01.03.00009</v>
          </cell>
          <cell r="C2798" t="str">
            <v xml:space="preserve">PARTICIPACAO NOS RESULTADOS                       </v>
          </cell>
          <cell r="D2798">
            <v>5</v>
          </cell>
          <cell r="E2798">
            <v>0</v>
          </cell>
          <cell r="F2798">
            <v>0</v>
          </cell>
          <cell r="G2798">
            <v>0</v>
          </cell>
          <cell r="H2798">
            <v>0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130.16</v>
          </cell>
          <cell r="V2798">
            <v>130.16</v>
          </cell>
          <cell r="W2798">
            <v>130.16</v>
          </cell>
          <cell r="X2798">
            <v>204.78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-28338.26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0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0</v>
          </cell>
          <cell r="AY2798">
            <v>0</v>
          </cell>
          <cell r="AZ2798">
            <v>5722608.0700000003</v>
          </cell>
          <cell r="BA2798">
            <v>5722608.0700000003</v>
          </cell>
          <cell r="BB2798">
            <v>5722608.0700000003</v>
          </cell>
          <cell r="BC2798">
            <v>-269739.71000000002</v>
          </cell>
          <cell r="BD2798">
            <v>0</v>
          </cell>
          <cell r="BE2798">
            <v>0</v>
          </cell>
          <cell r="BF2798">
            <v>0</v>
          </cell>
          <cell r="BG2798">
            <v>0</v>
          </cell>
          <cell r="BH2798">
            <v>0</v>
          </cell>
          <cell r="BI2798">
            <v>0</v>
          </cell>
          <cell r="BJ2798">
            <v>0</v>
          </cell>
          <cell r="BK2798">
            <v>0</v>
          </cell>
          <cell r="BL2798">
            <v>0</v>
          </cell>
        </row>
        <row r="2799">
          <cell r="B2799" t="str">
            <v>2.1.01.03.00010</v>
          </cell>
          <cell r="C2799" t="str">
            <v xml:space="preserve">PENSAO ALIMENTICIA                                </v>
          </cell>
          <cell r="D2799">
            <v>5</v>
          </cell>
          <cell r="E2799">
            <v>0</v>
          </cell>
          <cell r="F2799">
            <v>0</v>
          </cell>
          <cell r="G2799">
            <v>0</v>
          </cell>
          <cell r="H2799">
            <v>0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-1379.7</v>
          </cell>
          <cell r="R2799">
            <v>-1845.05</v>
          </cell>
          <cell r="S2799">
            <v>-2664.99</v>
          </cell>
          <cell r="T2799">
            <v>-3593.86</v>
          </cell>
          <cell r="U2799">
            <v>-3870.38</v>
          </cell>
          <cell r="V2799">
            <v>-4300.8</v>
          </cell>
          <cell r="W2799">
            <v>-5023.71</v>
          </cell>
          <cell r="X2799">
            <v>1019.99</v>
          </cell>
          <cell r="Y2799">
            <v>0</v>
          </cell>
          <cell r="Z2799">
            <v>8.51</v>
          </cell>
          <cell r="AA2799">
            <v>460.28</v>
          </cell>
          <cell r="AB2799">
            <v>-452.4</v>
          </cell>
          <cell r="AC2799">
            <v>341.2</v>
          </cell>
          <cell r="AD2799">
            <v>-72.209999999999994</v>
          </cell>
          <cell r="AE2799">
            <v>-679.01</v>
          </cell>
          <cell r="AF2799">
            <v>-122.15</v>
          </cell>
          <cell r="AG2799">
            <v>-77.900000000000006</v>
          </cell>
          <cell r="AH2799">
            <v>429.38</v>
          </cell>
          <cell r="AI2799">
            <v>233.41</v>
          </cell>
          <cell r="AJ2799">
            <v>69.11</v>
          </cell>
          <cell r="AK2799">
            <v>0</v>
          </cell>
          <cell r="AL2799">
            <v>0</v>
          </cell>
          <cell r="AM2799">
            <v>0</v>
          </cell>
          <cell r="AN2799">
            <v>-88.26</v>
          </cell>
          <cell r="AO2799">
            <v>-916.21</v>
          </cell>
          <cell r="AP2799">
            <v>52.57</v>
          </cell>
          <cell r="AQ2799">
            <v>-138.4</v>
          </cell>
          <cell r="AR2799">
            <v>-81.319999999999993</v>
          </cell>
          <cell r="AS2799">
            <v>22.07</v>
          </cell>
          <cell r="AT2799">
            <v>115.09</v>
          </cell>
          <cell r="AU2799">
            <v>253.83</v>
          </cell>
          <cell r="AV2799">
            <v>186.66</v>
          </cell>
          <cell r="AW2799">
            <v>186.66</v>
          </cell>
          <cell r="AX2799">
            <v>384.97</v>
          </cell>
          <cell r="AY2799">
            <v>0</v>
          </cell>
          <cell r="AZ2799">
            <v>75.489999999999995</v>
          </cell>
          <cell r="BA2799">
            <v>-478.45</v>
          </cell>
          <cell r="BB2799">
            <v>-906.24</v>
          </cell>
          <cell r="BC2799">
            <v>-99.74</v>
          </cell>
          <cell r="BD2799">
            <v>0</v>
          </cell>
          <cell r="BE2799">
            <v>0</v>
          </cell>
          <cell r="BF2799">
            <v>0</v>
          </cell>
          <cell r="BG2799">
            <v>0</v>
          </cell>
          <cell r="BH2799">
            <v>0</v>
          </cell>
          <cell r="BI2799">
            <v>0</v>
          </cell>
          <cell r="BJ2799">
            <v>0</v>
          </cell>
          <cell r="BK2799">
            <v>0</v>
          </cell>
          <cell r="BL2799">
            <v>0</v>
          </cell>
        </row>
        <row r="2800">
          <cell r="B2800" t="str">
            <v>2.1.01.03.00011</v>
          </cell>
          <cell r="C2800" t="str">
            <v xml:space="preserve">PROLABORE                                         </v>
          </cell>
          <cell r="D2800">
            <v>5</v>
          </cell>
          <cell r="E2800">
            <v>0</v>
          </cell>
          <cell r="F2800">
            <v>0</v>
          </cell>
          <cell r="G2800">
            <v>0</v>
          </cell>
          <cell r="H2800">
            <v>0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0</v>
          </cell>
          <cell r="P2800">
            <v>0</v>
          </cell>
          <cell r="AO2800">
            <v>0</v>
          </cell>
          <cell r="AP2800">
            <v>0</v>
          </cell>
          <cell r="AQ2800">
            <v>0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0</v>
          </cell>
          <cell r="AY2800">
            <v>0</v>
          </cell>
          <cell r="AZ2800">
            <v>0</v>
          </cell>
          <cell r="BA2800">
            <v>0</v>
          </cell>
          <cell r="BB2800">
            <v>0</v>
          </cell>
          <cell r="BC2800">
            <v>0</v>
          </cell>
          <cell r="BD2800">
            <v>0</v>
          </cell>
          <cell r="BE2800">
            <v>0</v>
          </cell>
          <cell r="BF2800">
            <v>0</v>
          </cell>
          <cell r="BG2800">
            <v>0</v>
          </cell>
          <cell r="BH2800">
            <v>0</v>
          </cell>
          <cell r="BI2800">
            <v>0</v>
          </cell>
          <cell r="BJ2800">
            <v>0</v>
          </cell>
          <cell r="BK2800">
            <v>0</v>
          </cell>
          <cell r="BL2800">
            <v>0</v>
          </cell>
        </row>
        <row r="2801">
          <cell r="B2801" t="str">
            <v>2.1.01.03.00012</v>
          </cell>
          <cell r="C2801" t="str">
            <v xml:space="preserve">PROVISOES DE 13O.SALARIO                          </v>
          </cell>
          <cell r="D2801">
            <v>5</v>
          </cell>
          <cell r="E2801">
            <v>0</v>
          </cell>
          <cell r="F2801">
            <v>0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80430.850000000006</v>
          </cell>
          <cell r="R2801">
            <v>152748.6</v>
          </cell>
          <cell r="S2801">
            <v>221000.11</v>
          </cell>
          <cell r="T2801">
            <v>275292.5</v>
          </cell>
          <cell r="U2801">
            <v>333609.11</v>
          </cell>
          <cell r="V2801">
            <v>407534.3</v>
          </cell>
          <cell r="W2801">
            <v>502181.1</v>
          </cell>
          <cell r="X2801">
            <v>581623.86</v>
          </cell>
          <cell r="Y2801">
            <v>672443.31</v>
          </cell>
          <cell r="Z2801">
            <v>751289.61</v>
          </cell>
          <cell r="AA2801">
            <v>841128.27</v>
          </cell>
          <cell r="AB2801">
            <v>0.02</v>
          </cell>
          <cell r="AC2801">
            <v>84100.75</v>
          </cell>
          <cell r="AD2801">
            <v>159610.15</v>
          </cell>
          <cell r="AE2801">
            <v>238134.17</v>
          </cell>
          <cell r="AF2801">
            <v>315413.52</v>
          </cell>
          <cell r="AG2801">
            <v>391450.18</v>
          </cell>
          <cell r="AH2801">
            <v>463864.72</v>
          </cell>
          <cell r="AI2801">
            <v>536886.97</v>
          </cell>
          <cell r="AJ2801">
            <v>618826.73</v>
          </cell>
          <cell r="AK2801">
            <v>714530.92</v>
          </cell>
          <cell r="AL2801">
            <v>797255.51</v>
          </cell>
          <cell r="AM2801">
            <v>952883.58</v>
          </cell>
          <cell r="AN2801">
            <v>-47.400000000139698</v>
          </cell>
          <cell r="AO2801">
            <v>97515.58</v>
          </cell>
          <cell r="AP2801">
            <v>182913.29</v>
          </cell>
          <cell r="AQ2801">
            <v>277008.84999999998</v>
          </cell>
          <cell r="AR2801">
            <v>404113.35</v>
          </cell>
          <cell r="AS2801">
            <v>507764.4</v>
          </cell>
          <cell r="AT2801">
            <v>602590.48</v>
          </cell>
          <cell r="AU2801">
            <v>709092.09</v>
          </cell>
          <cell r="AV2801">
            <v>828138.8</v>
          </cell>
          <cell r="AW2801">
            <v>967641.94</v>
          </cell>
          <cell r="AX2801">
            <v>1098316.1200000001</v>
          </cell>
          <cell r="AY2801">
            <v>1306994.97</v>
          </cell>
          <cell r="AZ2801">
            <v>0</v>
          </cell>
          <cell r="BA2801">
            <v>136089.88</v>
          </cell>
          <cell r="BB2801">
            <v>271452.21000000002</v>
          </cell>
          <cell r="BC2801">
            <v>386833.8</v>
          </cell>
          <cell r="BD2801">
            <v>0</v>
          </cell>
          <cell r="BE2801">
            <v>0</v>
          </cell>
          <cell r="BF2801">
            <v>0</v>
          </cell>
          <cell r="BG2801">
            <v>0</v>
          </cell>
          <cell r="BH2801">
            <v>0</v>
          </cell>
          <cell r="BI2801">
            <v>0</v>
          </cell>
          <cell r="BJ2801">
            <v>0</v>
          </cell>
          <cell r="BK2801">
            <v>0</v>
          </cell>
          <cell r="BL2801">
            <v>0</v>
          </cell>
        </row>
        <row r="2802">
          <cell r="B2802" t="str">
            <v>2.1.01.03.00013</v>
          </cell>
          <cell r="C2802" t="str">
            <v xml:space="preserve">PROVISOES DE FERIAS                               </v>
          </cell>
          <cell r="D2802">
            <v>5</v>
          </cell>
          <cell r="E2802">
            <v>0</v>
          </cell>
          <cell r="F2802">
            <v>0</v>
          </cell>
          <cell r="G2802">
            <v>0</v>
          </cell>
          <cell r="H2802">
            <v>0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0</v>
          </cell>
          <cell r="P2802">
            <v>0</v>
          </cell>
          <cell r="Q2802">
            <v>1044410.43</v>
          </cell>
          <cell r="R2802">
            <v>912388.47</v>
          </cell>
          <cell r="S2802">
            <v>747935.54</v>
          </cell>
          <cell r="T2802">
            <v>582654.17000000004</v>
          </cell>
          <cell r="U2802">
            <v>534607.97</v>
          </cell>
          <cell r="V2802">
            <v>529285.47</v>
          </cell>
          <cell r="W2802">
            <v>655056.43000000005</v>
          </cell>
          <cell r="X2802">
            <v>1210278.8600000001</v>
          </cell>
          <cell r="Y2802">
            <v>1313393</v>
          </cell>
          <cell r="Z2802">
            <v>1404567.71</v>
          </cell>
          <cell r="AA2802">
            <v>1472691.05</v>
          </cell>
          <cell r="AB2802">
            <v>1321320.3</v>
          </cell>
          <cell r="AC2802">
            <v>1221442.08</v>
          </cell>
          <cell r="AD2802">
            <v>1123471.8600000001</v>
          </cell>
          <cell r="AE2802">
            <v>1055373.3799999999</v>
          </cell>
          <cell r="AF2802">
            <v>1030587.63</v>
          </cell>
          <cell r="AG2802">
            <v>1052518.43</v>
          </cell>
          <cell r="AH2802">
            <v>1051103.71</v>
          </cell>
          <cell r="AI2802">
            <v>1128625.5</v>
          </cell>
          <cell r="AJ2802">
            <v>1216882.96</v>
          </cell>
          <cell r="AK2802">
            <v>1316986.8899999999</v>
          </cell>
          <cell r="AL2802">
            <v>1417660.6</v>
          </cell>
          <cell r="AM2802">
            <v>1632052.71</v>
          </cell>
          <cell r="AN2802">
            <v>1614486.07</v>
          </cell>
          <cell r="AO2802">
            <v>1529177.45</v>
          </cell>
          <cell r="AP2802">
            <v>1398165.85</v>
          </cell>
          <cell r="AQ2802">
            <v>1324419.0900000001</v>
          </cell>
          <cell r="AR2802">
            <v>1394255.67</v>
          </cell>
          <cell r="AS2802">
            <v>1389650.65</v>
          </cell>
          <cell r="AT2802">
            <v>1438346.15</v>
          </cell>
          <cell r="AU2802">
            <v>1518600.32</v>
          </cell>
          <cell r="AV2802">
            <v>1652354.72</v>
          </cell>
          <cell r="AW2802">
            <v>1826164.21</v>
          </cell>
          <cell r="AX2802">
            <v>1979500.38</v>
          </cell>
          <cell r="AY2802">
            <v>2258234.2400000002</v>
          </cell>
          <cell r="AZ2802">
            <v>2253680.88</v>
          </cell>
          <cell r="BA2802">
            <v>2105491.88</v>
          </cell>
          <cell r="BB2802">
            <v>2050479.01</v>
          </cell>
          <cell r="BC2802">
            <v>1934697.91</v>
          </cell>
          <cell r="BD2802">
            <v>0</v>
          </cell>
          <cell r="BE2802">
            <v>0</v>
          </cell>
          <cell r="BF2802">
            <v>0</v>
          </cell>
          <cell r="BG2802">
            <v>0</v>
          </cell>
          <cell r="BH2802">
            <v>0</v>
          </cell>
          <cell r="BI2802">
            <v>0</v>
          </cell>
          <cell r="BJ2802">
            <v>0</v>
          </cell>
          <cell r="BK2802">
            <v>0</v>
          </cell>
          <cell r="BL2802">
            <v>0</v>
          </cell>
        </row>
        <row r="2803">
          <cell r="B2803" t="str">
            <v>2.1.01.03.00014</v>
          </cell>
          <cell r="C2803" t="str">
            <v xml:space="preserve">SALARIOS E ORDENADOS                              </v>
          </cell>
          <cell r="D2803">
            <v>5</v>
          </cell>
          <cell r="E2803">
            <v>0</v>
          </cell>
          <cell r="F2803">
            <v>0</v>
          </cell>
          <cell r="G2803">
            <v>0</v>
          </cell>
          <cell r="H2803">
            <v>0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236005.72</v>
          </cell>
          <cell r="R2803">
            <v>156183.9</v>
          </cell>
          <cell r="S2803">
            <v>331474.74</v>
          </cell>
          <cell r="T2803">
            <v>452812.37</v>
          </cell>
          <cell r="U2803">
            <v>641450.79</v>
          </cell>
          <cell r="V2803">
            <v>568806.39</v>
          </cell>
          <cell r="W2803">
            <v>592202.78</v>
          </cell>
          <cell r="X2803">
            <v>6909.98</v>
          </cell>
          <cell r="Y2803">
            <v>0</v>
          </cell>
          <cell r="Z2803">
            <v>9183.34</v>
          </cell>
          <cell r="AA2803">
            <v>13642.81</v>
          </cell>
          <cell r="AB2803">
            <v>-572</v>
          </cell>
          <cell r="AC2803">
            <v>4446.51</v>
          </cell>
          <cell r="AD2803">
            <v>-857.92999999999938</v>
          </cell>
          <cell r="AE2803">
            <v>9089.65</v>
          </cell>
          <cell r="AF2803">
            <v>13411.19</v>
          </cell>
          <cell r="AG2803">
            <v>11933.69</v>
          </cell>
          <cell r="AH2803">
            <v>501.16000000000167</v>
          </cell>
          <cell r="AI2803">
            <v>4524.0200000000004</v>
          </cell>
          <cell r="AJ2803">
            <v>27741.919999999998</v>
          </cell>
          <cell r="AK2803">
            <v>-723.57999999999447</v>
          </cell>
          <cell r="AL2803">
            <v>19896.259999999998</v>
          </cell>
          <cell r="AM2803">
            <v>302.32000000000698</v>
          </cell>
          <cell r="AN2803">
            <v>-4362.5699999999933</v>
          </cell>
          <cell r="AO2803">
            <v>-691.58</v>
          </cell>
          <cell r="AP2803">
            <v>2755.74</v>
          </cell>
          <cell r="AQ2803">
            <v>1665.25</v>
          </cell>
          <cell r="AR2803">
            <v>-8990.2099999999991</v>
          </cell>
          <cell r="AS2803">
            <v>-9700.01</v>
          </cell>
          <cell r="AT2803">
            <v>18992.47</v>
          </cell>
          <cell r="AU2803">
            <v>-17520.45</v>
          </cell>
          <cell r="AV2803">
            <v>-19845.169999999998</v>
          </cell>
          <cell r="AW2803">
            <v>-16607.09</v>
          </cell>
          <cell r="AX2803">
            <v>-16063.41</v>
          </cell>
          <cell r="AY2803">
            <v>-67965.740000000005</v>
          </cell>
          <cell r="AZ2803">
            <v>-1095.46</v>
          </cell>
          <cell r="BA2803">
            <v>3534.23</v>
          </cell>
          <cell r="BB2803">
            <v>3853.12</v>
          </cell>
          <cell r="BC2803">
            <v>237657.22</v>
          </cell>
          <cell r="BD2803">
            <v>0</v>
          </cell>
          <cell r="BE2803">
            <v>0</v>
          </cell>
          <cell r="BF2803">
            <v>0</v>
          </cell>
          <cell r="BG2803">
            <v>0</v>
          </cell>
          <cell r="BH2803">
            <v>0</v>
          </cell>
          <cell r="BI2803">
            <v>0</v>
          </cell>
          <cell r="BJ2803">
            <v>0</v>
          </cell>
          <cell r="BK2803">
            <v>0</v>
          </cell>
          <cell r="BL2803">
            <v>0</v>
          </cell>
        </row>
        <row r="2804">
          <cell r="B2804" t="str">
            <v>2.1.01.03.00015</v>
          </cell>
          <cell r="C2804" t="str">
            <v xml:space="preserve">SEGUROS                                           </v>
          </cell>
          <cell r="D2804">
            <v>5</v>
          </cell>
          <cell r="E2804">
            <v>0</v>
          </cell>
          <cell r="F2804">
            <v>0</v>
          </cell>
          <cell r="G2804">
            <v>0</v>
          </cell>
          <cell r="H2804">
            <v>0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453.68</v>
          </cell>
          <cell r="R2804">
            <v>544.20000000000005</v>
          </cell>
          <cell r="S2804">
            <v>626.99</v>
          </cell>
          <cell r="T2804">
            <v>158.94</v>
          </cell>
          <cell r="U2804">
            <v>222.81</v>
          </cell>
          <cell r="V2804">
            <v>553.39</v>
          </cell>
          <cell r="W2804">
            <v>925.12</v>
          </cell>
          <cell r="X2804">
            <v>-1312.15</v>
          </cell>
          <cell r="Y2804">
            <v>-1147.4100000000001</v>
          </cell>
          <cell r="Z2804">
            <v>-766.58</v>
          </cell>
          <cell r="AA2804">
            <v>-697.24</v>
          </cell>
          <cell r="AB2804">
            <v>-309.76</v>
          </cell>
          <cell r="AC2804">
            <v>-706.54</v>
          </cell>
          <cell r="AD2804">
            <v>-564.47</v>
          </cell>
          <cell r="AE2804">
            <v>-724.94</v>
          </cell>
          <cell r="AF2804">
            <v>-575.07000000000005</v>
          </cell>
          <cell r="AG2804">
            <v>766.3</v>
          </cell>
          <cell r="AH2804">
            <v>970.38</v>
          </cell>
          <cell r="AI2804">
            <v>817.34</v>
          </cell>
          <cell r="AJ2804">
            <v>787.79</v>
          </cell>
          <cell r="AK2804">
            <v>785.33</v>
          </cell>
          <cell r="AL2804">
            <v>961.63</v>
          </cell>
          <cell r="AM2804">
            <v>946.83</v>
          </cell>
          <cell r="AN2804">
            <v>747.2</v>
          </cell>
          <cell r="AO2804">
            <v>468.94</v>
          </cell>
          <cell r="AP2804">
            <v>314.95</v>
          </cell>
          <cell r="AQ2804">
            <v>328.91</v>
          </cell>
          <cell r="AR2804">
            <v>337.71</v>
          </cell>
          <cell r="AS2804">
            <v>793.57</v>
          </cell>
          <cell r="AT2804">
            <v>339.01</v>
          </cell>
          <cell r="AU2804">
            <v>339.01</v>
          </cell>
          <cell r="AV2804">
            <v>339.01</v>
          </cell>
          <cell r="AW2804">
            <v>311.68</v>
          </cell>
          <cell r="AX2804">
            <v>508.47</v>
          </cell>
          <cell r="AY2804">
            <v>1132.49</v>
          </cell>
          <cell r="AZ2804">
            <v>1739.35</v>
          </cell>
          <cell r="BA2804">
            <v>392.38</v>
          </cell>
          <cell r="BB2804">
            <v>900.3</v>
          </cell>
          <cell r="BC2804">
            <v>1408.22</v>
          </cell>
          <cell r="BD2804">
            <v>0</v>
          </cell>
          <cell r="BE2804">
            <v>0</v>
          </cell>
          <cell r="BF2804">
            <v>0</v>
          </cell>
          <cell r="BG2804">
            <v>0</v>
          </cell>
          <cell r="BH2804">
            <v>0</v>
          </cell>
          <cell r="BI2804">
            <v>0</v>
          </cell>
          <cell r="BJ2804">
            <v>0</v>
          </cell>
          <cell r="BK2804">
            <v>0</v>
          </cell>
          <cell r="BL2804">
            <v>0</v>
          </cell>
        </row>
        <row r="2805">
          <cell r="B2805" t="str">
            <v>2.1.01.03.00016</v>
          </cell>
          <cell r="C2805" t="str">
            <v xml:space="preserve">SUPERMERCADOS                                     </v>
          </cell>
          <cell r="D2805">
            <v>5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  <cell r="AY2805">
            <v>0</v>
          </cell>
          <cell r="AZ2805">
            <v>0</v>
          </cell>
          <cell r="BA2805">
            <v>0</v>
          </cell>
          <cell r="BB2805">
            <v>0</v>
          </cell>
          <cell r="BC2805">
            <v>0</v>
          </cell>
          <cell r="BD2805">
            <v>0</v>
          </cell>
          <cell r="BE2805">
            <v>0</v>
          </cell>
          <cell r="BF2805">
            <v>0</v>
          </cell>
          <cell r="BG2805">
            <v>0</v>
          </cell>
          <cell r="BH2805">
            <v>0</v>
          </cell>
          <cell r="BI2805">
            <v>0</v>
          </cell>
          <cell r="BJ2805">
            <v>0</v>
          </cell>
          <cell r="BK2805">
            <v>0</v>
          </cell>
          <cell r="BL2805">
            <v>0</v>
          </cell>
        </row>
        <row r="2806">
          <cell r="B2806" t="str">
            <v>2.1.01.03.00017</v>
          </cell>
          <cell r="C2806" t="str">
            <v xml:space="preserve">CARTAO VALE CARD                                  </v>
          </cell>
          <cell r="D2806">
            <v>5</v>
          </cell>
          <cell r="E2806">
            <v>0</v>
          </cell>
          <cell r="F2806">
            <v>0</v>
          </cell>
          <cell r="G2806">
            <v>0</v>
          </cell>
          <cell r="H2806">
            <v>0</v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  <cell r="O2806">
            <v>0</v>
          </cell>
          <cell r="P2806">
            <v>0</v>
          </cell>
          <cell r="Q2806">
            <v>0</v>
          </cell>
          <cell r="R2806">
            <v>0</v>
          </cell>
          <cell r="S2806">
            <v>0</v>
          </cell>
          <cell r="T2806">
            <v>92.54</v>
          </cell>
          <cell r="U2806">
            <v>746.37</v>
          </cell>
          <cell r="V2806">
            <v>1408.79</v>
          </cell>
          <cell r="W2806">
            <v>3048.64</v>
          </cell>
          <cell r="X2806">
            <v>3166.01</v>
          </cell>
          <cell r="Y2806">
            <v>4925.1499999999996</v>
          </cell>
          <cell r="Z2806">
            <v>1743.04</v>
          </cell>
          <cell r="AA2806">
            <v>1434.18</v>
          </cell>
          <cell r="AB2806">
            <v>1441.55</v>
          </cell>
          <cell r="AC2806">
            <v>1594.13</v>
          </cell>
          <cell r="AD2806">
            <v>1825.19</v>
          </cell>
          <cell r="AE2806">
            <v>1836.51</v>
          </cell>
          <cell r="AF2806">
            <v>2208.8200000000002</v>
          </cell>
          <cell r="AG2806">
            <v>2436.2600000000002</v>
          </cell>
          <cell r="AH2806">
            <v>2489.52</v>
          </cell>
          <cell r="AI2806">
            <v>2467.8000000000002</v>
          </cell>
          <cell r="AJ2806">
            <v>2535.8200000000002</v>
          </cell>
          <cell r="AK2806">
            <v>2282.2800000000002</v>
          </cell>
          <cell r="AL2806">
            <v>2690.27</v>
          </cell>
          <cell r="AM2806">
            <v>2687.08</v>
          </cell>
          <cell r="AN2806">
            <v>2529.4</v>
          </cell>
          <cell r="AO2806">
            <v>0</v>
          </cell>
          <cell r="AP2806">
            <v>0</v>
          </cell>
          <cell r="AQ2806">
            <v>0</v>
          </cell>
          <cell r="AR2806">
            <v>0</v>
          </cell>
          <cell r="AS2806">
            <v>0</v>
          </cell>
          <cell r="AT2806">
            <v>0</v>
          </cell>
          <cell r="AU2806">
            <v>0</v>
          </cell>
          <cell r="AV2806">
            <v>0</v>
          </cell>
          <cell r="AW2806">
            <v>0</v>
          </cell>
          <cell r="AX2806">
            <v>0</v>
          </cell>
          <cell r="AY2806">
            <v>0</v>
          </cell>
          <cell r="AZ2806">
            <v>0</v>
          </cell>
          <cell r="BA2806">
            <v>0</v>
          </cell>
          <cell r="BB2806">
            <v>0</v>
          </cell>
          <cell r="BC2806">
            <v>0</v>
          </cell>
          <cell r="BD2806">
            <v>0</v>
          </cell>
          <cell r="BE2806">
            <v>0</v>
          </cell>
          <cell r="BF2806">
            <v>0</v>
          </cell>
          <cell r="BG2806">
            <v>0</v>
          </cell>
          <cell r="BH2806">
            <v>0</v>
          </cell>
          <cell r="BI2806">
            <v>0</v>
          </cell>
          <cell r="BJ2806">
            <v>0</v>
          </cell>
          <cell r="BK2806">
            <v>0</v>
          </cell>
          <cell r="BL2806">
            <v>0</v>
          </cell>
        </row>
        <row r="2807">
          <cell r="A2807">
            <v>42</v>
          </cell>
          <cell r="B2807" t="str">
            <v>2.1.01.04</v>
          </cell>
          <cell r="C2807" t="str">
            <v xml:space="preserve">JUROS S/C.PROPRIO                                 </v>
          </cell>
          <cell r="D2807">
            <v>4</v>
          </cell>
          <cell r="E2807">
            <v>0</v>
          </cell>
          <cell r="F2807">
            <v>0</v>
          </cell>
          <cell r="G2807">
            <v>0</v>
          </cell>
          <cell r="H2807">
            <v>0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  <cell r="Q2807">
            <v>2726800</v>
          </cell>
          <cell r="R2807">
            <v>2726800</v>
          </cell>
          <cell r="S2807">
            <v>0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  <cell r="X2807">
            <v>0</v>
          </cell>
          <cell r="Y2807">
            <v>0</v>
          </cell>
          <cell r="Z2807">
            <v>0</v>
          </cell>
          <cell r="AA2807">
            <v>0</v>
          </cell>
          <cell r="AB2807">
            <v>0</v>
          </cell>
          <cell r="AC2807">
            <v>0</v>
          </cell>
          <cell r="AD2807">
            <v>0</v>
          </cell>
          <cell r="AE2807">
            <v>0</v>
          </cell>
          <cell r="AF2807">
            <v>0</v>
          </cell>
          <cell r="AG2807">
            <v>0</v>
          </cell>
          <cell r="AH2807">
            <v>0</v>
          </cell>
          <cell r="AI2807">
            <v>0</v>
          </cell>
          <cell r="AJ2807">
            <v>0</v>
          </cell>
          <cell r="AK2807">
            <v>0</v>
          </cell>
          <cell r="AL2807">
            <v>0</v>
          </cell>
          <cell r="AM2807">
            <v>0</v>
          </cell>
          <cell r="AN2807">
            <v>0</v>
          </cell>
          <cell r="AO2807">
            <v>0</v>
          </cell>
          <cell r="AP2807">
            <v>0</v>
          </cell>
          <cell r="AQ2807">
            <v>0</v>
          </cell>
          <cell r="AR2807">
            <v>0</v>
          </cell>
          <cell r="AS2807">
            <v>0</v>
          </cell>
          <cell r="AT2807">
            <v>0</v>
          </cell>
          <cell r="AU2807">
            <v>0</v>
          </cell>
          <cell r="AV2807">
            <v>0</v>
          </cell>
          <cell r="AW2807">
            <v>0</v>
          </cell>
          <cell r="AX2807">
            <v>3753563</v>
          </cell>
          <cell r="AY2807">
            <v>0</v>
          </cell>
          <cell r="AZ2807">
            <v>22963.95</v>
          </cell>
          <cell r="BA2807">
            <v>22963.95</v>
          </cell>
          <cell r="BB2807">
            <v>22963.95</v>
          </cell>
          <cell r="BC2807">
            <v>22963.95</v>
          </cell>
          <cell r="BD2807">
            <v>0</v>
          </cell>
          <cell r="BE2807">
            <v>0</v>
          </cell>
          <cell r="BF2807">
            <v>0</v>
          </cell>
          <cell r="BG2807">
            <v>0</v>
          </cell>
          <cell r="BH2807">
            <v>0</v>
          </cell>
          <cell r="BI2807">
            <v>0</v>
          </cell>
          <cell r="BJ2807">
            <v>0</v>
          </cell>
          <cell r="BK2807">
            <v>0</v>
          </cell>
          <cell r="BL2807">
            <v>0</v>
          </cell>
        </row>
        <row r="2808">
          <cell r="B2808" t="str">
            <v>2.1.01.04.00001</v>
          </cell>
          <cell r="C2808" t="str">
            <v xml:space="preserve">DALTON DIAS HERINGER                              </v>
          </cell>
          <cell r="D2808">
            <v>5</v>
          </cell>
          <cell r="E2808">
            <v>0</v>
          </cell>
          <cell r="F2808">
            <v>0</v>
          </cell>
          <cell r="G2808">
            <v>0</v>
          </cell>
          <cell r="H2808">
            <v>0</v>
          </cell>
          <cell r="I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  <cell r="Q2808">
            <v>2343411.94</v>
          </cell>
          <cell r="R2808">
            <v>2343411.94</v>
          </cell>
          <cell r="S2808">
            <v>0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  <cell r="X2808">
            <v>0</v>
          </cell>
          <cell r="Y2808">
            <v>0</v>
          </cell>
          <cell r="Z2808">
            <v>0</v>
          </cell>
          <cell r="AA2808">
            <v>0</v>
          </cell>
          <cell r="AB2808">
            <v>0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H2808">
            <v>0</v>
          </cell>
          <cell r="AI2808">
            <v>0</v>
          </cell>
          <cell r="AJ2808">
            <v>0</v>
          </cell>
          <cell r="AK2808">
            <v>0</v>
          </cell>
          <cell r="AL2808">
            <v>0</v>
          </cell>
          <cell r="AM2808">
            <v>0</v>
          </cell>
          <cell r="AN2808">
            <v>0</v>
          </cell>
          <cell r="AO2808">
            <v>0</v>
          </cell>
          <cell r="AP2808">
            <v>0</v>
          </cell>
          <cell r="AQ2808">
            <v>0</v>
          </cell>
          <cell r="AR2808">
            <v>0</v>
          </cell>
          <cell r="AS2808">
            <v>0</v>
          </cell>
          <cell r="AT2808">
            <v>0</v>
          </cell>
          <cell r="AU2808">
            <v>0</v>
          </cell>
          <cell r="AV2808">
            <v>0</v>
          </cell>
          <cell r="AW2808">
            <v>0</v>
          </cell>
          <cell r="AX2808">
            <v>3225812.04</v>
          </cell>
          <cell r="AY2808">
            <v>0</v>
          </cell>
          <cell r="AZ2808">
            <v>19735.22</v>
          </cell>
          <cell r="BA2808">
            <v>19735.22</v>
          </cell>
          <cell r="BB2808">
            <v>19735.22</v>
          </cell>
          <cell r="BC2808">
            <v>19735.22</v>
          </cell>
          <cell r="BD2808">
            <v>0</v>
          </cell>
          <cell r="BE2808">
            <v>0</v>
          </cell>
          <cell r="BF2808">
            <v>0</v>
          </cell>
          <cell r="BG2808">
            <v>0</v>
          </cell>
          <cell r="BH2808">
            <v>0</v>
          </cell>
          <cell r="BI2808">
            <v>0</v>
          </cell>
          <cell r="BJ2808">
            <v>0</v>
          </cell>
          <cell r="BK2808">
            <v>0</v>
          </cell>
          <cell r="BL2808">
            <v>0</v>
          </cell>
        </row>
        <row r="2809">
          <cell r="B2809" t="str">
            <v>2.1.01.04.00002</v>
          </cell>
          <cell r="C2809" t="str">
            <v xml:space="preserve">DALTON CARLOS HERINGER                            </v>
          </cell>
          <cell r="D2809">
            <v>5</v>
          </cell>
          <cell r="E2809">
            <v>0</v>
          </cell>
          <cell r="F2809">
            <v>0</v>
          </cell>
          <cell r="G2809">
            <v>0</v>
          </cell>
          <cell r="H2809">
            <v>0</v>
          </cell>
          <cell r="I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  <cell r="O2809">
            <v>0</v>
          </cell>
          <cell r="P2809">
            <v>0</v>
          </cell>
          <cell r="Q2809">
            <v>145065.32</v>
          </cell>
          <cell r="R2809">
            <v>145065.32</v>
          </cell>
          <cell r="S2809">
            <v>0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  <cell r="X2809">
            <v>0</v>
          </cell>
          <cell r="Y2809">
            <v>0</v>
          </cell>
          <cell r="Z2809">
            <v>0</v>
          </cell>
          <cell r="AA2809">
            <v>0</v>
          </cell>
          <cell r="AB2809">
            <v>0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H2809">
            <v>0</v>
          </cell>
          <cell r="AI2809">
            <v>0</v>
          </cell>
          <cell r="AJ2809">
            <v>0</v>
          </cell>
          <cell r="AK2809">
            <v>0</v>
          </cell>
          <cell r="AL2809">
            <v>0</v>
          </cell>
          <cell r="AM2809">
            <v>0</v>
          </cell>
          <cell r="AN2809">
            <v>0</v>
          </cell>
          <cell r="AO2809">
            <v>0</v>
          </cell>
          <cell r="AP2809">
            <v>0</v>
          </cell>
          <cell r="AQ2809">
            <v>0</v>
          </cell>
          <cell r="AR2809">
            <v>0</v>
          </cell>
          <cell r="AS2809">
            <v>0</v>
          </cell>
          <cell r="AT2809">
            <v>0</v>
          </cell>
          <cell r="AU2809">
            <v>0</v>
          </cell>
          <cell r="AV2809">
            <v>0</v>
          </cell>
          <cell r="AW2809">
            <v>0</v>
          </cell>
          <cell r="AX2809">
            <v>199689.55</v>
          </cell>
          <cell r="AY2809">
            <v>0</v>
          </cell>
          <cell r="AZ2809">
            <v>1221.68</v>
          </cell>
          <cell r="BA2809">
            <v>1221.68</v>
          </cell>
          <cell r="BB2809">
            <v>1221.68</v>
          </cell>
          <cell r="BC2809">
            <v>1221.68</v>
          </cell>
          <cell r="BD2809">
            <v>0</v>
          </cell>
          <cell r="BE2809">
            <v>0</v>
          </cell>
          <cell r="BF2809">
            <v>0</v>
          </cell>
          <cell r="BG2809">
            <v>0</v>
          </cell>
          <cell r="BH2809">
            <v>0</v>
          </cell>
          <cell r="BI2809">
            <v>0</v>
          </cell>
          <cell r="BJ2809">
            <v>0</v>
          </cell>
          <cell r="BK2809">
            <v>0</v>
          </cell>
          <cell r="BL2809">
            <v>0</v>
          </cell>
        </row>
        <row r="2810">
          <cell r="B2810" t="str">
            <v>2.1.01.04.00003</v>
          </cell>
          <cell r="C2810" t="str">
            <v xml:space="preserve">JULIANA HERINGER REZENDE                          </v>
          </cell>
          <cell r="D2810">
            <v>5</v>
          </cell>
          <cell r="E2810">
            <v>0</v>
          </cell>
          <cell r="F2810">
            <v>0</v>
          </cell>
          <cell r="G2810">
            <v>0</v>
          </cell>
          <cell r="H2810">
            <v>0</v>
          </cell>
          <cell r="I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  <cell r="O2810">
            <v>0</v>
          </cell>
          <cell r="P2810">
            <v>0</v>
          </cell>
          <cell r="Q2810">
            <v>137976.06</v>
          </cell>
          <cell r="R2810">
            <v>137976.06</v>
          </cell>
          <cell r="S2810">
            <v>0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  <cell r="X2810">
            <v>0</v>
          </cell>
          <cell r="Y2810">
            <v>0</v>
          </cell>
          <cell r="Z2810">
            <v>0</v>
          </cell>
          <cell r="AA2810">
            <v>0</v>
          </cell>
          <cell r="AB2810">
            <v>0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H2810">
            <v>0</v>
          </cell>
          <cell r="AI2810">
            <v>0</v>
          </cell>
          <cell r="AJ2810">
            <v>0</v>
          </cell>
          <cell r="AK2810">
            <v>0</v>
          </cell>
          <cell r="AL2810">
            <v>0</v>
          </cell>
          <cell r="AM2810">
            <v>0</v>
          </cell>
          <cell r="AN2810">
            <v>0</v>
          </cell>
          <cell r="AO2810">
            <v>0</v>
          </cell>
          <cell r="AP2810">
            <v>0</v>
          </cell>
          <cell r="AQ2810">
            <v>0</v>
          </cell>
          <cell r="AR2810">
            <v>0</v>
          </cell>
          <cell r="AS2810">
            <v>0</v>
          </cell>
          <cell r="AT2810">
            <v>0</v>
          </cell>
          <cell r="AU2810">
            <v>0</v>
          </cell>
          <cell r="AV2810">
            <v>0</v>
          </cell>
          <cell r="AW2810">
            <v>0</v>
          </cell>
          <cell r="AX2810">
            <v>189930.29</v>
          </cell>
          <cell r="AY2810">
            <v>0</v>
          </cell>
          <cell r="AZ2810">
            <v>1161.98</v>
          </cell>
          <cell r="BA2810">
            <v>1161.98</v>
          </cell>
          <cell r="BB2810">
            <v>1161.98</v>
          </cell>
          <cell r="BC2810">
            <v>1161.98</v>
          </cell>
          <cell r="BD2810">
            <v>0</v>
          </cell>
          <cell r="BE2810">
            <v>0</v>
          </cell>
          <cell r="BF2810">
            <v>0</v>
          </cell>
          <cell r="BG2810">
            <v>0</v>
          </cell>
          <cell r="BH2810">
            <v>0</v>
          </cell>
          <cell r="BI2810">
            <v>0</v>
          </cell>
          <cell r="BJ2810">
            <v>0</v>
          </cell>
          <cell r="BK2810">
            <v>0</v>
          </cell>
          <cell r="BL2810">
            <v>0</v>
          </cell>
        </row>
        <row r="2811">
          <cell r="B2811" t="str">
            <v>2.1.01.04.00004</v>
          </cell>
          <cell r="C2811" t="str">
            <v xml:space="preserve">ALMIR GONCALVES DE MIRANDA                        </v>
          </cell>
          <cell r="D2811">
            <v>5</v>
          </cell>
          <cell r="E2811">
            <v>0</v>
          </cell>
          <cell r="F2811">
            <v>0</v>
          </cell>
          <cell r="G2811">
            <v>0</v>
          </cell>
          <cell r="H2811">
            <v>0</v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100346.68</v>
          </cell>
          <cell r="R2811">
            <v>100346.68</v>
          </cell>
          <cell r="S2811">
            <v>0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  <cell r="X2811">
            <v>0</v>
          </cell>
          <cell r="Y2811">
            <v>0</v>
          </cell>
          <cell r="Z2811">
            <v>0</v>
          </cell>
          <cell r="AA2811">
            <v>0</v>
          </cell>
          <cell r="AB2811">
            <v>0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H2811">
            <v>0</v>
          </cell>
          <cell r="AI2811">
            <v>0</v>
          </cell>
          <cell r="AJ2811">
            <v>0</v>
          </cell>
          <cell r="AK2811">
            <v>0</v>
          </cell>
          <cell r="AL2811">
            <v>0</v>
          </cell>
          <cell r="AM2811">
            <v>0</v>
          </cell>
          <cell r="AN2811">
            <v>0</v>
          </cell>
          <cell r="AO2811">
            <v>0</v>
          </cell>
          <cell r="AP2811">
            <v>0</v>
          </cell>
          <cell r="AQ2811">
            <v>0</v>
          </cell>
          <cell r="AR2811">
            <v>0</v>
          </cell>
          <cell r="AS2811">
            <v>0</v>
          </cell>
          <cell r="AT2811">
            <v>0</v>
          </cell>
          <cell r="AU2811">
            <v>0</v>
          </cell>
          <cell r="AV2811">
            <v>0</v>
          </cell>
          <cell r="AW2811">
            <v>0</v>
          </cell>
          <cell r="AX2811">
            <v>138131.12</v>
          </cell>
          <cell r="AY2811">
            <v>0</v>
          </cell>
          <cell r="AZ2811">
            <v>845.07</v>
          </cell>
          <cell r="BA2811">
            <v>845.07</v>
          </cell>
          <cell r="BB2811">
            <v>845.07</v>
          </cell>
          <cell r="BC2811">
            <v>845.07</v>
          </cell>
          <cell r="BD2811">
            <v>0</v>
          </cell>
          <cell r="BE2811">
            <v>0</v>
          </cell>
          <cell r="BF2811">
            <v>0</v>
          </cell>
          <cell r="BG2811">
            <v>0</v>
          </cell>
          <cell r="BH2811">
            <v>0</v>
          </cell>
          <cell r="BI2811">
            <v>0</v>
          </cell>
          <cell r="BJ2811">
            <v>0</v>
          </cell>
          <cell r="BK2811">
            <v>0</v>
          </cell>
          <cell r="BL2811">
            <v>0</v>
          </cell>
        </row>
        <row r="2812">
          <cell r="A2812">
            <v>44</v>
          </cell>
          <cell r="B2812" t="str">
            <v>2.1.01.05</v>
          </cell>
          <cell r="C2812" t="str">
            <v xml:space="preserve">CTAS A PAGAR PESSOAS LIGADAS                      </v>
          </cell>
          <cell r="D2812">
            <v>4</v>
          </cell>
          <cell r="E2812">
            <v>0</v>
          </cell>
          <cell r="F2812">
            <v>0</v>
          </cell>
          <cell r="G2812">
            <v>0</v>
          </cell>
          <cell r="H2812">
            <v>0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  <cell r="AO2812">
            <v>0</v>
          </cell>
          <cell r="AP2812">
            <v>0</v>
          </cell>
          <cell r="AQ2812">
            <v>0</v>
          </cell>
          <cell r="AR2812">
            <v>0</v>
          </cell>
          <cell r="AS2812">
            <v>0</v>
          </cell>
          <cell r="AT2812">
            <v>0</v>
          </cell>
          <cell r="AU2812">
            <v>0</v>
          </cell>
          <cell r="AV2812">
            <v>0</v>
          </cell>
          <cell r="AW2812">
            <v>0</v>
          </cell>
          <cell r="AX2812">
            <v>0</v>
          </cell>
          <cell r="AY2812">
            <v>0</v>
          </cell>
          <cell r="AZ2812">
            <v>0</v>
          </cell>
          <cell r="BA2812">
            <v>0</v>
          </cell>
          <cell r="BB2812">
            <v>0</v>
          </cell>
          <cell r="BC2812">
            <v>403616.49</v>
          </cell>
          <cell r="BD2812">
            <v>0</v>
          </cell>
          <cell r="BE2812">
            <v>0</v>
          </cell>
          <cell r="BF2812">
            <v>0</v>
          </cell>
          <cell r="BG2812">
            <v>0</v>
          </cell>
          <cell r="BH2812">
            <v>0</v>
          </cell>
          <cell r="BI2812">
            <v>0</v>
          </cell>
          <cell r="BJ2812">
            <v>0</v>
          </cell>
          <cell r="BK2812">
            <v>0</v>
          </cell>
          <cell r="BL2812">
            <v>0</v>
          </cell>
        </row>
        <row r="2813">
          <cell r="B2813" t="str">
            <v>2.1.01.05.00001</v>
          </cell>
          <cell r="C2813" t="str">
            <v xml:space="preserve">FERTILIZANTES HERINGER LTDA                       </v>
          </cell>
          <cell r="D2813">
            <v>5</v>
          </cell>
          <cell r="E2813">
            <v>0</v>
          </cell>
          <cell r="F2813">
            <v>0</v>
          </cell>
          <cell r="G2813">
            <v>0</v>
          </cell>
          <cell r="H2813">
            <v>0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  <cell r="O2813">
            <v>0</v>
          </cell>
          <cell r="P2813">
            <v>0</v>
          </cell>
          <cell r="AO2813">
            <v>0</v>
          </cell>
          <cell r="AP2813">
            <v>0</v>
          </cell>
          <cell r="AQ2813">
            <v>0</v>
          </cell>
          <cell r="AR2813">
            <v>0</v>
          </cell>
          <cell r="AS2813">
            <v>0</v>
          </cell>
          <cell r="AT2813">
            <v>0</v>
          </cell>
          <cell r="AU2813">
            <v>0</v>
          </cell>
          <cell r="AV2813">
            <v>0</v>
          </cell>
          <cell r="AW2813">
            <v>0</v>
          </cell>
          <cell r="AX2813">
            <v>0</v>
          </cell>
          <cell r="AY2813">
            <v>0</v>
          </cell>
          <cell r="AZ2813">
            <v>0</v>
          </cell>
          <cell r="BA2813">
            <v>0</v>
          </cell>
          <cell r="BB2813">
            <v>0</v>
          </cell>
          <cell r="BC2813">
            <v>0</v>
          </cell>
          <cell r="BD2813">
            <v>0</v>
          </cell>
          <cell r="BE2813">
            <v>0</v>
          </cell>
          <cell r="BF2813">
            <v>0</v>
          </cell>
          <cell r="BG2813">
            <v>0</v>
          </cell>
          <cell r="BH2813">
            <v>0</v>
          </cell>
          <cell r="BI2813">
            <v>0</v>
          </cell>
          <cell r="BJ2813">
            <v>0</v>
          </cell>
          <cell r="BK2813">
            <v>0</v>
          </cell>
          <cell r="BL2813">
            <v>0</v>
          </cell>
        </row>
        <row r="2814">
          <cell r="B2814" t="str">
            <v>2.1.01.05.00002</v>
          </cell>
          <cell r="C2814" t="str">
            <v xml:space="preserve">HERINGER TRANSPORTES LTDA                         </v>
          </cell>
          <cell r="D2814">
            <v>5</v>
          </cell>
          <cell r="E2814">
            <v>0</v>
          </cell>
          <cell r="F2814">
            <v>0</v>
          </cell>
          <cell r="G2814">
            <v>0</v>
          </cell>
          <cell r="H2814">
            <v>0</v>
          </cell>
          <cell r="I2814">
            <v>0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  <cell r="O2814">
            <v>0</v>
          </cell>
          <cell r="P2814">
            <v>0</v>
          </cell>
          <cell r="AO2814">
            <v>0</v>
          </cell>
          <cell r="AP2814">
            <v>0</v>
          </cell>
          <cell r="AQ2814">
            <v>0</v>
          </cell>
          <cell r="AR2814">
            <v>0</v>
          </cell>
          <cell r="AS2814">
            <v>0</v>
          </cell>
          <cell r="AT2814">
            <v>0</v>
          </cell>
          <cell r="AU2814">
            <v>0</v>
          </cell>
          <cell r="AV2814">
            <v>0</v>
          </cell>
          <cell r="AW2814">
            <v>0</v>
          </cell>
          <cell r="AX2814">
            <v>0</v>
          </cell>
          <cell r="AY2814">
            <v>0</v>
          </cell>
          <cell r="AZ2814">
            <v>0</v>
          </cell>
          <cell r="BA2814">
            <v>0</v>
          </cell>
          <cell r="BB2814">
            <v>0</v>
          </cell>
          <cell r="BC2814">
            <v>403616.49</v>
          </cell>
          <cell r="BD2814">
            <v>0</v>
          </cell>
          <cell r="BE2814">
            <v>0</v>
          </cell>
          <cell r="BF2814">
            <v>0</v>
          </cell>
          <cell r="BG2814">
            <v>0</v>
          </cell>
          <cell r="BH2814">
            <v>0</v>
          </cell>
          <cell r="BI2814">
            <v>0</v>
          </cell>
          <cell r="BJ2814">
            <v>0</v>
          </cell>
          <cell r="BK2814">
            <v>0</v>
          </cell>
          <cell r="BL2814">
            <v>0</v>
          </cell>
        </row>
        <row r="2815">
          <cell r="B2815" t="str">
            <v>2.1.01.05.00003</v>
          </cell>
          <cell r="C2815" t="str">
            <v xml:space="preserve">DALTON DIAS HERINGER                              </v>
          </cell>
          <cell r="D2815">
            <v>5</v>
          </cell>
          <cell r="E2815">
            <v>0</v>
          </cell>
          <cell r="F2815">
            <v>0</v>
          </cell>
          <cell r="G2815">
            <v>0</v>
          </cell>
          <cell r="H2815">
            <v>0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AO2815">
            <v>0</v>
          </cell>
          <cell r="AP2815">
            <v>0</v>
          </cell>
          <cell r="AQ2815">
            <v>0</v>
          </cell>
          <cell r="AR2815">
            <v>0</v>
          </cell>
          <cell r="AS2815">
            <v>0</v>
          </cell>
          <cell r="AT2815">
            <v>0</v>
          </cell>
          <cell r="AU2815">
            <v>0</v>
          </cell>
          <cell r="AV2815">
            <v>0</v>
          </cell>
          <cell r="AW2815">
            <v>0</v>
          </cell>
          <cell r="AX2815">
            <v>0</v>
          </cell>
          <cell r="AY2815">
            <v>0</v>
          </cell>
          <cell r="AZ2815">
            <v>0</v>
          </cell>
          <cell r="BA2815">
            <v>0</v>
          </cell>
          <cell r="BB2815">
            <v>0</v>
          </cell>
          <cell r="BC2815">
            <v>0</v>
          </cell>
          <cell r="BD2815">
            <v>0</v>
          </cell>
          <cell r="BE2815">
            <v>0</v>
          </cell>
          <cell r="BF2815">
            <v>0</v>
          </cell>
          <cell r="BG2815">
            <v>0</v>
          </cell>
          <cell r="BH2815">
            <v>0</v>
          </cell>
          <cell r="BI2815">
            <v>0</v>
          </cell>
          <cell r="BJ2815">
            <v>0</v>
          </cell>
          <cell r="BK2815">
            <v>0</v>
          </cell>
          <cell r="BL2815">
            <v>0</v>
          </cell>
        </row>
        <row r="2816">
          <cell r="B2816" t="str">
            <v>2.1.01.05.00004</v>
          </cell>
          <cell r="C2816" t="str">
            <v xml:space="preserve">DALTON CARLOS HERINGER                            </v>
          </cell>
          <cell r="D2816">
            <v>5</v>
          </cell>
          <cell r="E2816">
            <v>0</v>
          </cell>
          <cell r="F2816">
            <v>0</v>
          </cell>
          <cell r="G2816">
            <v>0</v>
          </cell>
          <cell r="H2816">
            <v>0</v>
          </cell>
          <cell r="I2816">
            <v>0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N2816">
            <v>0</v>
          </cell>
          <cell r="O2816">
            <v>0</v>
          </cell>
          <cell r="P2816">
            <v>0</v>
          </cell>
          <cell r="AO2816">
            <v>0</v>
          </cell>
          <cell r="AP2816">
            <v>0</v>
          </cell>
          <cell r="AQ2816">
            <v>0</v>
          </cell>
          <cell r="AR2816">
            <v>0</v>
          </cell>
          <cell r="AS2816">
            <v>0</v>
          </cell>
          <cell r="AT2816">
            <v>0</v>
          </cell>
          <cell r="AU2816">
            <v>0</v>
          </cell>
          <cell r="AV2816">
            <v>0</v>
          </cell>
          <cell r="AW2816">
            <v>0</v>
          </cell>
          <cell r="AX2816">
            <v>0</v>
          </cell>
          <cell r="AY2816">
            <v>0</v>
          </cell>
          <cell r="AZ2816">
            <v>0</v>
          </cell>
          <cell r="BA2816">
            <v>0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  <cell r="BK2816">
            <v>0</v>
          </cell>
          <cell r="BL2816">
            <v>0</v>
          </cell>
        </row>
        <row r="2817">
          <cell r="B2817" t="str">
            <v>2.1.01.05.00005</v>
          </cell>
          <cell r="C2817" t="str">
            <v xml:space="preserve">JULIANA HERINGER REZENDE                          </v>
          </cell>
          <cell r="D2817">
            <v>5</v>
          </cell>
          <cell r="E2817">
            <v>0</v>
          </cell>
          <cell r="F2817">
            <v>0</v>
          </cell>
          <cell r="G2817">
            <v>0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0</v>
          </cell>
          <cell r="P2817">
            <v>0</v>
          </cell>
          <cell r="AO2817">
            <v>0</v>
          </cell>
          <cell r="AP2817">
            <v>0</v>
          </cell>
          <cell r="AQ2817">
            <v>0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0</v>
          </cell>
          <cell r="AY2817">
            <v>0</v>
          </cell>
          <cell r="AZ2817">
            <v>0</v>
          </cell>
          <cell r="BA2817">
            <v>0</v>
          </cell>
          <cell r="BB2817">
            <v>0</v>
          </cell>
          <cell r="BC2817">
            <v>0</v>
          </cell>
          <cell r="BD2817">
            <v>0</v>
          </cell>
          <cell r="BE2817">
            <v>0</v>
          </cell>
          <cell r="BF2817">
            <v>0</v>
          </cell>
          <cell r="BG2817">
            <v>0</v>
          </cell>
          <cell r="BH2817">
            <v>0</v>
          </cell>
          <cell r="BI2817">
            <v>0</v>
          </cell>
          <cell r="BJ2817">
            <v>0</v>
          </cell>
          <cell r="BK2817">
            <v>0</v>
          </cell>
          <cell r="BL2817">
            <v>0</v>
          </cell>
        </row>
        <row r="2818">
          <cell r="B2818" t="str">
            <v>2.1.01.05.00006</v>
          </cell>
          <cell r="C2818" t="str">
            <v xml:space="preserve">ALMIR GONCALVES DE MIRANDA                        </v>
          </cell>
          <cell r="D2818">
            <v>5</v>
          </cell>
          <cell r="E2818">
            <v>0</v>
          </cell>
          <cell r="F2818">
            <v>0</v>
          </cell>
          <cell r="G2818">
            <v>0</v>
          </cell>
          <cell r="H2818">
            <v>0</v>
          </cell>
          <cell r="I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AO2818">
            <v>0</v>
          </cell>
          <cell r="AP2818">
            <v>0</v>
          </cell>
          <cell r="AQ2818">
            <v>0</v>
          </cell>
          <cell r="AR2818">
            <v>0</v>
          </cell>
          <cell r="AS2818">
            <v>0</v>
          </cell>
          <cell r="AT2818">
            <v>0</v>
          </cell>
          <cell r="AU2818">
            <v>0</v>
          </cell>
          <cell r="AV2818">
            <v>0</v>
          </cell>
          <cell r="AW2818">
            <v>0</v>
          </cell>
          <cell r="AX2818">
            <v>0</v>
          </cell>
          <cell r="AY2818">
            <v>0</v>
          </cell>
          <cell r="AZ2818">
            <v>0</v>
          </cell>
          <cell r="BA2818">
            <v>0</v>
          </cell>
          <cell r="BB2818">
            <v>0</v>
          </cell>
          <cell r="BC2818">
            <v>0</v>
          </cell>
          <cell r="BD2818">
            <v>0</v>
          </cell>
          <cell r="BE2818">
            <v>0</v>
          </cell>
          <cell r="BF2818">
            <v>0</v>
          </cell>
          <cell r="BG2818">
            <v>0</v>
          </cell>
          <cell r="BH2818">
            <v>0</v>
          </cell>
          <cell r="BI2818">
            <v>0</v>
          </cell>
          <cell r="BJ2818">
            <v>0</v>
          </cell>
          <cell r="BK2818">
            <v>0</v>
          </cell>
          <cell r="BL2818">
            <v>0</v>
          </cell>
        </row>
        <row r="2819">
          <cell r="A2819">
            <v>37</v>
          </cell>
          <cell r="B2819" t="str">
            <v>2.1.01.99</v>
          </cell>
          <cell r="C2819" t="str">
            <v xml:space="preserve">OUTRAS CONTAS A PAGAR                             </v>
          </cell>
          <cell r="D2819">
            <v>4</v>
          </cell>
          <cell r="E2819">
            <v>0</v>
          </cell>
          <cell r="F2819">
            <v>0</v>
          </cell>
          <cell r="G2819">
            <v>0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0</v>
          </cell>
          <cell r="P2819">
            <v>0</v>
          </cell>
          <cell r="Q2819">
            <v>26924.240000000002</v>
          </cell>
          <cell r="R2819">
            <v>16205.66</v>
          </cell>
          <cell r="S2819">
            <v>23990.65</v>
          </cell>
          <cell r="T2819">
            <v>22757.279999999999</v>
          </cell>
          <cell r="U2819">
            <v>27961.58</v>
          </cell>
          <cell r="V2819">
            <v>25957.58</v>
          </cell>
          <cell r="W2819">
            <v>24815.1</v>
          </cell>
          <cell r="X2819">
            <v>29158.73</v>
          </cell>
          <cell r="Y2819">
            <v>16313.43</v>
          </cell>
          <cell r="Z2819">
            <v>38710.19</v>
          </cell>
          <cell r="AA2819">
            <v>24021.48</v>
          </cell>
          <cell r="AB2819">
            <v>27047.05</v>
          </cell>
          <cell r="AC2819">
            <v>18510.34</v>
          </cell>
          <cell r="AD2819">
            <v>26487.89</v>
          </cell>
          <cell r="AE2819">
            <v>23017.62</v>
          </cell>
          <cell r="AF2819">
            <v>30851.01</v>
          </cell>
          <cell r="AG2819">
            <v>20562.23</v>
          </cell>
          <cell r="AH2819">
            <v>87957.06</v>
          </cell>
          <cell r="AI2819">
            <v>73107.13</v>
          </cell>
          <cell r="AJ2819">
            <v>137178.44</v>
          </cell>
          <cell r="AK2819">
            <v>69116.850000000006</v>
          </cell>
          <cell r="AL2819">
            <v>98727.26</v>
          </cell>
          <cell r="AM2819">
            <v>77649.320000000007</v>
          </cell>
          <cell r="AN2819">
            <v>282270.34999999998</v>
          </cell>
          <cell r="AO2819">
            <v>254725.87</v>
          </cell>
          <cell r="AP2819">
            <v>295270.12</v>
          </cell>
          <cell r="AQ2819">
            <v>345144.32000000001</v>
          </cell>
          <cell r="AR2819">
            <v>305230.73</v>
          </cell>
          <cell r="AS2819">
            <v>344877.02</v>
          </cell>
          <cell r="AT2819">
            <v>291027.74</v>
          </cell>
          <cell r="AU2819">
            <v>307537.02</v>
          </cell>
          <cell r="AV2819">
            <v>300044.03000000003</v>
          </cell>
          <cell r="AW2819">
            <v>174183.07</v>
          </cell>
          <cell r="AX2819">
            <v>201168.81</v>
          </cell>
          <cell r="AY2819">
            <v>212532.69</v>
          </cell>
          <cell r="AZ2819">
            <v>117121.7</v>
          </cell>
          <cell r="BA2819">
            <v>300627.51</v>
          </cell>
          <cell r="BB2819">
            <v>304854.69</v>
          </cell>
          <cell r="BC2819">
            <v>300993.93</v>
          </cell>
          <cell r="BD2819">
            <v>0</v>
          </cell>
          <cell r="BE2819">
            <v>0</v>
          </cell>
          <cell r="BF2819">
            <v>0</v>
          </cell>
          <cell r="BG2819">
            <v>0</v>
          </cell>
          <cell r="BH2819">
            <v>0</v>
          </cell>
          <cell r="BI2819">
            <v>0</v>
          </cell>
          <cell r="BJ2819">
            <v>0</v>
          </cell>
          <cell r="BK2819">
            <v>0</v>
          </cell>
          <cell r="BL2819">
            <v>0</v>
          </cell>
        </row>
        <row r="2820">
          <cell r="B2820" t="str">
            <v>2.1.01.99.00001</v>
          </cell>
          <cell r="C2820" t="str">
            <v xml:space="preserve">OUTRAS CONTAS A PAGAR                             </v>
          </cell>
          <cell r="D2820">
            <v>5</v>
          </cell>
          <cell r="E2820">
            <v>0</v>
          </cell>
          <cell r="F2820">
            <v>0</v>
          </cell>
          <cell r="G2820">
            <v>0</v>
          </cell>
          <cell r="H2820">
            <v>0</v>
          </cell>
          <cell r="I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340</v>
          </cell>
          <cell r="R2820">
            <v>360</v>
          </cell>
          <cell r="S2820">
            <v>308</v>
          </cell>
          <cell r="T2820">
            <v>302.5</v>
          </cell>
          <cell r="U2820">
            <v>274.69</v>
          </cell>
          <cell r="V2820">
            <v>5187.75</v>
          </cell>
          <cell r="W2820">
            <v>-5.31</v>
          </cell>
          <cell r="X2820">
            <v>80</v>
          </cell>
          <cell r="Y2820">
            <v>0</v>
          </cell>
          <cell r="Z2820">
            <v>13700</v>
          </cell>
          <cell r="AA2820">
            <v>0</v>
          </cell>
          <cell r="AB2820">
            <v>10928.81</v>
          </cell>
          <cell r="AC2820">
            <v>0</v>
          </cell>
          <cell r="AD2820">
            <v>6658.15</v>
          </cell>
          <cell r="AE2820">
            <v>0</v>
          </cell>
          <cell r="AF2820">
            <v>0</v>
          </cell>
          <cell r="AG2820">
            <v>0</v>
          </cell>
          <cell r="AH2820">
            <v>0</v>
          </cell>
          <cell r="AI2820">
            <v>0</v>
          </cell>
          <cell r="AJ2820">
            <v>0</v>
          </cell>
          <cell r="AK2820">
            <v>11929.6</v>
          </cell>
          <cell r="AL2820">
            <v>13039.52</v>
          </cell>
          <cell r="AM2820">
            <v>22664.52</v>
          </cell>
          <cell r="AN2820">
            <v>13009.92</v>
          </cell>
          <cell r="AO2820">
            <v>18859.919999999998</v>
          </cell>
          <cell r="AP2820">
            <v>18859.919999999998</v>
          </cell>
          <cell r="AQ2820">
            <v>18859.919999999998</v>
          </cell>
          <cell r="AR2820">
            <v>18859.919999999998</v>
          </cell>
          <cell r="AS2820">
            <v>18859.919999999998</v>
          </cell>
          <cell r="AT2820">
            <v>19073.52</v>
          </cell>
          <cell r="AU2820">
            <v>19250.009999999998</v>
          </cell>
          <cell r="AV2820">
            <v>19250.009999999998</v>
          </cell>
          <cell r="AW2820">
            <v>19761.37</v>
          </cell>
          <cell r="AX2820">
            <v>35542.269999999997</v>
          </cell>
          <cell r="AY2820">
            <v>35542.269999999997</v>
          </cell>
          <cell r="AZ2820">
            <v>35542.269999999997</v>
          </cell>
          <cell r="BA2820">
            <v>35328.67</v>
          </cell>
          <cell r="BB2820">
            <v>35328.67</v>
          </cell>
          <cell r="BC2820">
            <v>35328.67</v>
          </cell>
          <cell r="BD2820">
            <v>0</v>
          </cell>
          <cell r="BE2820">
            <v>0</v>
          </cell>
          <cell r="BF2820">
            <v>0</v>
          </cell>
          <cell r="BG2820">
            <v>0</v>
          </cell>
          <cell r="BH2820">
            <v>0</v>
          </cell>
          <cell r="BI2820">
            <v>0</v>
          </cell>
          <cell r="BJ2820">
            <v>0</v>
          </cell>
          <cell r="BK2820">
            <v>0</v>
          </cell>
          <cell r="BL2820">
            <v>0</v>
          </cell>
        </row>
        <row r="2821">
          <cell r="B2821" t="str">
            <v>2.1.01.99.00002</v>
          </cell>
          <cell r="C2821" t="str">
            <v xml:space="preserve">RQD - REL.QUINZ.DESP. A PAGAR                     </v>
          </cell>
          <cell r="D2821">
            <v>5</v>
          </cell>
          <cell r="E2821">
            <v>0</v>
          </cell>
          <cell r="F2821">
            <v>0</v>
          </cell>
          <cell r="G2821">
            <v>0</v>
          </cell>
          <cell r="H2821">
            <v>0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0</v>
          </cell>
          <cell r="P2821">
            <v>0</v>
          </cell>
          <cell r="Q2821">
            <v>26584.240000000002</v>
          </cell>
          <cell r="R2821">
            <v>15845.66</v>
          </cell>
          <cell r="S2821">
            <v>23682.65</v>
          </cell>
          <cell r="T2821">
            <v>22454.78</v>
          </cell>
          <cell r="U2821">
            <v>27686.89</v>
          </cell>
          <cell r="V2821">
            <v>20769.830000000002</v>
          </cell>
          <cell r="W2821">
            <v>24820.41</v>
          </cell>
          <cell r="X2821">
            <v>29078.73</v>
          </cell>
          <cell r="Y2821">
            <v>16313.43</v>
          </cell>
          <cell r="Z2821">
            <v>25010.19</v>
          </cell>
          <cell r="AA2821">
            <v>24021.48</v>
          </cell>
          <cell r="AB2821">
            <v>16118.24</v>
          </cell>
          <cell r="AC2821">
            <v>18510.34</v>
          </cell>
          <cell r="AD2821">
            <v>19829.740000000002</v>
          </cell>
          <cell r="AE2821">
            <v>23017.62</v>
          </cell>
          <cell r="AF2821">
            <v>24854.78</v>
          </cell>
          <cell r="AG2821">
            <v>20562.23</v>
          </cell>
          <cell r="AH2821">
            <v>25824.73</v>
          </cell>
          <cell r="AI2821">
            <v>12125.84</v>
          </cell>
          <cell r="AJ2821">
            <v>13733.78</v>
          </cell>
          <cell r="AK2821">
            <v>17005.63</v>
          </cell>
          <cell r="AL2821">
            <v>21457.08</v>
          </cell>
          <cell r="AM2821">
            <v>21686.71</v>
          </cell>
          <cell r="AN2821">
            <v>15592.39</v>
          </cell>
          <cell r="AO2821">
            <v>19605.13</v>
          </cell>
          <cell r="AP2821">
            <v>17494.03</v>
          </cell>
          <cell r="AQ2821">
            <v>23928.65</v>
          </cell>
          <cell r="AR2821">
            <v>16564.98</v>
          </cell>
          <cell r="AS2821">
            <v>20721.009999999998</v>
          </cell>
          <cell r="AT2821">
            <v>11455.25</v>
          </cell>
          <cell r="AU2821">
            <v>13166.91</v>
          </cell>
          <cell r="AV2821">
            <v>4666.8599999999997</v>
          </cell>
          <cell r="AW2821">
            <v>5805.55</v>
          </cell>
          <cell r="AX2821">
            <v>-5271.16</v>
          </cell>
          <cell r="AY2821">
            <v>-7573.43</v>
          </cell>
          <cell r="AZ2821">
            <v>-22674.14</v>
          </cell>
          <cell r="BA2821">
            <v>-15125.91</v>
          </cell>
          <cell r="BB2821">
            <v>-18688.39</v>
          </cell>
          <cell r="BC2821">
            <v>-9301.15</v>
          </cell>
          <cell r="BD2821">
            <v>0</v>
          </cell>
          <cell r="BE2821">
            <v>0</v>
          </cell>
          <cell r="BF2821">
            <v>0</v>
          </cell>
          <cell r="BG2821">
            <v>0</v>
          </cell>
          <cell r="BH2821">
            <v>0</v>
          </cell>
          <cell r="BI2821">
            <v>0</v>
          </cell>
          <cell r="BJ2821">
            <v>0</v>
          </cell>
          <cell r="BK2821">
            <v>0</v>
          </cell>
          <cell r="BL2821">
            <v>0</v>
          </cell>
        </row>
        <row r="2822">
          <cell r="B2822" t="str">
            <v>2.1.01.99.00003</v>
          </cell>
          <cell r="C2822" t="str">
            <v xml:space="preserve">FRETES A PAGAR                                    </v>
          </cell>
          <cell r="D2822">
            <v>5</v>
          </cell>
          <cell r="E2822">
            <v>0</v>
          </cell>
          <cell r="F2822">
            <v>0</v>
          </cell>
          <cell r="G2822">
            <v>0</v>
          </cell>
          <cell r="H2822">
            <v>0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0</v>
          </cell>
          <cell r="P2822">
            <v>0</v>
          </cell>
          <cell r="AO2822">
            <v>0</v>
          </cell>
          <cell r="AP2822">
            <v>0</v>
          </cell>
          <cell r="AQ2822">
            <v>0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44.56</v>
          </cell>
          <cell r="AY2822">
            <v>165.59</v>
          </cell>
          <cell r="AZ2822">
            <v>246.96</v>
          </cell>
          <cell r="BA2822">
            <v>246.96</v>
          </cell>
          <cell r="BB2822">
            <v>246.96</v>
          </cell>
          <cell r="BC2822">
            <v>246.96</v>
          </cell>
          <cell r="BD2822">
            <v>0</v>
          </cell>
          <cell r="BE2822">
            <v>0</v>
          </cell>
          <cell r="BF2822">
            <v>0</v>
          </cell>
          <cell r="BG2822">
            <v>0</v>
          </cell>
          <cell r="BH2822">
            <v>0</v>
          </cell>
          <cell r="BI2822">
            <v>0</v>
          </cell>
          <cell r="BJ2822">
            <v>0</v>
          </cell>
          <cell r="BK2822">
            <v>0</v>
          </cell>
          <cell r="BL2822">
            <v>0</v>
          </cell>
        </row>
        <row r="2823">
          <cell r="B2823" t="str">
            <v>2.1.01.99.00004</v>
          </cell>
          <cell r="C2823" t="str">
            <v xml:space="preserve">COOPADUBO                                         </v>
          </cell>
          <cell r="D2823">
            <v>5</v>
          </cell>
          <cell r="E2823">
            <v>0</v>
          </cell>
          <cell r="F2823">
            <v>0</v>
          </cell>
          <cell r="G2823">
            <v>0</v>
          </cell>
          <cell r="H2823">
            <v>0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5996.23</v>
          </cell>
          <cell r="AG2823">
            <v>0</v>
          </cell>
          <cell r="AH2823">
            <v>62132.33</v>
          </cell>
          <cell r="AI2823">
            <v>60981.29</v>
          </cell>
          <cell r="AJ2823">
            <v>123444.66</v>
          </cell>
          <cell r="AK2823">
            <v>40181.620000000003</v>
          </cell>
          <cell r="AL2823">
            <v>64230.66</v>
          </cell>
          <cell r="AM2823">
            <v>33298.089999999997</v>
          </cell>
          <cell r="AN2823">
            <v>50168.04</v>
          </cell>
          <cell r="AO2823">
            <v>12760.82</v>
          </cell>
          <cell r="AP2823">
            <v>55416.17</v>
          </cell>
          <cell r="AQ2823">
            <v>98855.75</v>
          </cell>
          <cell r="AR2823">
            <v>66305.83</v>
          </cell>
          <cell r="AS2823">
            <v>101796.09</v>
          </cell>
          <cell r="AT2823">
            <v>56998.97</v>
          </cell>
          <cell r="AU2823">
            <v>71620.100000000006</v>
          </cell>
          <cell r="AV2823">
            <v>72627.16</v>
          </cell>
          <cell r="AW2823">
            <v>75116.149999999994</v>
          </cell>
          <cell r="AX2823">
            <v>97353.14</v>
          </cell>
          <cell r="AY2823">
            <v>110898.26</v>
          </cell>
          <cell r="AZ2823">
            <v>30506.61</v>
          </cell>
          <cell r="BA2823">
            <v>206677.79</v>
          </cell>
          <cell r="BB2823">
            <v>303657.45</v>
          </cell>
          <cell r="BC2823">
            <v>303657.45</v>
          </cell>
          <cell r="BD2823">
            <v>0</v>
          </cell>
          <cell r="BE2823">
            <v>0</v>
          </cell>
          <cell r="BF2823">
            <v>0</v>
          </cell>
          <cell r="BG2823">
            <v>0</v>
          </cell>
          <cell r="BH2823">
            <v>0</v>
          </cell>
          <cell r="BI2823">
            <v>0</v>
          </cell>
          <cell r="BJ2823">
            <v>0</v>
          </cell>
          <cell r="BK2823">
            <v>0</v>
          </cell>
          <cell r="BL2823">
            <v>0</v>
          </cell>
        </row>
        <row r="2824">
          <cell r="B2824" t="str">
            <v>2.1.01.99.00005</v>
          </cell>
          <cell r="C2824" t="str">
            <v xml:space="preserve">MAXITEL S/A                                       </v>
          </cell>
          <cell r="D2824">
            <v>5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  <cell r="AY2824">
            <v>0</v>
          </cell>
          <cell r="AZ2824">
            <v>0</v>
          </cell>
          <cell r="BA2824">
            <v>0</v>
          </cell>
          <cell r="BB2824">
            <v>0</v>
          </cell>
          <cell r="BC2824">
            <v>0</v>
          </cell>
          <cell r="BD2824">
            <v>0</v>
          </cell>
          <cell r="BE2824">
            <v>0</v>
          </cell>
          <cell r="BF2824">
            <v>0</v>
          </cell>
          <cell r="BG2824">
            <v>0</v>
          </cell>
          <cell r="BH2824">
            <v>0</v>
          </cell>
          <cell r="BI2824">
            <v>0</v>
          </cell>
          <cell r="BJ2824">
            <v>0</v>
          </cell>
          <cell r="BK2824">
            <v>0</v>
          </cell>
          <cell r="BL2824">
            <v>0</v>
          </cell>
        </row>
        <row r="2825">
          <cell r="B2825" t="str">
            <v>2.1.01.99.00006</v>
          </cell>
          <cell r="C2825" t="str">
            <v xml:space="preserve">ONUS IMOVEIS MOACIR                               </v>
          </cell>
          <cell r="D2825">
            <v>5</v>
          </cell>
          <cell r="E2825">
            <v>0</v>
          </cell>
          <cell r="F2825">
            <v>0</v>
          </cell>
          <cell r="G2825">
            <v>0</v>
          </cell>
          <cell r="H2825">
            <v>0</v>
          </cell>
          <cell r="I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>
            <v>0</v>
          </cell>
          <cell r="S2825">
            <v>0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  <cell r="X2825">
            <v>0</v>
          </cell>
          <cell r="Y2825">
            <v>0</v>
          </cell>
          <cell r="Z2825">
            <v>0</v>
          </cell>
          <cell r="AA2825">
            <v>0</v>
          </cell>
          <cell r="AB2825">
            <v>0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H2825">
            <v>0</v>
          </cell>
          <cell r="AI2825">
            <v>0</v>
          </cell>
          <cell r="AJ2825">
            <v>0</v>
          </cell>
          <cell r="AK2825">
            <v>0</v>
          </cell>
          <cell r="AL2825">
            <v>0</v>
          </cell>
          <cell r="AM2825">
            <v>0</v>
          </cell>
          <cell r="AN2825">
            <v>203500</v>
          </cell>
          <cell r="AO2825">
            <v>203500</v>
          </cell>
          <cell r="AP2825">
            <v>203500</v>
          </cell>
          <cell r="AQ2825">
            <v>203500</v>
          </cell>
          <cell r="AR2825">
            <v>203500</v>
          </cell>
          <cell r="AS2825">
            <v>203500</v>
          </cell>
          <cell r="AT2825">
            <v>203500</v>
          </cell>
          <cell r="AU2825">
            <v>203500</v>
          </cell>
          <cell r="AV2825">
            <v>203500</v>
          </cell>
          <cell r="AW2825">
            <v>73500</v>
          </cell>
          <cell r="AX2825">
            <v>73500</v>
          </cell>
          <cell r="AY2825">
            <v>73500</v>
          </cell>
          <cell r="AZ2825">
            <v>73500</v>
          </cell>
          <cell r="BA2825">
            <v>73500</v>
          </cell>
          <cell r="BB2825">
            <v>-15690</v>
          </cell>
          <cell r="BC2825">
            <v>-28938</v>
          </cell>
          <cell r="BD2825">
            <v>0</v>
          </cell>
          <cell r="BE2825">
            <v>0</v>
          </cell>
          <cell r="BF2825">
            <v>0</v>
          </cell>
          <cell r="BG2825">
            <v>0</v>
          </cell>
          <cell r="BH2825">
            <v>0</v>
          </cell>
          <cell r="BI2825">
            <v>0</v>
          </cell>
          <cell r="BJ2825">
            <v>0</v>
          </cell>
          <cell r="BK2825">
            <v>0</v>
          </cell>
          <cell r="BL2825">
            <v>0</v>
          </cell>
        </row>
        <row r="2826">
          <cell r="A2826">
            <v>33</v>
          </cell>
          <cell r="B2826" t="str">
            <v>2.1.02</v>
          </cell>
          <cell r="C2826" t="str">
            <v xml:space="preserve">EMPRESTIMOS E FINANCIAMENTOS                      </v>
          </cell>
          <cell r="D2826">
            <v>3</v>
          </cell>
          <cell r="E2826">
            <v>0</v>
          </cell>
          <cell r="F2826">
            <v>0</v>
          </cell>
          <cell r="G2826">
            <v>0</v>
          </cell>
          <cell r="H2826">
            <v>0</v>
          </cell>
          <cell r="I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3792926.36</v>
          </cell>
          <cell r="R2826">
            <v>3752759.86</v>
          </cell>
          <cell r="S2826">
            <v>3718214.2</v>
          </cell>
          <cell r="T2826">
            <v>72812046.480000004</v>
          </cell>
          <cell r="U2826">
            <v>80421577.069999993</v>
          </cell>
          <cell r="V2826">
            <v>13937001.02</v>
          </cell>
          <cell r="W2826">
            <v>12301532.68</v>
          </cell>
          <cell r="X2826">
            <v>18207874.52</v>
          </cell>
          <cell r="Y2826">
            <v>27451939.059999999</v>
          </cell>
          <cell r="Z2826">
            <v>27444884.43</v>
          </cell>
          <cell r="AA2826">
            <v>30258194.920000002</v>
          </cell>
          <cell r="AB2826">
            <v>27307813.210000001</v>
          </cell>
          <cell r="AC2826">
            <v>26693482.240000002</v>
          </cell>
          <cell r="AD2826">
            <v>26610855.090000004</v>
          </cell>
          <cell r="AE2826">
            <v>32318953.170000002</v>
          </cell>
          <cell r="AF2826">
            <v>73421036.189999998</v>
          </cell>
          <cell r="AG2826">
            <v>70499507.390000001</v>
          </cell>
          <cell r="AH2826">
            <v>65419476.829999998</v>
          </cell>
          <cell r="AI2826">
            <v>66200581.549999997</v>
          </cell>
          <cell r="AJ2826">
            <v>69589383.829999998</v>
          </cell>
          <cell r="AK2826">
            <v>29236082.369999997</v>
          </cell>
          <cell r="AL2826">
            <v>29110596.219999999</v>
          </cell>
          <cell r="AM2826">
            <v>15098597.869999999</v>
          </cell>
          <cell r="AN2826">
            <v>7637818.2599999988</v>
          </cell>
          <cell r="AO2826">
            <v>5615835.2800000003</v>
          </cell>
          <cell r="AP2826">
            <v>3191346.01</v>
          </cell>
          <cell r="AQ2826">
            <v>18213975.420000002</v>
          </cell>
          <cell r="AR2826">
            <v>20516414.739999998</v>
          </cell>
          <cell r="AS2826">
            <v>20743930.02</v>
          </cell>
          <cell r="AT2826">
            <v>15953264.18</v>
          </cell>
          <cell r="AU2826">
            <v>19801870.640000001</v>
          </cell>
          <cell r="AV2826">
            <v>16715959.939999999</v>
          </cell>
          <cell r="AW2826">
            <v>15239940.83</v>
          </cell>
          <cell r="AX2826">
            <v>16964581.949999999</v>
          </cell>
          <cell r="AY2826">
            <v>18529480.550000001</v>
          </cell>
          <cell r="AZ2826">
            <v>25228700.41</v>
          </cell>
          <cell r="BA2826">
            <v>22683689.77</v>
          </cell>
          <cell r="BB2826">
            <v>23439736.039999999</v>
          </cell>
          <cell r="BC2826">
            <v>18617544.440000001</v>
          </cell>
          <cell r="BD2826">
            <v>0</v>
          </cell>
          <cell r="BE2826">
            <v>0</v>
          </cell>
          <cell r="BF2826">
            <v>0</v>
          </cell>
          <cell r="BG2826">
            <v>0</v>
          </cell>
          <cell r="BH2826">
            <v>0</v>
          </cell>
          <cell r="BI2826">
            <v>0</v>
          </cell>
          <cell r="BJ2826">
            <v>0</v>
          </cell>
          <cell r="BK2826">
            <v>0</v>
          </cell>
          <cell r="BL2826">
            <v>0</v>
          </cell>
        </row>
        <row r="2827">
          <cell r="B2827" t="str">
            <v>2.1.02.01</v>
          </cell>
          <cell r="C2827" t="str">
            <v xml:space="preserve">EMPRESTIMOS BANCARIOS                             </v>
          </cell>
          <cell r="D2827">
            <v>4</v>
          </cell>
          <cell r="E2827">
            <v>0</v>
          </cell>
          <cell r="F2827">
            <v>0</v>
          </cell>
          <cell r="G2827">
            <v>0</v>
          </cell>
          <cell r="H2827">
            <v>0</v>
          </cell>
          <cell r="I2827">
            <v>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3792926.36</v>
          </cell>
          <cell r="R2827">
            <v>3752759.86</v>
          </cell>
          <cell r="S2827">
            <v>3718214.2</v>
          </cell>
          <cell r="T2827">
            <v>72812046.480000004</v>
          </cell>
          <cell r="U2827">
            <v>80421577.069999993</v>
          </cell>
          <cell r="V2827">
            <v>13937001.02</v>
          </cell>
          <cell r="W2827">
            <v>12301532.68</v>
          </cell>
          <cell r="X2827">
            <v>18207874.52</v>
          </cell>
          <cell r="Y2827">
            <v>27451939.059999999</v>
          </cell>
          <cell r="Z2827">
            <v>27444884.43</v>
          </cell>
          <cell r="AA2827">
            <v>30258194.920000002</v>
          </cell>
          <cell r="AB2827">
            <v>27307813.210000001</v>
          </cell>
          <cell r="AC2827">
            <v>26693482.240000002</v>
          </cell>
          <cell r="AD2827">
            <v>26610855.090000004</v>
          </cell>
          <cell r="AE2827">
            <v>32318953.170000002</v>
          </cell>
          <cell r="AF2827">
            <v>73421036.189999998</v>
          </cell>
          <cell r="AG2827">
            <v>70499507.390000001</v>
          </cell>
          <cell r="AH2827">
            <v>65419476.829999998</v>
          </cell>
          <cell r="AI2827">
            <v>66200581.549999997</v>
          </cell>
          <cell r="AJ2827">
            <v>69589383.819999993</v>
          </cell>
          <cell r="AK2827">
            <v>29236082.359999992</v>
          </cell>
          <cell r="AL2827">
            <v>29110596.209999993</v>
          </cell>
          <cell r="AM2827">
            <v>15098597.859999994</v>
          </cell>
          <cell r="AN2827">
            <v>7637818.2499999935</v>
          </cell>
          <cell r="AO2827">
            <v>4246474.34</v>
          </cell>
          <cell r="AP2827">
            <v>1817067.94</v>
          </cell>
          <cell r="AQ2827">
            <v>16834233.359999999</v>
          </cell>
          <cell r="AR2827">
            <v>19130360.75</v>
          </cell>
          <cell r="AS2827">
            <v>19351287.82</v>
          </cell>
          <cell r="AT2827">
            <v>14554217.970000001</v>
          </cell>
          <cell r="AU2827">
            <v>18396177.77</v>
          </cell>
          <cell r="AV2827">
            <v>15303584.43</v>
          </cell>
          <cell r="AW2827">
            <v>13446669.189999999</v>
          </cell>
          <cell r="AX2827">
            <v>15273634.58</v>
          </cell>
          <cell r="AY2827">
            <v>17216381.420000002</v>
          </cell>
          <cell r="AZ2827">
            <v>24006691.379999999</v>
          </cell>
          <cell r="BA2827">
            <v>21554362.98</v>
          </cell>
          <cell r="BB2827">
            <v>22403946.710000001</v>
          </cell>
          <cell r="BC2827">
            <v>17675664.59</v>
          </cell>
          <cell r="BD2827">
            <v>0</v>
          </cell>
          <cell r="BE2827">
            <v>0</v>
          </cell>
          <cell r="BF2827">
            <v>0</v>
          </cell>
          <cell r="BG2827">
            <v>0</v>
          </cell>
          <cell r="BH2827">
            <v>0</v>
          </cell>
          <cell r="BI2827">
            <v>0</v>
          </cell>
          <cell r="BJ2827">
            <v>0</v>
          </cell>
          <cell r="BK2827">
            <v>0</v>
          </cell>
          <cell r="BL2827">
            <v>0</v>
          </cell>
        </row>
        <row r="2828">
          <cell r="B2828" t="str">
            <v>2.1.02.01.00001</v>
          </cell>
          <cell r="C2828" t="str">
            <v xml:space="preserve">ABC-ROMA-PLN                                      </v>
          </cell>
          <cell r="D2828">
            <v>5</v>
          </cell>
          <cell r="E2828">
            <v>0</v>
          </cell>
          <cell r="F2828">
            <v>0</v>
          </cell>
          <cell r="G2828">
            <v>0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AO2828">
            <v>0</v>
          </cell>
          <cell r="AP2828">
            <v>0</v>
          </cell>
          <cell r="AQ2828">
            <v>0</v>
          </cell>
          <cell r="AR2828">
            <v>0</v>
          </cell>
          <cell r="AS2828">
            <v>0</v>
          </cell>
          <cell r="AT2828">
            <v>0</v>
          </cell>
          <cell r="AU2828">
            <v>0</v>
          </cell>
          <cell r="AV2828">
            <v>0</v>
          </cell>
          <cell r="AW2828">
            <v>0</v>
          </cell>
          <cell r="AX2828">
            <v>0</v>
          </cell>
          <cell r="AY2828">
            <v>0</v>
          </cell>
          <cell r="AZ2828">
            <v>0</v>
          </cell>
          <cell r="BA2828">
            <v>0</v>
          </cell>
          <cell r="BB2828">
            <v>0</v>
          </cell>
          <cell r="BC2828">
            <v>0</v>
          </cell>
          <cell r="BD2828">
            <v>0</v>
          </cell>
          <cell r="BE2828">
            <v>0</v>
          </cell>
          <cell r="BF2828">
            <v>0</v>
          </cell>
          <cell r="BG2828">
            <v>0</v>
          </cell>
          <cell r="BH2828">
            <v>0</v>
          </cell>
          <cell r="BI2828">
            <v>0</v>
          </cell>
          <cell r="BJ2828">
            <v>0</v>
          </cell>
          <cell r="BK2828">
            <v>0</v>
          </cell>
          <cell r="BL2828">
            <v>0</v>
          </cell>
        </row>
        <row r="2829">
          <cell r="B2829" t="str">
            <v>2.1.02.01.00002</v>
          </cell>
          <cell r="C2829" t="str">
            <v xml:space="preserve">BAMERINDUS-MCU                                    </v>
          </cell>
          <cell r="D2829">
            <v>5</v>
          </cell>
          <cell r="E2829">
            <v>0</v>
          </cell>
          <cell r="F2829">
            <v>0</v>
          </cell>
          <cell r="G2829">
            <v>0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  <cell r="O2829">
            <v>0</v>
          </cell>
          <cell r="P2829">
            <v>0</v>
          </cell>
          <cell r="AO2829">
            <v>0</v>
          </cell>
          <cell r="AP2829">
            <v>0</v>
          </cell>
          <cell r="AQ2829">
            <v>0</v>
          </cell>
          <cell r="AR2829">
            <v>0</v>
          </cell>
          <cell r="AS2829">
            <v>0</v>
          </cell>
          <cell r="AT2829">
            <v>0</v>
          </cell>
          <cell r="AU2829">
            <v>0</v>
          </cell>
          <cell r="AV2829">
            <v>0</v>
          </cell>
          <cell r="AW2829">
            <v>0</v>
          </cell>
          <cell r="AX2829">
            <v>0</v>
          </cell>
          <cell r="AY2829">
            <v>0</v>
          </cell>
          <cell r="AZ2829">
            <v>0</v>
          </cell>
          <cell r="BA2829">
            <v>0</v>
          </cell>
          <cell r="BB2829">
            <v>0</v>
          </cell>
          <cell r="BC2829">
            <v>0</v>
          </cell>
          <cell r="BD2829">
            <v>0</v>
          </cell>
          <cell r="BE2829">
            <v>0</v>
          </cell>
          <cell r="BF2829">
            <v>0</v>
          </cell>
          <cell r="BG2829">
            <v>0</v>
          </cell>
          <cell r="BH2829">
            <v>0</v>
          </cell>
          <cell r="BI2829">
            <v>0</v>
          </cell>
          <cell r="BJ2829">
            <v>0</v>
          </cell>
          <cell r="BK2829">
            <v>0</v>
          </cell>
          <cell r="BL2829">
            <v>0</v>
          </cell>
        </row>
        <row r="2830">
          <cell r="B2830" t="str">
            <v>2.1.02.01.00003</v>
          </cell>
          <cell r="C2830" t="str">
            <v xml:space="preserve">BAMERINDUS-PLN                                    </v>
          </cell>
          <cell r="D2830">
            <v>5</v>
          </cell>
          <cell r="E2830">
            <v>0</v>
          </cell>
          <cell r="F2830">
            <v>0</v>
          </cell>
          <cell r="G2830">
            <v>0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AO2830">
            <v>0</v>
          </cell>
          <cell r="AP2830">
            <v>0</v>
          </cell>
          <cell r="AQ2830">
            <v>0</v>
          </cell>
          <cell r="AR2830">
            <v>0</v>
          </cell>
          <cell r="AS2830">
            <v>0</v>
          </cell>
          <cell r="AT2830">
            <v>0</v>
          </cell>
          <cell r="AU2830">
            <v>0</v>
          </cell>
          <cell r="AV2830">
            <v>0</v>
          </cell>
          <cell r="AW2830">
            <v>0</v>
          </cell>
          <cell r="AX2830">
            <v>0</v>
          </cell>
          <cell r="AY2830">
            <v>0</v>
          </cell>
          <cell r="AZ2830">
            <v>0</v>
          </cell>
          <cell r="BA2830">
            <v>0</v>
          </cell>
          <cell r="BB2830">
            <v>0</v>
          </cell>
          <cell r="BC2830">
            <v>0</v>
          </cell>
          <cell r="BD2830">
            <v>0</v>
          </cell>
          <cell r="BE2830">
            <v>0</v>
          </cell>
          <cell r="BF2830">
            <v>0</v>
          </cell>
          <cell r="BG2830">
            <v>0</v>
          </cell>
          <cell r="BH2830">
            <v>0</v>
          </cell>
          <cell r="BI2830">
            <v>0</v>
          </cell>
          <cell r="BJ2830">
            <v>0</v>
          </cell>
          <cell r="BK2830">
            <v>0</v>
          </cell>
          <cell r="BL2830">
            <v>0</v>
          </cell>
        </row>
        <row r="2831">
          <cell r="B2831" t="str">
            <v>2.1.02.01.00004</v>
          </cell>
          <cell r="C2831" t="str">
            <v xml:space="preserve">BAMERINDUS-VIT                                    </v>
          </cell>
          <cell r="D2831">
            <v>5</v>
          </cell>
          <cell r="E2831">
            <v>0</v>
          </cell>
          <cell r="F2831">
            <v>0</v>
          </cell>
          <cell r="G2831">
            <v>0</v>
          </cell>
          <cell r="H2831">
            <v>0</v>
          </cell>
          <cell r="I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  <cell r="AO2831">
            <v>0</v>
          </cell>
          <cell r="AP2831">
            <v>0</v>
          </cell>
          <cell r="AQ2831">
            <v>0</v>
          </cell>
          <cell r="AR2831">
            <v>0</v>
          </cell>
          <cell r="AS2831">
            <v>0</v>
          </cell>
          <cell r="AT2831">
            <v>0</v>
          </cell>
          <cell r="AU2831">
            <v>0</v>
          </cell>
          <cell r="AV2831">
            <v>0</v>
          </cell>
          <cell r="AW2831">
            <v>0</v>
          </cell>
          <cell r="AX2831">
            <v>0</v>
          </cell>
          <cell r="AY2831">
            <v>0</v>
          </cell>
          <cell r="AZ2831">
            <v>0</v>
          </cell>
          <cell r="BA2831">
            <v>0</v>
          </cell>
          <cell r="BB2831">
            <v>0</v>
          </cell>
          <cell r="BC2831">
            <v>0</v>
          </cell>
          <cell r="BD2831">
            <v>0</v>
          </cell>
          <cell r="BE2831">
            <v>0</v>
          </cell>
          <cell r="BF2831">
            <v>0</v>
          </cell>
          <cell r="BG2831">
            <v>0</v>
          </cell>
          <cell r="BH2831">
            <v>0</v>
          </cell>
          <cell r="BI2831">
            <v>0</v>
          </cell>
          <cell r="BJ2831">
            <v>0</v>
          </cell>
          <cell r="BK2831">
            <v>0</v>
          </cell>
          <cell r="BL2831">
            <v>0</v>
          </cell>
        </row>
        <row r="2832">
          <cell r="B2832" t="str">
            <v>2.1.02.01.00005</v>
          </cell>
          <cell r="C2832" t="str">
            <v xml:space="preserve">BAMERINDUS-VIT.6287-78                            </v>
          </cell>
          <cell r="D2832">
            <v>5</v>
          </cell>
          <cell r="E2832">
            <v>0</v>
          </cell>
          <cell r="F2832">
            <v>0</v>
          </cell>
          <cell r="G2832">
            <v>0</v>
          </cell>
          <cell r="H2832">
            <v>0</v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  <cell r="O2832">
            <v>0</v>
          </cell>
          <cell r="P2832">
            <v>0</v>
          </cell>
          <cell r="AO2832">
            <v>0</v>
          </cell>
          <cell r="AP2832">
            <v>0</v>
          </cell>
          <cell r="AQ2832">
            <v>0</v>
          </cell>
          <cell r="AR2832">
            <v>0</v>
          </cell>
          <cell r="AS2832">
            <v>0</v>
          </cell>
          <cell r="AT2832">
            <v>0</v>
          </cell>
          <cell r="AU2832">
            <v>0</v>
          </cell>
          <cell r="AV2832">
            <v>0</v>
          </cell>
          <cell r="AW2832">
            <v>0</v>
          </cell>
          <cell r="AX2832">
            <v>0</v>
          </cell>
          <cell r="AY2832">
            <v>0</v>
          </cell>
          <cell r="AZ2832">
            <v>0</v>
          </cell>
          <cell r="BA2832">
            <v>0</v>
          </cell>
          <cell r="BB2832">
            <v>0</v>
          </cell>
          <cell r="BC2832">
            <v>0</v>
          </cell>
          <cell r="BD2832">
            <v>0</v>
          </cell>
          <cell r="BE2832">
            <v>0</v>
          </cell>
          <cell r="BF2832">
            <v>0</v>
          </cell>
          <cell r="BG2832">
            <v>0</v>
          </cell>
          <cell r="BH2832">
            <v>0</v>
          </cell>
          <cell r="BI2832">
            <v>0</v>
          </cell>
          <cell r="BJ2832">
            <v>0</v>
          </cell>
          <cell r="BK2832">
            <v>0</v>
          </cell>
          <cell r="BL2832">
            <v>0</v>
          </cell>
        </row>
        <row r="2833">
          <cell r="B2833" t="str">
            <v>2.1.02.01.00006</v>
          </cell>
          <cell r="C2833" t="str">
            <v xml:space="preserve">BAMERINDUS-VIT-5447-87                            </v>
          </cell>
          <cell r="D2833">
            <v>5</v>
          </cell>
          <cell r="E2833">
            <v>0</v>
          </cell>
          <cell r="F2833">
            <v>0</v>
          </cell>
          <cell r="G2833">
            <v>0</v>
          </cell>
          <cell r="H2833">
            <v>0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AO2833">
            <v>0</v>
          </cell>
          <cell r="AP2833">
            <v>0</v>
          </cell>
          <cell r="AQ2833">
            <v>0</v>
          </cell>
          <cell r="AR2833">
            <v>0</v>
          </cell>
          <cell r="AS2833">
            <v>0</v>
          </cell>
          <cell r="AT2833">
            <v>0</v>
          </cell>
          <cell r="AU2833">
            <v>0</v>
          </cell>
          <cell r="AV2833">
            <v>0</v>
          </cell>
          <cell r="AW2833">
            <v>0</v>
          </cell>
          <cell r="AX2833">
            <v>0</v>
          </cell>
          <cell r="AY2833">
            <v>0</v>
          </cell>
          <cell r="AZ2833">
            <v>0</v>
          </cell>
          <cell r="BA2833">
            <v>0</v>
          </cell>
          <cell r="BB2833">
            <v>0</v>
          </cell>
          <cell r="BC2833">
            <v>0</v>
          </cell>
          <cell r="BD2833">
            <v>0</v>
          </cell>
          <cell r="BE2833">
            <v>0</v>
          </cell>
          <cell r="BF2833">
            <v>0</v>
          </cell>
          <cell r="BG2833">
            <v>0</v>
          </cell>
          <cell r="BH2833">
            <v>0</v>
          </cell>
          <cell r="BI2833">
            <v>0</v>
          </cell>
          <cell r="BJ2833">
            <v>0</v>
          </cell>
          <cell r="BK2833">
            <v>0</v>
          </cell>
          <cell r="BL2833">
            <v>0</v>
          </cell>
        </row>
        <row r="2834">
          <cell r="B2834" t="str">
            <v>2.1.02.01.00007</v>
          </cell>
          <cell r="C2834" t="str">
            <v xml:space="preserve">BAMERINDUS-VIT-5449-49                            </v>
          </cell>
          <cell r="D2834">
            <v>5</v>
          </cell>
          <cell r="E2834">
            <v>0</v>
          </cell>
          <cell r="F2834">
            <v>0</v>
          </cell>
          <cell r="G2834">
            <v>0</v>
          </cell>
          <cell r="H2834">
            <v>0</v>
          </cell>
          <cell r="I2834">
            <v>0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  <cell r="O2834">
            <v>0</v>
          </cell>
          <cell r="P2834">
            <v>0</v>
          </cell>
          <cell r="AO2834">
            <v>0</v>
          </cell>
          <cell r="AP2834">
            <v>0</v>
          </cell>
          <cell r="AQ2834">
            <v>0</v>
          </cell>
          <cell r="AR2834">
            <v>0</v>
          </cell>
          <cell r="AS2834">
            <v>0</v>
          </cell>
          <cell r="AT2834">
            <v>0</v>
          </cell>
          <cell r="AU2834">
            <v>0</v>
          </cell>
          <cell r="AV2834">
            <v>0</v>
          </cell>
          <cell r="AW2834">
            <v>0</v>
          </cell>
          <cell r="AX2834">
            <v>0</v>
          </cell>
          <cell r="AY2834">
            <v>0</v>
          </cell>
          <cell r="AZ2834">
            <v>0</v>
          </cell>
          <cell r="BA2834">
            <v>0</v>
          </cell>
          <cell r="BB2834">
            <v>0</v>
          </cell>
          <cell r="BC2834">
            <v>0</v>
          </cell>
          <cell r="BD2834">
            <v>0</v>
          </cell>
          <cell r="BE2834">
            <v>0</v>
          </cell>
          <cell r="BF2834">
            <v>0</v>
          </cell>
          <cell r="BG2834">
            <v>0</v>
          </cell>
          <cell r="BH2834">
            <v>0</v>
          </cell>
          <cell r="BI2834">
            <v>0</v>
          </cell>
          <cell r="BJ2834">
            <v>0</v>
          </cell>
          <cell r="BK2834">
            <v>0</v>
          </cell>
          <cell r="BL2834">
            <v>0</v>
          </cell>
        </row>
        <row r="2835">
          <cell r="B2835" t="str">
            <v>2.1.02.01.00008</v>
          </cell>
          <cell r="C2835" t="str">
            <v xml:space="preserve">BAMERINDUS-VIT-5450-23                            </v>
          </cell>
          <cell r="D2835">
            <v>5</v>
          </cell>
          <cell r="E2835">
            <v>0</v>
          </cell>
          <cell r="F2835">
            <v>0</v>
          </cell>
          <cell r="G2835">
            <v>0</v>
          </cell>
          <cell r="H2835">
            <v>0</v>
          </cell>
          <cell r="I2835">
            <v>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  <cell r="AO2835">
            <v>0</v>
          </cell>
          <cell r="AP2835">
            <v>0</v>
          </cell>
          <cell r="AQ2835">
            <v>0</v>
          </cell>
          <cell r="AR2835">
            <v>0</v>
          </cell>
          <cell r="AS2835">
            <v>0</v>
          </cell>
          <cell r="AT2835">
            <v>0</v>
          </cell>
          <cell r="AU2835">
            <v>0</v>
          </cell>
          <cell r="AV2835">
            <v>0</v>
          </cell>
          <cell r="AW2835">
            <v>0</v>
          </cell>
          <cell r="AX2835">
            <v>0</v>
          </cell>
          <cell r="AY2835">
            <v>0</v>
          </cell>
          <cell r="AZ2835">
            <v>0</v>
          </cell>
          <cell r="BA2835">
            <v>0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  <cell r="BK2835">
            <v>0</v>
          </cell>
          <cell r="BL2835">
            <v>0</v>
          </cell>
        </row>
        <row r="2836">
          <cell r="B2836" t="str">
            <v>2.1.02.01.00009</v>
          </cell>
          <cell r="C2836" t="str">
            <v xml:space="preserve">BAMERINDUS-VIT-6286-97                            </v>
          </cell>
          <cell r="D2836">
            <v>5</v>
          </cell>
          <cell r="E2836">
            <v>0</v>
          </cell>
          <cell r="F2836">
            <v>0</v>
          </cell>
          <cell r="G2836">
            <v>0</v>
          </cell>
          <cell r="H2836">
            <v>0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0</v>
          </cell>
          <cell r="P2836">
            <v>0</v>
          </cell>
          <cell r="AO2836">
            <v>0</v>
          </cell>
          <cell r="AP2836">
            <v>0</v>
          </cell>
          <cell r="AQ2836">
            <v>0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0</v>
          </cell>
          <cell r="AY2836">
            <v>0</v>
          </cell>
          <cell r="AZ2836">
            <v>0</v>
          </cell>
          <cell r="BA2836">
            <v>0</v>
          </cell>
          <cell r="BB2836">
            <v>0</v>
          </cell>
          <cell r="BC2836">
            <v>0</v>
          </cell>
          <cell r="BD2836">
            <v>0</v>
          </cell>
          <cell r="BE2836">
            <v>0</v>
          </cell>
          <cell r="BF2836">
            <v>0</v>
          </cell>
          <cell r="BG2836">
            <v>0</v>
          </cell>
          <cell r="BH2836">
            <v>0</v>
          </cell>
          <cell r="BI2836">
            <v>0</v>
          </cell>
          <cell r="BJ2836">
            <v>0</v>
          </cell>
          <cell r="BK2836">
            <v>0</v>
          </cell>
          <cell r="BL2836">
            <v>0</v>
          </cell>
        </row>
        <row r="2837">
          <cell r="B2837" t="str">
            <v>2.1.02.01.00010</v>
          </cell>
          <cell r="C2837" t="str">
            <v xml:space="preserve">BAMERINDUS-VIT-6291-97                            </v>
          </cell>
          <cell r="D2837">
            <v>5</v>
          </cell>
          <cell r="E2837">
            <v>0</v>
          </cell>
          <cell r="F2837">
            <v>0</v>
          </cell>
          <cell r="G2837">
            <v>0</v>
          </cell>
          <cell r="H2837">
            <v>0</v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>
            <v>0</v>
          </cell>
          <cell r="P2837">
            <v>0</v>
          </cell>
          <cell r="AO2837">
            <v>0</v>
          </cell>
          <cell r="AP2837">
            <v>0</v>
          </cell>
          <cell r="AQ2837">
            <v>0</v>
          </cell>
          <cell r="AR2837">
            <v>0</v>
          </cell>
          <cell r="AS2837">
            <v>0</v>
          </cell>
          <cell r="AT2837">
            <v>0</v>
          </cell>
          <cell r="AU2837">
            <v>0</v>
          </cell>
          <cell r="AV2837">
            <v>0</v>
          </cell>
          <cell r="AW2837">
            <v>0</v>
          </cell>
          <cell r="AX2837">
            <v>0</v>
          </cell>
          <cell r="AY2837">
            <v>0</v>
          </cell>
          <cell r="AZ2837">
            <v>0</v>
          </cell>
          <cell r="BA2837">
            <v>0</v>
          </cell>
          <cell r="BB2837">
            <v>0</v>
          </cell>
          <cell r="BC2837">
            <v>0</v>
          </cell>
          <cell r="BD2837">
            <v>0</v>
          </cell>
          <cell r="BE2837">
            <v>0</v>
          </cell>
          <cell r="BF2837">
            <v>0</v>
          </cell>
          <cell r="BG2837">
            <v>0</v>
          </cell>
          <cell r="BH2837">
            <v>0</v>
          </cell>
          <cell r="BI2837">
            <v>0</v>
          </cell>
          <cell r="BJ2837">
            <v>0</v>
          </cell>
          <cell r="BK2837">
            <v>0</v>
          </cell>
          <cell r="BL2837">
            <v>0</v>
          </cell>
        </row>
        <row r="2838">
          <cell r="B2838" t="str">
            <v>2.1.02.01.00011</v>
          </cell>
          <cell r="C2838" t="str">
            <v xml:space="preserve">BAMERINDUS-VIT-6292-78                            </v>
          </cell>
          <cell r="D2838">
            <v>5</v>
          </cell>
          <cell r="E2838">
            <v>0</v>
          </cell>
          <cell r="F2838">
            <v>0</v>
          </cell>
          <cell r="G2838">
            <v>0</v>
          </cell>
          <cell r="H2838">
            <v>0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0</v>
          </cell>
          <cell r="P2838">
            <v>0</v>
          </cell>
          <cell r="AO2838">
            <v>0</v>
          </cell>
          <cell r="AP2838">
            <v>0</v>
          </cell>
          <cell r="AQ2838">
            <v>0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0</v>
          </cell>
          <cell r="AY2838">
            <v>0</v>
          </cell>
          <cell r="AZ2838">
            <v>0</v>
          </cell>
          <cell r="BA2838">
            <v>0</v>
          </cell>
          <cell r="BB2838">
            <v>0</v>
          </cell>
          <cell r="BC2838">
            <v>0</v>
          </cell>
          <cell r="BD2838">
            <v>0</v>
          </cell>
          <cell r="BE2838">
            <v>0</v>
          </cell>
          <cell r="BF2838">
            <v>0</v>
          </cell>
          <cell r="BG2838">
            <v>0</v>
          </cell>
          <cell r="BH2838">
            <v>0</v>
          </cell>
          <cell r="BI2838">
            <v>0</v>
          </cell>
          <cell r="BJ2838">
            <v>0</v>
          </cell>
          <cell r="BK2838">
            <v>0</v>
          </cell>
          <cell r="BL2838">
            <v>0</v>
          </cell>
        </row>
        <row r="2839">
          <cell r="B2839" t="str">
            <v>2.1.02.01.00012</v>
          </cell>
          <cell r="C2839" t="str">
            <v xml:space="preserve">BANCO DO BRASIL - VNA - 5004-0                    </v>
          </cell>
          <cell r="D2839">
            <v>5</v>
          </cell>
          <cell r="E2839">
            <v>0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AO2839">
            <v>0</v>
          </cell>
          <cell r="AP2839">
            <v>0</v>
          </cell>
          <cell r="AQ2839">
            <v>0</v>
          </cell>
          <cell r="AR2839">
            <v>0</v>
          </cell>
          <cell r="AS2839">
            <v>0</v>
          </cell>
          <cell r="AT2839">
            <v>0</v>
          </cell>
          <cell r="AU2839">
            <v>0</v>
          </cell>
          <cell r="AV2839">
            <v>0</v>
          </cell>
          <cell r="AW2839">
            <v>0</v>
          </cell>
          <cell r="AX2839">
            <v>0</v>
          </cell>
          <cell r="AY2839">
            <v>0</v>
          </cell>
          <cell r="AZ2839">
            <v>0</v>
          </cell>
          <cell r="BA2839">
            <v>0</v>
          </cell>
          <cell r="BB2839">
            <v>0</v>
          </cell>
          <cell r="BC2839">
            <v>0</v>
          </cell>
          <cell r="BD2839">
            <v>0</v>
          </cell>
          <cell r="BE2839">
            <v>0</v>
          </cell>
          <cell r="BF2839">
            <v>0</v>
          </cell>
          <cell r="BG2839">
            <v>0</v>
          </cell>
          <cell r="BH2839">
            <v>0</v>
          </cell>
          <cell r="BI2839">
            <v>0</v>
          </cell>
          <cell r="BJ2839">
            <v>0</v>
          </cell>
          <cell r="BK2839">
            <v>0</v>
          </cell>
          <cell r="BL2839">
            <v>0</v>
          </cell>
        </row>
        <row r="2840">
          <cell r="B2840" t="str">
            <v>2.1.02.01.00013</v>
          </cell>
          <cell r="C2840" t="str">
            <v xml:space="preserve">BANCO DO BRASIL - VNA - 5006                      </v>
          </cell>
          <cell r="D2840">
            <v>5</v>
          </cell>
          <cell r="E2840">
            <v>0</v>
          </cell>
          <cell r="F2840">
            <v>0</v>
          </cell>
          <cell r="G2840">
            <v>0</v>
          </cell>
          <cell r="H2840">
            <v>0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0</v>
          </cell>
          <cell r="P2840">
            <v>0</v>
          </cell>
          <cell r="AO2840">
            <v>0</v>
          </cell>
          <cell r="AP2840">
            <v>0</v>
          </cell>
          <cell r="AQ2840">
            <v>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0</v>
          </cell>
          <cell r="AY2840">
            <v>0</v>
          </cell>
          <cell r="AZ2840">
            <v>0</v>
          </cell>
          <cell r="BA2840">
            <v>0</v>
          </cell>
          <cell r="BB2840">
            <v>0</v>
          </cell>
          <cell r="BC2840">
            <v>0</v>
          </cell>
          <cell r="BD2840">
            <v>0</v>
          </cell>
          <cell r="BE2840">
            <v>0</v>
          </cell>
          <cell r="BF2840">
            <v>0</v>
          </cell>
          <cell r="BG2840">
            <v>0</v>
          </cell>
          <cell r="BH2840">
            <v>0</v>
          </cell>
          <cell r="BI2840">
            <v>0</v>
          </cell>
          <cell r="BJ2840">
            <v>0</v>
          </cell>
          <cell r="BK2840">
            <v>0</v>
          </cell>
          <cell r="BL2840">
            <v>0</v>
          </cell>
        </row>
        <row r="2841">
          <cell r="B2841" t="str">
            <v>2.1.02.01.00014</v>
          </cell>
          <cell r="C2841" t="str">
            <v xml:space="preserve">BANESPA-PLN                                       </v>
          </cell>
          <cell r="D2841">
            <v>5</v>
          </cell>
          <cell r="E2841">
            <v>0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0</v>
          </cell>
          <cell r="P2841">
            <v>0</v>
          </cell>
          <cell r="AO2841">
            <v>0</v>
          </cell>
          <cell r="AP2841">
            <v>0</v>
          </cell>
          <cell r="AQ2841">
            <v>0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0</v>
          </cell>
          <cell r="AY2841">
            <v>0</v>
          </cell>
          <cell r="AZ2841">
            <v>0</v>
          </cell>
          <cell r="BA2841">
            <v>0</v>
          </cell>
          <cell r="BB2841">
            <v>0</v>
          </cell>
          <cell r="BC2841">
            <v>0</v>
          </cell>
          <cell r="BD2841">
            <v>0</v>
          </cell>
          <cell r="BE2841">
            <v>0</v>
          </cell>
          <cell r="BF2841">
            <v>0</v>
          </cell>
          <cell r="BG2841">
            <v>0</v>
          </cell>
          <cell r="BH2841">
            <v>0</v>
          </cell>
          <cell r="BI2841">
            <v>0</v>
          </cell>
          <cell r="BJ2841">
            <v>0</v>
          </cell>
          <cell r="BK2841">
            <v>0</v>
          </cell>
          <cell r="BL2841">
            <v>0</v>
          </cell>
        </row>
        <row r="2842">
          <cell r="B2842" t="str">
            <v>2.1.02.01.00015</v>
          </cell>
          <cell r="C2842" t="str">
            <v xml:space="preserve">BANESTADO-PLN                                     </v>
          </cell>
          <cell r="D2842">
            <v>5</v>
          </cell>
          <cell r="E2842">
            <v>0</v>
          </cell>
          <cell r="F2842">
            <v>0</v>
          </cell>
          <cell r="G2842">
            <v>0</v>
          </cell>
          <cell r="H2842">
            <v>0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  <cell r="AY2842">
            <v>0</v>
          </cell>
          <cell r="AZ2842">
            <v>0</v>
          </cell>
          <cell r="BA2842">
            <v>0</v>
          </cell>
          <cell r="BB2842">
            <v>0</v>
          </cell>
          <cell r="BC2842">
            <v>0</v>
          </cell>
          <cell r="BD2842">
            <v>0</v>
          </cell>
          <cell r="BE2842">
            <v>0</v>
          </cell>
          <cell r="BF2842">
            <v>0</v>
          </cell>
          <cell r="BG2842">
            <v>0</v>
          </cell>
          <cell r="BH2842">
            <v>0</v>
          </cell>
          <cell r="BI2842">
            <v>0</v>
          </cell>
          <cell r="BJ2842">
            <v>0</v>
          </cell>
          <cell r="BK2842">
            <v>0</v>
          </cell>
          <cell r="BL2842">
            <v>0</v>
          </cell>
        </row>
        <row r="2843">
          <cell r="B2843" t="str">
            <v>2.1.02.01.00016</v>
          </cell>
          <cell r="C2843" t="str">
            <v xml:space="preserve">BANESTES-VIT                                      </v>
          </cell>
          <cell r="D2843">
            <v>5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  <cell r="AY2843">
            <v>0</v>
          </cell>
          <cell r="AZ2843">
            <v>0</v>
          </cell>
          <cell r="BA2843">
            <v>0</v>
          </cell>
          <cell r="BB2843">
            <v>0</v>
          </cell>
          <cell r="BC2843">
            <v>0</v>
          </cell>
          <cell r="BD2843">
            <v>0</v>
          </cell>
          <cell r="BE2843">
            <v>0</v>
          </cell>
          <cell r="BF2843">
            <v>0</v>
          </cell>
          <cell r="BG2843">
            <v>0</v>
          </cell>
          <cell r="BH2843">
            <v>0</v>
          </cell>
          <cell r="BI2843">
            <v>0</v>
          </cell>
          <cell r="BJ2843">
            <v>0</v>
          </cell>
          <cell r="BK2843">
            <v>0</v>
          </cell>
          <cell r="BL2843">
            <v>0</v>
          </cell>
        </row>
        <row r="2844">
          <cell r="B2844" t="str">
            <v>2.1.02.01.00017</v>
          </cell>
          <cell r="C2844" t="str">
            <v xml:space="preserve">BANESTES-VNA                                      </v>
          </cell>
          <cell r="D2844">
            <v>5</v>
          </cell>
          <cell r="E2844">
            <v>0</v>
          </cell>
          <cell r="F2844">
            <v>0</v>
          </cell>
          <cell r="G2844">
            <v>0</v>
          </cell>
          <cell r="H2844">
            <v>0</v>
          </cell>
          <cell r="I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  <cell r="O2844">
            <v>0</v>
          </cell>
          <cell r="P2844">
            <v>0</v>
          </cell>
          <cell r="AO2844">
            <v>0</v>
          </cell>
          <cell r="AP2844">
            <v>0</v>
          </cell>
          <cell r="AQ2844">
            <v>0</v>
          </cell>
          <cell r="AR2844">
            <v>0</v>
          </cell>
          <cell r="AS2844">
            <v>0</v>
          </cell>
          <cell r="AT2844">
            <v>0</v>
          </cell>
          <cell r="AU2844">
            <v>0</v>
          </cell>
          <cell r="AV2844">
            <v>0</v>
          </cell>
          <cell r="AW2844">
            <v>0</v>
          </cell>
          <cell r="AX2844">
            <v>0</v>
          </cell>
          <cell r="AY2844">
            <v>0</v>
          </cell>
          <cell r="AZ2844">
            <v>0</v>
          </cell>
          <cell r="BA2844">
            <v>0</v>
          </cell>
          <cell r="BB2844">
            <v>0</v>
          </cell>
          <cell r="BC2844">
            <v>0</v>
          </cell>
          <cell r="BD2844">
            <v>0</v>
          </cell>
          <cell r="BE2844">
            <v>0</v>
          </cell>
          <cell r="BF2844">
            <v>0</v>
          </cell>
          <cell r="BG2844">
            <v>0</v>
          </cell>
          <cell r="BH2844">
            <v>0</v>
          </cell>
          <cell r="BI2844">
            <v>0</v>
          </cell>
          <cell r="BJ2844">
            <v>0</v>
          </cell>
          <cell r="BK2844">
            <v>0</v>
          </cell>
          <cell r="BL2844">
            <v>0</v>
          </cell>
        </row>
        <row r="2845">
          <cell r="B2845" t="str">
            <v>2.1.02.01.00018</v>
          </cell>
          <cell r="C2845" t="str">
            <v xml:space="preserve">BEMGE-MCU                                         </v>
          </cell>
          <cell r="D2845">
            <v>5</v>
          </cell>
          <cell r="E2845">
            <v>0</v>
          </cell>
          <cell r="F2845">
            <v>0</v>
          </cell>
          <cell r="G2845">
            <v>0</v>
          </cell>
          <cell r="H2845">
            <v>0</v>
          </cell>
          <cell r="I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  <cell r="O2845">
            <v>0</v>
          </cell>
          <cell r="P2845">
            <v>0</v>
          </cell>
          <cell r="AO2845">
            <v>0</v>
          </cell>
          <cell r="AP2845">
            <v>0</v>
          </cell>
          <cell r="AQ2845">
            <v>0</v>
          </cell>
          <cell r="AR2845">
            <v>0</v>
          </cell>
          <cell r="AS2845">
            <v>0</v>
          </cell>
          <cell r="AT2845">
            <v>0</v>
          </cell>
          <cell r="AU2845">
            <v>0</v>
          </cell>
          <cell r="AV2845">
            <v>0</v>
          </cell>
          <cell r="AW2845">
            <v>0</v>
          </cell>
          <cell r="AX2845">
            <v>0</v>
          </cell>
          <cell r="AY2845">
            <v>0</v>
          </cell>
          <cell r="AZ2845">
            <v>0</v>
          </cell>
          <cell r="BA2845">
            <v>0</v>
          </cell>
          <cell r="BB2845">
            <v>0</v>
          </cell>
          <cell r="BC2845">
            <v>0</v>
          </cell>
          <cell r="BD2845">
            <v>0</v>
          </cell>
          <cell r="BE2845">
            <v>0</v>
          </cell>
          <cell r="BF2845">
            <v>0</v>
          </cell>
          <cell r="BG2845">
            <v>0</v>
          </cell>
          <cell r="BH2845">
            <v>0</v>
          </cell>
          <cell r="BI2845">
            <v>0</v>
          </cell>
          <cell r="BJ2845">
            <v>0</v>
          </cell>
          <cell r="BK2845">
            <v>0</v>
          </cell>
          <cell r="BL2845">
            <v>0</v>
          </cell>
        </row>
        <row r="2846">
          <cell r="B2846" t="str">
            <v>2.1.02.01.00019</v>
          </cell>
          <cell r="C2846" t="str">
            <v xml:space="preserve">BEMGE-VIT                                         </v>
          </cell>
          <cell r="D2846">
            <v>5</v>
          </cell>
          <cell r="E2846">
            <v>0</v>
          </cell>
          <cell r="F2846">
            <v>0</v>
          </cell>
          <cell r="G2846">
            <v>0</v>
          </cell>
          <cell r="H2846">
            <v>0</v>
          </cell>
          <cell r="I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  <cell r="O2846">
            <v>0</v>
          </cell>
          <cell r="P2846">
            <v>0</v>
          </cell>
          <cell r="AO2846">
            <v>0</v>
          </cell>
          <cell r="AP2846">
            <v>0</v>
          </cell>
          <cell r="AQ2846">
            <v>0</v>
          </cell>
          <cell r="AR2846">
            <v>0</v>
          </cell>
          <cell r="AS2846">
            <v>0</v>
          </cell>
          <cell r="AT2846">
            <v>0</v>
          </cell>
          <cell r="AU2846">
            <v>0</v>
          </cell>
          <cell r="AV2846">
            <v>0</v>
          </cell>
          <cell r="AW2846">
            <v>0</v>
          </cell>
          <cell r="AX2846">
            <v>0</v>
          </cell>
          <cell r="AY2846">
            <v>0</v>
          </cell>
          <cell r="AZ2846">
            <v>0</v>
          </cell>
          <cell r="BA2846">
            <v>0</v>
          </cell>
          <cell r="BB2846">
            <v>0</v>
          </cell>
          <cell r="BC2846">
            <v>0</v>
          </cell>
          <cell r="BD2846">
            <v>0</v>
          </cell>
          <cell r="BE2846">
            <v>0</v>
          </cell>
          <cell r="BF2846">
            <v>0</v>
          </cell>
          <cell r="BG2846">
            <v>0</v>
          </cell>
          <cell r="BH2846">
            <v>0</v>
          </cell>
          <cell r="BI2846">
            <v>0</v>
          </cell>
          <cell r="BJ2846">
            <v>0</v>
          </cell>
          <cell r="BK2846">
            <v>0</v>
          </cell>
          <cell r="BL2846">
            <v>0</v>
          </cell>
        </row>
        <row r="2847">
          <cell r="B2847" t="str">
            <v>2.1.02.01.00020</v>
          </cell>
          <cell r="C2847" t="str">
            <v xml:space="preserve">BILBAO VIZCAYA-PLN                                </v>
          </cell>
          <cell r="D2847">
            <v>5</v>
          </cell>
          <cell r="E2847">
            <v>0</v>
          </cell>
          <cell r="F2847">
            <v>0</v>
          </cell>
          <cell r="G2847">
            <v>0</v>
          </cell>
          <cell r="H2847">
            <v>0</v>
          </cell>
          <cell r="I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  <cell r="O2847">
            <v>0</v>
          </cell>
          <cell r="P2847">
            <v>0</v>
          </cell>
          <cell r="Q2847">
            <v>0</v>
          </cell>
          <cell r="R2847">
            <v>0</v>
          </cell>
          <cell r="S2847">
            <v>0</v>
          </cell>
          <cell r="T2847">
            <v>0</v>
          </cell>
          <cell r="U2847">
            <v>7761000</v>
          </cell>
          <cell r="V2847">
            <v>10352798.439999999</v>
          </cell>
          <cell r="W2847">
            <v>8864262.3100000005</v>
          </cell>
          <cell r="X2847">
            <v>14916162.310000001</v>
          </cell>
          <cell r="Y2847">
            <v>21233538.280000001</v>
          </cell>
          <cell r="Z2847">
            <v>21375066.760000002</v>
          </cell>
          <cell r="AA2847">
            <v>24334454.719999999</v>
          </cell>
          <cell r="AB2847">
            <v>20076064.09</v>
          </cell>
          <cell r="AC2847">
            <v>21150190.670000002</v>
          </cell>
          <cell r="AD2847">
            <v>21099288.800000001</v>
          </cell>
          <cell r="AE2847">
            <v>22168606.91</v>
          </cell>
          <cell r="AF2847">
            <v>22196502.879999999</v>
          </cell>
          <cell r="AG2847">
            <v>16119197.09</v>
          </cell>
          <cell r="AH2847">
            <v>10016416.67</v>
          </cell>
          <cell r="AI2847">
            <v>10174839.640000001</v>
          </cell>
          <cell r="AJ2847">
            <v>5440941.8100000005</v>
          </cell>
          <cell r="AK2847">
            <v>13869232.35</v>
          </cell>
          <cell r="AL2847">
            <v>13995782.789999999</v>
          </cell>
          <cell r="AM2847">
            <v>0</v>
          </cell>
          <cell r="AN2847">
            <v>0</v>
          </cell>
          <cell r="AO2847">
            <v>0</v>
          </cell>
          <cell r="AP2847">
            <v>0</v>
          </cell>
          <cell r="AQ2847">
            <v>8145932.4900000002</v>
          </cell>
          <cell r="AR2847">
            <v>10835932.49</v>
          </cell>
          <cell r="AS2847">
            <v>10835932.49</v>
          </cell>
          <cell r="AT2847">
            <v>3835932.49</v>
          </cell>
          <cell r="AU2847">
            <v>12715932.49</v>
          </cell>
          <cell r="AV2847">
            <v>9015727.0299999993</v>
          </cell>
          <cell r="AW2847">
            <v>0</v>
          </cell>
          <cell r="AX2847">
            <v>0</v>
          </cell>
          <cell r="AY2847">
            <v>0</v>
          </cell>
          <cell r="AZ2847">
            <v>0</v>
          </cell>
          <cell r="BA2847">
            <v>0</v>
          </cell>
          <cell r="BB2847">
            <v>0</v>
          </cell>
          <cell r="BC2847">
            <v>0</v>
          </cell>
          <cell r="BD2847">
            <v>0</v>
          </cell>
          <cell r="BE2847">
            <v>0</v>
          </cell>
          <cell r="BF2847">
            <v>0</v>
          </cell>
          <cell r="BG2847">
            <v>0</v>
          </cell>
          <cell r="BH2847">
            <v>0</v>
          </cell>
          <cell r="BI2847">
            <v>0</v>
          </cell>
          <cell r="BJ2847">
            <v>0</v>
          </cell>
          <cell r="BK2847">
            <v>0</v>
          </cell>
          <cell r="BL2847">
            <v>0</v>
          </cell>
        </row>
        <row r="2848">
          <cell r="B2848" t="str">
            <v>2.1.02.01.00021</v>
          </cell>
          <cell r="C2848" t="str">
            <v xml:space="preserve">BILBAO VIZCAYA-PLN                                </v>
          </cell>
          <cell r="D2848">
            <v>5</v>
          </cell>
          <cell r="E2848">
            <v>0</v>
          </cell>
          <cell r="F2848">
            <v>0</v>
          </cell>
          <cell r="G2848">
            <v>0</v>
          </cell>
          <cell r="H2848">
            <v>0</v>
          </cell>
          <cell r="I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AO2848">
            <v>0</v>
          </cell>
          <cell r="AP2848">
            <v>0</v>
          </cell>
          <cell r="AQ2848">
            <v>0</v>
          </cell>
          <cell r="AR2848">
            <v>0</v>
          </cell>
          <cell r="AS2848">
            <v>0</v>
          </cell>
          <cell r="AT2848">
            <v>0</v>
          </cell>
          <cell r="AU2848">
            <v>0</v>
          </cell>
          <cell r="AV2848">
            <v>0</v>
          </cell>
          <cell r="AW2848">
            <v>0</v>
          </cell>
          <cell r="AX2848">
            <v>0</v>
          </cell>
          <cell r="AY2848">
            <v>0</v>
          </cell>
          <cell r="AZ2848">
            <v>0</v>
          </cell>
          <cell r="BA2848">
            <v>0</v>
          </cell>
          <cell r="BB2848">
            <v>0</v>
          </cell>
          <cell r="BC2848">
            <v>0</v>
          </cell>
          <cell r="BD2848">
            <v>0</v>
          </cell>
          <cell r="BE2848">
            <v>0</v>
          </cell>
          <cell r="BF2848">
            <v>0</v>
          </cell>
          <cell r="BG2848">
            <v>0</v>
          </cell>
          <cell r="BH2848">
            <v>0</v>
          </cell>
          <cell r="BI2848">
            <v>0</v>
          </cell>
          <cell r="BJ2848">
            <v>0</v>
          </cell>
          <cell r="BK2848">
            <v>0</v>
          </cell>
          <cell r="BL2848">
            <v>0</v>
          </cell>
        </row>
        <row r="2849">
          <cell r="B2849" t="str">
            <v>2.1.02.01.00022</v>
          </cell>
          <cell r="C2849" t="str">
            <v xml:space="preserve">BMC-PLN                                           </v>
          </cell>
          <cell r="D2849">
            <v>5</v>
          </cell>
          <cell r="E2849">
            <v>0</v>
          </cell>
          <cell r="F2849">
            <v>0</v>
          </cell>
          <cell r="G2849">
            <v>0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  <cell r="O2849">
            <v>0</v>
          </cell>
          <cell r="P2849">
            <v>0</v>
          </cell>
          <cell r="Q2849">
            <v>0</v>
          </cell>
          <cell r="R2849">
            <v>0</v>
          </cell>
          <cell r="S2849">
            <v>0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  <cell r="X2849">
            <v>0</v>
          </cell>
          <cell r="Y2849">
            <v>0</v>
          </cell>
          <cell r="Z2849">
            <v>0</v>
          </cell>
          <cell r="AA2849">
            <v>0</v>
          </cell>
          <cell r="AB2849">
            <v>29665.03</v>
          </cell>
          <cell r="AC2849">
            <v>29665.03</v>
          </cell>
          <cell r="AD2849">
            <v>29665.03</v>
          </cell>
          <cell r="AE2849">
            <v>16665.91</v>
          </cell>
          <cell r="AF2849">
            <v>70052.7</v>
          </cell>
          <cell r="AG2849">
            <v>80284.17</v>
          </cell>
          <cell r="AH2849">
            <v>90564.86</v>
          </cell>
          <cell r="AI2849">
            <v>100947.48</v>
          </cell>
          <cell r="AJ2849">
            <v>111397.36</v>
          </cell>
          <cell r="AK2849">
            <v>121899.82</v>
          </cell>
          <cell r="AL2849">
            <v>122289.48</v>
          </cell>
          <cell r="AM2849">
            <v>122667.44</v>
          </cell>
          <cell r="AN2849">
            <v>123059.36</v>
          </cell>
          <cell r="AO2849">
            <v>0</v>
          </cell>
          <cell r="AP2849">
            <v>0</v>
          </cell>
          <cell r="AQ2849">
            <v>0</v>
          </cell>
          <cell r="AR2849">
            <v>0</v>
          </cell>
          <cell r="AS2849">
            <v>0</v>
          </cell>
          <cell r="AT2849">
            <v>0</v>
          </cell>
          <cell r="AU2849">
            <v>0</v>
          </cell>
          <cell r="AV2849">
            <v>0</v>
          </cell>
          <cell r="AW2849">
            <v>0</v>
          </cell>
          <cell r="AX2849">
            <v>0</v>
          </cell>
          <cell r="AY2849">
            <v>0</v>
          </cell>
          <cell r="AZ2849">
            <v>0</v>
          </cell>
          <cell r="BA2849">
            <v>0</v>
          </cell>
          <cell r="BB2849">
            <v>0</v>
          </cell>
          <cell r="BC2849">
            <v>0</v>
          </cell>
          <cell r="BD2849">
            <v>0</v>
          </cell>
          <cell r="BE2849">
            <v>0</v>
          </cell>
          <cell r="BF2849">
            <v>0</v>
          </cell>
          <cell r="BG2849">
            <v>0</v>
          </cell>
          <cell r="BH2849">
            <v>0</v>
          </cell>
          <cell r="BI2849">
            <v>0</v>
          </cell>
          <cell r="BJ2849">
            <v>0</v>
          </cell>
          <cell r="BK2849">
            <v>0</v>
          </cell>
          <cell r="BL2849">
            <v>0</v>
          </cell>
        </row>
        <row r="2850">
          <cell r="B2850" t="str">
            <v>2.1.02.01.00023</v>
          </cell>
          <cell r="C2850" t="str">
            <v xml:space="preserve">BMD-PLN                                           </v>
          </cell>
          <cell r="D2850">
            <v>5</v>
          </cell>
          <cell r="E2850">
            <v>0</v>
          </cell>
          <cell r="F2850">
            <v>0</v>
          </cell>
          <cell r="G2850">
            <v>0</v>
          </cell>
          <cell r="H2850">
            <v>0</v>
          </cell>
          <cell r="I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  <cell r="O2850">
            <v>0</v>
          </cell>
          <cell r="P2850">
            <v>0</v>
          </cell>
          <cell r="AO2850">
            <v>0</v>
          </cell>
          <cell r="AP2850">
            <v>0</v>
          </cell>
          <cell r="AQ2850">
            <v>0</v>
          </cell>
          <cell r="AR2850">
            <v>0</v>
          </cell>
          <cell r="AS2850">
            <v>0</v>
          </cell>
          <cell r="AT2850">
            <v>0</v>
          </cell>
          <cell r="AU2850">
            <v>0</v>
          </cell>
          <cell r="AV2850">
            <v>0</v>
          </cell>
          <cell r="AW2850">
            <v>0</v>
          </cell>
          <cell r="AX2850">
            <v>0</v>
          </cell>
          <cell r="AY2850">
            <v>0</v>
          </cell>
          <cell r="AZ2850">
            <v>0</v>
          </cell>
          <cell r="BA2850">
            <v>0</v>
          </cell>
          <cell r="BB2850">
            <v>0</v>
          </cell>
          <cell r="BC2850">
            <v>0</v>
          </cell>
          <cell r="BD2850">
            <v>0</v>
          </cell>
          <cell r="BE2850">
            <v>0</v>
          </cell>
          <cell r="BF2850">
            <v>0</v>
          </cell>
          <cell r="BG2850">
            <v>0</v>
          </cell>
          <cell r="BH2850">
            <v>0</v>
          </cell>
          <cell r="BI2850">
            <v>0</v>
          </cell>
          <cell r="BJ2850">
            <v>0</v>
          </cell>
          <cell r="BK2850">
            <v>0</v>
          </cell>
          <cell r="BL2850">
            <v>0</v>
          </cell>
        </row>
        <row r="2851">
          <cell r="B2851" t="str">
            <v>2.1.02.01.00024</v>
          </cell>
          <cell r="C2851" t="str">
            <v xml:space="preserve">BOAVISTA-PLN                                      </v>
          </cell>
          <cell r="D2851">
            <v>5</v>
          </cell>
          <cell r="E2851">
            <v>0</v>
          </cell>
          <cell r="F2851">
            <v>0</v>
          </cell>
          <cell r="G2851">
            <v>0</v>
          </cell>
          <cell r="H2851">
            <v>0</v>
          </cell>
          <cell r="I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  <cell r="O2851">
            <v>0</v>
          </cell>
          <cell r="P2851">
            <v>0</v>
          </cell>
          <cell r="AO2851">
            <v>0</v>
          </cell>
          <cell r="AP2851">
            <v>0</v>
          </cell>
          <cell r="AQ2851">
            <v>0</v>
          </cell>
          <cell r="AR2851">
            <v>0</v>
          </cell>
          <cell r="AS2851">
            <v>0</v>
          </cell>
          <cell r="AT2851">
            <v>0</v>
          </cell>
          <cell r="AU2851">
            <v>0</v>
          </cell>
          <cell r="AV2851">
            <v>0</v>
          </cell>
          <cell r="AW2851">
            <v>0</v>
          </cell>
          <cell r="AX2851">
            <v>0</v>
          </cell>
          <cell r="AY2851">
            <v>0</v>
          </cell>
          <cell r="AZ2851">
            <v>0</v>
          </cell>
          <cell r="BA2851">
            <v>0</v>
          </cell>
          <cell r="BB2851">
            <v>0</v>
          </cell>
          <cell r="BC2851">
            <v>0</v>
          </cell>
          <cell r="BD2851">
            <v>0</v>
          </cell>
          <cell r="BE2851">
            <v>0</v>
          </cell>
          <cell r="BF2851">
            <v>0</v>
          </cell>
          <cell r="BG2851">
            <v>0</v>
          </cell>
          <cell r="BH2851">
            <v>0</v>
          </cell>
          <cell r="BI2851">
            <v>0</v>
          </cell>
          <cell r="BJ2851">
            <v>0</v>
          </cell>
          <cell r="BK2851">
            <v>0</v>
          </cell>
          <cell r="BL2851">
            <v>0</v>
          </cell>
        </row>
        <row r="2852">
          <cell r="B2852" t="str">
            <v>2.1.02.01.00025</v>
          </cell>
          <cell r="C2852" t="str">
            <v xml:space="preserve">BOSTON- S/A-PLN                                   </v>
          </cell>
          <cell r="D2852">
            <v>5</v>
          </cell>
          <cell r="E2852">
            <v>0</v>
          </cell>
          <cell r="F2852">
            <v>0</v>
          </cell>
          <cell r="G2852">
            <v>0</v>
          </cell>
          <cell r="H2852">
            <v>0</v>
          </cell>
          <cell r="I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  <cell r="O2852">
            <v>0</v>
          </cell>
          <cell r="P2852">
            <v>0</v>
          </cell>
          <cell r="Q2852">
            <v>3107634</v>
          </cell>
          <cell r="R2852">
            <v>3107634</v>
          </cell>
          <cell r="S2852">
            <v>3107634</v>
          </cell>
          <cell r="T2852">
            <v>3301394.63</v>
          </cell>
          <cell r="U2852">
            <v>3190091.72</v>
          </cell>
          <cell r="V2852">
            <v>3077259.36</v>
          </cell>
          <cell r="W2852">
            <v>2964872.81</v>
          </cell>
          <cell r="X2852">
            <v>2853860.31</v>
          </cell>
          <cell r="Y2852">
            <v>3009473.7</v>
          </cell>
          <cell r="Z2852">
            <v>2901057.09</v>
          </cell>
          <cell r="AA2852">
            <v>2789525.28</v>
          </cell>
          <cell r="AB2852">
            <v>1301664.49</v>
          </cell>
          <cell r="AC2852">
            <v>1017115.84</v>
          </cell>
          <cell r="AD2852">
            <v>1020053.97</v>
          </cell>
          <cell r="AE2852">
            <v>1023309.96</v>
          </cell>
          <cell r="AF2852">
            <v>1026100.58</v>
          </cell>
          <cell r="AG2852">
            <v>2438970.79</v>
          </cell>
          <cell r="AH2852">
            <v>3407000.28</v>
          </cell>
          <cell r="AI2852">
            <v>3440175.19</v>
          </cell>
          <cell r="AJ2852">
            <v>10806706.84</v>
          </cell>
          <cell r="AK2852">
            <v>12069668.08</v>
          </cell>
          <cell r="AL2852">
            <v>11018673.359999999</v>
          </cell>
          <cell r="AM2852">
            <v>10911940.729999999</v>
          </cell>
          <cell r="AN2852">
            <v>3174552.11</v>
          </cell>
          <cell r="AO2852">
            <v>0</v>
          </cell>
          <cell r="AP2852">
            <v>0</v>
          </cell>
          <cell r="AQ2852">
            <v>4040870</v>
          </cell>
          <cell r="AR2852">
            <v>4141936.17</v>
          </cell>
          <cell r="AS2852">
            <v>4246371.21</v>
          </cell>
          <cell r="AT2852">
            <v>4347437.3899999997</v>
          </cell>
          <cell r="AU2852">
            <v>0</v>
          </cell>
          <cell r="AV2852">
            <v>0</v>
          </cell>
          <cell r="AW2852">
            <v>6188154.2300000004</v>
          </cell>
          <cell r="AX2852">
            <v>7356386.4500000002</v>
          </cell>
          <cell r="AY2852">
            <v>7497874.8799999999</v>
          </cell>
          <cell r="AZ2852">
            <v>7644079.5999999996</v>
          </cell>
          <cell r="BA2852">
            <v>5536175.4199999999</v>
          </cell>
          <cell r="BB2852">
            <v>4505383.37</v>
          </cell>
          <cell r="BC2852">
            <v>4580989.5599999996</v>
          </cell>
          <cell r="BD2852">
            <v>0</v>
          </cell>
          <cell r="BE2852">
            <v>0</v>
          </cell>
          <cell r="BF2852">
            <v>0</v>
          </cell>
          <cell r="BG2852">
            <v>0</v>
          </cell>
          <cell r="BH2852">
            <v>0</v>
          </cell>
          <cell r="BI2852">
            <v>0</v>
          </cell>
          <cell r="BJ2852">
            <v>0</v>
          </cell>
          <cell r="BK2852">
            <v>0</v>
          </cell>
          <cell r="BL2852">
            <v>0</v>
          </cell>
        </row>
        <row r="2853">
          <cell r="B2853" t="str">
            <v>2.1.02.01.00026</v>
          </cell>
          <cell r="C2853" t="str">
            <v xml:space="preserve">BOZZANO,SIMONSEN-VNA                              </v>
          </cell>
          <cell r="D2853">
            <v>5</v>
          </cell>
          <cell r="E2853">
            <v>0</v>
          </cell>
          <cell r="F2853">
            <v>0</v>
          </cell>
          <cell r="G2853">
            <v>0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  <cell r="O2853">
            <v>0</v>
          </cell>
          <cell r="P2853">
            <v>0</v>
          </cell>
          <cell r="AO2853">
            <v>0</v>
          </cell>
          <cell r="AP2853">
            <v>0</v>
          </cell>
          <cell r="AQ2853">
            <v>0</v>
          </cell>
          <cell r="AR2853">
            <v>0</v>
          </cell>
          <cell r="AS2853">
            <v>0</v>
          </cell>
          <cell r="AT2853">
            <v>0</v>
          </cell>
          <cell r="AU2853">
            <v>0</v>
          </cell>
          <cell r="AV2853">
            <v>0</v>
          </cell>
          <cell r="AW2853">
            <v>0</v>
          </cell>
          <cell r="AX2853">
            <v>0</v>
          </cell>
          <cell r="AY2853">
            <v>0</v>
          </cell>
          <cell r="AZ2853">
            <v>0</v>
          </cell>
          <cell r="BA2853">
            <v>0</v>
          </cell>
          <cell r="BB2853">
            <v>0</v>
          </cell>
          <cell r="BC2853">
            <v>0</v>
          </cell>
          <cell r="BD2853">
            <v>0</v>
          </cell>
          <cell r="BE2853">
            <v>0</v>
          </cell>
          <cell r="BF2853">
            <v>0</v>
          </cell>
          <cell r="BG2853">
            <v>0</v>
          </cell>
          <cell r="BH2853">
            <v>0</v>
          </cell>
          <cell r="BI2853">
            <v>0</v>
          </cell>
          <cell r="BJ2853">
            <v>0</v>
          </cell>
          <cell r="BK2853">
            <v>0</v>
          </cell>
          <cell r="BL2853">
            <v>0</v>
          </cell>
        </row>
        <row r="2854">
          <cell r="B2854" t="str">
            <v>2.1.02.01.00027</v>
          </cell>
          <cell r="C2854" t="str">
            <v xml:space="preserve">BRADESCO-LARANJ                                   </v>
          </cell>
          <cell r="D2854">
            <v>5</v>
          </cell>
          <cell r="E2854">
            <v>0</v>
          </cell>
          <cell r="F2854">
            <v>0</v>
          </cell>
          <cell r="G2854">
            <v>0</v>
          </cell>
          <cell r="H2854">
            <v>0</v>
          </cell>
          <cell r="I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  <cell r="O2854">
            <v>0</v>
          </cell>
          <cell r="P2854">
            <v>0</v>
          </cell>
          <cell r="Q2854">
            <v>0</v>
          </cell>
          <cell r="R2854">
            <v>0</v>
          </cell>
          <cell r="S2854">
            <v>0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  <cell r="X2854">
            <v>0</v>
          </cell>
          <cell r="Y2854">
            <v>0</v>
          </cell>
          <cell r="Z2854">
            <v>0</v>
          </cell>
          <cell r="AA2854">
            <v>0</v>
          </cell>
          <cell r="AB2854">
            <v>18992.57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H2854">
            <v>0</v>
          </cell>
          <cell r="AI2854">
            <v>0</v>
          </cell>
          <cell r="AJ2854">
            <v>0</v>
          </cell>
          <cell r="AK2854">
            <v>0</v>
          </cell>
          <cell r="AL2854">
            <v>0</v>
          </cell>
          <cell r="AM2854">
            <v>0</v>
          </cell>
          <cell r="AN2854">
            <v>0</v>
          </cell>
          <cell r="AO2854">
            <v>0</v>
          </cell>
          <cell r="AP2854">
            <v>0</v>
          </cell>
          <cell r="AQ2854">
            <v>0</v>
          </cell>
          <cell r="AR2854">
            <v>0</v>
          </cell>
          <cell r="AS2854">
            <v>0</v>
          </cell>
          <cell r="AT2854">
            <v>0</v>
          </cell>
          <cell r="AU2854">
            <v>0</v>
          </cell>
          <cell r="AV2854">
            <v>0</v>
          </cell>
          <cell r="AW2854">
            <v>0</v>
          </cell>
          <cell r="AX2854">
            <v>0</v>
          </cell>
          <cell r="AY2854">
            <v>0</v>
          </cell>
          <cell r="AZ2854">
            <v>0</v>
          </cell>
          <cell r="BA2854">
            <v>0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  <cell r="BK2854">
            <v>0</v>
          </cell>
          <cell r="BL2854">
            <v>0</v>
          </cell>
        </row>
        <row r="2855">
          <cell r="B2855" t="str">
            <v>2.1.02.01.00028</v>
          </cell>
          <cell r="C2855" t="str">
            <v xml:space="preserve">BRADESCO-MIRIM                                    </v>
          </cell>
          <cell r="D2855">
            <v>5</v>
          </cell>
          <cell r="E2855">
            <v>0</v>
          </cell>
          <cell r="F2855">
            <v>0</v>
          </cell>
          <cell r="G2855">
            <v>0</v>
          </cell>
          <cell r="H2855">
            <v>0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0</v>
          </cell>
          <cell r="P2855">
            <v>0</v>
          </cell>
          <cell r="AO2855">
            <v>0</v>
          </cell>
          <cell r="AP2855">
            <v>0</v>
          </cell>
          <cell r="AQ2855">
            <v>0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0</v>
          </cell>
          <cell r="AY2855">
            <v>0</v>
          </cell>
          <cell r="AZ2855">
            <v>0</v>
          </cell>
          <cell r="BA2855">
            <v>0</v>
          </cell>
          <cell r="BB2855">
            <v>0</v>
          </cell>
          <cell r="BC2855">
            <v>0</v>
          </cell>
          <cell r="BD2855">
            <v>0</v>
          </cell>
          <cell r="BE2855">
            <v>0</v>
          </cell>
          <cell r="BF2855">
            <v>0</v>
          </cell>
          <cell r="BG2855">
            <v>0</v>
          </cell>
          <cell r="BH2855">
            <v>0</v>
          </cell>
          <cell r="BI2855">
            <v>0</v>
          </cell>
          <cell r="BJ2855">
            <v>0</v>
          </cell>
          <cell r="BK2855">
            <v>0</v>
          </cell>
          <cell r="BL2855">
            <v>0</v>
          </cell>
        </row>
        <row r="2856">
          <cell r="B2856" t="str">
            <v>2.1.02.01.00029</v>
          </cell>
          <cell r="C2856" t="str">
            <v xml:space="preserve">BRADESCO-PLN                                      </v>
          </cell>
          <cell r="D2856">
            <v>5</v>
          </cell>
          <cell r="E2856">
            <v>0</v>
          </cell>
          <cell r="F2856">
            <v>0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  <cell r="O2856">
            <v>0</v>
          </cell>
          <cell r="P2856">
            <v>0</v>
          </cell>
          <cell r="Q2856">
            <v>0</v>
          </cell>
          <cell r="R2856">
            <v>0</v>
          </cell>
          <cell r="S2856">
            <v>0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  <cell r="X2856">
            <v>0</v>
          </cell>
          <cell r="Y2856">
            <v>0</v>
          </cell>
          <cell r="Z2856">
            <v>0</v>
          </cell>
          <cell r="AA2856">
            <v>0</v>
          </cell>
          <cell r="AB2856">
            <v>4114126.3</v>
          </cell>
          <cell r="AC2856">
            <v>4114126.3</v>
          </cell>
          <cell r="AD2856">
            <v>4114126.3</v>
          </cell>
          <cell r="AE2856">
            <v>4114126.3</v>
          </cell>
          <cell r="AF2856">
            <v>0</v>
          </cell>
          <cell r="AG2856">
            <v>0</v>
          </cell>
          <cell r="AH2856">
            <v>0</v>
          </cell>
          <cell r="AI2856">
            <v>0</v>
          </cell>
          <cell r="AJ2856">
            <v>0</v>
          </cell>
          <cell r="AK2856">
            <v>0</v>
          </cell>
          <cell r="AL2856">
            <v>0</v>
          </cell>
          <cell r="AM2856">
            <v>0</v>
          </cell>
          <cell r="AN2856">
            <v>0</v>
          </cell>
          <cell r="AO2856">
            <v>0</v>
          </cell>
          <cell r="AP2856">
            <v>0</v>
          </cell>
          <cell r="AQ2856">
            <v>0</v>
          </cell>
          <cell r="AR2856">
            <v>0</v>
          </cell>
          <cell r="AS2856">
            <v>0</v>
          </cell>
          <cell r="AT2856">
            <v>0</v>
          </cell>
          <cell r="AU2856">
            <v>0</v>
          </cell>
          <cell r="AV2856">
            <v>0</v>
          </cell>
          <cell r="AW2856">
            <v>806710.17</v>
          </cell>
          <cell r="AX2856">
            <v>825133.53</v>
          </cell>
          <cell r="AY2856">
            <v>842962.58</v>
          </cell>
          <cell r="AZ2856">
            <v>861385.93</v>
          </cell>
          <cell r="BA2856">
            <v>0</v>
          </cell>
          <cell r="BB2856">
            <v>0</v>
          </cell>
          <cell r="BC2856">
            <v>0</v>
          </cell>
          <cell r="BD2856">
            <v>0</v>
          </cell>
          <cell r="BE2856">
            <v>0</v>
          </cell>
          <cell r="BF2856">
            <v>0</v>
          </cell>
          <cell r="BG2856">
            <v>0</v>
          </cell>
          <cell r="BH2856">
            <v>0</v>
          </cell>
          <cell r="BI2856">
            <v>0</v>
          </cell>
          <cell r="BJ2856">
            <v>0</v>
          </cell>
          <cell r="BK2856">
            <v>0</v>
          </cell>
          <cell r="BL2856">
            <v>0</v>
          </cell>
        </row>
        <row r="2857">
          <cell r="B2857" t="str">
            <v>2.1.02.01.00030</v>
          </cell>
          <cell r="C2857" t="str">
            <v xml:space="preserve">BRADESCO-VNA                                      </v>
          </cell>
          <cell r="D2857">
            <v>5</v>
          </cell>
          <cell r="E2857">
            <v>0</v>
          </cell>
          <cell r="F2857">
            <v>0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0</v>
          </cell>
          <cell r="P2857">
            <v>0</v>
          </cell>
          <cell r="AO2857">
            <v>0</v>
          </cell>
          <cell r="AP2857">
            <v>0</v>
          </cell>
          <cell r="AQ2857">
            <v>0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0</v>
          </cell>
          <cell r="AY2857">
            <v>0</v>
          </cell>
          <cell r="AZ2857">
            <v>0</v>
          </cell>
          <cell r="BA2857">
            <v>318401.15999999997</v>
          </cell>
          <cell r="BB2857">
            <v>789968.93</v>
          </cell>
          <cell r="BC2857">
            <v>803704.77</v>
          </cell>
          <cell r="BD2857">
            <v>0</v>
          </cell>
          <cell r="BE2857">
            <v>0</v>
          </cell>
          <cell r="BF2857">
            <v>0</v>
          </cell>
          <cell r="BG2857">
            <v>0</v>
          </cell>
          <cell r="BH2857">
            <v>0</v>
          </cell>
          <cell r="BI2857">
            <v>0</v>
          </cell>
          <cell r="BJ2857">
            <v>0</v>
          </cell>
          <cell r="BK2857">
            <v>0</v>
          </cell>
          <cell r="BL2857">
            <v>0</v>
          </cell>
        </row>
        <row r="2858">
          <cell r="B2858" t="str">
            <v>2.1.02.01.00031</v>
          </cell>
          <cell r="C2858" t="str">
            <v xml:space="preserve">BRASIL-MCU                                        </v>
          </cell>
          <cell r="D2858">
            <v>5</v>
          </cell>
          <cell r="E2858">
            <v>0</v>
          </cell>
          <cell r="F2858">
            <v>0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  <cell r="O2858">
            <v>0</v>
          </cell>
          <cell r="P2858">
            <v>0</v>
          </cell>
          <cell r="AO2858">
            <v>0</v>
          </cell>
          <cell r="AP2858">
            <v>0</v>
          </cell>
          <cell r="AQ2858">
            <v>0</v>
          </cell>
          <cell r="AR2858">
            <v>0</v>
          </cell>
          <cell r="AS2858">
            <v>0</v>
          </cell>
          <cell r="AT2858">
            <v>0</v>
          </cell>
          <cell r="AU2858">
            <v>0</v>
          </cell>
          <cell r="AV2858">
            <v>0</v>
          </cell>
          <cell r="AW2858">
            <v>0</v>
          </cell>
          <cell r="AX2858">
            <v>0</v>
          </cell>
          <cell r="AY2858">
            <v>0</v>
          </cell>
          <cell r="AZ2858">
            <v>0</v>
          </cell>
          <cell r="BA2858">
            <v>0</v>
          </cell>
          <cell r="BB2858">
            <v>0</v>
          </cell>
          <cell r="BC2858">
            <v>0</v>
          </cell>
          <cell r="BD2858">
            <v>0</v>
          </cell>
          <cell r="BE2858">
            <v>0</v>
          </cell>
          <cell r="BF2858">
            <v>0</v>
          </cell>
          <cell r="BG2858">
            <v>0</v>
          </cell>
          <cell r="BH2858">
            <v>0</v>
          </cell>
          <cell r="BI2858">
            <v>0</v>
          </cell>
          <cell r="BJ2858">
            <v>0</v>
          </cell>
          <cell r="BK2858">
            <v>0</v>
          </cell>
          <cell r="BL2858">
            <v>0</v>
          </cell>
        </row>
        <row r="2859">
          <cell r="B2859" t="str">
            <v>2.1.02.01.00032</v>
          </cell>
          <cell r="C2859" t="str">
            <v xml:space="preserve">BRASIL-PLN                                        </v>
          </cell>
          <cell r="D2859">
            <v>5</v>
          </cell>
          <cell r="E2859">
            <v>0</v>
          </cell>
          <cell r="F2859">
            <v>0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0</v>
          </cell>
          <cell r="P2859">
            <v>0</v>
          </cell>
          <cell r="AO2859">
            <v>0</v>
          </cell>
          <cell r="AP2859">
            <v>0</v>
          </cell>
          <cell r="AQ2859">
            <v>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0</v>
          </cell>
          <cell r="AY2859">
            <v>0</v>
          </cell>
          <cell r="AZ2859">
            <v>0</v>
          </cell>
          <cell r="BA2859">
            <v>0</v>
          </cell>
          <cell r="BB2859">
            <v>0</v>
          </cell>
          <cell r="BC2859">
            <v>0</v>
          </cell>
          <cell r="BD2859">
            <v>0</v>
          </cell>
          <cell r="BE2859">
            <v>0</v>
          </cell>
          <cell r="BF2859">
            <v>0</v>
          </cell>
          <cell r="BG2859">
            <v>0</v>
          </cell>
          <cell r="BH2859">
            <v>0</v>
          </cell>
          <cell r="BI2859">
            <v>0</v>
          </cell>
          <cell r="BJ2859">
            <v>0</v>
          </cell>
          <cell r="BK2859">
            <v>0</v>
          </cell>
          <cell r="BL2859">
            <v>0</v>
          </cell>
        </row>
        <row r="2860">
          <cell r="B2860" t="str">
            <v>2.1.02.01.00033</v>
          </cell>
          <cell r="C2860" t="str">
            <v xml:space="preserve">BRASIL-VIT                                        </v>
          </cell>
          <cell r="D2860">
            <v>5</v>
          </cell>
          <cell r="E2860">
            <v>0</v>
          </cell>
          <cell r="F2860">
            <v>0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0</v>
          </cell>
          <cell r="P2860">
            <v>0</v>
          </cell>
          <cell r="AO2860">
            <v>0</v>
          </cell>
          <cell r="AP2860">
            <v>0</v>
          </cell>
          <cell r="AQ2860">
            <v>0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0</v>
          </cell>
          <cell r="AY2860">
            <v>0</v>
          </cell>
          <cell r="AZ2860">
            <v>0</v>
          </cell>
          <cell r="BA2860">
            <v>0</v>
          </cell>
          <cell r="BB2860">
            <v>0</v>
          </cell>
          <cell r="BC2860">
            <v>0</v>
          </cell>
          <cell r="BD2860">
            <v>0</v>
          </cell>
          <cell r="BE2860">
            <v>0</v>
          </cell>
          <cell r="BF2860">
            <v>0</v>
          </cell>
          <cell r="BG2860">
            <v>0</v>
          </cell>
          <cell r="BH2860">
            <v>0</v>
          </cell>
          <cell r="BI2860">
            <v>0</v>
          </cell>
          <cell r="BJ2860">
            <v>0</v>
          </cell>
          <cell r="BK2860">
            <v>0</v>
          </cell>
          <cell r="BL2860">
            <v>0</v>
          </cell>
        </row>
        <row r="2861">
          <cell r="B2861" t="str">
            <v>2.1.02.01.00034</v>
          </cell>
          <cell r="C2861" t="str">
            <v xml:space="preserve">BRASIL-VNA                                        </v>
          </cell>
          <cell r="D2861">
            <v>5</v>
          </cell>
          <cell r="E2861">
            <v>0</v>
          </cell>
          <cell r="F2861">
            <v>0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2800000</v>
          </cell>
          <cell r="Z2861">
            <v>2800000</v>
          </cell>
          <cell r="AA2861">
            <v>2800000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  <cell r="AY2861">
            <v>0</v>
          </cell>
          <cell r="AZ2861">
            <v>0</v>
          </cell>
          <cell r="BA2861">
            <v>0</v>
          </cell>
          <cell r="BB2861">
            <v>0</v>
          </cell>
          <cell r="BC2861">
            <v>0</v>
          </cell>
          <cell r="BD2861">
            <v>0</v>
          </cell>
          <cell r="BE2861">
            <v>0</v>
          </cell>
          <cell r="BF2861">
            <v>0</v>
          </cell>
          <cell r="BG2861">
            <v>0</v>
          </cell>
          <cell r="BH2861">
            <v>0</v>
          </cell>
          <cell r="BI2861">
            <v>0</v>
          </cell>
          <cell r="BJ2861">
            <v>0</v>
          </cell>
          <cell r="BK2861">
            <v>0</v>
          </cell>
          <cell r="BL2861">
            <v>0</v>
          </cell>
        </row>
        <row r="2862">
          <cell r="B2862" t="str">
            <v>2.1.02.01.00035</v>
          </cell>
          <cell r="C2862" t="str">
            <v xml:space="preserve">CEF-CAMPOS                                        </v>
          </cell>
          <cell r="D2862">
            <v>5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  <cell r="AY2862">
            <v>0</v>
          </cell>
          <cell r="AZ2862">
            <v>0</v>
          </cell>
          <cell r="BA2862">
            <v>0</v>
          </cell>
          <cell r="BB2862">
            <v>0</v>
          </cell>
          <cell r="BC2862">
            <v>0</v>
          </cell>
          <cell r="BD2862">
            <v>0</v>
          </cell>
          <cell r="BE2862">
            <v>0</v>
          </cell>
          <cell r="BF2862">
            <v>0</v>
          </cell>
          <cell r="BG2862">
            <v>0</v>
          </cell>
          <cell r="BH2862">
            <v>0</v>
          </cell>
          <cell r="BI2862">
            <v>0</v>
          </cell>
          <cell r="BJ2862">
            <v>0</v>
          </cell>
          <cell r="BK2862">
            <v>0</v>
          </cell>
          <cell r="BL2862">
            <v>0</v>
          </cell>
        </row>
        <row r="2863">
          <cell r="B2863" t="str">
            <v>2.1.02.01.00036</v>
          </cell>
          <cell r="C2863" t="str">
            <v xml:space="preserve">CEF-CAMPOS                                        </v>
          </cell>
          <cell r="D2863">
            <v>5</v>
          </cell>
          <cell r="E2863">
            <v>0</v>
          </cell>
          <cell r="F2863">
            <v>0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  <cell r="O2863">
            <v>0</v>
          </cell>
          <cell r="P2863">
            <v>0</v>
          </cell>
          <cell r="AO2863">
            <v>0</v>
          </cell>
          <cell r="AP2863">
            <v>0</v>
          </cell>
          <cell r="AQ2863">
            <v>0</v>
          </cell>
          <cell r="AR2863">
            <v>0</v>
          </cell>
          <cell r="AS2863">
            <v>0</v>
          </cell>
          <cell r="AT2863">
            <v>0</v>
          </cell>
          <cell r="AU2863">
            <v>0</v>
          </cell>
          <cell r="AV2863">
            <v>0</v>
          </cell>
          <cell r="AW2863">
            <v>0</v>
          </cell>
          <cell r="AX2863">
            <v>0</v>
          </cell>
          <cell r="AY2863">
            <v>0</v>
          </cell>
          <cell r="AZ2863">
            <v>0</v>
          </cell>
          <cell r="BA2863">
            <v>0</v>
          </cell>
          <cell r="BB2863">
            <v>0</v>
          </cell>
          <cell r="BC2863">
            <v>0</v>
          </cell>
          <cell r="BD2863">
            <v>0</v>
          </cell>
          <cell r="BE2863">
            <v>0</v>
          </cell>
          <cell r="BF2863">
            <v>0</v>
          </cell>
          <cell r="BG2863">
            <v>0</v>
          </cell>
          <cell r="BH2863">
            <v>0</v>
          </cell>
          <cell r="BI2863">
            <v>0</v>
          </cell>
          <cell r="BJ2863">
            <v>0</v>
          </cell>
          <cell r="BK2863">
            <v>0</v>
          </cell>
          <cell r="BL2863">
            <v>0</v>
          </cell>
        </row>
        <row r="2864">
          <cell r="B2864" t="str">
            <v>2.1.02.01.00037</v>
          </cell>
          <cell r="C2864" t="str">
            <v xml:space="preserve">CEF-MCU                                           </v>
          </cell>
          <cell r="D2864">
            <v>5</v>
          </cell>
          <cell r="E2864">
            <v>0</v>
          </cell>
          <cell r="F2864">
            <v>0</v>
          </cell>
          <cell r="G2864">
            <v>0</v>
          </cell>
          <cell r="H2864">
            <v>0</v>
          </cell>
          <cell r="I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  <cell r="O2864">
            <v>0</v>
          </cell>
          <cell r="P2864">
            <v>0</v>
          </cell>
          <cell r="AO2864">
            <v>0</v>
          </cell>
          <cell r="AP2864">
            <v>0</v>
          </cell>
          <cell r="AQ2864">
            <v>0</v>
          </cell>
          <cell r="AR2864">
            <v>0</v>
          </cell>
          <cell r="AS2864">
            <v>0</v>
          </cell>
          <cell r="AT2864">
            <v>0</v>
          </cell>
          <cell r="AU2864">
            <v>0</v>
          </cell>
          <cell r="AV2864">
            <v>0</v>
          </cell>
          <cell r="AW2864">
            <v>0</v>
          </cell>
          <cell r="AX2864">
            <v>0</v>
          </cell>
          <cell r="AY2864">
            <v>0</v>
          </cell>
          <cell r="AZ2864">
            <v>0</v>
          </cell>
          <cell r="BA2864">
            <v>0</v>
          </cell>
          <cell r="BB2864">
            <v>0</v>
          </cell>
          <cell r="BC2864">
            <v>0</v>
          </cell>
          <cell r="BD2864">
            <v>0</v>
          </cell>
          <cell r="BE2864">
            <v>0</v>
          </cell>
          <cell r="BF2864">
            <v>0</v>
          </cell>
          <cell r="BG2864">
            <v>0</v>
          </cell>
          <cell r="BH2864">
            <v>0</v>
          </cell>
          <cell r="BI2864">
            <v>0</v>
          </cell>
          <cell r="BJ2864">
            <v>0</v>
          </cell>
          <cell r="BK2864">
            <v>0</v>
          </cell>
          <cell r="BL2864">
            <v>0</v>
          </cell>
        </row>
        <row r="2865">
          <cell r="B2865" t="str">
            <v>2.1.02.01.00038</v>
          </cell>
          <cell r="C2865" t="str">
            <v xml:space="preserve">CIDADE-PLN                                        </v>
          </cell>
          <cell r="D2865">
            <v>5</v>
          </cell>
          <cell r="E2865">
            <v>0</v>
          </cell>
          <cell r="F2865">
            <v>0</v>
          </cell>
          <cell r="G2865">
            <v>0</v>
          </cell>
          <cell r="H2865">
            <v>0</v>
          </cell>
          <cell r="I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>
            <v>0</v>
          </cell>
          <cell r="P2865">
            <v>0</v>
          </cell>
          <cell r="AO2865">
            <v>0</v>
          </cell>
          <cell r="AP2865">
            <v>0</v>
          </cell>
          <cell r="AQ2865">
            <v>0</v>
          </cell>
          <cell r="AR2865">
            <v>0</v>
          </cell>
          <cell r="AS2865">
            <v>0</v>
          </cell>
          <cell r="AT2865">
            <v>0</v>
          </cell>
          <cell r="AU2865">
            <v>0</v>
          </cell>
          <cell r="AV2865">
            <v>0</v>
          </cell>
          <cell r="AW2865">
            <v>0</v>
          </cell>
          <cell r="AX2865">
            <v>0</v>
          </cell>
          <cell r="AY2865">
            <v>0</v>
          </cell>
          <cell r="AZ2865">
            <v>0</v>
          </cell>
          <cell r="BA2865">
            <v>0</v>
          </cell>
          <cell r="BB2865">
            <v>0</v>
          </cell>
          <cell r="BC2865">
            <v>0</v>
          </cell>
          <cell r="BD2865">
            <v>0</v>
          </cell>
          <cell r="BE2865">
            <v>0</v>
          </cell>
          <cell r="BF2865">
            <v>0</v>
          </cell>
          <cell r="BG2865">
            <v>0</v>
          </cell>
          <cell r="BH2865">
            <v>0</v>
          </cell>
          <cell r="BI2865">
            <v>0</v>
          </cell>
          <cell r="BJ2865">
            <v>0</v>
          </cell>
          <cell r="BK2865">
            <v>0</v>
          </cell>
          <cell r="BL2865">
            <v>0</v>
          </cell>
        </row>
        <row r="2866">
          <cell r="B2866" t="str">
            <v>2.1.02.01.00039</v>
          </cell>
          <cell r="C2866" t="str">
            <v xml:space="preserve">ITA·-VIT                                          </v>
          </cell>
          <cell r="D2866">
            <v>5</v>
          </cell>
          <cell r="E2866">
            <v>0</v>
          </cell>
          <cell r="F2866">
            <v>0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  <cell r="O2866">
            <v>0</v>
          </cell>
          <cell r="P2866">
            <v>0</v>
          </cell>
          <cell r="AO2866">
            <v>0</v>
          </cell>
          <cell r="AP2866">
            <v>0</v>
          </cell>
          <cell r="AQ2866">
            <v>0</v>
          </cell>
          <cell r="AR2866">
            <v>0</v>
          </cell>
          <cell r="AS2866">
            <v>0</v>
          </cell>
          <cell r="AT2866">
            <v>0</v>
          </cell>
          <cell r="AU2866">
            <v>0</v>
          </cell>
          <cell r="AV2866">
            <v>0</v>
          </cell>
          <cell r="AW2866">
            <v>0</v>
          </cell>
          <cell r="AX2866">
            <v>0</v>
          </cell>
          <cell r="AY2866">
            <v>0</v>
          </cell>
          <cell r="AZ2866">
            <v>0</v>
          </cell>
          <cell r="BA2866">
            <v>0</v>
          </cell>
          <cell r="BB2866">
            <v>0</v>
          </cell>
          <cell r="BC2866">
            <v>0</v>
          </cell>
          <cell r="BD2866">
            <v>0</v>
          </cell>
          <cell r="BE2866">
            <v>0</v>
          </cell>
          <cell r="BF2866">
            <v>0</v>
          </cell>
          <cell r="BG2866">
            <v>0</v>
          </cell>
          <cell r="BH2866">
            <v>0</v>
          </cell>
          <cell r="BI2866">
            <v>0</v>
          </cell>
          <cell r="BJ2866">
            <v>0</v>
          </cell>
          <cell r="BK2866">
            <v>0</v>
          </cell>
          <cell r="BL2866">
            <v>0</v>
          </cell>
        </row>
        <row r="2867">
          <cell r="B2867" t="str">
            <v>2.1.02.01.00040</v>
          </cell>
          <cell r="C2867" t="str">
            <v xml:space="preserve">NOSSA CAIXA NOSSO BANCO-PLN                       </v>
          </cell>
          <cell r="D2867">
            <v>5</v>
          </cell>
          <cell r="E2867">
            <v>0</v>
          </cell>
          <cell r="F2867">
            <v>0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  <cell r="O2867">
            <v>0</v>
          </cell>
          <cell r="P2867">
            <v>0</v>
          </cell>
          <cell r="AO2867">
            <v>0</v>
          </cell>
          <cell r="AP2867">
            <v>0</v>
          </cell>
          <cell r="AQ2867">
            <v>0</v>
          </cell>
          <cell r="AR2867">
            <v>0</v>
          </cell>
          <cell r="AS2867">
            <v>0</v>
          </cell>
          <cell r="AT2867">
            <v>0</v>
          </cell>
          <cell r="AU2867">
            <v>0</v>
          </cell>
          <cell r="AV2867">
            <v>0</v>
          </cell>
          <cell r="AW2867">
            <v>0</v>
          </cell>
          <cell r="AX2867">
            <v>0</v>
          </cell>
          <cell r="AY2867">
            <v>0</v>
          </cell>
          <cell r="AZ2867">
            <v>0</v>
          </cell>
          <cell r="BA2867">
            <v>0</v>
          </cell>
          <cell r="BB2867">
            <v>0</v>
          </cell>
          <cell r="BC2867">
            <v>0</v>
          </cell>
          <cell r="BD2867">
            <v>0</v>
          </cell>
          <cell r="BE2867">
            <v>0</v>
          </cell>
          <cell r="BF2867">
            <v>0</v>
          </cell>
          <cell r="BG2867">
            <v>0</v>
          </cell>
          <cell r="BH2867">
            <v>0</v>
          </cell>
          <cell r="BI2867">
            <v>0</v>
          </cell>
          <cell r="BJ2867">
            <v>0</v>
          </cell>
          <cell r="BK2867">
            <v>0</v>
          </cell>
          <cell r="BL2867">
            <v>0</v>
          </cell>
        </row>
        <row r="2868">
          <cell r="B2868" t="str">
            <v>2.1.02.01.00041</v>
          </cell>
          <cell r="C2868" t="str">
            <v xml:space="preserve">PONTUAL-PLN                                       </v>
          </cell>
          <cell r="D2868">
            <v>5</v>
          </cell>
          <cell r="E2868">
            <v>0</v>
          </cell>
          <cell r="F2868">
            <v>0</v>
          </cell>
          <cell r="G2868">
            <v>0</v>
          </cell>
          <cell r="H2868">
            <v>0</v>
          </cell>
          <cell r="I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AO2868">
            <v>0</v>
          </cell>
          <cell r="AP2868">
            <v>0</v>
          </cell>
          <cell r="AQ2868">
            <v>0</v>
          </cell>
          <cell r="AR2868">
            <v>0</v>
          </cell>
          <cell r="AS2868">
            <v>0</v>
          </cell>
          <cell r="AT2868">
            <v>0</v>
          </cell>
          <cell r="AU2868">
            <v>0</v>
          </cell>
          <cell r="AV2868">
            <v>0</v>
          </cell>
          <cell r="AW2868">
            <v>0</v>
          </cell>
          <cell r="AX2868">
            <v>0</v>
          </cell>
          <cell r="AY2868">
            <v>0</v>
          </cell>
          <cell r="AZ2868">
            <v>0</v>
          </cell>
          <cell r="BA2868">
            <v>0</v>
          </cell>
          <cell r="BB2868">
            <v>0</v>
          </cell>
          <cell r="BC2868">
            <v>0</v>
          </cell>
          <cell r="BD2868">
            <v>0</v>
          </cell>
          <cell r="BE2868">
            <v>0</v>
          </cell>
          <cell r="BF2868">
            <v>0</v>
          </cell>
          <cell r="BG2868">
            <v>0</v>
          </cell>
          <cell r="BH2868">
            <v>0</v>
          </cell>
          <cell r="BI2868">
            <v>0</v>
          </cell>
          <cell r="BJ2868">
            <v>0</v>
          </cell>
          <cell r="BK2868">
            <v>0</v>
          </cell>
          <cell r="BL2868">
            <v>0</v>
          </cell>
        </row>
        <row r="2869">
          <cell r="B2869" t="str">
            <v>2.1.02.01.00042</v>
          </cell>
          <cell r="C2869" t="str">
            <v xml:space="preserve">REAL-PLN                                          </v>
          </cell>
          <cell r="D2869">
            <v>5</v>
          </cell>
          <cell r="E2869">
            <v>0</v>
          </cell>
          <cell r="F2869">
            <v>0</v>
          </cell>
          <cell r="G2869">
            <v>0</v>
          </cell>
          <cell r="H2869">
            <v>0</v>
          </cell>
          <cell r="I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  <cell r="O2869">
            <v>0</v>
          </cell>
          <cell r="P2869">
            <v>0</v>
          </cell>
          <cell r="Q2869">
            <v>0</v>
          </cell>
          <cell r="R2869">
            <v>0</v>
          </cell>
          <cell r="S2869">
            <v>0</v>
          </cell>
          <cell r="T2869">
            <v>0</v>
          </cell>
          <cell r="U2869">
            <v>0</v>
          </cell>
          <cell r="V2869">
            <v>0</v>
          </cell>
          <cell r="W2869">
            <v>0</v>
          </cell>
          <cell r="X2869">
            <v>0</v>
          </cell>
          <cell r="Y2869">
            <v>0</v>
          </cell>
          <cell r="Z2869">
            <v>0</v>
          </cell>
          <cell r="AA2869">
            <v>0</v>
          </cell>
          <cell r="AB2869">
            <v>365</v>
          </cell>
          <cell r="AC2869">
            <v>365</v>
          </cell>
          <cell r="AD2869">
            <v>365</v>
          </cell>
          <cell r="AE2869">
            <v>365</v>
          </cell>
          <cell r="AF2869">
            <v>0</v>
          </cell>
          <cell r="AG2869">
            <v>0</v>
          </cell>
          <cell r="AH2869">
            <v>0</v>
          </cell>
          <cell r="AI2869">
            <v>0</v>
          </cell>
          <cell r="AJ2869">
            <v>0</v>
          </cell>
          <cell r="AK2869">
            <v>0</v>
          </cell>
          <cell r="AL2869">
            <v>0</v>
          </cell>
          <cell r="AM2869">
            <v>0</v>
          </cell>
          <cell r="AN2869">
            <v>0</v>
          </cell>
          <cell r="AO2869">
            <v>0</v>
          </cell>
          <cell r="AP2869">
            <v>0</v>
          </cell>
          <cell r="AQ2869">
            <v>0</v>
          </cell>
          <cell r="AR2869">
            <v>0</v>
          </cell>
          <cell r="AS2869">
            <v>0</v>
          </cell>
          <cell r="AT2869">
            <v>0</v>
          </cell>
          <cell r="AU2869">
            <v>0</v>
          </cell>
          <cell r="AV2869">
            <v>0</v>
          </cell>
          <cell r="AW2869">
            <v>0</v>
          </cell>
          <cell r="AX2869">
            <v>0</v>
          </cell>
          <cell r="AY2869">
            <v>0</v>
          </cell>
          <cell r="AZ2869">
            <v>0</v>
          </cell>
          <cell r="BA2869">
            <v>0</v>
          </cell>
          <cell r="BB2869">
            <v>0</v>
          </cell>
          <cell r="BC2869">
            <v>0</v>
          </cell>
          <cell r="BD2869">
            <v>0</v>
          </cell>
          <cell r="BE2869">
            <v>0</v>
          </cell>
          <cell r="BF2869">
            <v>0</v>
          </cell>
          <cell r="BG2869">
            <v>0</v>
          </cell>
          <cell r="BH2869">
            <v>0</v>
          </cell>
          <cell r="BI2869">
            <v>0</v>
          </cell>
          <cell r="BJ2869">
            <v>0</v>
          </cell>
          <cell r="BK2869">
            <v>0</v>
          </cell>
          <cell r="BL2869">
            <v>0</v>
          </cell>
        </row>
        <row r="2870">
          <cell r="B2870" t="str">
            <v>2.1.02.01.00043</v>
          </cell>
          <cell r="C2870" t="str">
            <v xml:space="preserve">RURAL-VIT                                         </v>
          </cell>
          <cell r="D2870">
            <v>5</v>
          </cell>
          <cell r="E2870">
            <v>0</v>
          </cell>
          <cell r="F2870">
            <v>0</v>
          </cell>
          <cell r="G2870">
            <v>0</v>
          </cell>
          <cell r="H2870">
            <v>0</v>
          </cell>
          <cell r="I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>
            <v>0</v>
          </cell>
          <cell r="P2870">
            <v>0</v>
          </cell>
          <cell r="AO2870">
            <v>0</v>
          </cell>
          <cell r="AP2870">
            <v>0</v>
          </cell>
          <cell r="AQ2870">
            <v>0</v>
          </cell>
          <cell r="AR2870">
            <v>0</v>
          </cell>
          <cell r="AS2870">
            <v>0</v>
          </cell>
          <cell r="AT2870">
            <v>0</v>
          </cell>
          <cell r="AU2870">
            <v>0</v>
          </cell>
          <cell r="AV2870">
            <v>0</v>
          </cell>
          <cell r="AW2870">
            <v>0</v>
          </cell>
          <cell r="AX2870">
            <v>0</v>
          </cell>
          <cell r="AY2870">
            <v>0</v>
          </cell>
          <cell r="AZ2870">
            <v>0</v>
          </cell>
          <cell r="BA2870">
            <v>0</v>
          </cell>
          <cell r="BB2870">
            <v>0</v>
          </cell>
          <cell r="BC2870">
            <v>0</v>
          </cell>
          <cell r="BD2870">
            <v>0</v>
          </cell>
          <cell r="BE2870">
            <v>0</v>
          </cell>
          <cell r="BF2870">
            <v>0</v>
          </cell>
          <cell r="BG2870">
            <v>0</v>
          </cell>
          <cell r="BH2870">
            <v>0</v>
          </cell>
          <cell r="BI2870">
            <v>0</v>
          </cell>
          <cell r="BJ2870">
            <v>0</v>
          </cell>
          <cell r="BK2870">
            <v>0</v>
          </cell>
          <cell r="BL2870">
            <v>0</v>
          </cell>
        </row>
        <row r="2871">
          <cell r="B2871" t="str">
            <v>2.1.02.01.00044</v>
          </cell>
          <cell r="C2871" t="str">
            <v xml:space="preserve">SAFRA-PLN                                         </v>
          </cell>
          <cell r="D2871">
            <v>5</v>
          </cell>
          <cell r="E2871">
            <v>0</v>
          </cell>
          <cell r="F2871">
            <v>0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  <cell r="O2871">
            <v>0</v>
          </cell>
          <cell r="P2871">
            <v>0</v>
          </cell>
          <cell r="AO2871">
            <v>0</v>
          </cell>
          <cell r="AP2871">
            <v>0</v>
          </cell>
          <cell r="AQ2871">
            <v>0</v>
          </cell>
          <cell r="AR2871">
            <v>0</v>
          </cell>
          <cell r="AS2871">
            <v>0</v>
          </cell>
          <cell r="AT2871">
            <v>0</v>
          </cell>
          <cell r="AU2871">
            <v>0</v>
          </cell>
          <cell r="AV2871">
            <v>0</v>
          </cell>
          <cell r="AW2871">
            <v>0</v>
          </cell>
          <cell r="AX2871">
            <v>0</v>
          </cell>
          <cell r="AY2871">
            <v>0</v>
          </cell>
          <cell r="AZ2871">
            <v>0</v>
          </cell>
          <cell r="BA2871">
            <v>0</v>
          </cell>
          <cell r="BB2871">
            <v>0</v>
          </cell>
          <cell r="BC2871">
            <v>0</v>
          </cell>
          <cell r="BD2871">
            <v>0</v>
          </cell>
          <cell r="BE2871">
            <v>0</v>
          </cell>
          <cell r="BF2871">
            <v>0</v>
          </cell>
          <cell r="BG2871">
            <v>0</v>
          </cell>
          <cell r="BH2871">
            <v>0</v>
          </cell>
          <cell r="BI2871">
            <v>0</v>
          </cell>
          <cell r="BJ2871">
            <v>0</v>
          </cell>
          <cell r="BK2871">
            <v>0</v>
          </cell>
          <cell r="BL2871">
            <v>0</v>
          </cell>
        </row>
        <row r="2872">
          <cell r="B2872" t="str">
            <v>2.1.02.01.00045</v>
          </cell>
          <cell r="C2872" t="str">
            <v xml:space="preserve">SAFRA-VIT                                         </v>
          </cell>
          <cell r="D2872">
            <v>5</v>
          </cell>
          <cell r="E2872">
            <v>0</v>
          </cell>
          <cell r="F2872">
            <v>0</v>
          </cell>
          <cell r="G2872">
            <v>0</v>
          </cell>
          <cell r="H2872">
            <v>0</v>
          </cell>
          <cell r="I2872">
            <v>0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>
            <v>0</v>
          </cell>
          <cell r="P2872">
            <v>0</v>
          </cell>
          <cell r="AO2872">
            <v>0</v>
          </cell>
          <cell r="AP2872">
            <v>0</v>
          </cell>
          <cell r="AQ2872">
            <v>0</v>
          </cell>
          <cell r="AR2872">
            <v>0</v>
          </cell>
          <cell r="AS2872">
            <v>0</v>
          </cell>
          <cell r="AT2872">
            <v>0</v>
          </cell>
          <cell r="AU2872">
            <v>0</v>
          </cell>
          <cell r="AV2872">
            <v>0</v>
          </cell>
          <cell r="AW2872">
            <v>0</v>
          </cell>
          <cell r="AX2872">
            <v>0</v>
          </cell>
          <cell r="AY2872">
            <v>0</v>
          </cell>
          <cell r="AZ2872">
            <v>0</v>
          </cell>
          <cell r="BA2872">
            <v>0</v>
          </cell>
          <cell r="BB2872">
            <v>0</v>
          </cell>
          <cell r="BC2872">
            <v>0</v>
          </cell>
          <cell r="BD2872">
            <v>0</v>
          </cell>
          <cell r="BE2872">
            <v>0</v>
          </cell>
          <cell r="BF2872">
            <v>0</v>
          </cell>
          <cell r="BG2872">
            <v>0</v>
          </cell>
          <cell r="BH2872">
            <v>0</v>
          </cell>
          <cell r="BI2872">
            <v>0</v>
          </cell>
          <cell r="BJ2872">
            <v>0</v>
          </cell>
          <cell r="BK2872">
            <v>0</v>
          </cell>
          <cell r="BL2872">
            <v>0</v>
          </cell>
        </row>
        <row r="2873">
          <cell r="B2873" t="str">
            <v>2.1.02.01.00046</v>
          </cell>
          <cell r="C2873" t="str">
            <v xml:space="preserve">UNIBANCO-VIT                                      </v>
          </cell>
          <cell r="D2873">
            <v>5</v>
          </cell>
          <cell r="E2873">
            <v>0</v>
          </cell>
          <cell r="F2873">
            <v>0</v>
          </cell>
          <cell r="G2873">
            <v>0</v>
          </cell>
          <cell r="H2873">
            <v>0</v>
          </cell>
          <cell r="I2873">
            <v>0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  <cell r="O2873">
            <v>0</v>
          </cell>
          <cell r="P2873">
            <v>0</v>
          </cell>
          <cell r="AO2873">
            <v>0</v>
          </cell>
          <cell r="AP2873">
            <v>0</v>
          </cell>
          <cell r="AQ2873">
            <v>0</v>
          </cell>
          <cell r="AR2873">
            <v>0</v>
          </cell>
          <cell r="AS2873">
            <v>0</v>
          </cell>
          <cell r="AT2873">
            <v>0</v>
          </cell>
          <cell r="AU2873">
            <v>0</v>
          </cell>
          <cell r="AV2873">
            <v>0</v>
          </cell>
          <cell r="AW2873">
            <v>0</v>
          </cell>
          <cell r="AX2873">
            <v>0</v>
          </cell>
          <cell r="AY2873">
            <v>0</v>
          </cell>
          <cell r="AZ2873">
            <v>0</v>
          </cell>
          <cell r="BA2873">
            <v>0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  <cell r="BK2873">
            <v>0</v>
          </cell>
          <cell r="BL2873">
            <v>0</v>
          </cell>
        </row>
        <row r="2874">
          <cell r="B2874" t="str">
            <v>2.1.02.01.00047</v>
          </cell>
          <cell r="C2874" t="str">
            <v xml:space="preserve">CATERPILLAR FINANCIAL S/A                         </v>
          </cell>
          <cell r="D2874">
            <v>5</v>
          </cell>
          <cell r="E2874">
            <v>0</v>
          </cell>
          <cell r="F2874">
            <v>0</v>
          </cell>
          <cell r="G2874">
            <v>0</v>
          </cell>
          <cell r="H2874">
            <v>0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685292.36</v>
          </cell>
          <cell r="R2874">
            <v>645125.86</v>
          </cell>
          <cell r="S2874">
            <v>610580.19999999995</v>
          </cell>
          <cell r="T2874">
            <v>581655.38</v>
          </cell>
          <cell r="U2874">
            <v>541488.88</v>
          </cell>
          <cell r="V2874">
            <v>506943.22</v>
          </cell>
          <cell r="W2874">
            <v>472397.56</v>
          </cell>
          <cell r="X2874">
            <v>437851.9</v>
          </cell>
          <cell r="Y2874">
            <v>408927.08</v>
          </cell>
          <cell r="Z2874">
            <v>368760.58</v>
          </cell>
          <cell r="AA2874">
            <v>334214.92</v>
          </cell>
          <cell r="AB2874">
            <v>422068.15</v>
          </cell>
          <cell r="AC2874">
            <v>381901.65</v>
          </cell>
          <cell r="AD2874">
            <v>347355.99</v>
          </cell>
          <cell r="AE2874">
            <v>299610.64</v>
          </cell>
          <cell r="AF2874">
            <v>319067.40000000002</v>
          </cell>
          <cell r="AG2874">
            <v>284962.53000000003</v>
          </cell>
          <cell r="AH2874">
            <v>250845.81</v>
          </cell>
          <cell r="AI2874">
            <v>216803.78</v>
          </cell>
          <cell r="AJ2874">
            <v>182766.49</v>
          </cell>
          <cell r="AK2874">
            <v>159955.15</v>
          </cell>
          <cell r="AL2874">
            <v>160466.47</v>
          </cell>
          <cell r="AM2874">
            <v>160962.42000000001</v>
          </cell>
          <cell r="AN2874">
            <v>178041.72</v>
          </cell>
          <cell r="AO2874">
            <v>0</v>
          </cell>
          <cell r="AP2874">
            <v>0</v>
          </cell>
          <cell r="AQ2874">
            <v>0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0</v>
          </cell>
          <cell r="AY2874">
            <v>0</v>
          </cell>
          <cell r="AZ2874">
            <v>0</v>
          </cell>
          <cell r="BA2874">
            <v>0</v>
          </cell>
          <cell r="BB2874">
            <v>0</v>
          </cell>
          <cell r="BC2874">
            <v>0</v>
          </cell>
          <cell r="BD2874">
            <v>0</v>
          </cell>
          <cell r="BE2874">
            <v>0</v>
          </cell>
          <cell r="BF2874">
            <v>0</v>
          </cell>
          <cell r="BG2874">
            <v>0</v>
          </cell>
          <cell r="BH2874">
            <v>0</v>
          </cell>
          <cell r="BI2874">
            <v>0</v>
          </cell>
          <cell r="BJ2874">
            <v>0</v>
          </cell>
          <cell r="BK2874">
            <v>0</v>
          </cell>
          <cell r="BL2874">
            <v>0</v>
          </cell>
        </row>
        <row r="2875">
          <cell r="B2875" t="str">
            <v>2.1.02.01.00048</v>
          </cell>
          <cell r="C2875" t="str">
            <v xml:space="preserve">BANCO BBA CREDITANSTALT S/A - PLN                 </v>
          </cell>
          <cell r="D2875">
            <v>5</v>
          </cell>
          <cell r="E2875">
            <v>0</v>
          </cell>
          <cell r="F2875">
            <v>0</v>
          </cell>
          <cell r="G2875">
            <v>0</v>
          </cell>
          <cell r="H2875">
            <v>0</v>
          </cell>
          <cell r="I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  <cell r="O2875">
            <v>0</v>
          </cell>
          <cell r="P2875">
            <v>0</v>
          </cell>
          <cell r="Q2875">
            <v>0</v>
          </cell>
          <cell r="R2875">
            <v>0</v>
          </cell>
          <cell r="S2875">
            <v>0</v>
          </cell>
          <cell r="T2875">
            <v>68928996.469999999</v>
          </cell>
          <cell r="U2875">
            <v>68928996.469999999</v>
          </cell>
          <cell r="V2875">
            <v>0</v>
          </cell>
          <cell r="W2875">
            <v>0</v>
          </cell>
          <cell r="X2875">
            <v>0</v>
          </cell>
          <cell r="Y2875">
            <v>0</v>
          </cell>
          <cell r="Z2875">
            <v>0</v>
          </cell>
          <cell r="AA2875">
            <v>0</v>
          </cell>
          <cell r="AB2875">
            <v>0</v>
          </cell>
          <cell r="AC2875">
            <v>0</v>
          </cell>
          <cell r="AD2875">
            <v>0</v>
          </cell>
          <cell r="AE2875">
            <v>0</v>
          </cell>
          <cell r="AF2875">
            <v>0</v>
          </cell>
          <cell r="AG2875">
            <v>0</v>
          </cell>
          <cell r="AH2875">
            <v>0</v>
          </cell>
          <cell r="AI2875">
            <v>0</v>
          </cell>
          <cell r="AJ2875">
            <v>0</v>
          </cell>
          <cell r="AK2875">
            <v>0</v>
          </cell>
          <cell r="AL2875">
            <v>0</v>
          </cell>
          <cell r="AM2875">
            <v>0</v>
          </cell>
          <cell r="AN2875">
            <v>0</v>
          </cell>
          <cell r="AO2875">
            <v>0</v>
          </cell>
          <cell r="AP2875">
            <v>0</v>
          </cell>
          <cell r="AQ2875">
            <v>0</v>
          </cell>
          <cell r="AR2875">
            <v>0</v>
          </cell>
          <cell r="AS2875">
            <v>0</v>
          </cell>
          <cell r="AT2875">
            <v>0</v>
          </cell>
          <cell r="AU2875">
            <v>0</v>
          </cell>
          <cell r="AV2875">
            <v>0</v>
          </cell>
          <cell r="AW2875">
            <v>0</v>
          </cell>
          <cell r="AX2875">
            <v>0</v>
          </cell>
          <cell r="AY2875">
            <v>0</v>
          </cell>
          <cell r="AZ2875">
            <v>0</v>
          </cell>
          <cell r="BA2875">
            <v>0</v>
          </cell>
          <cell r="BB2875">
            <v>0</v>
          </cell>
          <cell r="BC2875">
            <v>0</v>
          </cell>
          <cell r="BD2875">
            <v>0</v>
          </cell>
          <cell r="BE2875">
            <v>0</v>
          </cell>
          <cell r="BF2875">
            <v>0</v>
          </cell>
          <cell r="BG2875">
            <v>0</v>
          </cell>
          <cell r="BH2875">
            <v>0</v>
          </cell>
          <cell r="BI2875">
            <v>0</v>
          </cell>
          <cell r="BJ2875">
            <v>0</v>
          </cell>
          <cell r="BK2875">
            <v>0</v>
          </cell>
          <cell r="BL2875">
            <v>0</v>
          </cell>
        </row>
        <row r="2876">
          <cell r="B2876" t="str">
            <v>2.1.02.01.00049</v>
          </cell>
          <cell r="C2876" t="str">
            <v xml:space="preserve">SANTANDER - PLN                                   </v>
          </cell>
          <cell r="D2876">
            <v>5</v>
          </cell>
          <cell r="E2876">
            <v>0</v>
          </cell>
          <cell r="F2876">
            <v>0</v>
          </cell>
          <cell r="G2876">
            <v>0</v>
          </cell>
          <cell r="H2876">
            <v>0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0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117.75</v>
          </cell>
          <cell r="AC2876">
            <v>117.75</v>
          </cell>
          <cell r="AD2876">
            <v>0</v>
          </cell>
          <cell r="AE2876">
            <v>0</v>
          </cell>
          <cell r="AF2876">
            <v>46992325.43</v>
          </cell>
          <cell r="AG2876">
            <v>50079397.609999999</v>
          </cell>
          <cell r="AH2876">
            <v>50079397.609999999</v>
          </cell>
          <cell r="AI2876">
            <v>50079397.609999999</v>
          </cell>
          <cell r="AJ2876">
            <v>50079397.609999999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0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0</v>
          </cell>
          <cell r="AY2876">
            <v>0</v>
          </cell>
          <cell r="AZ2876">
            <v>0</v>
          </cell>
          <cell r="BA2876">
            <v>0</v>
          </cell>
          <cell r="BB2876">
            <v>0</v>
          </cell>
          <cell r="BC2876">
            <v>0</v>
          </cell>
          <cell r="BD2876">
            <v>0</v>
          </cell>
          <cell r="BE2876">
            <v>0</v>
          </cell>
          <cell r="BF2876">
            <v>0</v>
          </cell>
          <cell r="BG2876">
            <v>0</v>
          </cell>
          <cell r="BH2876">
            <v>0</v>
          </cell>
          <cell r="BI2876">
            <v>0</v>
          </cell>
          <cell r="BJ2876">
            <v>0</v>
          </cell>
          <cell r="BK2876">
            <v>0</v>
          </cell>
          <cell r="BL2876">
            <v>0</v>
          </cell>
        </row>
        <row r="2877">
          <cell r="B2877" t="str">
            <v>2.1.02.01.00050</v>
          </cell>
          <cell r="C2877" t="str">
            <v xml:space="preserve">BNL DO BRASIL - PLN                               </v>
          </cell>
          <cell r="D2877">
            <v>5</v>
          </cell>
          <cell r="E2877">
            <v>0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  <cell r="O2877">
            <v>0</v>
          </cell>
          <cell r="P2877">
            <v>0</v>
          </cell>
          <cell r="Q2877">
            <v>0</v>
          </cell>
          <cell r="R2877">
            <v>0</v>
          </cell>
          <cell r="S2877">
            <v>0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  <cell r="X2877">
            <v>0</v>
          </cell>
          <cell r="Y2877">
            <v>0</v>
          </cell>
          <cell r="Z2877">
            <v>0</v>
          </cell>
          <cell r="AA2877">
            <v>0</v>
          </cell>
          <cell r="AB2877">
            <v>1344749.83</v>
          </cell>
          <cell r="AC2877">
            <v>0</v>
          </cell>
          <cell r="AD2877">
            <v>0</v>
          </cell>
          <cell r="AE2877">
            <v>0</v>
          </cell>
          <cell r="AF2877">
            <v>1320292</v>
          </cell>
          <cell r="AG2877">
            <v>0</v>
          </cell>
          <cell r="AH2877">
            <v>0</v>
          </cell>
          <cell r="AI2877">
            <v>0</v>
          </cell>
          <cell r="AJ2877">
            <v>0</v>
          </cell>
          <cell r="AK2877">
            <v>0</v>
          </cell>
          <cell r="AL2877">
            <v>0</v>
          </cell>
          <cell r="AM2877">
            <v>0</v>
          </cell>
          <cell r="AN2877">
            <v>0</v>
          </cell>
          <cell r="AO2877">
            <v>0</v>
          </cell>
          <cell r="AP2877">
            <v>0</v>
          </cell>
          <cell r="AQ2877">
            <v>0</v>
          </cell>
          <cell r="AR2877">
            <v>0</v>
          </cell>
          <cell r="AS2877">
            <v>0</v>
          </cell>
          <cell r="AT2877">
            <v>0</v>
          </cell>
          <cell r="AU2877">
            <v>0</v>
          </cell>
          <cell r="AV2877">
            <v>0</v>
          </cell>
          <cell r="AW2877">
            <v>0</v>
          </cell>
          <cell r="AX2877">
            <v>0</v>
          </cell>
          <cell r="AY2877">
            <v>0</v>
          </cell>
          <cell r="AZ2877">
            <v>0</v>
          </cell>
          <cell r="BA2877">
            <v>0</v>
          </cell>
          <cell r="BB2877">
            <v>0</v>
          </cell>
          <cell r="BC2877">
            <v>0</v>
          </cell>
          <cell r="BD2877">
            <v>0</v>
          </cell>
          <cell r="BE2877">
            <v>0</v>
          </cell>
          <cell r="BF2877">
            <v>0</v>
          </cell>
          <cell r="BG2877">
            <v>0</v>
          </cell>
          <cell r="BH2877">
            <v>0</v>
          </cell>
          <cell r="BI2877">
            <v>0</v>
          </cell>
          <cell r="BJ2877">
            <v>0</v>
          </cell>
          <cell r="BK2877">
            <v>0</v>
          </cell>
          <cell r="BL2877">
            <v>0</v>
          </cell>
        </row>
        <row r="2878">
          <cell r="B2878" t="str">
            <v>2.1.02.01.00051</v>
          </cell>
          <cell r="C2878" t="str">
            <v xml:space="preserve">BANCO SUDAMERIS BRASIL S/A - VNA                  </v>
          </cell>
          <cell r="D2878">
            <v>5</v>
          </cell>
          <cell r="E2878">
            <v>0</v>
          </cell>
          <cell r="F2878">
            <v>0</v>
          </cell>
          <cell r="G2878">
            <v>0</v>
          </cell>
          <cell r="H2878">
            <v>0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0</v>
          </cell>
          <cell r="AD2878">
            <v>0</v>
          </cell>
          <cell r="AE2878">
            <v>4696268.45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0</v>
          </cell>
          <cell r="AY2878">
            <v>0</v>
          </cell>
          <cell r="AZ2878">
            <v>0</v>
          </cell>
          <cell r="BA2878">
            <v>0</v>
          </cell>
          <cell r="BB2878">
            <v>0</v>
          </cell>
          <cell r="BC2878">
            <v>0</v>
          </cell>
          <cell r="BD2878">
            <v>0</v>
          </cell>
          <cell r="BE2878">
            <v>0</v>
          </cell>
          <cell r="BF2878">
            <v>0</v>
          </cell>
          <cell r="BG2878">
            <v>0</v>
          </cell>
          <cell r="BH2878">
            <v>0</v>
          </cell>
          <cell r="BI2878">
            <v>0</v>
          </cell>
          <cell r="BJ2878">
            <v>0</v>
          </cell>
          <cell r="BK2878">
            <v>0</v>
          </cell>
          <cell r="BL2878">
            <v>0</v>
          </cell>
        </row>
        <row r="2879">
          <cell r="B2879" t="str">
            <v>2.1.02.01.00052</v>
          </cell>
          <cell r="C2879" t="str">
            <v xml:space="preserve">ITAU-PLN                                          </v>
          </cell>
          <cell r="D2879">
            <v>5</v>
          </cell>
          <cell r="E2879">
            <v>0</v>
          </cell>
          <cell r="F2879">
            <v>0</v>
          </cell>
          <cell r="G2879">
            <v>0</v>
          </cell>
          <cell r="H2879">
            <v>0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0</v>
          </cell>
          <cell r="AD2879">
            <v>0</v>
          </cell>
          <cell r="AE2879">
            <v>0</v>
          </cell>
          <cell r="AF2879">
            <v>1496695.2</v>
          </cell>
          <cell r="AG2879">
            <v>1496695.2</v>
          </cell>
          <cell r="AH2879">
            <v>0</v>
          </cell>
          <cell r="AI2879">
            <v>0</v>
          </cell>
          <cell r="AJ2879">
            <v>0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0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0</v>
          </cell>
          <cell r="AY2879">
            <v>0</v>
          </cell>
          <cell r="AZ2879">
            <v>0</v>
          </cell>
          <cell r="BA2879">
            <v>0</v>
          </cell>
          <cell r="BB2879">
            <v>0</v>
          </cell>
          <cell r="BC2879">
            <v>0</v>
          </cell>
          <cell r="BD2879">
            <v>0</v>
          </cell>
          <cell r="BE2879">
            <v>0</v>
          </cell>
          <cell r="BF2879">
            <v>0</v>
          </cell>
          <cell r="BG2879">
            <v>0</v>
          </cell>
          <cell r="BH2879">
            <v>0</v>
          </cell>
          <cell r="BI2879">
            <v>0</v>
          </cell>
          <cell r="BJ2879">
            <v>0</v>
          </cell>
          <cell r="BK2879">
            <v>0</v>
          </cell>
          <cell r="BL2879">
            <v>0</v>
          </cell>
        </row>
        <row r="2880">
          <cell r="B2880" t="str">
            <v>2.1.02.01.00053</v>
          </cell>
          <cell r="C2880" t="str">
            <v xml:space="preserve">BANCO ZOGBI S/A - PLN                             </v>
          </cell>
          <cell r="D2880">
            <v>5</v>
          </cell>
          <cell r="E2880">
            <v>0</v>
          </cell>
          <cell r="F2880">
            <v>0</v>
          </cell>
          <cell r="G2880">
            <v>0</v>
          </cell>
          <cell r="H2880">
            <v>0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1575251.6</v>
          </cell>
          <cell r="AI2880">
            <v>2188417.85</v>
          </cell>
          <cell r="AJ2880">
            <v>2968173.71</v>
          </cell>
          <cell r="AK2880">
            <v>3015326.96</v>
          </cell>
          <cell r="AL2880">
            <v>3813384.11</v>
          </cell>
          <cell r="AM2880">
            <v>3903027.27</v>
          </cell>
          <cell r="AN2880">
            <v>4162165.06</v>
          </cell>
          <cell r="AO2880">
            <v>4246474.34</v>
          </cell>
          <cell r="AP2880">
            <v>1817067.94</v>
          </cell>
          <cell r="AQ2880">
            <v>4647430.87</v>
          </cell>
          <cell r="AR2880">
            <v>4152492.09</v>
          </cell>
          <cell r="AS2880">
            <v>4268984.12</v>
          </cell>
          <cell r="AT2880">
            <v>6370848.0899999999</v>
          </cell>
          <cell r="AU2880">
            <v>5680245.2800000003</v>
          </cell>
          <cell r="AV2880">
            <v>6287857.4000000004</v>
          </cell>
          <cell r="AW2880">
            <v>6451804.79</v>
          </cell>
          <cell r="AX2880">
            <v>6446005.6600000001</v>
          </cell>
          <cell r="AY2880">
            <v>5807753.9199999999</v>
          </cell>
          <cell r="AZ2880">
            <v>6229700.8799999999</v>
          </cell>
          <cell r="BA2880">
            <v>6344966.4400000004</v>
          </cell>
          <cell r="BB2880">
            <v>6338002.9800000004</v>
          </cell>
          <cell r="BC2880">
            <v>2207981.84</v>
          </cell>
          <cell r="BD2880">
            <v>0</v>
          </cell>
          <cell r="BE2880">
            <v>0</v>
          </cell>
          <cell r="BF2880">
            <v>0</v>
          </cell>
          <cell r="BG2880">
            <v>0</v>
          </cell>
          <cell r="BH2880">
            <v>0</v>
          </cell>
          <cell r="BI2880">
            <v>0</v>
          </cell>
          <cell r="BJ2880">
            <v>0</v>
          </cell>
          <cell r="BK2880">
            <v>0</v>
          </cell>
          <cell r="BL2880">
            <v>0</v>
          </cell>
        </row>
        <row r="2881">
          <cell r="B2881" t="str">
            <v>2.1.02.01.00054</v>
          </cell>
          <cell r="C2881" t="str">
            <v xml:space="preserve">BANCO FIBRA S/A - PLN                             </v>
          </cell>
          <cell r="D2881">
            <v>5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  <cell r="AY2881">
            <v>0</v>
          </cell>
          <cell r="AZ2881">
            <v>0</v>
          </cell>
          <cell r="BA2881">
            <v>0</v>
          </cell>
          <cell r="BB2881">
            <v>0</v>
          </cell>
          <cell r="BC2881">
            <v>0</v>
          </cell>
          <cell r="BD2881">
            <v>0</v>
          </cell>
          <cell r="BE2881">
            <v>0</v>
          </cell>
          <cell r="BF2881">
            <v>0</v>
          </cell>
          <cell r="BG2881">
            <v>0</v>
          </cell>
          <cell r="BH2881">
            <v>0</v>
          </cell>
          <cell r="BI2881">
            <v>0</v>
          </cell>
          <cell r="BJ2881">
            <v>0</v>
          </cell>
          <cell r="BK2881">
            <v>0</v>
          </cell>
          <cell r="BL2881">
            <v>0</v>
          </cell>
        </row>
        <row r="2882">
          <cell r="B2882" t="str">
            <v>2.1.02.01.00055</v>
          </cell>
          <cell r="C2882" t="str">
            <v xml:space="preserve">BANCO SANTOS S/A PLN                              </v>
          </cell>
          <cell r="D2882">
            <v>5</v>
          </cell>
          <cell r="E2882">
            <v>0</v>
          </cell>
          <cell r="F2882">
            <v>0</v>
          </cell>
          <cell r="G2882">
            <v>0</v>
          </cell>
          <cell r="H2882">
            <v>0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AO2882">
            <v>0</v>
          </cell>
          <cell r="AP2882">
            <v>0</v>
          </cell>
          <cell r="AQ2882">
            <v>0</v>
          </cell>
          <cell r="AR2882">
            <v>0</v>
          </cell>
          <cell r="AS2882">
            <v>0</v>
          </cell>
          <cell r="AT2882">
            <v>0</v>
          </cell>
          <cell r="AU2882">
            <v>0</v>
          </cell>
          <cell r="AV2882">
            <v>0</v>
          </cell>
          <cell r="AW2882">
            <v>0</v>
          </cell>
          <cell r="AX2882">
            <v>646108.93999999994</v>
          </cell>
          <cell r="AY2882">
            <v>3067790.04</v>
          </cell>
          <cell r="AZ2882">
            <v>9271524.9700000007</v>
          </cell>
          <cell r="BA2882">
            <v>9354819.9600000009</v>
          </cell>
          <cell r="BB2882">
            <v>9268616.5500000007</v>
          </cell>
          <cell r="BC2882">
            <v>8549478.8900000006</v>
          </cell>
          <cell r="BD2882">
            <v>0</v>
          </cell>
          <cell r="BE2882">
            <v>0</v>
          </cell>
          <cell r="BF2882">
            <v>0</v>
          </cell>
          <cell r="BG2882">
            <v>0</v>
          </cell>
          <cell r="BH2882">
            <v>0</v>
          </cell>
          <cell r="BI2882">
            <v>0</v>
          </cell>
          <cell r="BJ2882">
            <v>0</v>
          </cell>
          <cell r="BK2882">
            <v>0</v>
          </cell>
          <cell r="BL2882">
            <v>0</v>
          </cell>
        </row>
        <row r="2883">
          <cell r="B2883" t="str">
            <v>2.1.02.01.00056</v>
          </cell>
          <cell r="C2883" t="str">
            <v xml:space="preserve">BANCO PAULISTA-PLN                                </v>
          </cell>
          <cell r="D2883">
            <v>5</v>
          </cell>
          <cell r="E2883">
            <v>0</v>
          </cell>
          <cell r="F2883">
            <v>0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  <cell r="O2883">
            <v>0</v>
          </cell>
          <cell r="P2883">
            <v>0</v>
          </cell>
          <cell r="AO2883">
            <v>0</v>
          </cell>
          <cell r="AP2883">
            <v>0</v>
          </cell>
          <cell r="AQ2883">
            <v>0</v>
          </cell>
          <cell r="AR2883">
            <v>0</v>
          </cell>
          <cell r="AS2883">
            <v>0</v>
          </cell>
          <cell r="AT2883">
            <v>0</v>
          </cell>
          <cell r="AU2883">
            <v>0</v>
          </cell>
          <cell r="AV2883">
            <v>0</v>
          </cell>
          <cell r="AW2883">
            <v>0</v>
          </cell>
          <cell r="AX2883">
            <v>0</v>
          </cell>
          <cell r="AY2883">
            <v>0</v>
          </cell>
          <cell r="AZ2883">
            <v>0</v>
          </cell>
          <cell r="BA2883">
            <v>0</v>
          </cell>
          <cell r="BB2883">
            <v>1501974.88</v>
          </cell>
          <cell r="BC2883">
            <v>1533509.53</v>
          </cell>
          <cell r="BD2883">
            <v>0</v>
          </cell>
          <cell r="BE2883">
            <v>0</v>
          </cell>
          <cell r="BF2883">
            <v>0</v>
          </cell>
          <cell r="BG2883">
            <v>0</v>
          </cell>
          <cell r="BH2883">
            <v>0</v>
          </cell>
          <cell r="BI2883">
            <v>0</v>
          </cell>
          <cell r="BJ2883">
            <v>0</v>
          </cell>
          <cell r="BK2883">
            <v>0</v>
          </cell>
          <cell r="BL2883">
            <v>0</v>
          </cell>
        </row>
        <row r="2884">
          <cell r="B2884" t="str">
            <v>2.1.02.02</v>
          </cell>
          <cell r="C2884" t="str">
            <v xml:space="preserve">CHEQUE COMPENSADO A MENOR                         </v>
          </cell>
          <cell r="D2884">
            <v>4</v>
          </cell>
          <cell r="E2884">
            <v>0</v>
          </cell>
          <cell r="F2884">
            <v>0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  <cell r="O2884">
            <v>0</v>
          </cell>
          <cell r="P2884">
            <v>0</v>
          </cell>
          <cell r="Q2884">
            <v>0</v>
          </cell>
          <cell r="R2884">
            <v>0</v>
          </cell>
          <cell r="S2884">
            <v>0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  <cell r="X2884">
            <v>0</v>
          </cell>
          <cell r="Y2884">
            <v>0</v>
          </cell>
          <cell r="Z2884">
            <v>0</v>
          </cell>
          <cell r="AA2884">
            <v>0</v>
          </cell>
          <cell r="AB2884">
            <v>0</v>
          </cell>
          <cell r="AC2884">
            <v>0</v>
          </cell>
          <cell r="AD2884">
            <v>0</v>
          </cell>
          <cell r="AE2884">
            <v>0</v>
          </cell>
          <cell r="AF2884">
            <v>0</v>
          </cell>
          <cell r="AG2884">
            <v>0</v>
          </cell>
          <cell r="AH2884">
            <v>0</v>
          </cell>
          <cell r="AI2884">
            <v>0</v>
          </cell>
          <cell r="AJ2884">
            <v>0.01</v>
          </cell>
          <cell r="AK2884">
            <v>0.01</v>
          </cell>
          <cell r="AL2884">
            <v>0.01</v>
          </cell>
          <cell r="AM2884">
            <v>0.01</v>
          </cell>
          <cell r="AN2884">
            <v>0.01</v>
          </cell>
          <cell r="AO2884">
            <v>0.01</v>
          </cell>
          <cell r="AP2884">
            <v>0.01</v>
          </cell>
          <cell r="AQ2884">
            <v>0.01</v>
          </cell>
          <cell r="AR2884">
            <v>0.01</v>
          </cell>
          <cell r="AS2884">
            <v>0.01</v>
          </cell>
          <cell r="AT2884">
            <v>0.01</v>
          </cell>
          <cell r="AU2884">
            <v>0.01</v>
          </cell>
          <cell r="AV2884">
            <v>0.01</v>
          </cell>
          <cell r="AW2884">
            <v>0.01</v>
          </cell>
          <cell r="AX2884">
            <v>0.01</v>
          </cell>
          <cell r="AY2884">
            <v>0.01</v>
          </cell>
          <cell r="AZ2884">
            <v>0.01</v>
          </cell>
          <cell r="BA2884">
            <v>0.01</v>
          </cell>
          <cell r="BB2884">
            <v>0.01</v>
          </cell>
          <cell r="BC2884">
            <v>0.01</v>
          </cell>
          <cell r="BD2884">
            <v>0</v>
          </cell>
          <cell r="BE2884">
            <v>0</v>
          </cell>
          <cell r="BF2884">
            <v>0</v>
          </cell>
          <cell r="BG2884">
            <v>0</v>
          </cell>
          <cell r="BH2884">
            <v>0</v>
          </cell>
          <cell r="BI2884">
            <v>0</v>
          </cell>
          <cell r="BJ2884">
            <v>0</v>
          </cell>
          <cell r="BK2884">
            <v>0</v>
          </cell>
          <cell r="BL2884">
            <v>0</v>
          </cell>
        </row>
        <row r="2885">
          <cell r="B2885" t="str">
            <v>2.1.02.02.00001</v>
          </cell>
          <cell r="C2885" t="str">
            <v xml:space="preserve">CHEQUE COMPENSADO A MENOR                         </v>
          </cell>
          <cell r="D2885">
            <v>5</v>
          </cell>
          <cell r="E2885">
            <v>0</v>
          </cell>
          <cell r="F2885">
            <v>0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  <cell r="O2885">
            <v>0</v>
          </cell>
          <cell r="P2885">
            <v>0</v>
          </cell>
          <cell r="Q2885">
            <v>0</v>
          </cell>
          <cell r="R2885">
            <v>0</v>
          </cell>
          <cell r="S2885">
            <v>0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  <cell r="X2885">
            <v>0</v>
          </cell>
          <cell r="Y2885">
            <v>0</v>
          </cell>
          <cell r="Z2885">
            <v>0</v>
          </cell>
          <cell r="AA2885">
            <v>0</v>
          </cell>
          <cell r="AB2885">
            <v>0</v>
          </cell>
          <cell r="AC2885">
            <v>0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H2885">
            <v>0</v>
          </cell>
          <cell r="AI2885">
            <v>0</v>
          </cell>
          <cell r="AJ2885">
            <v>0.01</v>
          </cell>
          <cell r="AK2885">
            <v>0.01</v>
          </cell>
          <cell r="AL2885">
            <v>0.01</v>
          </cell>
          <cell r="AM2885">
            <v>0.01</v>
          </cell>
          <cell r="AN2885">
            <v>0.01</v>
          </cell>
          <cell r="AO2885">
            <v>0.01</v>
          </cell>
          <cell r="AP2885">
            <v>0.01</v>
          </cell>
          <cell r="AQ2885">
            <v>0.01</v>
          </cell>
          <cell r="AR2885">
            <v>0.01</v>
          </cell>
          <cell r="AS2885">
            <v>0.01</v>
          </cell>
          <cell r="AT2885">
            <v>0.01</v>
          </cell>
          <cell r="AU2885">
            <v>0.01</v>
          </cell>
          <cell r="AV2885">
            <v>0.01</v>
          </cell>
          <cell r="AW2885">
            <v>0.01</v>
          </cell>
          <cell r="AX2885">
            <v>0.01</v>
          </cell>
          <cell r="AY2885">
            <v>0.01</v>
          </cell>
          <cell r="AZ2885">
            <v>0.01</v>
          </cell>
          <cell r="BA2885">
            <v>0.01</v>
          </cell>
          <cell r="BB2885">
            <v>0.01</v>
          </cell>
          <cell r="BC2885">
            <v>0.01</v>
          </cell>
          <cell r="BD2885">
            <v>0</v>
          </cell>
          <cell r="BE2885">
            <v>0</v>
          </cell>
          <cell r="BF2885">
            <v>0</v>
          </cell>
          <cell r="BG2885">
            <v>0</v>
          </cell>
          <cell r="BH2885">
            <v>0</v>
          </cell>
          <cell r="BI2885">
            <v>0</v>
          </cell>
          <cell r="BJ2885">
            <v>0</v>
          </cell>
          <cell r="BK2885">
            <v>0</v>
          </cell>
          <cell r="BL2885">
            <v>0</v>
          </cell>
        </row>
        <row r="2886">
          <cell r="B2886" t="str">
            <v>2.1.02.03</v>
          </cell>
          <cell r="C2886" t="str">
            <v xml:space="preserve">FINAME                                            </v>
          </cell>
          <cell r="D2886">
            <v>4</v>
          </cell>
          <cell r="E2886">
            <v>0</v>
          </cell>
          <cell r="F2886">
            <v>0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>
            <v>0</v>
          </cell>
          <cell r="P2886">
            <v>0</v>
          </cell>
          <cell r="AO2886">
            <v>1369360.93</v>
          </cell>
          <cell r="AP2886">
            <v>1374278.06</v>
          </cell>
          <cell r="AQ2886">
            <v>1379742.05</v>
          </cell>
          <cell r="AR2886">
            <v>1386053.98</v>
          </cell>
          <cell r="AS2886">
            <v>1392642.19</v>
          </cell>
          <cell r="AT2886">
            <v>1399046.2</v>
          </cell>
          <cell r="AU2886">
            <v>1405692.86</v>
          </cell>
          <cell r="AV2886">
            <v>1412375.5</v>
          </cell>
          <cell r="AW2886">
            <v>1793271.63</v>
          </cell>
          <cell r="AX2886">
            <v>1690947.36</v>
          </cell>
          <cell r="AY2886">
            <v>1313099.1200000001</v>
          </cell>
          <cell r="AZ2886">
            <v>1222009.02</v>
          </cell>
          <cell r="BA2886">
            <v>1129326.78</v>
          </cell>
          <cell r="BB2886">
            <v>1035789.32</v>
          </cell>
          <cell r="BC2886">
            <v>941879.84</v>
          </cell>
          <cell r="BD2886">
            <v>0</v>
          </cell>
          <cell r="BE2886">
            <v>0</v>
          </cell>
          <cell r="BF2886">
            <v>0</v>
          </cell>
          <cell r="BG2886">
            <v>0</v>
          </cell>
          <cell r="BH2886">
            <v>0</v>
          </cell>
          <cell r="BI2886">
            <v>0</v>
          </cell>
          <cell r="BJ2886">
            <v>0</v>
          </cell>
          <cell r="BK2886">
            <v>0</v>
          </cell>
          <cell r="BL2886">
            <v>0</v>
          </cell>
        </row>
        <row r="2887">
          <cell r="B2887" t="str">
            <v>2.1.02.03.00001</v>
          </cell>
          <cell r="C2887" t="str">
            <v xml:space="preserve">BOSTON S/A                                        </v>
          </cell>
          <cell r="D2887">
            <v>5</v>
          </cell>
          <cell r="E2887">
            <v>0</v>
          </cell>
          <cell r="F2887">
            <v>0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  <cell r="O2887">
            <v>0</v>
          </cell>
          <cell r="P2887">
            <v>0</v>
          </cell>
          <cell r="AO2887">
            <v>1083700.5900000001</v>
          </cell>
          <cell r="AP2887">
            <v>1087591.98</v>
          </cell>
          <cell r="AQ2887">
            <v>1091916.1200000001</v>
          </cell>
          <cell r="AR2887">
            <v>1096911.3500000001</v>
          </cell>
          <cell r="AS2887">
            <v>1102125.18</v>
          </cell>
          <cell r="AT2887">
            <v>1107193.27</v>
          </cell>
          <cell r="AU2887">
            <v>1112453.3799999999</v>
          </cell>
          <cell r="AV2887">
            <v>1117741.97</v>
          </cell>
          <cell r="AW2887">
            <v>1122882.94</v>
          </cell>
          <cell r="AX2887">
            <v>1033428.27</v>
          </cell>
          <cell r="AY2887">
            <v>943094.8</v>
          </cell>
          <cell r="AZ2887">
            <v>852160.11</v>
          </cell>
          <cell r="BA2887">
            <v>759917.39</v>
          </cell>
          <cell r="BB2887">
            <v>666913.41</v>
          </cell>
          <cell r="BC2887">
            <v>573466.94999999995</v>
          </cell>
          <cell r="BD2887">
            <v>0</v>
          </cell>
          <cell r="BE2887">
            <v>0</v>
          </cell>
          <cell r="BF2887">
            <v>0</v>
          </cell>
          <cell r="BG2887">
            <v>0</v>
          </cell>
          <cell r="BH2887">
            <v>0</v>
          </cell>
          <cell r="BI2887">
            <v>0</v>
          </cell>
          <cell r="BJ2887">
            <v>0</v>
          </cell>
          <cell r="BK2887">
            <v>0</v>
          </cell>
          <cell r="BL2887">
            <v>0</v>
          </cell>
        </row>
        <row r="2888">
          <cell r="B2888" t="str">
            <v>2.1.02.03.00002</v>
          </cell>
          <cell r="C2888" t="str">
            <v xml:space="preserve">BMC S/A                                           </v>
          </cell>
          <cell r="D2888">
            <v>5</v>
          </cell>
          <cell r="E2888">
            <v>0</v>
          </cell>
          <cell r="F2888">
            <v>0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AO2888">
            <v>123545.61</v>
          </cell>
          <cell r="AP2888">
            <v>123989.23</v>
          </cell>
          <cell r="AQ2888">
            <v>124482.21</v>
          </cell>
          <cell r="AR2888">
            <v>125051.66</v>
          </cell>
          <cell r="AS2888">
            <v>125646.07</v>
          </cell>
          <cell r="AT2888">
            <v>126223.85</v>
          </cell>
          <cell r="AU2888">
            <v>126823.52</v>
          </cell>
          <cell r="AV2888">
            <v>127426.44</v>
          </cell>
          <cell r="AW2888">
            <v>128012.53</v>
          </cell>
          <cell r="AX2888">
            <v>128524.78</v>
          </cell>
          <cell r="AY2888">
            <v>129019.28</v>
          </cell>
          <cell r="AZ2888">
            <v>129532.25</v>
          </cell>
          <cell r="BA2888">
            <v>129949.83</v>
          </cell>
          <cell r="BB2888">
            <v>130337.89</v>
          </cell>
          <cell r="BC2888">
            <v>130754.43</v>
          </cell>
          <cell r="BD2888">
            <v>0</v>
          </cell>
          <cell r="BE2888">
            <v>0</v>
          </cell>
          <cell r="BF2888">
            <v>0</v>
          </cell>
          <cell r="BG2888">
            <v>0</v>
          </cell>
          <cell r="BH2888">
            <v>0</v>
          </cell>
          <cell r="BI2888">
            <v>0</v>
          </cell>
          <cell r="BJ2888">
            <v>0</v>
          </cell>
          <cell r="BK2888">
            <v>0</v>
          </cell>
          <cell r="BL2888">
            <v>0</v>
          </cell>
        </row>
        <row r="2889">
          <cell r="B2889" t="str">
            <v>2.1.02.03.00003</v>
          </cell>
          <cell r="C2889" t="str">
            <v xml:space="preserve">CATERPILLAR FINANCIAL S/A                         </v>
          </cell>
          <cell r="D2889">
            <v>5</v>
          </cell>
          <cell r="E2889">
            <v>0</v>
          </cell>
          <cell r="F2889">
            <v>0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AO2889">
            <v>162114.73000000001</v>
          </cell>
          <cell r="AP2889">
            <v>162696.85</v>
          </cell>
          <cell r="AQ2889">
            <v>163343.72</v>
          </cell>
          <cell r="AR2889">
            <v>164090.97</v>
          </cell>
          <cell r="AS2889">
            <v>164870.94</v>
          </cell>
          <cell r="AT2889">
            <v>165629.07999999999</v>
          </cell>
          <cell r="AU2889">
            <v>166415.96</v>
          </cell>
          <cell r="AV2889">
            <v>167207.09</v>
          </cell>
          <cell r="AW2889">
            <v>167976.16</v>
          </cell>
          <cell r="AX2889">
            <v>154594.31</v>
          </cell>
          <cell r="AY2889">
            <v>141080.99</v>
          </cell>
          <cell r="AZ2889">
            <v>127477.74</v>
          </cell>
          <cell r="BA2889">
            <v>113678.82</v>
          </cell>
          <cell r="BB2889">
            <v>99766.01</v>
          </cell>
          <cell r="BC2889">
            <v>85787.01</v>
          </cell>
          <cell r="BD2889">
            <v>0</v>
          </cell>
          <cell r="BE2889">
            <v>0</v>
          </cell>
          <cell r="BF2889">
            <v>0</v>
          </cell>
          <cell r="BG2889">
            <v>0</v>
          </cell>
          <cell r="BH2889">
            <v>0</v>
          </cell>
          <cell r="BI2889">
            <v>0</v>
          </cell>
          <cell r="BJ2889">
            <v>0</v>
          </cell>
          <cell r="BK2889">
            <v>0</v>
          </cell>
          <cell r="BL2889">
            <v>0</v>
          </cell>
        </row>
        <row r="2890">
          <cell r="B2890" t="str">
            <v>2.1.02.03.00004</v>
          </cell>
          <cell r="C2890" t="str">
            <v xml:space="preserve">BANCO CNH CAPITAL S/A                             </v>
          </cell>
          <cell r="D2890">
            <v>5</v>
          </cell>
          <cell r="E2890">
            <v>0</v>
          </cell>
          <cell r="F2890">
            <v>0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  <cell r="O2890">
            <v>0</v>
          </cell>
          <cell r="P2890">
            <v>0</v>
          </cell>
          <cell r="AO2890">
            <v>0</v>
          </cell>
          <cell r="AP2890">
            <v>0</v>
          </cell>
          <cell r="AQ2890">
            <v>0</v>
          </cell>
          <cell r="AR2890">
            <v>0</v>
          </cell>
          <cell r="AS2890">
            <v>0</v>
          </cell>
          <cell r="AT2890">
            <v>0</v>
          </cell>
          <cell r="AU2890">
            <v>0</v>
          </cell>
          <cell r="AV2890">
            <v>0</v>
          </cell>
          <cell r="AW2890">
            <v>374400</v>
          </cell>
          <cell r="AX2890">
            <v>374400</v>
          </cell>
          <cell r="AY2890">
            <v>99904.05</v>
          </cell>
          <cell r="AZ2890">
            <v>112838.92</v>
          </cell>
          <cell r="BA2890">
            <v>125780.74</v>
          </cell>
          <cell r="BB2890">
            <v>138772.01</v>
          </cell>
          <cell r="BC2890">
            <v>151871.45000000001</v>
          </cell>
          <cell r="BD2890">
            <v>0</v>
          </cell>
          <cell r="BE2890">
            <v>0</v>
          </cell>
          <cell r="BF2890">
            <v>0</v>
          </cell>
          <cell r="BG2890">
            <v>0</v>
          </cell>
          <cell r="BH2890">
            <v>0</v>
          </cell>
          <cell r="BI2890">
            <v>0</v>
          </cell>
          <cell r="BJ2890">
            <v>0</v>
          </cell>
          <cell r="BK2890">
            <v>0</v>
          </cell>
          <cell r="BL2890">
            <v>0</v>
          </cell>
        </row>
        <row r="2891">
          <cell r="A2891">
            <v>32</v>
          </cell>
          <cell r="B2891" t="str">
            <v>2.1.03</v>
          </cell>
          <cell r="C2891" t="str">
            <v xml:space="preserve">IMPORTACOES A PAGAR                               </v>
          </cell>
          <cell r="D2891">
            <v>3</v>
          </cell>
          <cell r="E2891">
            <v>0</v>
          </cell>
          <cell r="F2891">
            <v>0</v>
          </cell>
          <cell r="G2891">
            <v>0</v>
          </cell>
          <cell r="H2891">
            <v>0</v>
          </cell>
          <cell r="I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  <cell r="O2891">
            <v>0</v>
          </cell>
          <cell r="P2891">
            <v>0</v>
          </cell>
          <cell r="Q2891">
            <v>180898830.47999999</v>
          </cell>
          <cell r="R2891">
            <v>184088885.75</v>
          </cell>
          <cell r="S2891">
            <v>193816459.27000001</v>
          </cell>
          <cell r="T2891">
            <v>166679439.38</v>
          </cell>
          <cell r="U2891">
            <v>136911060.37</v>
          </cell>
          <cell r="V2891">
            <v>127159464.28</v>
          </cell>
          <cell r="W2891">
            <v>177591586.46000001</v>
          </cell>
          <cell r="X2891">
            <v>199904917.78</v>
          </cell>
          <cell r="Y2891">
            <v>201816149.66999999</v>
          </cell>
          <cell r="Z2891">
            <v>202153516.12</v>
          </cell>
          <cell r="AA2891">
            <v>171236768.80000001</v>
          </cell>
          <cell r="AB2891">
            <v>129699377.92</v>
          </cell>
          <cell r="AC2891">
            <v>125240760.39</v>
          </cell>
          <cell r="AD2891">
            <v>115912693.02</v>
          </cell>
          <cell r="AE2891">
            <v>106335636.55</v>
          </cell>
          <cell r="AF2891">
            <v>101819763.56999999</v>
          </cell>
          <cell r="AG2891">
            <v>114617215.39999999</v>
          </cell>
          <cell r="AH2891">
            <v>138582643.34</v>
          </cell>
          <cell r="AI2891">
            <v>218200919.93000001</v>
          </cell>
          <cell r="AJ2891">
            <v>215647697.31</v>
          </cell>
          <cell r="AK2891">
            <v>276807348.62</v>
          </cell>
          <cell r="AL2891">
            <v>290413528.44</v>
          </cell>
          <cell r="AM2891">
            <v>281764368.57999998</v>
          </cell>
          <cell r="AN2891">
            <v>250990361.23999998</v>
          </cell>
          <cell r="AO2891">
            <v>245256245.84999999</v>
          </cell>
          <cell r="AP2891">
            <v>231443549.86000001</v>
          </cell>
          <cell r="AQ2891">
            <v>203411806.66</v>
          </cell>
          <cell r="AR2891">
            <v>175330923.5</v>
          </cell>
          <cell r="AS2891">
            <v>154409320.94999999</v>
          </cell>
          <cell r="AT2891">
            <v>202807615.30000001</v>
          </cell>
          <cell r="AU2891">
            <v>267772434.91</v>
          </cell>
          <cell r="AV2891">
            <v>306613458.36000001</v>
          </cell>
          <cell r="AW2891">
            <v>342290807.72000003</v>
          </cell>
          <cell r="AX2891">
            <v>333630150.99000001</v>
          </cell>
          <cell r="AY2891">
            <v>344903965.60000002</v>
          </cell>
          <cell r="AZ2891">
            <v>336516138.04000002</v>
          </cell>
          <cell r="BA2891">
            <v>349161071.88</v>
          </cell>
          <cell r="BB2891">
            <v>330221105.31999999</v>
          </cell>
          <cell r="BC2891">
            <v>287908145.77999997</v>
          </cell>
          <cell r="BD2891">
            <v>0</v>
          </cell>
          <cell r="BE2891">
            <v>0</v>
          </cell>
          <cell r="BF2891">
            <v>0</v>
          </cell>
          <cell r="BG2891">
            <v>0</v>
          </cell>
          <cell r="BH2891">
            <v>0</v>
          </cell>
          <cell r="BI2891">
            <v>0</v>
          </cell>
          <cell r="BJ2891">
            <v>0</v>
          </cell>
          <cell r="BK2891">
            <v>0</v>
          </cell>
          <cell r="BL2891">
            <v>0</v>
          </cell>
        </row>
        <row r="2892">
          <cell r="B2892" t="str">
            <v>2.1.03.01</v>
          </cell>
          <cell r="C2892" t="str">
            <v xml:space="preserve">CARTAS DE CREDITO EXTERIOR                        </v>
          </cell>
          <cell r="D2892">
            <v>4</v>
          </cell>
          <cell r="E2892">
            <v>0</v>
          </cell>
          <cell r="F2892">
            <v>0</v>
          </cell>
          <cell r="G2892">
            <v>0</v>
          </cell>
          <cell r="H2892">
            <v>0</v>
          </cell>
          <cell r="I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137391255.74000001</v>
          </cell>
          <cell r="R2892">
            <v>144951033.77000001</v>
          </cell>
          <cell r="S2892">
            <v>152409890.49000001</v>
          </cell>
          <cell r="T2892">
            <v>135976142.94</v>
          </cell>
          <cell r="U2892">
            <v>102690042.36</v>
          </cell>
          <cell r="V2892">
            <v>71149888.359999999</v>
          </cell>
          <cell r="W2892">
            <v>103318016.98999999</v>
          </cell>
          <cell r="X2892">
            <v>116548756.03</v>
          </cell>
          <cell r="Y2892">
            <v>113412093.7</v>
          </cell>
          <cell r="Z2892">
            <v>113648932.17</v>
          </cell>
          <cell r="AA2892">
            <v>102124969.15000001</v>
          </cell>
          <cell r="AB2892">
            <v>85467602.780000001</v>
          </cell>
          <cell r="AC2892">
            <v>86758650.079999998</v>
          </cell>
          <cell r="AD2892">
            <v>85004722.109999999</v>
          </cell>
          <cell r="AE2892">
            <v>69927770.260000005</v>
          </cell>
          <cell r="AF2892">
            <v>63218743.750000007</v>
          </cell>
          <cell r="AG2892">
            <v>58950666.330000006</v>
          </cell>
          <cell r="AH2892">
            <v>68016586.13000001</v>
          </cell>
          <cell r="AI2892">
            <v>111696851.12</v>
          </cell>
          <cell r="AJ2892">
            <v>88952018.290000007</v>
          </cell>
          <cell r="AK2892">
            <v>105276629.49000001</v>
          </cell>
          <cell r="AL2892">
            <v>96395851.830000013</v>
          </cell>
          <cell r="AM2892">
            <v>104035698.99000001</v>
          </cell>
          <cell r="AN2892">
            <v>94999672.710000008</v>
          </cell>
          <cell r="AO2892">
            <v>87924524.409999996</v>
          </cell>
          <cell r="AP2892">
            <v>92328524.370000005</v>
          </cell>
          <cell r="AQ2892">
            <v>75291111.260000005</v>
          </cell>
          <cell r="AR2892">
            <v>57115990.700000003</v>
          </cell>
          <cell r="AS2892">
            <v>56359091.119999997</v>
          </cell>
          <cell r="AT2892">
            <v>83180754.510000005</v>
          </cell>
          <cell r="AU2892">
            <v>102580945.42</v>
          </cell>
          <cell r="AV2892">
            <v>116262166.16</v>
          </cell>
          <cell r="AW2892">
            <v>130992577.22</v>
          </cell>
          <cell r="AX2892">
            <v>142434896.28</v>
          </cell>
          <cell r="AY2892">
            <v>155302791.88</v>
          </cell>
          <cell r="AZ2892">
            <v>157469915.88999999</v>
          </cell>
          <cell r="BA2892">
            <v>173607452.31999999</v>
          </cell>
          <cell r="BB2892">
            <v>170936177.34</v>
          </cell>
          <cell r="BC2892">
            <v>147112194.71000001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  <cell r="BK2892">
            <v>0</v>
          </cell>
          <cell r="BL2892">
            <v>0</v>
          </cell>
        </row>
        <row r="2893">
          <cell r="B2893" t="str">
            <v>2.1.03.01.00001</v>
          </cell>
          <cell r="C2893" t="str">
            <v xml:space="preserve">ABC ROMA S/A                                      </v>
          </cell>
          <cell r="D2893">
            <v>5</v>
          </cell>
          <cell r="E2893">
            <v>0</v>
          </cell>
          <cell r="F2893">
            <v>0</v>
          </cell>
          <cell r="G2893">
            <v>0</v>
          </cell>
          <cell r="H2893">
            <v>0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0</v>
          </cell>
          <cell r="P2893">
            <v>0</v>
          </cell>
          <cell r="Q2893">
            <v>4824070.1500000004</v>
          </cell>
          <cell r="R2893">
            <v>5005422.4800000004</v>
          </cell>
          <cell r="S2893">
            <v>5290299.84</v>
          </cell>
          <cell r="T2893">
            <v>2768888.79</v>
          </cell>
          <cell r="U2893">
            <v>2991064</v>
          </cell>
          <cell r="V2893">
            <v>2470276.58</v>
          </cell>
          <cell r="W2893">
            <v>0</v>
          </cell>
          <cell r="X2893">
            <v>2346002.36</v>
          </cell>
          <cell r="Y2893">
            <v>2578759.2200000002</v>
          </cell>
          <cell r="Z2893">
            <v>2297272.12</v>
          </cell>
          <cell r="AA2893">
            <v>2145880.1</v>
          </cell>
          <cell r="AB2893">
            <v>1969114.63</v>
          </cell>
          <cell r="AC2893">
            <v>2052193.55</v>
          </cell>
          <cell r="AD2893">
            <v>1992705.99</v>
          </cell>
          <cell r="AE2893">
            <v>1971830.19</v>
          </cell>
          <cell r="AF2893">
            <v>2004841.12</v>
          </cell>
          <cell r="AG2893">
            <v>2140194.41</v>
          </cell>
          <cell r="AH2893">
            <v>2413786.27</v>
          </cell>
          <cell r="AI2893">
            <v>2909459.38</v>
          </cell>
          <cell r="AJ2893">
            <v>2564753.9900000002</v>
          </cell>
          <cell r="AK2893">
            <v>3305251.08</v>
          </cell>
          <cell r="AL2893">
            <v>3093183.44</v>
          </cell>
          <cell r="AM2893">
            <v>3085970.26</v>
          </cell>
          <cell r="AN2893">
            <v>2998393.7</v>
          </cell>
          <cell r="AO2893">
            <v>2993896.07</v>
          </cell>
          <cell r="AP2893">
            <v>0</v>
          </cell>
          <cell r="AQ2893">
            <v>0</v>
          </cell>
          <cell r="AR2893">
            <v>0</v>
          </cell>
          <cell r="AS2893">
            <v>0</v>
          </cell>
          <cell r="AT2893">
            <v>0</v>
          </cell>
          <cell r="AU2893">
            <v>2719734.19</v>
          </cell>
          <cell r="AV2893">
            <v>2720651.32</v>
          </cell>
          <cell r="AW2893">
            <v>5724382.6299999999</v>
          </cell>
          <cell r="AX2893">
            <v>5592796.6299999999</v>
          </cell>
          <cell r="AY2893">
            <v>8897602.4600000009</v>
          </cell>
          <cell r="AZ2893">
            <v>8601070.0800000001</v>
          </cell>
          <cell r="BA2893">
            <v>10018978.4</v>
          </cell>
          <cell r="BB2893">
            <v>14342489.609999999</v>
          </cell>
          <cell r="BC2893">
            <v>11576450.279999999</v>
          </cell>
          <cell r="BD2893">
            <v>0</v>
          </cell>
          <cell r="BE2893">
            <v>0</v>
          </cell>
          <cell r="BF2893">
            <v>0</v>
          </cell>
          <cell r="BG2893">
            <v>0</v>
          </cell>
          <cell r="BH2893">
            <v>0</v>
          </cell>
          <cell r="BI2893">
            <v>0</v>
          </cell>
          <cell r="BJ2893">
            <v>0</v>
          </cell>
          <cell r="BK2893">
            <v>0</v>
          </cell>
          <cell r="BL2893">
            <v>0</v>
          </cell>
        </row>
        <row r="2894">
          <cell r="B2894" t="str">
            <v>2.1.03.01.00002</v>
          </cell>
          <cell r="C2894" t="str">
            <v xml:space="preserve">BANESPA S/A                                       </v>
          </cell>
          <cell r="D2894">
            <v>5</v>
          </cell>
          <cell r="E2894">
            <v>0</v>
          </cell>
          <cell r="F2894">
            <v>0</v>
          </cell>
          <cell r="G2894">
            <v>0</v>
          </cell>
          <cell r="H2894">
            <v>0</v>
          </cell>
          <cell r="I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  <cell r="O2894">
            <v>0</v>
          </cell>
          <cell r="P2894">
            <v>0</v>
          </cell>
          <cell r="Q2894">
            <v>3940291.98</v>
          </cell>
          <cell r="R2894">
            <v>4088420.25</v>
          </cell>
          <cell r="S2894">
            <v>5912218.0999999996</v>
          </cell>
          <cell r="T2894">
            <v>5975399.2000000002</v>
          </cell>
          <cell r="U2894">
            <v>3157042.8</v>
          </cell>
          <cell r="V2894">
            <v>1696590.79</v>
          </cell>
          <cell r="W2894">
            <v>1789631.3</v>
          </cell>
          <cell r="X2894">
            <v>1878255.34</v>
          </cell>
          <cell r="Y2894">
            <v>1966290.5</v>
          </cell>
          <cell r="Z2894">
            <v>1992642.17</v>
          </cell>
          <cell r="AA2894">
            <v>1861325.5</v>
          </cell>
          <cell r="AB2894">
            <v>0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H2894">
            <v>0</v>
          </cell>
          <cell r="AI2894">
            <v>0</v>
          </cell>
          <cell r="AJ2894">
            <v>0</v>
          </cell>
          <cell r="AK2894">
            <v>0</v>
          </cell>
          <cell r="AL2894">
            <v>0</v>
          </cell>
          <cell r="AM2894">
            <v>0</v>
          </cell>
          <cell r="AN2894">
            <v>0</v>
          </cell>
          <cell r="AO2894">
            <v>0</v>
          </cell>
          <cell r="AP2894">
            <v>0</v>
          </cell>
          <cell r="AQ2894">
            <v>0</v>
          </cell>
          <cell r="AR2894">
            <v>0</v>
          </cell>
          <cell r="AS2894">
            <v>0</v>
          </cell>
          <cell r="AT2894">
            <v>0</v>
          </cell>
          <cell r="AU2894">
            <v>0</v>
          </cell>
          <cell r="AV2894">
            <v>0</v>
          </cell>
          <cell r="AW2894">
            <v>0</v>
          </cell>
          <cell r="AX2894">
            <v>0</v>
          </cell>
          <cell r="AY2894">
            <v>0</v>
          </cell>
          <cell r="AZ2894">
            <v>0</v>
          </cell>
          <cell r="BA2894">
            <v>0</v>
          </cell>
          <cell r="BB2894">
            <v>0</v>
          </cell>
          <cell r="BC2894">
            <v>0</v>
          </cell>
          <cell r="BD2894">
            <v>0</v>
          </cell>
          <cell r="BE2894">
            <v>0</v>
          </cell>
          <cell r="BF2894">
            <v>0</v>
          </cell>
          <cell r="BG2894">
            <v>0</v>
          </cell>
          <cell r="BH2894">
            <v>0</v>
          </cell>
          <cell r="BI2894">
            <v>0</v>
          </cell>
          <cell r="BJ2894">
            <v>0</v>
          </cell>
          <cell r="BK2894">
            <v>0</v>
          </cell>
          <cell r="BL2894">
            <v>0</v>
          </cell>
        </row>
        <row r="2895">
          <cell r="B2895" t="str">
            <v>2.1.03.01.00003</v>
          </cell>
          <cell r="C2895" t="str">
            <v xml:space="preserve">BANESTADO S/A                                     </v>
          </cell>
          <cell r="D2895">
            <v>5</v>
          </cell>
          <cell r="E2895">
            <v>0</v>
          </cell>
          <cell r="F2895">
            <v>0</v>
          </cell>
          <cell r="G2895">
            <v>0</v>
          </cell>
          <cell r="H2895">
            <v>0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0</v>
          </cell>
          <cell r="P2895">
            <v>0</v>
          </cell>
          <cell r="Q2895">
            <v>4236102.84</v>
          </cell>
          <cell r="R2895">
            <v>4395351.59</v>
          </cell>
          <cell r="S2895">
            <v>4645507.53</v>
          </cell>
          <cell r="T2895">
            <v>4695151.88</v>
          </cell>
          <cell r="U2895">
            <v>2013670</v>
          </cell>
          <cell r="V2895">
            <v>-13.19</v>
          </cell>
          <cell r="W2895">
            <v>-13.19</v>
          </cell>
          <cell r="X2895">
            <v>-13.19</v>
          </cell>
          <cell r="Y2895">
            <v>-13.19</v>
          </cell>
          <cell r="Z2895">
            <v>-13.19</v>
          </cell>
          <cell r="AA2895">
            <v>-13.19</v>
          </cell>
          <cell r="AB2895">
            <v>0</v>
          </cell>
          <cell r="AC2895">
            <v>0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0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0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0</v>
          </cell>
          <cell r="AY2895">
            <v>0</v>
          </cell>
          <cell r="AZ2895">
            <v>0</v>
          </cell>
          <cell r="BA2895">
            <v>0</v>
          </cell>
          <cell r="BB2895">
            <v>0</v>
          </cell>
          <cell r="BC2895">
            <v>0</v>
          </cell>
          <cell r="BD2895">
            <v>0</v>
          </cell>
          <cell r="BE2895">
            <v>0</v>
          </cell>
          <cell r="BF2895">
            <v>0</v>
          </cell>
          <cell r="BG2895">
            <v>0</v>
          </cell>
          <cell r="BH2895">
            <v>0</v>
          </cell>
          <cell r="BI2895">
            <v>0</v>
          </cell>
          <cell r="BJ2895">
            <v>0</v>
          </cell>
          <cell r="BK2895">
            <v>0</v>
          </cell>
          <cell r="BL2895">
            <v>0</v>
          </cell>
        </row>
        <row r="2896">
          <cell r="B2896" t="str">
            <v>2.1.03.01.00004</v>
          </cell>
          <cell r="C2896" t="str">
            <v xml:space="preserve">BANESTES S/A                                      </v>
          </cell>
          <cell r="D2896">
            <v>5</v>
          </cell>
          <cell r="E2896">
            <v>0</v>
          </cell>
          <cell r="F2896">
            <v>0</v>
          </cell>
          <cell r="G2896">
            <v>0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>
            <v>0</v>
          </cell>
          <cell r="P2896">
            <v>0</v>
          </cell>
          <cell r="Q2896">
            <v>4790058.8099999996</v>
          </cell>
          <cell r="R2896">
            <v>4970132.55</v>
          </cell>
          <cell r="S2896">
            <v>5253001.43</v>
          </cell>
          <cell r="T2896">
            <v>4024534.18</v>
          </cell>
          <cell r="U2896">
            <v>0</v>
          </cell>
          <cell r="V2896">
            <v>3974223.83</v>
          </cell>
          <cell r="W2896">
            <v>4192169.03</v>
          </cell>
          <cell r="X2896">
            <v>3993410.51</v>
          </cell>
          <cell r="Y2896">
            <v>4187262.76</v>
          </cell>
          <cell r="Z2896">
            <v>4243379.26</v>
          </cell>
          <cell r="AA2896">
            <v>3963737.26</v>
          </cell>
          <cell r="AB2896">
            <v>3637227.01</v>
          </cell>
          <cell r="AC2896">
            <v>3790685.26</v>
          </cell>
          <cell r="AD2896">
            <v>3680803.51</v>
          </cell>
          <cell r="AE2896">
            <v>2091240.01</v>
          </cell>
          <cell r="AF2896">
            <v>2126250.0099999998</v>
          </cell>
          <cell r="AG2896">
            <v>2269800.0099999998</v>
          </cell>
          <cell r="AH2896">
            <v>3561871.47</v>
          </cell>
          <cell r="AI2896">
            <v>2409275.5299999998</v>
          </cell>
          <cell r="AJ2896">
            <v>3621779.25</v>
          </cell>
          <cell r="AK2896">
            <v>4933872.38</v>
          </cell>
          <cell r="AL2896">
            <v>4617311.05</v>
          </cell>
          <cell r="AM2896">
            <v>4606543.66</v>
          </cell>
          <cell r="AN2896">
            <v>4475814.8499999996</v>
          </cell>
          <cell r="AO2896">
            <v>4469101.07</v>
          </cell>
          <cell r="AP2896">
            <v>4513690.74</v>
          </cell>
          <cell r="AQ2896">
            <v>1133012.5</v>
          </cell>
          <cell r="AR2896">
            <v>976463.43</v>
          </cell>
          <cell r="AS2896">
            <v>0</v>
          </cell>
          <cell r="AT2896">
            <v>3136224</v>
          </cell>
          <cell r="AU2896">
            <v>4012321.5</v>
          </cell>
          <cell r="AV2896">
            <v>4759591.4400000004</v>
          </cell>
          <cell r="AW2896">
            <v>4690439.78</v>
          </cell>
          <cell r="AX2896">
            <v>6324718.7599999998</v>
          </cell>
          <cell r="AY2896">
            <v>6531099.1900000004</v>
          </cell>
          <cell r="AZ2896">
            <v>4133611.7</v>
          </cell>
          <cell r="BA2896">
            <v>6109738.9100000001</v>
          </cell>
          <cell r="BB2896">
            <v>5977863.25</v>
          </cell>
          <cell r="BC2896">
            <v>5929856.5199999996</v>
          </cell>
          <cell r="BD2896">
            <v>0</v>
          </cell>
          <cell r="BE2896">
            <v>0</v>
          </cell>
          <cell r="BF2896">
            <v>0</v>
          </cell>
          <cell r="BG2896">
            <v>0</v>
          </cell>
          <cell r="BH2896">
            <v>0</v>
          </cell>
          <cell r="BI2896">
            <v>0</v>
          </cell>
          <cell r="BJ2896">
            <v>0</v>
          </cell>
          <cell r="BK2896">
            <v>0</v>
          </cell>
          <cell r="BL2896">
            <v>0</v>
          </cell>
        </row>
        <row r="2897">
          <cell r="B2897" t="str">
            <v>2.1.03.01.00005</v>
          </cell>
          <cell r="C2897" t="str">
            <v xml:space="preserve">BARCLAYS GALICIA S/A                              </v>
          </cell>
          <cell r="D2897">
            <v>5</v>
          </cell>
          <cell r="E2897">
            <v>0</v>
          </cell>
          <cell r="F2897">
            <v>0</v>
          </cell>
          <cell r="G2897">
            <v>0</v>
          </cell>
          <cell r="H2897">
            <v>0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0</v>
          </cell>
          <cell r="P2897">
            <v>0</v>
          </cell>
          <cell r="Q2897">
            <v>-0.28999999999999998</v>
          </cell>
          <cell r="R2897">
            <v>-0.28999999999999998</v>
          </cell>
          <cell r="S2897">
            <v>-0.28999999999999998</v>
          </cell>
          <cell r="T2897">
            <v>-0.28999999999999998</v>
          </cell>
          <cell r="U2897">
            <v>-0.28999999999999998</v>
          </cell>
          <cell r="V2897">
            <v>-0.28999999999999998</v>
          </cell>
          <cell r="W2897">
            <v>-0.28999999999999998</v>
          </cell>
          <cell r="X2897">
            <v>-0.28999999999999998</v>
          </cell>
          <cell r="Y2897">
            <v>-0.28999999999999998</v>
          </cell>
          <cell r="Z2897">
            <v>-0.28999999999999998</v>
          </cell>
          <cell r="AA2897">
            <v>-0.28999999999999998</v>
          </cell>
          <cell r="AB2897">
            <v>0</v>
          </cell>
          <cell r="AC2897">
            <v>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0</v>
          </cell>
          <cell r="AY2897">
            <v>0</v>
          </cell>
          <cell r="AZ2897">
            <v>0</v>
          </cell>
          <cell r="BA2897">
            <v>0</v>
          </cell>
          <cell r="BB2897">
            <v>0</v>
          </cell>
          <cell r="BC2897">
            <v>0</v>
          </cell>
          <cell r="BD2897">
            <v>0</v>
          </cell>
          <cell r="BE2897">
            <v>0</v>
          </cell>
          <cell r="BF2897">
            <v>0</v>
          </cell>
          <cell r="BG2897">
            <v>0</v>
          </cell>
          <cell r="BH2897">
            <v>0</v>
          </cell>
          <cell r="BI2897">
            <v>0</v>
          </cell>
          <cell r="BJ2897">
            <v>0</v>
          </cell>
          <cell r="BK2897">
            <v>0</v>
          </cell>
          <cell r="BL2897">
            <v>0</v>
          </cell>
        </row>
        <row r="2898">
          <cell r="B2898" t="str">
            <v>2.1.03.01.00006</v>
          </cell>
          <cell r="C2898" t="str">
            <v xml:space="preserve">BBA S/A                                           </v>
          </cell>
          <cell r="D2898">
            <v>5</v>
          </cell>
          <cell r="E2898">
            <v>0</v>
          </cell>
          <cell r="F2898">
            <v>0</v>
          </cell>
          <cell r="G2898">
            <v>0</v>
          </cell>
          <cell r="H2898">
            <v>0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0</v>
          </cell>
          <cell r="P2898">
            <v>0</v>
          </cell>
          <cell r="Q2898">
            <v>4651106.12</v>
          </cell>
          <cell r="R2898">
            <v>4825956.18</v>
          </cell>
          <cell r="S2898">
            <v>7647935.3399999999</v>
          </cell>
          <cell r="T2898">
            <v>11397384.34</v>
          </cell>
          <cell r="U2898">
            <v>7446827.5899999999</v>
          </cell>
          <cell r="V2898">
            <v>7281838.6200000001</v>
          </cell>
          <cell r="W2898">
            <v>7280175.3300000001</v>
          </cell>
          <cell r="X2898">
            <v>7640695.6799999997</v>
          </cell>
          <cell r="Y2898">
            <v>7998820.5300000003</v>
          </cell>
          <cell r="Z2898">
            <v>4018297.45</v>
          </cell>
          <cell r="AA2898">
            <v>2966809.93</v>
          </cell>
          <cell r="AB2898">
            <v>0</v>
          </cell>
          <cell r="AC2898">
            <v>0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0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0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0</v>
          </cell>
          <cell r="AY2898">
            <v>0</v>
          </cell>
          <cell r="AZ2898">
            <v>0</v>
          </cell>
          <cell r="BA2898">
            <v>0</v>
          </cell>
          <cell r="BB2898">
            <v>0</v>
          </cell>
          <cell r="BC2898">
            <v>0</v>
          </cell>
          <cell r="BD2898">
            <v>0</v>
          </cell>
          <cell r="BE2898">
            <v>0</v>
          </cell>
          <cell r="BF2898">
            <v>0</v>
          </cell>
          <cell r="BG2898">
            <v>0</v>
          </cell>
          <cell r="BH2898">
            <v>0</v>
          </cell>
          <cell r="BI2898">
            <v>0</v>
          </cell>
          <cell r="BJ2898">
            <v>0</v>
          </cell>
          <cell r="BK2898">
            <v>0</v>
          </cell>
          <cell r="BL2898">
            <v>0</v>
          </cell>
        </row>
        <row r="2899">
          <cell r="B2899" t="str">
            <v>2.1.03.01.00007</v>
          </cell>
          <cell r="C2899" t="str">
            <v xml:space="preserve">BCN S/A                                           </v>
          </cell>
          <cell r="D2899">
            <v>5</v>
          </cell>
          <cell r="E2899">
            <v>0</v>
          </cell>
          <cell r="F2899">
            <v>0</v>
          </cell>
          <cell r="G2899">
            <v>0</v>
          </cell>
          <cell r="H2899">
            <v>0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0.01</v>
          </cell>
          <cell r="R2899">
            <v>0.01</v>
          </cell>
          <cell r="S2899">
            <v>0.01</v>
          </cell>
          <cell r="T2899">
            <v>0.01</v>
          </cell>
          <cell r="U2899">
            <v>0.01</v>
          </cell>
          <cell r="V2899">
            <v>0.01</v>
          </cell>
          <cell r="W2899">
            <v>0.01</v>
          </cell>
          <cell r="X2899">
            <v>0.01</v>
          </cell>
          <cell r="Y2899">
            <v>0.01</v>
          </cell>
          <cell r="Z2899">
            <v>0.01</v>
          </cell>
          <cell r="AA2899">
            <v>0.01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  <cell r="AY2899">
            <v>0</v>
          </cell>
          <cell r="AZ2899">
            <v>0</v>
          </cell>
          <cell r="BA2899">
            <v>0</v>
          </cell>
          <cell r="BB2899">
            <v>0</v>
          </cell>
          <cell r="BC2899">
            <v>0</v>
          </cell>
          <cell r="BD2899">
            <v>0</v>
          </cell>
          <cell r="BE2899">
            <v>0</v>
          </cell>
          <cell r="BF2899">
            <v>0</v>
          </cell>
          <cell r="BG2899">
            <v>0</v>
          </cell>
          <cell r="BH2899">
            <v>0</v>
          </cell>
          <cell r="BI2899">
            <v>0</v>
          </cell>
          <cell r="BJ2899">
            <v>0</v>
          </cell>
          <cell r="BK2899">
            <v>0</v>
          </cell>
          <cell r="BL2899">
            <v>0</v>
          </cell>
        </row>
        <row r="2900">
          <cell r="B2900" t="str">
            <v>2.1.03.01.00008</v>
          </cell>
          <cell r="C2900" t="str">
            <v xml:space="preserve">BEMGE S/A                                         </v>
          </cell>
          <cell r="D2900">
            <v>5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  <cell r="AY2900">
            <v>0</v>
          </cell>
          <cell r="AZ2900">
            <v>0</v>
          </cell>
          <cell r="BA2900">
            <v>0</v>
          </cell>
          <cell r="BB2900">
            <v>0</v>
          </cell>
          <cell r="BC2900">
            <v>0</v>
          </cell>
          <cell r="BD2900">
            <v>0</v>
          </cell>
          <cell r="BE2900">
            <v>0</v>
          </cell>
          <cell r="BF2900">
            <v>0</v>
          </cell>
          <cell r="BG2900">
            <v>0</v>
          </cell>
          <cell r="BH2900">
            <v>0</v>
          </cell>
          <cell r="BI2900">
            <v>0</v>
          </cell>
          <cell r="BJ2900">
            <v>0</v>
          </cell>
          <cell r="BK2900">
            <v>0</v>
          </cell>
          <cell r="BL2900">
            <v>0</v>
          </cell>
        </row>
        <row r="2901">
          <cell r="B2901" t="str">
            <v>2.1.03.01.00009</v>
          </cell>
          <cell r="C2901" t="str">
            <v xml:space="preserve">BICBANCO S/A                                      </v>
          </cell>
          <cell r="D2901">
            <v>5</v>
          </cell>
          <cell r="E2901">
            <v>0</v>
          </cell>
          <cell r="F2901">
            <v>0</v>
          </cell>
          <cell r="G2901">
            <v>0</v>
          </cell>
          <cell r="H2901">
            <v>0</v>
          </cell>
          <cell r="I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1458426.75</v>
          </cell>
          <cell r="R2901">
            <v>1513253.71</v>
          </cell>
          <cell r="S2901">
            <v>1599378.65</v>
          </cell>
          <cell r="T2901">
            <v>2285305.44</v>
          </cell>
          <cell r="U2901">
            <v>1380125.35</v>
          </cell>
          <cell r="V2901">
            <v>1347902.87</v>
          </cell>
          <cell r="W2901">
            <v>744327.69</v>
          </cell>
          <cell r="X2901">
            <v>781187.55</v>
          </cell>
          <cell r="Y2901">
            <v>817802.49</v>
          </cell>
          <cell r="Z2901">
            <v>828762.48</v>
          </cell>
          <cell r="AA2901">
            <v>774146.21</v>
          </cell>
          <cell r="AB2901">
            <v>0</v>
          </cell>
          <cell r="AC2901">
            <v>0</v>
          </cell>
          <cell r="AD2901">
            <v>1163151.52</v>
          </cell>
          <cell r="AE2901">
            <v>1150966.22</v>
          </cell>
          <cell r="AF2901">
            <v>2753761.43</v>
          </cell>
          <cell r="AG2901">
            <v>2939676.75</v>
          </cell>
          <cell r="AH2901">
            <v>3315470.48</v>
          </cell>
          <cell r="AI2901">
            <v>1698264.62</v>
          </cell>
          <cell r="AJ2901">
            <v>1497058.53</v>
          </cell>
          <cell r="AK2901">
            <v>1929290.03</v>
          </cell>
          <cell r="AL2901">
            <v>0</v>
          </cell>
          <cell r="AM2901">
            <v>0</v>
          </cell>
          <cell r="AN2901">
            <v>0</v>
          </cell>
          <cell r="AO2901">
            <v>0</v>
          </cell>
          <cell r="AP2901">
            <v>0</v>
          </cell>
          <cell r="AQ2901">
            <v>1302528.46</v>
          </cell>
          <cell r="AR2901">
            <v>2128909.88</v>
          </cell>
          <cell r="AS2901">
            <v>2184751.59</v>
          </cell>
          <cell r="AT2901">
            <v>5699880.0199999996</v>
          </cell>
          <cell r="AU2901">
            <v>10752318.470000001</v>
          </cell>
          <cell r="AV2901">
            <v>10119585.52</v>
          </cell>
          <cell r="AW2901">
            <v>10076708.9</v>
          </cell>
          <cell r="AX2901">
            <v>9845076.2699999996</v>
          </cell>
          <cell r="AY2901">
            <v>10166328.67</v>
          </cell>
          <cell r="AZ2901">
            <v>12599593.689999999</v>
          </cell>
          <cell r="BA2901">
            <v>12825053.68</v>
          </cell>
          <cell r="BB2901">
            <v>12706872.529999999</v>
          </cell>
          <cell r="BC2901">
            <v>10243760.539999999</v>
          </cell>
          <cell r="BD2901">
            <v>0</v>
          </cell>
          <cell r="BE2901">
            <v>0</v>
          </cell>
          <cell r="BF2901">
            <v>0</v>
          </cell>
          <cell r="BG2901">
            <v>0</v>
          </cell>
          <cell r="BH2901">
            <v>0</v>
          </cell>
          <cell r="BI2901">
            <v>0</v>
          </cell>
          <cell r="BJ2901">
            <v>0</v>
          </cell>
          <cell r="BK2901">
            <v>0</v>
          </cell>
          <cell r="BL2901">
            <v>0</v>
          </cell>
        </row>
        <row r="2902">
          <cell r="B2902" t="str">
            <v>2.1.03.01.00010</v>
          </cell>
          <cell r="C2902" t="str">
            <v xml:space="preserve">BILBAO VIZCAYA S/A                                </v>
          </cell>
          <cell r="D2902">
            <v>5</v>
          </cell>
          <cell r="E2902">
            <v>0</v>
          </cell>
          <cell r="F2902">
            <v>0</v>
          </cell>
          <cell r="G2902">
            <v>0</v>
          </cell>
          <cell r="H2902">
            <v>0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  <cell r="O2902">
            <v>0</v>
          </cell>
          <cell r="P2902">
            <v>0</v>
          </cell>
          <cell r="Q2902">
            <v>5748376.0499999998</v>
          </cell>
          <cell r="R2902">
            <v>5964476.0300000003</v>
          </cell>
          <cell r="S2902">
            <v>6303936.7199999997</v>
          </cell>
          <cell r="T2902">
            <v>6371303.9199999999</v>
          </cell>
          <cell r="U2902">
            <v>4047333.83</v>
          </cell>
          <cell r="V2902">
            <v>8708828.1500000004</v>
          </cell>
          <cell r="W2902">
            <v>8887310.9499999993</v>
          </cell>
          <cell r="X2902">
            <v>9300503.4399999995</v>
          </cell>
          <cell r="Y2902">
            <v>8729326.8200000003</v>
          </cell>
          <cell r="Z2902">
            <v>8595188.6799999997</v>
          </cell>
          <cell r="AA2902">
            <v>8028759.0499999998</v>
          </cell>
          <cell r="AB2902">
            <v>7367395.3099999996</v>
          </cell>
          <cell r="AC2902">
            <v>7703731.6599999992</v>
          </cell>
          <cell r="AD2902">
            <v>7480421.2199999988</v>
          </cell>
          <cell r="AE2902">
            <v>6707148.0799999991</v>
          </cell>
          <cell r="AF2902">
            <v>4895555.97</v>
          </cell>
          <cell r="AG2902">
            <v>5132958.51</v>
          </cell>
          <cell r="AH2902">
            <v>9433148.25</v>
          </cell>
          <cell r="AI2902">
            <v>14522134.84</v>
          </cell>
          <cell r="AJ2902">
            <v>12218744.550000001</v>
          </cell>
          <cell r="AK2902">
            <v>14891908.280000001</v>
          </cell>
          <cell r="AL2902">
            <v>13936431.15</v>
          </cell>
          <cell r="AM2902">
            <v>13903931.92</v>
          </cell>
          <cell r="AN2902">
            <v>13509353.140000001</v>
          </cell>
          <cell r="AO2902">
            <v>14348313</v>
          </cell>
          <cell r="AP2902">
            <v>12628629.810000001</v>
          </cell>
          <cell r="AQ2902">
            <v>10506617.779999999</v>
          </cell>
          <cell r="AR2902">
            <v>9054911.5999999996</v>
          </cell>
          <cell r="AS2902">
            <v>9292423.6400000006</v>
          </cell>
          <cell r="AT2902">
            <v>8999137</v>
          </cell>
          <cell r="AU2902">
            <v>9292110.3000000007</v>
          </cell>
          <cell r="AV2902">
            <v>5696747.96</v>
          </cell>
          <cell r="AW2902">
            <v>3432437.05</v>
          </cell>
          <cell r="AX2902">
            <v>3353535.85</v>
          </cell>
          <cell r="AY2902">
            <v>3462964.3</v>
          </cell>
          <cell r="AZ2902">
            <v>3173425.08</v>
          </cell>
          <cell r="BA2902">
            <v>0.03</v>
          </cell>
          <cell r="BB2902">
            <v>0</v>
          </cell>
          <cell r="BC2902">
            <v>0</v>
          </cell>
          <cell r="BD2902">
            <v>0</v>
          </cell>
          <cell r="BE2902">
            <v>0</v>
          </cell>
          <cell r="BF2902">
            <v>0</v>
          </cell>
          <cell r="BG2902">
            <v>0</v>
          </cell>
          <cell r="BH2902">
            <v>0</v>
          </cell>
          <cell r="BI2902">
            <v>0</v>
          </cell>
          <cell r="BJ2902">
            <v>0</v>
          </cell>
          <cell r="BK2902">
            <v>0</v>
          </cell>
          <cell r="BL2902">
            <v>0</v>
          </cell>
        </row>
        <row r="2903">
          <cell r="B2903" t="str">
            <v>2.1.03.01.00011</v>
          </cell>
          <cell r="C2903" t="str">
            <v xml:space="preserve">BMC S/A                                           </v>
          </cell>
          <cell r="D2903">
            <v>5</v>
          </cell>
          <cell r="E2903">
            <v>0</v>
          </cell>
          <cell r="F2903">
            <v>0</v>
          </cell>
          <cell r="G2903">
            <v>0</v>
          </cell>
          <cell r="H2903">
            <v>0</v>
          </cell>
          <cell r="I2903">
            <v>0</v>
          </cell>
          <cell r="J2903">
            <v>0</v>
          </cell>
          <cell r="K2903">
            <v>0</v>
          </cell>
          <cell r="L2903">
            <v>0</v>
          </cell>
          <cell r="M2903">
            <v>0</v>
          </cell>
          <cell r="N2903">
            <v>0</v>
          </cell>
          <cell r="O2903">
            <v>0</v>
          </cell>
          <cell r="P2903">
            <v>0</v>
          </cell>
          <cell r="Q2903">
            <v>2752480.31</v>
          </cell>
          <cell r="R2903">
            <v>2855954.91</v>
          </cell>
          <cell r="S2903">
            <v>3018498.02</v>
          </cell>
          <cell r="T2903">
            <v>3050755.28</v>
          </cell>
          <cell r="U2903">
            <v>681021.07</v>
          </cell>
          <cell r="V2903">
            <v>-30558.04</v>
          </cell>
          <cell r="W2903">
            <v>15.12</v>
          </cell>
          <cell r="X2903">
            <v>15.12</v>
          </cell>
          <cell r="Y2903">
            <v>15.12</v>
          </cell>
          <cell r="Z2903">
            <v>15.12</v>
          </cell>
          <cell r="AA2903">
            <v>15.12</v>
          </cell>
          <cell r="AB2903">
            <v>0</v>
          </cell>
          <cell r="AC2903">
            <v>0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H2903">
            <v>0</v>
          </cell>
          <cell r="AI2903">
            <v>3210790.25</v>
          </cell>
          <cell r="AJ2903">
            <v>2831290.64</v>
          </cell>
          <cell r="AK2903">
            <v>3648742.32</v>
          </cell>
          <cell r="AL2903">
            <v>3414636</v>
          </cell>
          <cell r="AM2903">
            <v>3406673.2</v>
          </cell>
          <cell r="AN2903">
            <v>3309995.44</v>
          </cell>
          <cell r="AO2903">
            <v>769104</v>
          </cell>
          <cell r="AP2903">
            <v>776777.6</v>
          </cell>
          <cell r="AQ2903">
            <v>730975.8</v>
          </cell>
          <cell r="AR2903">
            <v>629976.4</v>
          </cell>
          <cell r="AS2903">
            <v>0</v>
          </cell>
          <cell r="AT2903">
            <v>0</v>
          </cell>
          <cell r="AU2903">
            <v>2063673.6</v>
          </cell>
          <cell r="AV2903">
            <v>2064369.49</v>
          </cell>
          <cell r="AW2903">
            <v>3052830.56</v>
          </cell>
          <cell r="AX2903">
            <v>3441349.64</v>
          </cell>
          <cell r="AY2903">
            <v>3553643.52</v>
          </cell>
          <cell r="AZ2903">
            <v>3481110.35</v>
          </cell>
          <cell r="BA2903">
            <v>3543402.13</v>
          </cell>
          <cell r="BB2903">
            <v>3510750.15</v>
          </cell>
          <cell r="BC2903">
            <v>1471138.64</v>
          </cell>
          <cell r="BD2903">
            <v>0</v>
          </cell>
          <cell r="BE2903">
            <v>0</v>
          </cell>
          <cell r="BF2903">
            <v>0</v>
          </cell>
          <cell r="BG2903">
            <v>0</v>
          </cell>
          <cell r="BH2903">
            <v>0</v>
          </cell>
          <cell r="BI2903">
            <v>0</v>
          </cell>
          <cell r="BJ2903">
            <v>0</v>
          </cell>
          <cell r="BK2903">
            <v>0</v>
          </cell>
          <cell r="BL2903">
            <v>0</v>
          </cell>
        </row>
        <row r="2904">
          <cell r="B2904" t="str">
            <v>2.1.03.01.00012</v>
          </cell>
          <cell r="C2904" t="str">
            <v xml:space="preserve">BMD S/A                                           </v>
          </cell>
          <cell r="D2904">
            <v>5</v>
          </cell>
          <cell r="E2904">
            <v>0</v>
          </cell>
          <cell r="F2904">
            <v>0</v>
          </cell>
          <cell r="G2904">
            <v>0</v>
          </cell>
          <cell r="H2904">
            <v>0</v>
          </cell>
          <cell r="I2904">
            <v>0</v>
          </cell>
          <cell r="J2904">
            <v>0</v>
          </cell>
          <cell r="K2904">
            <v>0</v>
          </cell>
          <cell r="L2904">
            <v>0</v>
          </cell>
          <cell r="M2904">
            <v>0</v>
          </cell>
          <cell r="N2904">
            <v>0</v>
          </cell>
          <cell r="O2904">
            <v>0</v>
          </cell>
          <cell r="P2904">
            <v>0</v>
          </cell>
          <cell r="AO2904">
            <v>0</v>
          </cell>
          <cell r="AP2904">
            <v>0</v>
          </cell>
          <cell r="AQ2904">
            <v>0</v>
          </cell>
          <cell r="AR2904">
            <v>0</v>
          </cell>
          <cell r="AS2904">
            <v>0</v>
          </cell>
          <cell r="AT2904">
            <v>0</v>
          </cell>
          <cell r="AU2904">
            <v>0</v>
          </cell>
          <cell r="AV2904">
            <v>0</v>
          </cell>
          <cell r="AW2904">
            <v>0</v>
          </cell>
          <cell r="AX2904">
            <v>0</v>
          </cell>
          <cell r="AY2904">
            <v>0</v>
          </cell>
          <cell r="AZ2904">
            <v>0</v>
          </cell>
          <cell r="BA2904">
            <v>0</v>
          </cell>
          <cell r="BB2904">
            <v>0</v>
          </cell>
          <cell r="BC2904">
            <v>0</v>
          </cell>
          <cell r="BD2904">
            <v>0</v>
          </cell>
          <cell r="BE2904">
            <v>0</v>
          </cell>
          <cell r="BF2904">
            <v>0</v>
          </cell>
          <cell r="BG2904">
            <v>0</v>
          </cell>
          <cell r="BH2904">
            <v>0</v>
          </cell>
          <cell r="BI2904">
            <v>0</v>
          </cell>
          <cell r="BJ2904">
            <v>0</v>
          </cell>
          <cell r="BK2904">
            <v>0</v>
          </cell>
          <cell r="BL2904">
            <v>0</v>
          </cell>
        </row>
        <row r="2905">
          <cell r="B2905" t="str">
            <v>2.1.03.01.00013</v>
          </cell>
          <cell r="C2905" t="str">
            <v xml:space="preserve">BMD S/A                                           </v>
          </cell>
          <cell r="D2905">
            <v>5</v>
          </cell>
          <cell r="E2905">
            <v>0</v>
          </cell>
          <cell r="F2905">
            <v>0</v>
          </cell>
          <cell r="G2905">
            <v>0</v>
          </cell>
          <cell r="H2905">
            <v>0</v>
          </cell>
          <cell r="I2905">
            <v>0</v>
          </cell>
          <cell r="J2905">
            <v>0</v>
          </cell>
          <cell r="K2905">
            <v>0</v>
          </cell>
          <cell r="L2905">
            <v>0</v>
          </cell>
          <cell r="M2905">
            <v>0</v>
          </cell>
          <cell r="N2905">
            <v>0</v>
          </cell>
          <cell r="O2905">
            <v>0</v>
          </cell>
          <cell r="P2905">
            <v>0</v>
          </cell>
          <cell r="AO2905">
            <v>0</v>
          </cell>
          <cell r="AP2905">
            <v>0</v>
          </cell>
          <cell r="AQ2905">
            <v>0</v>
          </cell>
          <cell r="AR2905">
            <v>0</v>
          </cell>
          <cell r="AS2905">
            <v>0</v>
          </cell>
          <cell r="AT2905">
            <v>0</v>
          </cell>
          <cell r="AU2905">
            <v>0</v>
          </cell>
          <cell r="AV2905">
            <v>0</v>
          </cell>
          <cell r="AW2905">
            <v>0</v>
          </cell>
          <cell r="AX2905">
            <v>0</v>
          </cell>
          <cell r="AY2905">
            <v>0</v>
          </cell>
          <cell r="AZ2905">
            <v>0</v>
          </cell>
          <cell r="BA2905">
            <v>0</v>
          </cell>
          <cell r="BB2905">
            <v>0</v>
          </cell>
          <cell r="BC2905">
            <v>0</v>
          </cell>
          <cell r="BD2905">
            <v>0</v>
          </cell>
          <cell r="BE2905">
            <v>0</v>
          </cell>
          <cell r="BF2905">
            <v>0</v>
          </cell>
          <cell r="BG2905">
            <v>0</v>
          </cell>
          <cell r="BH2905">
            <v>0</v>
          </cell>
          <cell r="BI2905">
            <v>0</v>
          </cell>
          <cell r="BJ2905">
            <v>0</v>
          </cell>
          <cell r="BK2905">
            <v>0</v>
          </cell>
          <cell r="BL2905">
            <v>0</v>
          </cell>
        </row>
        <row r="2906">
          <cell r="B2906" t="str">
            <v>2.1.03.01.00014</v>
          </cell>
          <cell r="C2906" t="str">
            <v xml:space="preserve">BNL DO BRASIL S/A                                 </v>
          </cell>
          <cell r="D2906">
            <v>5</v>
          </cell>
          <cell r="E2906">
            <v>0</v>
          </cell>
          <cell r="F2906">
            <v>0</v>
          </cell>
          <cell r="G2906">
            <v>0</v>
          </cell>
          <cell r="H2906">
            <v>0</v>
          </cell>
          <cell r="I2906">
            <v>0</v>
          </cell>
          <cell r="J2906">
            <v>0</v>
          </cell>
          <cell r="K2906">
            <v>0</v>
          </cell>
          <cell r="L2906">
            <v>0</v>
          </cell>
          <cell r="M2906">
            <v>0</v>
          </cell>
          <cell r="N2906">
            <v>0</v>
          </cell>
          <cell r="O2906">
            <v>0</v>
          </cell>
          <cell r="P2906">
            <v>0</v>
          </cell>
          <cell r="Q2906">
            <v>4933170.21</v>
          </cell>
          <cell r="R2906">
            <v>5118623.9800000004</v>
          </cell>
          <cell r="S2906">
            <v>5409944.0499999998</v>
          </cell>
          <cell r="T2906">
            <v>5308714.75</v>
          </cell>
          <cell r="U2906">
            <v>1714133.01</v>
          </cell>
          <cell r="V2906">
            <v>5048860.3899999997</v>
          </cell>
          <cell r="W2906">
            <v>5534219.8700000001</v>
          </cell>
          <cell r="X2906">
            <v>5808279.0499999998</v>
          </cell>
          <cell r="Y2906">
            <v>6080517.2300000004</v>
          </cell>
          <cell r="Z2906">
            <v>6162006.5899999999</v>
          </cell>
          <cell r="AA2906">
            <v>5852181.5</v>
          </cell>
          <cell r="AB2906">
            <v>5370111.9000000004</v>
          </cell>
          <cell r="AC2906">
            <v>5596682.29</v>
          </cell>
          <cell r="AD2906">
            <v>5434449.5599999996</v>
          </cell>
          <cell r="AE2906">
            <v>5377517.6699999999</v>
          </cell>
          <cell r="AF2906">
            <v>5467544.1299999999</v>
          </cell>
          <cell r="AG2906">
            <v>5836675.6600000001</v>
          </cell>
          <cell r="AH2906">
            <v>6582807.4000000004</v>
          </cell>
          <cell r="AI2906">
            <v>7934592.6200000001</v>
          </cell>
          <cell r="AJ2906">
            <v>2.0000000484287739E-2</v>
          </cell>
          <cell r="AK2906">
            <v>2.0000000484287739E-2</v>
          </cell>
          <cell r="AL2906">
            <v>2524162.52</v>
          </cell>
          <cell r="AM2906">
            <v>7894841.54</v>
          </cell>
          <cell r="AN2906">
            <v>7726804.5700000003</v>
          </cell>
          <cell r="AO2906">
            <v>8434926.25</v>
          </cell>
          <cell r="AP2906">
            <v>8519084.2400000002</v>
          </cell>
          <cell r="AQ2906">
            <v>8016766.21</v>
          </cell>
          <cell r="AR2906">
            <v>4907920.2</v>
          </cell>
          <cell r="AS2906">
            <v>4579309.3499999996</v>
          </cell>
          <cell r="AT2906">
            <v>8171527.8300000001</v>
          </cell>
          <cell r="AU2906">
            <v>8437557</v>
          </cell>
          <cell r="AV2906">
            <v>8440402.2300000004</v>
          </cell>
          <cell r="AW2906">
            <v>8317772.7400000002</v>
          </cell>
          <cell r="AX2906">
            <v>8126573.1699999999</v>
          </cell>
          <cell r="AY2906">
            <v>8391748.7699999996</v>
          </cell>
          <cell r="AZ2906">
            <v>8220465.8200000003</v>
          </cell>
          <cell r="BA2906">
            <v>8367564.2999999998</v>
          </cell>
          <cell r="BB2906">
            <v>5567671.2199999997</v>
          </cell>
          <cell r="BC2906">
            <v>0</v>
          </cell>
          <cell r="BD2906">
            <v>0</v>
          </cell>
          <cell r="BE2906">
            <v>0</v>
          </cell>
          <cell r="BF2906">
            <v>0</v>
          </cell>
          <cell r="BG2906">
            <v>0</v>
          </cell>
          <cell r="BH2906">
            <v>0</v>
          </cell>
          <cell r="BI2906">
            <v>0</v>
          </cell>
          <cell r="BJ2906">
            <v>0</v>
          </cell>
          <cell r="BK2906">
            <v>0</v>
          </cell>
          <cell r="BL2906">
            <v>0</v>
          </cell>
        </row>
        <row r="2907">
          <cell r="B2907" t="str">
            <v>2.1.03.01.00015</v>
          </cell>
          <cell r="C2907" t="str">
            <v xml:space="preserve">BOAVISTA S/A                                      </v>
          </cell>
          <cell r="D2907">
            <v>5</v>
          </cell>
          <cell r="E2907">
            <v>0</v>
          </cell>
          <cell r="F2907">
            <v>0</v>
          </cell>
          <cell r="G2907">
            <v>0</v>
          </cell>
          <cell r="H2907">
            <v>0</v>
          </cell>
          <cell r="I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  <cell r="O2907">
            <v>0</v>
          </cell>
          <cell r="P2907">
            <v>0</v>
          </cell>
          <cell r="Q2907">
            <v>5814704.46</v>
          </cell>
          <cell r="R2907">
            <v>5186585.13</v>
          </cell>
          <cell r="S2907">
            <v>5481773.1299999999</v>
          </cell>
          <cell r="T2907">
            <v>2371404.46</v>
          </cell>
          <cell r="U2907">
            <v>1653109.2</v>
          </cell>
          <cell r="V2907">
            <v>0</v>
          </cell>
          <cell r="W2907">
            <v>0</v>
          </cell>
          <cell r="X2907">
            <v>0</v>
          </cell>
          <cell r="Y2907">
            <v>0</v>
          </cell>
          <cell r="Z2907">
            <v>0</v>
          </cell>
          <cell r="AA2907">
            <v>0</v>
          </cell>
          <cell r="AB2907">
            <v>0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H2907">
            <v>0</v>
          </cell>
          <cell r="AI2907">
            <v>0</v>
          </cell>
          <cell r="AJ2907">
            <v>0</v>
          </cell>
          <cell r="AK2907">
            <v>0</v>
          </cell>
          <cell r="AL2907">
            <v>0</v>
          </cell>
          <cell r="AM2907">
            <v>0</v>
          </cell>
          <cell r="AN2907">
            <v>0</v>
          </cell>
          <cell r="AO2907">
            <v>0</v>
          </cell>
          <cell r="AP2907">
            <v>0</v>
          </cell>
          <cell r="AQ2907">
            <v>0</v>
          </cell>
          <cell r="AR2907">
            <v>0</v>
          </cell>
          <cell r="AS2907">
            <v>0</v>
          </cell>
          <cell r="AT2907">
            <v>0</v>
          </cell>
          <cell r="AU2907">
            <v>0</v>
          </cell>
          <cell r="AV2907">
            <v>0</v>
          </cell>
          <cell r="AW2907">
            <v>0</v>
          </cell>
          <cell r="AX2907">
            <v>0</v>
          </cell>
          <cell r="AY2907">
            <v>0</v>
          </cell>
          <cell r="AZ2907">
            <v>0</v>
          </cell>
          <cell r="BA2907">
            <v>0</v>
          </cell>
          <cell r="BB2907">
            <v>0</v>
          </cell>
          <cell r="BC2907">
            <v>0</v>
          </cell>
          <cell r="BD2907">
            <v>0</v>
          </cell>
          <cell r="BE2907">
            <v>0</v>
          </cell>
          <cell r="BF2907">
            <v>0</v>
          </cell>
          <cell r="BG2907">
            <v>0</v>
          </cell>
          <cell r="BH2907">
            <v>0</v>
          </cell>
          <cell r="BI2907">
            <v>0</v>
          </cell>
          <cell r="BJ2907">
            <v>0</v>
          </cell>
          <cell r="BK2907">
            <v>0</v>
          </cell>
          <cell r="BL2907">
            <v>0</v>
          </cell>
        </row>
        <row r="2908">
          <cell r="B2908" t="str">
            <v>2.1.03.01.00016</v>
          </cell>
          <cell r="C2908" t="str">
            <v xml:space="preserve">BOSTON S/A                                        </v>
          </cell>
          <cell r="D2908">
            <v>5</v>
          </cell>
          <cell r="E2908">
            <v>0</v>
          </cell>
          <cell r="F2908">
            <v>0</v>
          </cell>
          <cell r="G2908">
            <v>0</v>
          </cell>
          <cell r="H2908">
            <v>0</v>
          </cell>
          <cell r="I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12816654.09</v>
          </cell>
          <cell r="R2908">
            <v>11628376.35</v>
          </cell>
          <cell r="S2908">
            <v>10211463.279999999</v>
          </cell>
          <cell r="T2908">
            <v>4691118.92</v>
          </cell>
          <cell r="U2908">
            <v>7100479.4199999999</v>
          </cell>
          <cell r="V2908">
            <v>9482599.7699999996</v>
          </cell>
          <cell r="W2908">
            <v>10068445.390000001</v>
          </cell>
          <cell r="X2908">
            <v>17664853.800000001</v>
          </cell>
          <cell r="Y2908">
            <v>12402364.029999999</v>
          </cell>
          <cell r="Z2908">
            <v>12892781.93</v>
          </cell>
          <cell r="AA2908">
            <v>12160477.289999999</v>
          </cell>
          <cell r="AB2908">
            <v>11158765.98</v>
          </cell>
          <cell r="AC2908">
            <v>11629565.470000001</v>
          </cell>
          <cell r="AD2908">
            <v>6964629.2300000004</v>
          </cell>
          <cell r="AE2908">
            <v>2152201.39</v>
          </cell>
          <cell r="AF2908">
            <v>2188231.96</v>
          </cell>
          <cell r="AG2908">
            <v>2335966.5699999998</v>
          </cell>
          <cell r="AH2908">
            <v>0</v>
          </cell>
          <cell r="AI2908">
            <v>9395059.2400000002</v>
          </cell>
          <cell r="AJ2908">
            <v>7994797.3900000006</v>
          </cell>
          <cell r="AK2908">
            <v>10303059.100000001</v>
          </cell>
          <cell r="AL2908">
            <v>9642006.3100000024</v>
          </cell>
          <cell r="AM2908">
            <v>9619521.5200000033</v>
          </cell>
          <cell r="AN2908">
            <v>9346529.7400000039</v>
          </cell>
          <cell r="AO2908">
            <v>9332509.8100000005</v>
          </cell>
          <cell r="AP2908">
            <v>9425623.2899999991</v>
          </cell>
          <cell r="AQ2908">
            <v>7555101.7199999997</v>
          </cell>
          <cell r="AR2908">
            <v>6171682.8899999997</v>
          </cell>
          <cell r="AS2908">
            <v>5687066.4800000004</v>
          </cell>
          <cell r="AT2908">
            <v>5368623.41</v>
          </cell>
          <cell r="AU2908">
            <v>9384846.2300000004</v>
          </cell>
          <cell r="AV2908">
            <v>18088058.710000001</v>
          </cell>
          <cell r="AW2908">
            <v>17674572.289999999</v>
          </cell>
          <cell r="AX2908">
            <v>17268288.079999998</v>
          </cell>
          <cell r="AY2908">
            <v>17831765.579999998</v>
          </cell>
          <cell r="AZ2908">
            <v>17467802.640000001</v>
          </cell>
          <cell r="BA2908">
            <v>15666633.01</v>
          </cell>
          <cell r="BB2908">
            <v>15522267.08</v>
          </cell>
          <cell r="BC2908">
            <v>15397611.630000001</v>
          </cell>
          <cell r="BD2908">
            <v>0</v>
          </cell>
          <cell r="BE2908">
            <v>0</v>
          </cell>
          <cell r="BF2908">
            <v>0</v>
          </cell>
          <cell r="BG2908">
            <v>0</v>
          </cell>
          <cell r="BH2908">
            <v>0</v>
          </cell>
          <cell r="BI2908">
            <v>0</v>
          </cell>
          <cell r="BJ2908">
            <v>0</v>
          </cell>
          <cell r="BK2908">
            <v>0</v>
          </cell>
          <cell r="BL2908">
            <v>0</v>
          </cell>
        </row>
        <row r="2909">
          <cell r="B2909" t="str">
            <v>2.1.03.01.00017</v>
          </cell>
          <cell r="C2909" t="str">
            <v xml:space="preserve">BOZANO,SIMONSEN S/A                               </v>
          </cell>
          <cell r="D2909">
            <v>5</v>
          </cell>
          <cell r="E2909">
            <v>0</v>
          </cell>
          <cell r="F2909">
            <v>0</v>
          </cell>
          <cell r="G2909">
            <v>0</v>
          </cell>
          <cell r="H2909">
            <v>0</v>
          </cell>
          <cell r="I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  <cell r="O2909">
            <v>0</v>
          </cell>
          <cell r="P2909">
            <v>0</v>
          </cell>
          <cell r="AO2909">
            <v>0</v>
          </cell>
          <cell r="AP2909">
            <v>0</v>
          </cell>
          <cell r="AQ2909">
            <v>0</v>
          </cell>
          <cell r="AR2909">
            <v>0</v>
          </cell>
          <cell r="AS2909">
            <v>0</v>
          </cell>
          <cell r="AT2909">
            <v>0</v>
          </cell>
          <cell r="AU2909">
            <v>0</v>
          </cell>
          <cell r="AV2909">
            <v>0</v>
          </cell>
          <cell r="AW2909">
            <v>0</v>
          </cell>
          <cell r="AX2909">
            <v>0</v>
          </cell>
          <cell r="AY2909">
            <v>0</v>
          </cell>
          <cell r="AZ2909">
            <v>0</v>
          </cell>
          <cell r="BA2909">
            <v>0</v>
          </cell>
          <cell r="BB2909">
            <v>0</v>
          </cell>
          <cell r="BC2909">
            <v>0</v>
          </cell>
          <cell r="BD2909">
            <v>0</v>
          </cell>
          <cell r="BE2909">
            <v>0</v>
          </cell>
          <cell r="BF2909">
            <v>0</v>
          </cell>
          <cell r="BG2909">
            <v>0</v>
          </cell>
          <cell r="BH2909">
            <v>0</v>
          </cell>
          <cell r="BI2909">
            <v>0</v>
          </cell>
          <cell r="BJ2909">
            <v>0</v>
          </cell>
          <cell r="BK2909">
            <v>0</v>
          </cell>
          <cell r="BL2909">
            <v>0</v>
          </cell>
        </row>
        <row r="2910">
          <cell r="B2910" t="str">
            <v>2.1.03.01.00018</v>
          </cell>
          <cell r="C2910" t="str">
            <v xml:space="preserve">BRADESCO S/A                                      </v>
          </cell>
          <cell r="D2910">
            <v>5</v>
          </cell>
          <cell r="E2910">
            <v>0</v>
          </cell>
          <cell r="F2910">
            <v>0</v>
          </cell>
          <cell r="G2910">
            <v>0</v>
          </cell>
          <cell r="H2910">
            <v>0</v>
          </cell>
          <cell r="I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  <cell r="O2910">
            <v>0</v>
          </cell>
          <cell r="P2910">
            <v>0</v>
          </cell>
          <cell r="Q2910">
            <v>7736724.9500000002</v>
          </cell>
          <cell r="R2910">
            <v>8027573.3700000001</v>
          </cell>
          <cell r="S2910">
            <v>8484452.6699999999</v>
          </cell>
          <cell r="T2910">
            <v>8575122.0099999998</v>
          </cell>
          <cell r="U2910">
            <v>9263188.5199999996</v>
          </cell>
          <cell r="V2910">
            <v>0.01</v>
          </cell>
          <cell r="W2910">
            <v>8514898.8699999992</v>
          </cell>
          <cell r="X2910">
            <v>8936563.75</v>
          </cell>
          <cell r="Y2910">
            <v>7862279.6600000001</v>
          </cell>
          <cell r="Z2910">
            <v>8814428.5600000005</v>
          </cell>
          <cell r="AA2910">
            <v>8233550.8499999996</v>
          </cell>
          <cell r="AB2910">
            <v>7555317.5099999998</v>
          </cell>
          <cell r="AC2910">
            <v>7874083.9299999997</v>
          </cell>
          <cell r="AD2910">
            <v>7645835.46</v>
          </cell>
          <cell r="AE2910">
            <v>7565736.8499999996</v>
          </cell>
          <cell r="AF2910">
            <v>1399308.75</v>
          </cell>
          <cell r="AG2910">
            <v>1493780.6</v>
          </cell>
          <cell r="AH2910">
            <v>0</v>
          </cell>
          <cell r="AI2910">
            <v>11267680.77</v>
          </cell>
          <cell r="AJ2910">
            <v>10569029.529999999</v>
          </cell>
          <cell r="AK2910">
            <v>13887690.93</v>
          </cell>
          <cell r="AL2910">
            <v>12993000.209999999</v>
          </cell>
          <cell r="AM2910">
            <v>12962701.029999999</v>
          </cell>
          <cell r="AN2910">
            <v>12594833.379999999</v>
          </cell>
          <cell r="AO2910">
            <v>11446344.609999999</v>
          </cell>
          <cell r="AP2910">
            <v>11560548.5</v>
          </cell>
          <cell r="AQ2910">
            <v>5465582.3399999999</v>
          </cell>
          <cell r="AR2910">
            <v>608418.49</v>
          </cell>
          <cell r="AS2910">
            <v>884163.99</v>
          </cell>
          <cell r="AT2910">
            <v>9978746.7599999998</v>
          </cell>
          <cell r="AU2910">
            <v>10303611.949999999</v>
          </cell>
          <cell r="AV2910">
            <v>10307086.439999999</v>
          </cell>
          <cell r="AW2910">
            <v>10157335.75</v>
          </cell>
          <cell r="AX2910">
            <v>9923849.75</v>
          </cell>
          <cell r="AY2910">
            <v>10247672.59</v>
          </cell>
          <cell r="AZ2910">
            <v>10038508.050000001</v>
          </cell>
          <cell r="BA2910">
            <v>10218139.390000001</v>
          </cell>
          <cell r="BB2910">
            <v>10123980.6</v>
          </cell>
          <cell r="BC2910">
            <v>1466805.77</v>
          </cell>
          <cell r="BD2910">
            <v>0</v>
          </cell>
          <cell r="BE2910">
            <v>0</v>
          </cell>
          <cell r="BF2910">
            <v>0</v>
          </cell>
          <cell r="BG2910">
            <v>0</v>
          </cell>
          <cell r="BH2910">
            <v>0</v>
          </cell>
          <cell r="BI2910">
            <v>0</v>
          </cell>
          <cell r="BJ2910">
            <v>0</v>
          </cell>
          <cell r="BK2910">
            <v>0</v>
          </cell>
          <cell r="BL2910">
            <v>0</v>
          </cell>
        </row>
        <row r="2911">
          <cell r="B2911" t="str">
            <v>2.1.03.01.00019</v>
          </cell>
          <cell r="C2911" t="str">
            <v xml:space="preserve">BRASIL S/A                                        </v>
          </cell>
          <cell r="D2911">
            <v>5</v>
          </cell>
          <cell r="E2911">
            <v>0</v>
          </cell>
          <cell r="F2911">
            <v>0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  <cell r="O2911">
            <v>0</v>
          </cell>
          <cell r="P2911">
            <v>0</v>
          </cell>
          <cell r="Q2911">
            <v>8122739.7599999998</v>
          </cell>
          <cell r="R2911">
            <v>9437384.25</v>
          </cell>
          <cell r="S2911">
            <v>9974501.1400000006</v>
          </cell>
          <cell r="T2911">
            <v>8349442.5</v>
          </cell>
          <cell r="U2911">
            <v>8162955.8799999999</v>
          </cell>
          <cell r="V2911">
            <v>5897346.7300000004</v>
          </cell>
          <cell r="W2911">
            <v>13832377.16</v>
          </cell>
          <cell r="X2911">
            <v>14708338.289999999</v>
          </cell>
          <cell r="Y2911">
            <v>13296101.810000001</v>
          </cell>
          <cell r="Z2911">
            <v>13790339.25</v>
          </cell>
          <cell r="AA2911">
            <v>13540316.789999999</v>
          </cell>
          <cell r="AB2911">
            <v>11267526.59</v>
          </cell>
          <cell r="AC2911">
            <v>12547122.65</v>
          </cell>
          <cell r="AD2911">
            <v>12323190.630000001</v>
          </cell>
          <cell r="AE2911">
            <v>12101147.550000001</v>
          </cell>
          <cell r="AF2911">
            <v>12905594.74</v>
          </cell>
          <cell r="AG2911">
            <v>13746629.07</v>
          </cell>
          <cell r="AH2911">
            <v>14869885.640000001</v>
          </cell>
          <cell r="AI2911">
            <v>13150803.370000001</v>
          </cell>
          <cell r="AJ2911">
            <v>11633077.190000001</v>
          </cell>
          <cell r="AK2911">
            <v>6747563.7400000012</v>
          </cell>
          <cell r="AL2911">
            <v>10095388.850000001</v>
          </cell>
          <cell r="AM2911">
            <v>9676944.7100000009</v>
          </cell>
          <cell r="AN2911">
            <v>9237600.870000001</v>
          </cell>
          <cell r="AO2911">
            <v>9419195.5399999991</v>
          </cell>
          <cell r="AP2911">
            <v>9513173.9100000001</v>
          </cell>
          <cell r="AQ2911">
            <v>8415744.5299999993</v>
          </cell>
          <cell r="AR2911">
            <v>7352489.2400000002</v>
          </cell>
          <cell r="AS2911">
            <v>6972214.5700000003</v>
          </cell>
          <cell r="AT2911">
            <v>7520561.7599999998</v>
          </cell>
          <cell r="AU2911">
            <v>8089231.5899999999</v>
          </cell>
          <cell r="AV2911">
            <v>10267585.460000001</v>
          </cell>
          <cell r="AW2911">
            <v>10269571</v>
          </cell>
          <cell r="AX2911">
            <v>10358969.039999999</v>
          </cell>
          <cell r="AY2911">
            <v>11295718.359999999</v>
          </cell>
          <cell r="AZ2911">
            <v>11065162.23</v>
          </cell>
          <cell r="BA2911">
            <v>15351915.66</v>
          </cell>
          <cell r="BB2911">
            <v>14269438.1</v>
          </cell>
          <cell r="BC2911">
            <v>11936230.57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  <cell r="BK2911">
            <v>0</v>
          </cell>
          <cell r="BL2911">
            <v>0</v>
          </cell>
        </row>
        <row r="2912">
          <cell r="B2912" t="str">
            <v>2.1.03.01.00020</v>
          </cell>
          <cell r="C2912" t="str">
            <v xml:space="preserve">CCF S/A                                           </v>
          </cell>
          <cell r="D2912">
            <v>5</v>
          </cell>
          <cell r="E2912">
            <v>0</v>
          </cell>
          <cell r="F2912">
            <v>0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0</v>
          </cell>
          <cell r="P2912">
            <v>0</v>
          </cell>
          <cell r="Q2912">
            <v>1893279.63</v>
          </cell>
          <cell r="R2912">
            <v>1964454.11</v>
          </cell>
          <cell r="S2912">
            <v>2076258.56</v>
          </cell>
          <cell r="T2912">
            <v>2098446.56</v>
          </cell>
          <cell r="U2912">
            <v>2266825.6</v>
          </cell>
          <cell r="V2912">
            <v>0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0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0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0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0</v>
          </cell>
          <cell r="AY2912">
            <v>0</v>
          </cell>
          <cell r="AZ2912">
            <v>0</v>
          </cell>
          <cell r="BA2912">
            <v>0</v>
          </cell>
          <cell r="BB2912">
            <v>0</v>
          </cell>
          <cell r="BC2912">
            <v>0</v>
          </cell>
          <cell r="BD2912">
            <v>0</v>
          </cell>
          <cell r="BE2912">
            <v>0</v>
          </cell>
          <cell r="BF2912">
            <v>0</v>
          </cell>
          <cell r="BG2912">
            <v>0</v>
          </cell>
          <cell r="BH2912">
            <v>0</v>
          </cell>
          <cell r="BI2912">
            <v>0</v>
          </cell>
          <cell r="BJ2912">
            <v>0</v>
          </cell>
          <cell r="BK2912">
            <v>0</v>
          </cell>
          <cell r="BL2912">
            <v>0</v>
          </cell>
        </row>
        <row r="2913">
          <cell r="B2913" t="str">
            <v>2.1.03.01.00021</v>
          </cell>
          <cell r="C2913" t="str">
            <v xml:space="preserve">CIDADE S/A                                        </v>
          </cell>
          <cell r="D2913">
            <v>5</v>
          </cell>
          <cell r="E2913">
            <v>0</v>
          </cell>
          <cell r="F2913">
            <v>0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  <cell r="O2913">
            <v>0</v>
          </cell>
          <cell r="P2913">
            <v>0</v>
          </cell>
          <cell r="AO2913">
            <v>0</v>
          </cell>
          <cell r="AP2913">
            <v>0</v>
          </cell>
          <cell r="AQ2913">
            <v>0</v>
          </cell>
          <cell r="AR2913">
            <v>0</v>
          </cell>
          <cell r="AS2913">
            <v>0</v>
          </cell>
          <cell r="AT2913">
            <v>0</v>
          </cell>
          <cell r="AU2913">
            <v>0</v>
          </cell>
          <cell r="AV2913">
            <v>0</v>
          </cell>
          <cell r="AW2913">
            <v>0</v>
          </cell>
          <cell r="AX2913">
            <v>0</v>
          </cell>
          <cell r="AY2913">
            <v>0</v>
          </cell>
          <cell r="AZ2913">
            <v>0</v>
          </cell>
          <cell r="BA2913">
            <v>0</v>
          </cell>
          <cell r="BB2913">
            <v>0</v>
          </cell>
          <cell r="BC2913">
            <v>0</v>
          </cell>
          <cell r="BD2913">
            <v>0</v>
          </cell>
          <cell r="BE2913">
            <v>0</v>
          </cell>
          <cell r="BF2913">
            <v>0</v>
          </cell>
          <cell r="BG2913">
            <v>0</v>
          </cell>
          <cell r="BH2913">
            <v>0</v>
          </cell>
          <cell r="BI2913">
            <v>0</v>
          </cell>
          <cell r="BJ2913">
            <v>0</v>
          </cell>
          <cell r="BK2913">
            <v>0</v>
          </cell>
          <cell r="BL2913">
            <v>0</v>
          </cell>
        </row>
        <row r="2914">
          <cell r="B2914" t="str">
            <v>2.1.03.01.00022</v>
          </cell>
          <cell r="C2914" t="str">
            <v xml:space="preserve">CREDIBANCO S/A                                    </v>
          </cell>
          <cell r="D2914">
            <v>5</v>
          </cell>
          <cell r="E2914">
            <v>0</v>
          </cell>
          <cell r="F2914">
            <v>0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0</v>
          </cell>
          <cell r="P2914">
            <v>0</v>
          </cell>
          <cell r="AO2914">
            <v>0</v>
          </cell>
          <cell r="AP2914">
            <v>0</v>
          </cell>
          <cell r="AQ2914">
            <v>0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0</v>
          </cell>
          <cell r="AY2914">
            <v>0</v>
          </cell>
          <cell r="AZ2914">
            <v>0</v>
          </cell>
          <cell r="BA2914">
            <v>0</v>
          </cell>
          <cell r="BB2914">
            <v>0</v>
          </cell>
          <cell r="BC2914">
            <v>0</v>
          </cell>
          <cell r="BD2914">
            <v>0</v>
          </cell>
          <cell r="BE2914">
            <v>0</v>
          </cell>
          <cell r="BF2914">
            <v>0</v>
          </cell>
          <cell r="BG2914">
            <v>0</v>
          </cell>
          <cell r="BH2914">
            <v>0</v>
          </cell>
          <cell r="BI2914">
            <v>0</v>
          </cell>
          <cell r="BJ2914">
            <v>0</v>
          </cell>
          <cell r="BK2914">
            <v>0</v>
          </cell>
          <cell r="BL2914">
            <v>0</v>
          </cell>
        </row>
        <row r="2915">
          <cell r="B2915" t="str">
            <v>2.1.03.01.00023</v>
          </cell>
          <cell r="C2915" t="str">
            <v xml:space="preserve">DEUTSCHE BANK S/A                                 </v>
          </cell>
          <cell r="D2915">
            <v>5</v>
          </cell>
          <cell r="E2915">
            <v>0</v>
          </cell>
          <cell r="F2915">
            <v>0</v>
          </cell>
          <cell r="G2915">
            <v>0</v>
          </cell>
          <cell r="H2915">
            <v>0</v>
          </cell>
          <cell r="I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  <cell r="O2915">
            <v>0</v>
          </cell>
          <cell r="P2915">
            <v>0</v>
          </cell>
          <cell r="AO2915">
            <v>0</v>
          </cell>
          <cell r="AP2915">
            <v>0</v>
          </cell>
          <cell r="AQ2915">
            <v>0</v>
          </cell>
          <cell r="AR2915">
            <v>0</v>
          </cell>
          <cell r="AS2915">
            <v>0</v>
          </cell>
          <cell r="AT2915">
            <v>0</v>
          </cell>
          <cell r="AU2915">
            <v>0</v>
          </cell>
          <cell r="AV2915">
            <v>0</v>
          </cell>
          <cell r="AW2915">
            <v>0</v>
          </cell>
          <cell r="AX2915">
            <v>0</v>
          </cell>
          <cell r="AY2915">
            <v>0</v>
          </cell>
          <cell r="AZ2915">
            <v>0</v>
          </cell>
          <cell r="BA2915">
            <v>0</v>
          </cell>
          <cell r="BB2915">
            <v>0</v>
          </cell>
          <cell r="BC2915">
            <v>0</v>
          </cell>
          <cell r="BD2915">
            <v>0</v>
          </cell>
          <cell r="BE2915">
            <v>0</v>
          </cell>
          <cell r="BF2915">
            <v>0</v>
          </cell>
          <cell r="BG2915">
            <v>0</v>
          </cell>
          <cell r="BH2915">
            <v>0</v>
          </cell>
          <cell r="BI2915">
            <v>0</v>
          </cell>
          <cell r="BJ2915">
            <v>0</v>
          </cell>
          <cell r="BK2915">
            <v>0</v>
          </cell>
          <cell r="BL2915">
            <v>0</v>
          </cell>
        </row>
        <row r="2916">
          <cell r="B2916" t="str">
            <v>2.1.03.01.00024</v>
          </cell>
          <cell r="C2916" t="str">
            <v xml:space="preserve">DRESDNER BANK S/A                                 </v>
          </cell>
          <cell r="D2916">
            <v>5</v>
          </cell>
          <cell r="E2916">
            <v>0</v>
          </cell>
          <cell r="F2916">
            <v>0</v>
          </cell>
          <cell r="G2916">
            <v>0</v>
          </cell>
          <cell r="H2916">
            <v>0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0</v>
          </cell>
          <cell r="W2916">
            <v>6326971.9900000002</v>
          </cell>
          <cell r="X2916">
            <v>6640288.9100000001</v>
          </cell>
          <cell r="Y2916">
            <v>6702214.2300000004</v>
          </cell>
          <cell r="Z2916">
            <v>6792035.3899999997</v>
          </cell>
          <cell r="AA2916">
            <v>6344434.9699999997</v>
          </cell>
          <cell r="AB2916">
            <v>5821816.3099999996</v>
          </cell>
          <cell r="AC2916">
            <v>6067444.5699999994</v>
          </cell>
          <cell r="AD2916">
            <v>4177379.7</v>
          </cell>
          <cell r="AE2916">
            <v>4133617.01</v>
          </cell>
          <cell r="AF2916">
            <v>6543111.4899999993</v>
          </cell>
          <cell r="AG2916">
            <v>5679004.2899999991</v>
          </cell>
          <cell r="AH2916">
            <v>7669856.3399999989</v>
          </cell>
          <cell r="AI2916">
            <v>9239525.9499999993</v>
          </cell>
          <cell r="AJ2916">
            <v>8144850.3199999994</v>
          </cell>
          <cell r="AK2916">
            <v>12040062.649999999</v>
          </cell>
          <cell r="AL2916">
            <v>6845335.2999999989</v>
          </cell>
          <cell r="AM2916">
            <v>6829372.2399999993</v>
          </cell>
          <cell r="AN2916">
            <v>2969213.11</v>
          </cell>
          <cell r="AO2916">
            <v>2964759.25</v>
          </cell>
          <cell r="AP2916">
            <v>2994339.61</v>
          </cell>
          <cell r="AQ2916">
            <v>1328900.79</v>
          </cell>
          <cell r="AR2916">
            <v>1145285.71</v>
          </cell>
          <cell r="AS2916">
            <v>1175326.77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0</v>
          </cell>
          <cell r="AY2916">
            <v>0</v>
          </cell>
          <cell r="AZ2916">
            <v>0</v>
          </cell>
          <cell r="BA2916">
            <v>0</v>
          </cell>
          <cell r="BB2916">
            <v>0</v>
          </cell>
          <cell r="BC2916">
            <v>0</v>
          </cell>
          <cell r="BD2916">
            <v>0</v>
          </cell>
          <cell r="BE2916">
            <v>0</v>
          </cell>
          <cell r="BF2916">
            <v>0</v>
          </cell>
          <cell r="BG2916">
            <v>0</v>
          </cell>
          <cell r="BH2916">
            <v>0</v>
          </cell>
          <cell r="BI2916">
            <v>0</v>
          </cell>
          <cell r="BJ2916">
            <v>0</v>
          </cell>
          <cell r="BK2916">
            <v>0</v>
          </cell>
          <cell r="BL2916">
            <v>0</v>
          </cell>
        </row>
        <row r="2917">
          <cell r="B2917" t="str">
            <v>2.1.03.01.00025</v>
          </cell>
          <cell r="C2917" t="str">
            <v xml:space="preserve">EXCEL BANCO S/A                                   </v>
          </cell>
          <cell r="D2917">
            <v>5</v>
          </cell>
          <cell r="E2917">
            <v>0</v>
          </cell>
          <cell r="F2917">
            <v>0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0</v>
          </cell>
          <cell r="P2917">
            <v>0</v>
          </cell>
          <cell r="AO2917">
            <v>0</v>
          </cell>
          <cell r="AP2917">
            <v>0</v>
          </cell>
          <cell r="AQ2917">
            <v>0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0</v>
          </cell>
          <cell r="AY2917">
            <v>0</v>
          </cell>
          <cell r="AZ2917">
            <v>0</v>
          </cell>
          <cell r="BA2917">
            <v>0</v>
          </cell>
          <cell r="BB2917">
            <v>0</v>
          </cell>
          <cell r="BC2917">
            <v>0</v>
          </cell>
          <cell r="BD2917">
            <v>0</v>
          </cell>
          <cell r="BE2917">
            <v>0</v>
          </cell>
          <cell r="BF2917">
            <v>0</v>
          </cell>
          <cell r="BG2917">
            <v>0</v>
          </cell>
          <cell r="BH2917">
            <v>0</v>
          </cell>
          <cell r="BI2917">
            <v>0</v>
          </cell>
          <cell r="BJ2917">
            <v>0</v>
          </cell>
          <cell r="BK2917">
            <v>0</v>
          </cell>
          <cell r="BL2917">
            <v>0</v>
          </cell>
        </row>
        <row r="2918">
          <cell r="B2918" t="str">
            <v>2.1.03.01.00026</v>
          </cell>
          <cell r="C2918" t="str">
            <v xml:space="preserve">EXIMBANC                                          </v>
          </cell>
          <cell r="D2918">
            <v>5</v>
          </cell>
          <cell r="E2918">
            <v>0</v>
          </cell>
          <cell r="F2918">
            <v>0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8315273.1900000004</v>
          </cell>
          <cell r="R2918">
            <v>8627871.0899999999</v>
          </cell>
          <cell r="S2918">
            <v>7093017.0899999999</v>
          </cell>
          <cell r="T2918">
            <v>7168816.8300000001</v>
          </cell>
          <cell r="U2918">
            <v>3411102.65</v>
          </cell>
          <cell r="V2918">
            <v>3442611.99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  <cell r="AY2918">
            <v>0</v>
          </cell>
          <cell r="AZ2918">
            <v>0</v>
          </cell>
          <cell r="BA2918">
            <v>0</v>
          </cell>
          <cell r="BB2918">
            <v>0</v>
          </cell>
          <cell r="BC2918">
            <v>0</v>
          </cell>
          <cell r="BD2918">
            <v>0</v>
          </cell>
          <cell r="BE2918">
            <v>0</v>
          </cell>
          <cell r="BF2918">
            <v>0</v>
          </cell>
          <cell r="BG2918">
            <v>0</v>
          </cell>
          <cell r="BH2918">
            <v>0</v>
          </cell>
          <cell r="BI2918">
            <v>0</v>
          </cell>
          <cell r="BJ2918">
            <v>0</v>
          </cell>
          <cell r="BK2918">
            <v>0</v>
          </cell>
          <cell r="BL2918">
            <v>0</v>
          </cell>
        </row>
        <row r="2919">
          <cell r="B2919" t="str">
            <v>2.1.03.01.00027</v>
          </cell>
          <cell r="C2919" t="str">
            <v xml:space="preserve">FIBRA S/A                                         </v>
          </cell>
          <cell r="D2919">
            <v>5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2388196.08</v>
          </cell>
          <cell r="AF2919">
            <v>2428177.5</v>
          </cell>
          <cell r="AG2919">
            <v>2592111.6</v>
          </cell>
          <cell r="AH2919">
            <v>3495995.15</v>
          </cell>
          <cell r="AI2919">
            <v>4213900.78</v>
          </cell>
          <cell r="AJ2919">
            <v>3745064.91</v>
          </cell>
          <cell r="AK2919">
            <v>823163.74</v>
          </cell>
          <cell r="AL2919">
            <v>1120268.8799999999</v>
          </cell>
          <cell r="AM2919">
            <v>1117656.46</v>
          </cell>
          <cell r="AN2919">
            <v>1085938.55</v>
          </cell>
          <cell r="AO2919">
            <v>1084309.6299999999</v>
          </cell>
          <cell r="AP2919">
            <v>4702868.1399999997</v>
          </cell>
          <cell r="AQ2919">
            <v>3716911.35</v>
          </cell>
          <cell r="AR2919">
            <v>4879427.3</v>
          </cell>
          <cell r="AS2919">
            <v>5007415.5999999996</v>
          </cell>
          <cell r="AT2919">
            <v>4849372</v>
          </cell>
          <cell r="AU2919">
            <v>5007246.74</v>
          </cell>
          <cell r="AV2919">
            <v>3003581.24</v>
          </cell>
          <cell r="AW2919">
            <v>2959942.49</v>
          </cell>
          <cell r="AX2919">
            <v>2891902.49</v>
          </cell>
          <cell r="AY2919">
            <v>5381025.4400000004</v>
          </cell>
          <cell r="AZ2919">
            <v>5271193.7</v>
          </cell>
          <cell r="BA2919">
            <v>5365517.6399999997</v>
          </cell>
          <cell r="BB2919">
            <v>5316075.1100000003</v>
          </cell>
          <cell r="BC2919">
            <v>5273383.04</v>
          </cell>
          <cell r="BD2919">
            <v>0</v>
          </cell>
          <cell r="BE2919">
            <v>0</v>
          </cell>
          <cell r="BF2919">
            <v>0</v>
          </cell>
          <cell r="BG2919">
            <v>0</v>
          </cell>
          <cell r="BH2919">
            <v>0</v>
          </cell>
          <cell r="BI2919">
            <v>0</v>
          </cell>
          <cell r="BJ2919">
            <v>0</v>
          </cell>
          <cell r="BK2919">
            <v>0</v>
          </cell>
          <cell r="BL2919">
            <v>0</v>
          </cell>
        </row>
        <row r="2920">
          <cell r="B2920" t="str">
            <v>2.1.03.01.00028</v>
          </cell>
          <cell r="C2920" t="str">
            <v xml:space="preserve">HSBC BAMERINDUS S/A                               </v>
          </cell>
          <cell r="D2920">
            <v>5</v>
          </cell>
          <cell r="E2920">
            <v>0</v>
          </cell>
          <cell r="F2920">
            <v>0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  <cell r="O2920">
            <v>0</v>
          </cell>
          <cell r="P2920">
            <v>0</v>
          </cell>
          <cell r="Q2920">
            <v>2038277.19</v>
          </cell>
          <cell r="R2920">
            <v>2114902.59</v>
          </cell>
          <cell r="S2920">
            <v>2046129.63</v>
          </cell>
          <cell r="T2920">
            <v>2067995.65</v>
          </cell>
          <cell r="U2920">
            <v>2233931.31</v>
          </cell>
          <cell r="V2920">
            <v>0.01</v>
          </cell>
          <cell r="W2920">
            <v>2232237.3199999998</v>
          </cell>
          <cell r="X2920">
            <v>2342779.5699999998</v>
          </cell>
          <cell r="Y2920">
            <v>2408377.2999999998</v>
          </cell>
          <cell r="Z2920">
            <v>2440653.69</v>
          </cell>
          <cell r="AA2920">
            <v>2279812.7000000002</v>
          </cell>
          <cell r="AB2920">
            <v>2092014.63</v>
          </cell>
          <cell r="AC2920">
            <v>2181790.2599999998</v>
          </cell>
          <cell r="AD2920">
            <v>2118546.0499999998</v>
          </cell>
          <cell r="AE2920">
            <v>1548563.23</v>
          </cell>
          <cell r="AF2920">
            <v>1.0000000009313226E-2</v>
          </cell>
          <cell r="AG2920">
            <v>1.0000000009313226E-2</v>
          </cell>
          <cell r="AH2920">
            <v>9.313225537987968E-12</v>
          </cell>
          <cell r="AI2920">
            <v>9.313225537987968E-12</v>
          </cell>
          <cell r="AJ2920">
            <v>9.313225537987968E-12</v>
          </cell>
          <cell r="AK2920">
            <v>9.313225537987968E-12</v>
          </cell>
          <cell r="AL2920">
            <v>9.313225537987968E-12</v>
          </cell>
          <cell r="AM2920">
            <v>9.313225537987968E-12</v>
          </cell>
          <cell r="AN2920">
            <v>9.313225537987968E-12</v>
          </cell>
          <cell r="AO2920">
            <v>0</v>
          </cell>
          <cell r="AP2920">
            <v>0</v>
          </cell>
          <cell r="AQ2920">
            <v>0</v>
          </cell>
          <cell r="AR2920">
            <v>0</v>
          </cell>
          <cell r="AS2920">
            <v>0</v>
          </cell>
          <cell r="AT2920">
            <v>0</v>
          </cell>
          <cell r="AU2920">
            <v>0</v>
          </cell>
          <cell r="AV2920">
            <v>0</v>
          </cell>
          <cell r="AW2920">
            <v>0</v>
          </cell>
          <cell r="AX2920">
            <v>0</v>
          </cell>
          <cell r="AY2920">
            <v>0</v>
          </cell>
          <cell r="AZ2920">
            <v>0</v>
          </cell>
          <cell r="BA2920">
            <v>0</v>
          </cell>
          <cell r="BB2920">
            <v>0</v>
          </cell>
          <cell r="BC2920">
            <v>0</v>
          </cell>
          <cell r="BD2920">
            <v>0</v>
          </cell>
          <cell r="BE2920">
            <v>0</v>
          </cell>
          <cell r="BF2920">
            <v>0</v>
          </cell>
          <cell r="BG2920">
            <v>0</v>
          </cell>
          <cell r="BH2920">
            <v>0</v>
          </cell>
          <cell r="BI2920">
            <v>0</v>
          </cell>
          <cell r="BJ2920">
            <v>0</v>
          </cell>
          <cell r="BK2920">
            <v>0</v>
          </cell>
          <cell r="BL2920">
            <v>0</v>
          </cell>
        </row>
        <row r="2921">
          <cell r="B2921" t="str">
            <v>2.1.03.01.00029</v>
          </cell>
          <cell r="C2921" t="str">
            <v xml:space="preserve">INTER AMERICAN EXPRESS                            </v>
          </cell>
          <cell r="D2921">
            <v>5</v>
          </cell>
          <cell r="E2921">
            <v>0</v>
          </cell>
          <cell r="F2921">
            <v>0</v>
          </cell>
          <cell r="G2921">
            <v>0</v>
          </cell>
          <cell r="H2921">
            <v>0</v>
          </cell>
          <cell r="I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  <cell r="O2921">
            <v>0</v>
          </cell>
          <cell r="P2921">
            <v>0</v>
          </cell>
          <cell r="Q2921">
            <v>4273831.78</v>
          </cell>
          <cell r="R2921">
            <v>4434498.8899999997</v>
          </cell>
          <cell r="S2921">
            <v>4686882.84</v>
          </cell>
          <cell r="T2921">
            <v>4736969.3499999996</v>
          </cell>
          <cell r="U2921">
            <v>0</v>
          </cell>
          <cell r="V2921">
            <v>2368976.2200000002</v>
          </cell>
          <cell r="W2921">
            <v>2498890.14</v>
          </cell>
          <cell r="X2921">
            <v>2622637.2599999998</v>
          </cell>
          <cell r="Y2921">
            <v>2745562.14</v>
          </cell>
          <cell r="Z2921">
            <v>2782357.38</v>
          </cell>
          <cell r="AA2921">
            <v>2598997.86</v>
          </cell>
          <cell r="AB2921">
            <v>2384907.12</v>
          </cell>
          <cell r="AC2921">
            <v>2485528.7400000002</v>
          </cell>
          <cell r="AD2921">
            <v>2413479.96</v>
          </cell>
          <cell r="AE2921">
            <v>0</v>
          </cell>
          <cell r="AF2921">
            <v>0</v>
          </cell>
          <cell r="AG2921">
            <v>0</v>
          </cell>
          <cell r="AH2921">
            <v>0</v>
          </cell>
          <cell r="AI2921">
            <v>0</v>
          </cell>
          <cell r="AJ2921">
            <v>0</v>
          </cell>
          <cell r="AK2921">
            <v>0</v>
          </cell>
          <cell r="AL2921">
            <v>0</v>
          </cell>
          <cell r="AM2921">
            <v>0</v>
          </cell>
          <cell r="AN2921">
            <v>0</v>
          </cell>
          <cell r="AO2921">
            <v>0</v>
          </cell>
          <cell r="AP2921">
            <v>0</v>
          </cell>
          <cell r="AQ2921">
            <v>0</v>
          </cell>
          <cell r="AR2921">
            <v>0</v>
          </cell>
          <cell r="AS2921">
            <v>0</v>
          </cell>
          <cell r="AT2921">
            <v>0</v>
          </cell>
          <cell r="AU2921">
            <v>0</v>
          </cell>
          <cell r="AV2921">
            <v>0</v>
          </cell>
          <cell r="AW2921">
            <v>0</v>
          </cell>
          <cell r="AX2921">
            <v>0</v>
          </cell>
          <cell r="AY2921">
            <v>0</v>
          </cell>
          <cell r="AZ2921">
            <v>0</v>
          </cell>
          <cell r="BA2921">
            <v>0</v>
          </cell>
          <cell r="BB2921">
            <v>0</v>
          </cell>
          <cell r="BC2921">
            <v>0</v>
          </cell>
          <cell r="BD2921">
            <v>0</v>
          </cell>
          <cell r="BE2921">
            <v>0</v>
          </cell>
          <cell r="BF2921">
            <v>0</v>
          </cell>
          <cell r="BG2921">
            <v>0</v>
          </cell>
          <cell r="BH2921">
            <v>0</v>
          </cell>
          <cell r="BI2921">
            <v>0</v>
          </cell>
          <cell r="BJ2921">
            <v>0</v>
          </cell>
          <cell r="BK2921">
            <v>0</v>
          </cell>
          <cell r="BL2921">
            <v>0</v>
          </cell>
        </row>
        <row r="2922">
          <cell r="B2922" t="str">
            <v>2.1.03.01.00030</v>
          </cell>
          <cell r="C2922" t="str">
            <v xml:space="preserve">INTER ATLANTICO S/A                               </v>
          </cell>
          <cell r="D2922">
            <v>5</v>
          </cell>
          <cell r="E2922">
            <v>0</v>
          </cell>
          <cell r="F2922">
            <v>0</v>
          </cell>
          <cell r="G2922">
            <v>0</v>
          </cell>
          <cell r="H2922">
            <v>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  <cell r="O2922">
            <v>0</v>
          </cell>
          <cell r="P2922">
            <v>0</v>
          </cell>
          <cell r="AO2922">
            <v>0</v>
          </cell>
          <cell r="AP2922">
            <v>0</v>
          </cell>
          <cell r="AQ2922">
            <v>0</v>
          </cell>
          <cell r="AR2922">
            <v>0</v>
          </cell>
          <cell r="AS2922">
            <v>0</v>
          </cell>
          <cell r="AT2922">
            <v>0</v>
          </cell>
          <cell r="AU2922">
            <v>0</v>
          </cell>
          <cell r="AV2922">
            <v>0</v>
          </cell>
          <cell r="AW2922">
            <v>0</v>
          </cell>
          <cell r="AX2922">
            <v>0</v>
          </cell>
          <cell r="AY2922">
            <v>0</v>
          </cell>
          <cell r="AZ2922">
            <v>0</v>
          </cell>
          <cell r="BA2922">
            <v>0</v>
          </cell>
          <cell r="BB2922">
            <v>0</v>
          </cell>
          <cell r="BC2922">
            <v>0</v>
          </cell>
          <cell r="BD2922">
            <v>0</v>
          </cell>
          <cell r="BE2922">
            <v>0</v>
          </cell>
          <cell r="BF2922">
            <v>0</v>
          </cell>
          <cell r="BG2922">
            <v>0</v>
          </cell>
          <cell r="BH2922">
            <v>0</v>
          </cell>
          <cell r="BI2922">
            <v>0</v>
          </cell>
          <cell r="BJ2922">
            <v>0</v>
          </cell>
          <cell r="BK2922">
            <v>0</v>
          </cell>
          <cell r="BL2922">
            <v>0</v>
          </cell>
        </row>
        <row r="2923">
          <cell r="B2923" t="str">
            <v>2.1.03.01.00031</v>
          </cell>
          <cell r="C2923" t="str">
            <v xml:space="preserve">ITAMARATI S/A                                     </v>
          </cell>
          <cell r="D2923">
            <v>5</v>
          </cell>
          <cell r="E2923">
            <v>0</v>
          </cell>
          <cell r="F2923">
            <v>0</v>
          </cell>
          <cell r="G2923">
            <v>0</v>
          </cell>
          <cell r="H2923">
            <v>0</v>
          </cell>
          <cell r="I2923">
            <v>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AO2923">
            <v>0</v>
          </cell>
          <cell r="AP2923">
            <v>0</v>
          </cell>
          <cell r="AQ2923">
            <v>0</v>
          </cell>
          <cell r="AR2923">
            <v>0</v>
          </cell>
          <cell r="AS2923">
            <v>0</v>
          </cell>
          <cell r="AT2923">
            <v>0</v>
          </cell>
          <cell r="AU2923">
            <v>0</v>
          </cell>
          <cell r="AV2923">
            <v>0</v>
          </cell>
          <cell r="AW2923">
            <v>0</v>
          </cell>
          <cell r="AX2923">
            <v>0</v>
          </cell>
          <cell r="AY2923">
            <v>0</v>
          </cell>
          <cell r="AZ2923">
            <v>0</v>
          </cell>
          <cell r="BA2923">
            <v>0</v>
          </cell>
          <cell r="BB2923">
            <v>0</v>
          </cell>
          <cell r="BC2923">
            <v>0</v>
          </cell>
          <cell r="BD2923">
            <v>0</v>
          </cell>
          <cell r="BE2923">
            <v>0</v>
          </cell>
          <cell r="BF2923">
            <v>0</v>
          </cell>
          <cell r="BG2923">
            <v>0</v>
          </cell>
          <cell r="BH2923">
            <v>0</v>
          </cell>
          <cell r="BI2923">
            <v>0</v>
          </cell>
          <cell r="BJ2923">
            <v>0</v>
          </cell>
          <cell r="BK2923">
            <v>0</v>
          </cell>
          <cell r="BL2923">
            <v>0</v>
          </cell>
        </row>
        <row r="2924">
          <cell r="B2924" t="str">
            <v>2.1.03.01.00032</v>
          </cell>
          <cell r="C2924" t="str">
            <v xml:space="preserve">ITAU S/A                                          </v>
          </cell>
          <cell r="D2924">
            <v>5</v>
          </cell>
          <cell r="E2924">
            <v>0</v>
          </cell>
          <cell r="F2924">
            <v>0</v>
          </cell>
          <cell r="G2924">
            <v>0</v>
          </cell>
          <cell r="H2924">
            <v>0</v>
          </cell>
          <cell r="I2924">
            <v>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  <cell r="O2924">
            <v>0</v>
          </cell>
          <cell r="P2924">
            <v>0</v>
          </cell>
          <cell r="Q2924">
            <v>0</v>
          </cell>
          <cell r="R2924">
            <v>3149608</v>
          </cell>
          <cell r="S2924">
            <v>3328864</v>
          </cell>
          <cell r="T2924">
            <v>3364438</v>
          </cell>
          <cell r="U2924">
            <v>3634400</v>
          </cell>
          <cell r="V2924">
            <v>5149351.74</v>
          </cell>
          <cell r="W2924">
            <v>6003400</v>
          </cell>
          <cell r="X2924">
            <v>6213096.0499999998</v>
          </cell>
          <cell r="Y2924">
            <v>6508315.25</v>
          </cell>
          <cell r="Z2924">
            <v>6595537.8399999999</v>
          </cell>
          <cell r="AA2924">
            <v>2266688.75</v>
          </cell>
          <cell r="AB2924">
            <v>2079971.75</v>
          </cell>
          <cell r="AC2924">
            <v>568602.79</v>
          </cell>
          <cell r="AD2924">
            <v>5720521.7000000002</v>
          </cell>
          <cell r="AE2924">
            <v>5660592.8799999999</v>
          </cell>
          <cell r="AF2924">
            <v>5199875.54</v>
          </cell>
          <cell r="AG2924">
            <v>5550935.9199999999</v>
          </cell>
          <cell r="AH2924">
            <v>6260540.1099999994</v>
          </cell>
          <cell r="AI2924">
            <v>8511270.1799999997</v>
          </cell>
          <cell r="AJ2924">
            <v>6241824.7899999991</v>
          </cell>
          <cell r="AK2924">
            <v>6629642.6899999995</v>
          </cell>
          <cell r="AL2924">
            <v>3654677.47</v>
          </cell>
          <cell r="AM2924">
            <v>7649172.2899999991</v>
          </cell>
          <cell r="AN2924">
            <v>7468299.1099999994</v>
          </cell>
          <cell r="AO2924">
            <v>8776568.5600000005</v>
          </cell>
          <cell r="AP2924">
            <v>8864135.2300000004</v>
          </cell>
          <cell r="AQ2924">
            <v>6715603.7699999996</v>
          </cell>
          <cell r="AR2924">
            <v>4350904.22</v>
          </cell>
          <cell r="AS2924">
            <v>5176933.18</v>
          </cell>
          <cell r="AT2924">
            <v>9713788.6899999995</v>
          </cell>
          <cell r="AU2924">
            <v>10030027.720000001</v>
          </cell>
          <cell r="AV2924">
            <v>9626773.2699999996</v>
          </cell>
          <cell r="AW2924">
            <v>9486906.9100000001</v>
          </cell>
          <cell r="AX2924">
            <v>11607607.300000001</v>
          </cell>
          <cell r="AY2924">
            <v>11986372.17</v>
          </cell>
          <cell r="AZ2924">
            <v>11741719.32</v>
          </cell>
          <cell r="BA2924">
            <v>11951828.16</v>
          </cell>
          <cell r="BB2924">
            <v>12101271.51</v>
          </cell>
          <cell r="BC2924">
            <v>11977208.57</v>
          </cell>
          <cell r="BD2924">
            <v>0</v>
          </cell>
          <cell r="BE2924">
            <v>0</v>
          </cell>
          <cell r="BF2924">
            <v>0</v>
          </cell>
          <cell r="BG2924">
            <v>0</v>
          </cell>
          <cell r="BH2924">
            <v>0</v>
          </cell>
          <cell r="BI2924">
            <v>0</v>
          </cell>
          <cell r="BJ2924">
            <v>0</v>
          </cell>
          <cell r="BK2924">
            <v>0</v>
          </cell>
          <cell r="BL2924">
            <v>0</v>
          </cell>
        </row>
        <row r="2925">
          <cell r="B2925" t="str">
            <v>2.1.03.01.00033</v>
          </cell>
          <cell r="C2925" t="str">
            <v xml:space="preserve">NOROESTE S/A                                      </v>
          </cell>
          <cell r="D2925">
            <v>5</v>
          </cell>
          <cell r="E2925">
            <v>0</v>
          </cell>
          <cell r="F2925">
            <v>0</v>
          </cell>
          <cell r="G2925">
            <v>0</v>
          </cell>
          <cell r="H2925">
            <v>0</v>
          </cell>
          <cell r="I2925">
            <v>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  <cell r="O2925">
            <v>0</v>
          </cell>
          <cell r="P2925">
            <v>0</v>
          </cell>
          <cell r="AO2925">
            <v>0</v>
          </cell>
          <cell r="AP2925">
            <v>0</v>
          </cell>
          <cell r="AQ2925">
            <v>0</v>
          </cell>
          <cell r="AR2925">
            <v>0</v>
          </cell>
          <cell r="AS2925">
            <v>0</v>
          </cell>
          <cell r="AT2925">
            <v>0</v>
          </cell>
          <cell r="AU2925">
            <v>0</v>
          </cell>
          <cell r="AV2925">
            <v>0</v>
          </cell>
          <cell r="AW2925">
            <v>0</v>
          </cell>
          <cell r="AX2925">
            <v>0</v>
          </cell>
          <cell r="AY2925">
            <v>0</v>
          </cell>
          <cell r="AZ2925">
            <v>0</v>
          </cell>
          <cell r="BA2925">
            <v>0</v>
          </cell>
          <cell r="BB2925">
            <v>0</v>
          </cell>
          <cell r="BC2925">
            <v>0</v>
          </cell>
          <cell r="BD2925">
            <v>0</v>
          </cell>
          <cell r="BE2925">
            <v>0</v>
          </cell>
          <cell r="BF2925">
            <v>0</v>
          </cell>
          <cell r="BG2925">
            <v>0</v>
          </cell>
          <cell r="BH2925">
            <v>0</v>
          </cell>
          <cell r="BI2925">
            <v>0</v>
          </cell>
          <cell r="BJ2925">
            <v>0</v>
          </cell>
          <cell r="BK2925">
            <v>0</v>
          </cell>
          <cell r="BL2925">
            <v>0</v>
          </cell>
        </row>
        <row r="2926">
          <cell r="B2926" t="str">
            <v>2.1.03.01.00034</v>
          </cell>
          <cell r="C2926" t="str">
            <v xml:space="preserve">PONTUAL S/A                                       </v>
          </cell>
          <cell r="D2926">
            <v>5</v>
          </cell>
          <cell r="E2926">
            <v>0</v>
          </cell>
          <cell r="F2926">
            <v>0</v>
          </cell>
          <cell r="G2926">
            <v>0</v>
          </cell>
          <cell r="H2926">
            <v>0</v>
          </cell>
          <cell r="I2926">
            <v>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>
            <v>0</v>
          </cell>
          <cell r="P2926">
            <v>0</v>
          </cell>
          <cell r="AO2926">
            <v>0</v>
          </cell>
          <cell r="AP2926">
            <v>0</v>
          </cell>
          <cell r="AQ2926">
            <v>0</v>
          </cell>
          <cell r="AR2926">
            <v>0</v>
          </cell>
          <cell r="AS2926">
            <v>0</v>
          </cell>
          <cell r="AT2926">
            <v>0</v>
          </cell>
          <cell r="AU2926">
            <v>0</v>
          </cell>
          <cell r="AV2926">
            <v>0</v>
          </cell>
          <cell r="AW2926">
            <v>0</v>
          </cell>
          <cell r="AX2926">
            <v>0</v>
          </cell>
          <cell r="AY2926">
            <v>0</v>
          </cell>
          <cell r="AZ2926">
            <v>0</v>
          </cell>
          <cell r="BA2926">
            <v>0</v>
          </cell>
          <cell r="BB2926">
            <v>0</v>
          </cell>
          <cell r="BC2926">
            <v>0</v>
          </cell>
          <cell r="BD2926">
            <v>0</v>
          </cell>
          <cell r="BE2926">
            <v>0</v>
          </cell>
          <cell r="BF2926">
            <v>0</v>
          </cell>
          <cell r="BG2926">
            <v>0</v>
          </cell>
          <cell r="BH2926">
            <v>0</v>
          </cell>
          <cell r="BI2926">
            <v>0</v>
          </cell>
          <cell r="BJ2926">
            <v>0</v>
          </cell>
          <cell r="BK2926">
            <v>0</v>
          </cell>
          <cell r="BL2926">
            <v>0</v>
          </cell>
        </row>
        <row r="2927">
          <cell r="B2927" t="str">
            <v>2.1.03.01.00035</v>
          </cell>
          <cell r="C2927" t="str">
            <v xml:space="preserve">RAIBOBANK S/A                                     </v>
          </cell>
          <cell r="D2927">
            <v>5</v>
          </cell>
          <cell r="E2927">
            <v>0</v>
          </cell>
          <cell r="F2927">
            <v>0</v>
          </cell>
          <cell r="G2927">
            <v>0</v>
          </cell>
          <cell r="H2927">
            <v>0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N2927">
            <v>0</v>
          </cell>
          <cell r="O2927">
            <v>0</v>
          </cell>
          <cell r="P2927">
            <v>0</v>
          </cell>
          <cell r="Q2927">
            <v>7077727.3300000001</v>
          </cell>
          <cell r="R2927">
            <v>7343801.9000000004</v>
          </cell>
          <cell r="S2927">
            <v>7761765.2000000002</v>
          </cell>
          <cell r="T2927">
            <v>3977792.53</v>
          </cell>
          <cell r="U2927">
            <v>0</v>
          </cell>
          <cell r="V2927">
            <v>0</v>
          </cell>
          <cell r="W2927">
            <v>0</v>
          </cell>
          <cell r="X2927">
            <v>187.15</v>
          </cell>
          <cell r="Y2927">
            <v>187.15</v>
          </cell>
          <cell r="Z2927">
            <v>187.15</v>
          </cell>
          <cell r="AA2927">
            <v>187.15</v>
          </cell>
          <cell r="AB2927">
            <v>0</v>
          </cell>
          <cell r="AC2927">
            <v>0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H2927">
            <v>0</v>
          </cell>
          <cell r="AI2927">
            <v>0</v>
          </cell>
          <cell r="AJ2927">
            <v>0</v>
          </cell>
          <cell r="AK2927">
            <v>0</v>
          </cell>
          <cell r="AL2927">
            <v>0</v>
          </cell>
          <cell r="AM2927">
            <v>0</v>
          </cell>
          <cell r="AN2927">
            <v>0</v>
          </cell>
          <cell r="AO2927">
            <v>0</v>
          </cell>
          <cell r="AP2927">
            <v>0</v>
          </cell>
          <cell r="AQ2927">
            <v>0</v>
          </cell>
          <cell r="AR2927">
            <v>0</v>
          </cell>
          <cell r="AS2927">
            <v>0</v>
          </cell>
          <cell r="AT2927">
            <v>0</v>
          </cell>
          <cell r="AU2927">
            <v>0</v>
          </cell>
          <cell r="AV2927">
            <v>0</v>
          </cell>
          <cell r="AW2927">
            <v>0</v>
          </cell>
          <cell r="AX2927">
            <v>0</v>
          </cell>
          <cell r="AY2927">
            <v>0</v>
          </cell>
          <cell r="AZ2927">
            <v>0</v>
          </cell>
          <cell r="BA2927">
            <v>0</v>
          </cell>
          <cell r="BB2927">
            <v>0</v>
          </cell>
          <cell r="BC2927">
            <v>0</v>
          </cell>
          <cell r="BD2927">
            <v>0</v>
          </cell>
          <cell r="BE2927">
            <v>0</v>
          </cell>
          <cell r="BF2927">
            <v>0</v>
          </cell>
          <cell r="BG2927">
            <v>0</v>
          </cell>
          <cell r="BH2927">
            <v>0</v>
          </cell>
          <cell r="BI2927">
            <v>0</v>
          </cell>
          <cell r="BJ2927">
            <v>0</v>
          </cell>
          <cell r="BK2927">
            <v>0</v>
          </cell>
          <cell r="BL2927">
            <v>0</v>
          </cell>
        </row>
        <row r="2928">
          <cell r="B2928" t="str">
            <v>2.1.03.01.00036</v>
          </cell>
          <cell r="C2928" t="str">
            <v xml:space="preserve">REAL S/A                                          </v>
          </cell>
          <cell r="D2928">
            <v>5</v>
          </cell>
          <cell r="E2928">
            <v>0</v>
          </cell>
          <cell r="F2928">
            <v>0</v>
          </cell>
          <cell r="G2928">
            <v>0</v>
          </cell>
          <cell r="H2928">
            <v>0</v>
          </cell>
          <cell r="I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3374651.32</v>
          </cell>
          <cell r="R2928">
            <v>4254230.75</v>
          </cell>
          <cell r="S2928">
            <v>4496354.97</v>
          </cell>
          <cell r="T2928">
            <v>4624811.0999999996</v>
          </cell>
          <cell r="U2928">
            <v>2567465.2400000002</v>
          </cell>
          <cell r="V2928">
            <v>-1825831.59</v>
          </cell>
          <cell r="W2928">
            <v>1846796.27</v>
          </cell>
          <cell r="X2928">
            <v>1938251.39</v>
          </cell>
          <cell r="Y2928">
            <v>2029098.83</v>
          </cell>
          <cell r="Z2928">
            <v>2056292.29</v>
          </cell>
          <cell r="AA2928">
            <v>897051.7</v>
          </cell>
          <cell r="AB2928">
            <v>823157.27</v>
          </cell>
          <cell r="AC2928">
            <v>0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H2928">
            <v>0</v>
          </cell>
          <cell r="AI2928">
            <v>0</v>
          </cell>
          <cell r="AJ2928">
            <v>0</v>
          </cell>
          <cell r="AK2928">
            <v>0</v>
          </cell>
          <cell r="AL2928">
            <v>0</v>
          </cell>
          <cell r="AM2928">
            <v>0</v>
          </cell>
          <cell r="AN2928">
            <v>0</v>
          </cell>
          <cell r="AO2928">
            <v>0</v>
          </cell>
          <cell r="AP2928">
            <v>0</v>
          </cell>
          <cell r="AQ2928">
            <v>0</v>
          </cell>
          <cell r="AR2928">
            <v>0</v>
          </cell>
          <cell r="AS2928">
            <v>0</v>
          </cell>
          <cell r="AT2928">
            <v>0</v>
          </cell>
          <cell r="AU2928">
            <v>0</v>
          </cell>
          <cell r="AV2928">
            <v>4415822.1500000004</v>
          </cell>
          <cell r="AW2928">
            <v>5755335.5899999999</v>
          </cell>
          <cell r="AX2928">
            <v>5691608.2999999998</v>
          </cell>
          <cell r="AY2928">
            <v>5877329.8499999996</v>
          </cell>
          <cell r="AZ2928">
            <v>5757368.0800000001</v>
          </cell>
          <cell r="BA2928">
            <v>5860391.7300000004</v>
          </cell>
          <cell r="BB2928">
            <v>3804934.75</v>
          </cell>
          <cell r="BC2928">
            <v>3774378.27</v>
          </cell>
          <cell r="BD2928">
            <v>0</v>
          </cell>
          <cell r="BE2928">
            <v>0</v>
          </cell>
          <cell r="BF2928">
            <v>0</v>
          </cell>
          <cell r="BG2928">
            <v>0</v>
          </cell>
          <cell r="BH2928">
            <v>0</v>
          </cell>
          <cell r="BI2928">
            <v>0</v>
          </cell>
          <cell r="BJ2928">
            <v>0</v>
          </cell>
          <cell r="BK2928">
            <v>0</v>
          </cell>
          <cell r="BL2928">
            <v>0</v>
          </cell>
        </row>
        <row r="2929">
          <cell r="B2929" t="str">
            <v>2.1.03.01.00037</v>
          </cell>
          <cell r="C2929" t="str">
            <v xml:space="preserve">RURAL S/A                                         </v>
          </cell>
          <cell r="D2929">
            <v>5</v>
          </cell>
          <cell r="E2929">
            <v>0</v>
          </cell>
          <cell r="F2929">
            <v>0</v>
          </cell>
          <cell r="G2929">
            <v>0</v>
          </cell>
          <cell r="H2929">
            <v>0</v>
          </cell>
          <cell r="I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  <cell r="O2929">
            <v>0</v>
          </cell>
          <cell r="P2929">
            <v>0</v>
          </cell>
          <cell r="Q2929">
            <v>19578443.719999999</v>
          </cell>
          <cell r="R2929">
            <v>20314460.510000002</v>
          </cell>
          <cell r="S2929">
            <v>21470632.620000001</v>
          </cell>
          <cell r="T2929">
            <v>21700079.149999999</v>
          </cell>
          <cell r="U2929">
            <v>19631275.16</v>
          </cell>
          <cell r="V2929">
            <v>7025667.5800000001</v>
          </cell>
          <cell r="W2929">
            <v>9432641.3100000005</v>
          </cell>
          <cell r="X2929">
            <v>8433853.3200000003</v>
          </cell>
          <cell r="Y2929">
            <v>12006807.529999999</v>
          </cell>
          <cell r="Z2929">
            <v>14052504.98</v>
          </cell>
          <cell r="AA2929">
            <v>13924250.310000001</v>
          </cell>
          <cell r="AB2929">
            <v>12789351.789999999</v>
          </cell>
          <cell r="AC2929">
            <v>13328947.17</v>
          </cell>
          <cell r="AD2929">
            <v>12928946.439999999</v>
          </cell>
          <cell r="AE2929">
            <v>11459638.809999999</v>
          </cell>
          <cell r="AF2929">
            <v>7644829.3899999987</v>
          </cell>
          <cell r="AG2929">
            <v>2564764.6</v>
          </cell>
          <cell r="AH2929">
            <v>2892631.42</v>
          </cell>
          <cell r="AI2929">
            <v>10797209.839999998</v>
          </cell>
          <cell r="AJ2929">
            <v>6860467.7899999982</v>
          </cell>
          <cell r="AK2929">
            <v>15334656.359999999</v>
          </cell>
          <cell r="AL2929">
            <v>14350772.149999999</v>
          </cell>
          <cell r="AM2929">
            <v>14317306.709999999</v>
          </cell>
          <cell r="AN2929">
            <v>11657556.969999999</v>
          </cell>
          <cell r="AO2929">
            <v>7875694.4699999997</v>
          </cell>
          <cell r="AP2929">
            <v>10218843.220000001</v>
          </cell>
          <cell r="AQ2929">
            <v>12300282.470000001</v>
          </cell>
          <cell r="AR2929">
            <v>7648127.3499999996</v>
          </cell>
          <cell r="AS2929">
            <v>7848739.1799999997</v>
          </cell>
          <cell r="AT2929">
            <v>10507276.630000001</v>
          </cell>
          <cell r="AU2929">
            <v>14901621.210000001</v>
          </cell>
          <cell r="AV2929">
            <v>15393555.65</v>
          </cell>
          <cell r="AW2929">
            <v>18339578.600000001</v>
          </cell>
          <cell r="AX2929">
            <v>18348128.809999999</v>
          </cell>
          <cell r="AY2929">
            <v>18946842.350000001</v>
          </cell>
          <cell r="AZ2929">
            <v>18560119.66</v>
          </cell>
          <cell r="BA2929">
            <v>18892238.649999999</v>
          </cell>
          <cell r="BB2929">
            <v>18718149.199999999</v>
          </cell>
          <cell r="BC2929">
            <v>12988122.01</v>
          </cell>
          <cell r="BD2929">
            <v>0</v>
          </cell>
          <cell r="BE2929">
            <v>0</v>
          </cell>
          <cell r="BF2929">
            <v>0</v>
          </cell>
          <cell r="BG2929">
            <v>0</v>
          </cell>
          <cell r="BH2929">
            <v>0</v>
          </cell>
          <cell r="BI2929">
            <v>0</v>
          </cell>
          <cell r="BJ2929">
            <v>0</v>
          </cell>
          <cell r="BK2929">
            <v>0</v>
          </cell>
          <cell r="BL2929">
            <v>0</v>
          </cell>
        </row>
        <row r="2930">
          <cell r="B2930" t="str">
            <v>2.1.03.01.00038</v>
          </cell>
          <cell r="C2930" t="str">
            <v xml:space="preserve">SAFRA S/A -VIT                                    </v>
          </cell>
          <cell r="D2930">
            <v>5</v>
          </cell>
          <cell r="E2930">
            <v>0</v>
          </cell>
          <cell r="F2930">
            <v>0</v>
          </cell>
          <cell r="G2930">
            <v>0</v>
          </cell>
          <cell r="H2930">
            <v>0</v>
          </cell>
          <cell r="I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>
            <v>0</v>
          </cell>
          <cell r="P2930">
            <v>0</v>
          </cell>
          <cell r="Q2930">
            <v>3986599.03</v>
          </cell>
          <cell r="R2930">
            <v>4136468.13</v>
          </cell>
          <cell r="S2930">
            <v>3736379.64</v>
          </cell>
          <cell r="T2930">
            <v>3776308.57</v>
          </cell>
          <cell r="U2930">
            <v>4079319</v>
          </cell>
          <cell r="V2930">
            <v>0</v>
          </cell>
          <cell r="W2930">
            <v>0</v>
          </cell>
          <cell r="X2930">
            <v>0</v>
          </cell>
          <cell r="Y2930">
            <v>0</v>
          </cell>
          <cell r="Z2930">
            <v>0</v>
          </cell>
          <cell r="AA2930">
            <v>0</v>
          </cell>
          <cell r="AB2930">
            <v>0</v>
          </cell>
          <cell r="AC2930">
            <v>0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H2930">
            <v>0</v>
          </cell>
          <cell r="AI2930">
            <v>0</v>
          </cell>
          <cell r="AJ2930">
            <v>0</v>
          </cell>
          <cell r="AK2930">
            <v>0</v>
          </cell>
          <cell r="AL2930">
            <v>0</v>
          </cell>
          <cell r="AM2930">
            <v>0</v>
          </cell>
          <cell r="AN2930">
            <v>0</v>
          </cell>
          <cell r="AO2930">
            <v>0</v>
          </cell>
          <cell r="AP2930">
            <v>0</v>
          </cell>
          <cell r="AQ2930">
            <v>0</v>
          </cell>
          <cell r="AR2930">
            <v>0</v>
          </cell>
          <cell r="AS2930">
            <v>0</v>
          </cell>
          <cell r="AT2930">
            <v>0</v>
          </cell>
          <cell r="AU2930">
            <v>0</v>
          </cell>
          <cell r="AV2930">
            <v>0</v>
          </cell>
          <cell r="AW2930">
            <v>0</v>
          </cell>
          <cell r="AX2930">
            <v>5636139.46</v>
          </cell>
          <cell r="AY2930">
            <v>5820051.0099999998</v>
          </cell>
          <cell r="AZ2930">
            <v>5701258.3300000001</v>
          </cell>
          <cell r="BA2930">
            <v>5803277.9400000004</v>
          </cell>
          <cell r="BB2930">
            <v>5749801.5300000003</v>
          </cell>
          <cell r="BC2930">
            <v>5703626.3300000001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  <cell r="BK2930">
            <v>0</v>
          </cell>
          <cell r="BL2930">
            <v>0</v>
          </cell>
        </row>
        <row r="2931">
          <cell r="B2931" t="str">
            <v>2.1.03.01.00039</v>
          </cell>
          <cell r="C2931" t="str">
            <v xml:space="preserve">SANTANDER S/A                                     </v>
          </cell>
          <cell r="D2931">
            <v>5</v>
          </cell>
          <cell r="E2931">
            <v>0</v>
          </cell>
          <cell r="F2931">
            <v>0</v>
          </cell>
          <cell r="G2931">
            <v>0</v>
          </cell>
          <cell r="H2931">
            <v>0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0</v>
          </cell>
          <cell r="P2931">
            <v>0</v>
          </cell>
          <cell r="Q2931">
            <v>6071193.7199999997</v>
          </cell>
          <cell r="R2931">
            <v>6299429.46</v>
          </cell>
          <cell r="S2931">
            <v>6657953.5999999996</v>
          </cell>
          <cell r="T2931">
            <v>2668246.06</v>
          </cell>
          <cell r="U2931">
            <v>4941019.59</v>
          </cell>
          <cell r="V2931">
            <v>6184604.1200000001</v>
          </cell>
          <cell r="W2931">
            <v>6877461.0199999996</v>
          </cell>
          <cell r="X2931">
            <v>7684183.0800000001</v>
          </cell>
          <cell r="Y2931">
            <v>8104437.5499999998</v>
          </cell>
          <cell r="Z2931">
            <v>8213050.9100000001</v>
          </cell>
          <cell r="AA2931">
            <v>7671804.5800000001</v>
          </cell>
          <cell r="AB2931">
            <v>5303998.33</v>
          </cell>
          <cell r="AC2931">
            <v>5527779.3200000003</v>
          </cell>
          <cell r="AD2931">
            <v>5367543.9000000004</v>
          </cell>
          <cell r="AE2931">
            <v>1180796.23</v>
          </cell>
          <cell r="AF2931">
            <v>450045.24</v>
          </cell>
          <cell r="AG2931">
            <v>0.33000000048195943</v>
          </cell>
          <cell r="AH2931">
            <v>4.8195941682038779E-10</v>
          </cell>
          <cell r="AI2931">
            <v>4.8195941682038779E-10</v>
          </cell>
          <cell r="AJ2931">
            <v>4.8195941682038779E-10</v>
          </cell>
          <cell r="AK2931">
            <v>4.8195941682038779E-10</v>
          </cell>
          <cell r="AL2931">
            <v>4.8195941682038779E-10</v>
          </cell>
          <cell r="AM2931">
            <v>4.8195941682038779E-10</v>
          </cell>
          <cell r="AN2931">
            <v>4.8195941682038779E-10</v>
          </cell>
          <cell r="AO2931">
            <v>0</v>
          </cell>
          <cell r="AP2931">
            <v>0</v>
          </cell>
          <cell r="AQ2931">
            <v>0</v>
          </cell>
          <cell r="AR2931">
            <v>0</v>
          </cell>
          <cell r="AS2931">
            <v>0</v>
          </cell>
          <cell r="AT2931">
            <v>1923185.63</v>
          </cell>
          <cell r="AU2931">
            <v>1985796.3</v>
          </cell>
          <cell r="AV2931">
            <v>1986465.93</v>
          </cell>
          <cell r="AW2931">
            <v>5636776.7300000004</v>
          </cell>
          <cell r="AX2931">
            <v>5507204.5199999996</v>
          </cell>
          <cell r="AY2931">
            <v>6106806.4199999999</v>
          </cell>
          <cell r="AZ2931">
            <v>5340758.42</v>
          </cell>
          <cell r="BA2931">
            <v>5436327.1600000001</v>
          </cell>
          <cell r="BB2931">
            <v>5386232.1299999999</v>
          </cell>
          <cell r="BC2931">
            <v>9394438.7599999998</v>
          </cell>
          <cell r="BD2931">
            <v>0</v>
          </cell>
          <cell r="BE2931">
            <v>0</v>
          </cell>
          <cell r="BF2931">
            <v>0</v>
          </cell>
          <cell r="BG2931">
            <v>0</v>
          </cell>
          <cell r="BH2931">
            <v>0</v>
          </cell>
          <cell r="BI2931">
            <v>0</v>
          </cell>
          <cell r="BJ2931">
            <v>0</v>
          </cell>
          <cell r="BK2931">
            <v>0</v>
          </cell>
          <cell r="BL2931">
            <v>0</v>
          </cell>
        </row>
        <row r="2932">
          <cell r="B2932" t="str">
            <v>2.1.03.01.00040</v>
          </cell>
          <cell r="C2932" t="str">
            <v xml:space="preserve">SUDAMERIS S/A                                     </v>
          </cell>
          <cell r="D2932">
            <v>5</v>
          </cell>
          <cell r="E2932">
            <v>0</v>
          </cell>
          <cell r="F2932">
            <v>0</v>
          </cell>
          <cell r="G2932">
            <v>0</v>
          </cell>
          <cell r="H2932">
            <v>0</v>
          </cell>
          <cell r="I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  <cell r="O2932">
            <v>0</v>
          </cell>
          <cell r="P2932">
            <v>0</v>
          </cell>
          <cell r="Q2932">
            <v>2497088.04</v>
          </cell>
          <cell r="R2932">
            <v>2590961.62</v>
          </cell>
          <cell r="S2932">
            <v>2738422.96</v>
          </cell>
          <cell r="T2932">
            <v>2767687.2</v>
          </cell>
          <cell r="U2932">
            <v>2989766</v>
          </cell>
          <cell r="V2932">
            <v>1</v>
          </cell>
          <cell r="W2932">
            <v>5241950</v>
          </cell>
          <cell r="X2932">
            <v>5501535.6900000004</v>
          </cell>
          <cell r="Y2932">
            <v>5720961.0499999998</v>
          </cell>
          <cell r="Z2932">
            <v>5797631.7400000002</v>
          </cell>
          <cell r="AA2932">
            <v>5415563.2999999998</v>
          </cell>
          <cell r="AB2932">
            <v>4969459.83</v>
          </cell>
          <cell r="AC2932">
            <v>5179126.3099999996</v>
          </cell>
          <cell r="AD2932">
            <v>5028997.41</v>
          </cell>
          <cell r="AE2932">
            <v>2059211.66</v>
          </cell>
          <cell r="AF2932">
            <v>4792416.47</v>
          </cell>
          <cell r="AG2932">
            <v>3682120</v>
          </cell>
          <cell r="AH2932">
            <v>4152824</v>
          </cell>
          <cell r="AI2932">
            <v>8377539.7500000009</v>
          </cell>
          <cell r="AJ2932">
            <v>7450876.1900000013</v>
          </cell>
          <cell r="AK2932">
            <v>9602096.9700000007</v>
          </cell>
          <cell r="AL2932">
            <v>8986018.5</v>
          </cell>
          <cell r="AM2932">
            <v>8965063.4499999993</v>
          </cell>
          <cell r="AN2932">
            <v>8619339.2799999993</v>
          </cell>
          <cell r="AO2932">
            <v>6009802.1500000004</v>
          </cell>
          <cell r="AP2932">
            <v>8610810.0800000001</v>
          </cell>
          <cell r="AQ2932">
            <v>8103083.54</v>
          </cell>
          <cell r="AR2932">
            <v>7261473.9900000002</v>
          </cell>
          <cell r="AS2932">
            <v>7273463.1699999999</v>
          </cell>
          <cell r="AT2932">
            <v>7043898.7800000003</v>
          </cell>
          <cell r="AU2932">
            <v>5323574.37</v>
          </cell>
          <cell r="AV2932">
            <v>3012406.61</v>
          </cell>
          <cell r="AW2932">
            <v>2968639.64</v>
          </cell>
          <cell r="AX2932">
            <v>1318064.92</v>
          </cell>
          <cell r="AY2932">
            <v>1361074.39</v>
          </cell>
          <cell r="AZ2932">
            <v>1333293.6000000001</v>
          </cell>
          <cell r="BA2932">
            <v>1357151.86</v>
          </cell>
          <cell r="BB2932">
            <v>1344645.89</v>
          </cell>
          <cell r="BC2932">
            <v>5757228.8200000003</v>
          </cell>
          <cell r="BD2932">
            <v>0</v>
          </cell>
          <cell r="BE2932">
            <v>0</v>
          </cell>
          <cell r="BF2932">
            <v>0</v>
          </cell>
          <cell r="BG2932">
            <v>0</v>
          </cell>
          <cell r="BH2932">
            <v>0</v>
          </cell>
          <cell r="BI2932">
            <v>0</v>
          </cell>
          <cell r="BJ2932">
            <v>0</v>
          </cell>
          <cell r="BK2932">
            <v>0</v>
          </cell>
          <cell r="BL2932">
            <v>0</v>
          </cell>
        </row>
        <row r="2933">
          <cell r="B2933" t="str">
            <v>2.1.03.01.00041</v>
          </cell>
          <cell r="C2933" t="str">
            <v xml:space="preserve">UNIBANCO S/A                                      </v>
          </cell>
          <cell r="D2933">
            <v>5</v>
          </cell>
          <cell r="E2933">
            <v>0</v>
          </cell>
          <cell r="F2933">
            <v>0</v>
          </cell>
          <cell r="G2933">
            <v>0</v>
          </cell>
          <cell r="H2933">
            <v>0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0</v>
          </cell>
          <cell r="P2933">
            <v>0</v>
          </cell>
          <cell r="Q2933">
            <v>1062422.8999999999</v>
          </cell>
          <cell r="R2933">
            <v>1102362.8</v>
          </cell>
          <cell r="S2933">
            <v>1165102.3999999999</v>
          </cell>
          <cell r="T2933">
            <v>1177553.3</v>
          </cell>
          <cell r="U2933">
            <v>1272040</v>
          </cell>
          <cell r="V2933">
            <v>1242341.1000000001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0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0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0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0</v>
          </cell>
          <cell r="AY2933">
            <v>0</v>
          </cell>
          <cell r="AZ2933">
            <v>0</v>
          </cell>
          <cell r="BA2933">
            <v>0</v>
          </cell>
          <cell r="BB2933">
            <v>0</v>
          </cell>
          <cell r="BC2933">
            <v>0</v>
          </cell>
          <cell r="BD2933">
            <v>0</v>
          </cell>
          <cell r="BE2933">
            <v>0</v>
          </cell>
          <cell r="BF2933">
            <v>0</v>
          </cell>
          <cell r="BG2933">
            <v>0</v>
          </cell>
          <cell r="BH2933">
            <v>0</v>
          </cell>
          <cell r="BI2933">
            <v>0</v>
          </cell>
          <cell r="BJ2933">
            <v>0</v>
          </cell>
          <cell r="BK2933">
            <v>0</v>
          </cell>
          <cell r="BL2933">
            <v>0</v>
          </cell>
        </row>
        <row r="2934">
          <cell r="B2934" t="str">
            <v>2.1.03.01.00042</v>
          </cell>
          <cell r="C2934" t="str">
            <v xml:space="preserve">VOTORANTIM S/A                                    </v>
          </cell>
          <cell r="D2934">
            <v>5</v>
          </cell>
          <cell r="E2934">
            <v>0</v>
          </cell>
          <cell r="F2934">
            <v>0</v>
          </cell>
          <cell r="G2934">
            <v>0</v>
          </cell>
          <cell r="H2934">
            <v>0</v>
          </cell>
          <cell r="I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  <cell r="O2934">
            <v>0</v>
          </cell>
          <cell r="P2934">
            <v>0</v>
          </cell>
          <cell r="AO2934">
            <v>0</v>
          </cell>
          <cell r="AP2934">
            <v>0</v>
          </cell>
          <cell r="AQ2934">
            <v>0</v>
          </cell>
          <cell r="AR2934">
            <v>0</v>
          </cell>
          <cell r="AS2934">
            <v>0</v>
          </cell>
          <cell r="AT2934">
            <v>0</v>
          </cell>
          <cell r="AU2934">
            <v>0</v>
          </cell>
          <cell r="AV2934">
            <v>0</v>
          </cell>
          <cell r="AW2934">
            <v>0</v>
          </cell>
          <cell r="AX2934">
            <v>0</v>
          </cell>
          <cell r="AY2934">
            <v>0</v>
          </cell>
          <cell r="AZ2934">
            <v>0</v>
          </cell>
          <cell r="BA2934">
            <v>0</v>
          </cell>
          <cell r="BB2934">
            <v>0</v>
          </cell>
          <cell r="BC2934">
            <v>0</v>
          </cell>
          <cell r="BD2934">
            <v>0</v>
          </cell>
          <cell r="BE2934">
            <v>0</v>
          </cell>
          <cell r="BF2934">
            <v>0</v>
          </cell>
          <cell r="BG2934">
            <v>0</v>
          </cell>
          <cell r="BH2934">
            <v>0</v>
          </cell>
          <cell r="BI2934">
            <v>0</v>
          </cell>
          <cell r="BJ2934">
            <v>0</v>
          </cell>
          <cell r="BK2934">
            <v>0</v>
          </cell>
          <cell r="BL2934">
            <v>0</v>
          </cell>
        </row>
        <row r="2935">
          <cell r="B2935" t="str">
            <v>2.1.03.01.00044</v>
          </cell>
          <cell r="C2935" t="str">
            <v xml:space="preserve">NACION ARGENTINA                                  </v>
          </cell>
          <cell r="D2935">
            <v>5</v>
          </cell>
          <cell r="E2935">
            <v>0</v>
          </cell>
          <cell r="F2935">
            <v>0</v>
          </cell>
          <cell r="G2935">
            <v>0</v>
          </cell>
          <cell r="H2935">
            <v>0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  <cell r="Q2935">
            <v>901285.48</v>
          </cell>
          <cell r="R2935">
            <v>935167.7</v>
          </cell>
          <cell r="S2935">
            <v>988391.6</v>
          </cell>
          <cell r="T2935">
            <v>998954.08</v>
          </cell>
          <cell r="U2935">
            <v>668551.42000000004</v>
          </cell>
          <cell r="V2935">
            <v>846208.32</v>
          </cell>
          <cell r="W2935">
            <v>1130091.02</v>
          </cell>
          <cell r="X2935">
            <v>1186054.07</v>
          </cell>
          <cell r="Y2935">
            <v>1266605.97</v>
          </cell>
          <cell r="Z2935">
            <v>1283580.6599999999</v>
          </cell>
          <cell r="AA2935">
            <v>1198991.7</v>
          </cell>
          <cell r="AB2935">
            <v>877466.82</v>
          </cell>
          <cell r="AC2935">
            <v>225366.11</v>
          </cell>
          <cell r="AD2935">
            <v>564119.82999999996</v>
          </cell>
          <cell r="AE2935">
            <v>343892.8</v>
          </cell>
          <cell r="AF2935">
            <v>349650</v>
          </cell>
          <cell r="AG2935">
            <v>776776</v>
          </cell>
          <cell r="AH2935">
            <v>876075.2</v>
          </cell>
          <cell r="AI2935">
            <v>1055978</v>
          </cell>
          <cell r="AJ2935">
            <v>930868.4</v>
          </cell>
          <cell r="AK2935">
            <v>1199629.2</v>
          </cell>
          <cell r="AL2935">
            <v>1122660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0</v>
          </cell>
          <cell r="AY2935">
            <v>0</v>
          </cell>
          <cell r="AZ2935">
            <v>0</v>
          </cell>
          <cell r="BA2935">
            <v>544807.61</v>
          </cell>
          <cell r="BB2935">
            <v>539787.28</v>
          </cell>
          <cell r="BC2935">
            <v>535452.38</v>
          </cell>
          <cell r="BD2935">
            <v>0</v>
          </cell>
          <cell r="BE2935">
            <v>0</v>
          </cell>
          <cell r="BF2935">
            <v>0</v>
          </cell>
          <cell r="BG2935">
            <v>0</v>
          </cell>
          <cell r="BH2935">
            <v>0</v>
          </cell>
          <cell r="BI2935">
            <v>0</v>
          </cell>
          <cell r="BJ2935">
            <v>0</v>
          </cell>
          <cell r="BK2935">
            <v>0</v>
          </cell>
          <cell r="BL2935">
            <v>0</v>
          </cell>
        </row>
        <row r="2936">
          <cell r="B2936" t="str">
            <v>2.1.03.01.00045</v>
          </cell>
          <cell r="C2936" t="str">
            <v xml:space="preserve">BANCO ALFA DE INVESTIMENTOS S/A                   </v>
          </cell>
          <cell r="D2936">
            <v>5</v>
          </cell>
          <cell r="E2936">
            <v>0</v>
          </cell>
          <cell r="F2936">
            <v>0</v>
          </cell>
          <cell r="G2936">
            <v>0</v>
          </cell>
          <cell r="H2936">
            <v>0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0</v>
          </cell>
          <cell r="P2936">
            <v>0</v>
          </cell>
          <cell r="Q2936">
            <v>3779584.25</v>
          </cell>
          <cell r="R2936">
            <v>3921671</v>
          </cell>
          <cell r="S2936">
            <v>4144868</v>
          </cell>
          <cell r="T2936">
            <v>4189162.25</v>
          </cell>
          <cell r="U2936">
            <v>4525300</v>
          </cell>
          <cell r="V2936">
            <v>0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0</v>
          </cell>
          <cell r="AD2936">
            <v>0</v>
          </cell>
          <cell r="AE2936">
            <v>2035473.6</v>
          </cell>
          <cell r="AF2936">
            <v>2069550</v>
          </cell>
          <cell r="AG2936">
            <v>2209272</v>
          </cell>
          <cell r="AH2936">
            <v>2491694.4</v>
          </cell>
          <cell r="AI2936">
            <v>3003366</v>
          </cell>
          <cell r="AJ2936">
            <v>2647534.7999999998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0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1582887.32</v>
          </cell>
          <cell r="AW2936">
            <v>1825919.1</v>
          </cell>
          <cell r="AX2936">
            <v>2800754.02</v>
          </cell>
          <cell r="AY2936">
            <v>2892144.78</v>
          </cell>
          <cell r="AZ2936">
            <v>2833113.41</v>
          </cell>
          <cell r="BA2936">
            <v>2883809.78</v>
          </cell>
          <cell r="BB2936">
            <v>2857235.86</v>
          </cell>
          <cell r="BC2936">
            <v>1028982.4</v>
          </cell>
          <cell r="BD2936">
            <v>0</v>
          </cell>
          <cell r="BE2936">
            <v>0</v>
          </cell>
          <cell r="BF2936">
            <v>0</v>
          </cell>
          <cell r="BG2936">
            <v>0</v>
          </cell>
          <cell r="BH2936">
            <v>0</v>
          </cell>
          <cell r="BI2936">
            <v>0</v>
          </cell>
          <cell r="BJ2936">
            <v>0</v>
          </cell>
          <cell r="BK2936">
            <v>0</v>
          </cell>
          <cell r="BL2936">
            <v>0</v>
          </cell>
        </row>
        <row r="2937">
          <cell r="B2937" t="str">
            <v>2.1.03.01.00046</v>
          </cell>
          <cell r="C2937" t="str">
            <v xml:space="preserve">BANCO DO URUGUAI                                  </v>
          </cell>
          <cell r="D2937">
            <v>5</v>
          </cell>
          <cell r="E2937">
            <v>0</v>
          </cell>
          <cell r="F2937">
            <v>0</v>
          </cell>
          <cell r="G2937">
            <v>0</v>
          </cell>
          <cell r="H2937">
            <v>0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716691.96</v>
          </cell>
          <cell r="R2937">
            <v>743634.72</v>
          </cell>
          <cell r="S2937">
            <v>785957.76</v>
          </cell>
          <cell r="T2937">
            <v>794356.92</v>
          </cell>
          <cell r="U2937">
            <v>858096</v>
          </cell>
          <cell r="V2937">
            <v>838061.64</v>
          </cell>
          <cell r="W2937">
            <v>884020.68</v>
          </cell>
          <cell r="X2937">
            <v>927798.12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  <cell r="AY2937">
            <v>0</v>
          </cell>
          <cell r="AZ2937">
            <v>0</v>
          </cell>
          <cell r="BA2937">
            <v>0</v>
          </cell>
          <cell r="BB2937">
            <v>0</v>
          </cell>
          <cell r="BC2937">
            <v>0</v>
          </cell>
          <cell r="BD2937">
            <v>0</v>
          </cell>
          <cell r="BE2937">
            <v>0</v>
          </cell>
          <cell r="BF2937">
            <v>0</v>
          </cell>
          <cell r="BG2937">
            <v>0</v>
          </cell>
          <cell r="BH2937">
            <v>0</v>
          </cell>
          <cell r="BI2937">
            <v>0</v>
          </cell>
          <cell r="BJ2937">
            <v>0</v>
          </cell>
          <cell r="BK2937">
            <v>0</v>
          </cell>
          <cell r="BL2937">
            <v>0</v>
          </cell>
        </row>
        <row r="2938">
          <cell r="B2938" t="str">
            <v>2.1.03.01.00047</v>
          </cell>
          <cell r="C2938" t="str">
            <v xml:space="preserve">BANCO PAULISTA                                    </v>
          </cell>
          <cell r="D2938">
            <v>5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277283.59999999998</v>
          </cell>
          <cell r="AT2938">
            <v>268532</v>
          </cell>
          <cell r="AU2938">
            <v>277274.25</v>
          </cell>
          <cell r="AV2938">
            <v>277367.75</v>
          </cell>
          <cell r="AW2938">
            <v>600027.85</v>
          </cell>
          <cell r="AX2938">
            <v>586235.05000000005</v>
          </cell>
          <cell r="AY2938">
            <v>605364.35</v>
          </cell>
          <cell r="AZ2938">
            <v>933644.98</v>
          </cell>
          <cell r="BA2938">
            <v>798896.93</v>
          </cell>
          <cell r="BB2938">
            <v>669155.62</v>
          </cell>
          <cell r="BC2938">
            <v>663781.81000000006</v>
          </cell>
          <cell r="BD2938">
            <v>0</v>
          </cell>
          <cell r="BE2938">
            <v>0</v>
          </cell>
          <cell r="BF2938">
            <v>0</v>
          </cell>
          <cell r="BG2938">
            <v>0</v>
          </cell>
          <cell r="BH2938">
            <v>0</v>
          </cell>
          <cell r="BI2938">
            <v>0</v>
          </cell>
          <cell r="BJ2938">
            <v>0</v>
          </cell>
          <cell r="BK2938">
            <v>0</v>
          </cell>
          <cell r="BL2938">
            <v>0</v>
          </cell>
        </row>
        <row r="2939">
          <cell r="B2939" t="str">
            <v>2.1.03.01.00048</v>
          </cell>
          <cell r="C2939" t="str">
            <v xml:space="preserve">BANCO SANTOS S/A                                  </v>
          </cell>
          <cell r="D2939">
            <v>5</v>
          </cell>
          <cell r="E2939">
            <v>0</v>
          </cell>
          <cell r="F2939">
            <v>0</v>
          </cell>
          <cell r="G2939">
            <v>0</v>
          </cell>
          <cell r="H2939">
            <v>0</v>
          </cell>
          <cell r="I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>
            <v>0</v>
          </cell>
          <cell r="P2939">
            <v>0</v>
          </cell>
          <cell r="AO2939">
            <v>0</v>
          </cell>
          <cell r="AP2939">
            <v>0</v>
          </cell>
          <cell r="AQ2939">
            <v>0</v>
          </cell>
          <cell r="AR2939">
            <v>0</v>
          </cell>
          <cell r="AS2939">
            <v>0</v>
          </cell>
          <cell r="AT2939">
            <v>0</v>
          </cell>
          <cell r="AU2939">
            <v>0</v>
          </cell>
          <cell r="AV2939">
            <v>4499227.67</v>
          </cell>
          <cell r="AW2939">
            <v>4433858.8099999996</v>
          </cell>
          <cell r="AX2939">
            <v>5133102.09</v>
          </cell>
          <cell r="AY2939">
            <v>5300599.1500000004</v>
          </cell>
          <cell r="AZ2939">
            <v>5192408.99</v>
          </cell>
          <cell r="BA2939">
            <v>5285323.13</v>
          </cell>
          <cell r="BB2939">
            <v>5236619.58</v>
          </cell>
          <cell r="BC2939">
            <v>5194565.5999999996</v>
          </cell>
          <cell r="BD2939">
            <v>0</v>
          </cell>
          <cell r="BE2939">
            <v>0</v>
          </cell>
          <cell r="BF2939">
            <v>0</v>
          </cell>
          <cell r="BG2939">
            <v>0</v>
          </cell>
          <cell r="BH2939">
            <v>0</v>
          </cell>
          <cell r="BI2939">
            <v>0</v>
          </cell>
          <cell r="BJ2939">
            <v>0</v>
          </cell>
          <cell r="BK2939">
            <v>0</v>
          </cell>
          <cell r="BL2939">
            <v>0</v>
          </cell>
        </row>
        <row r="2940">
          <cell r="B2940" t="str">
            <v>2.1.03.01.00049</v>
          </cell>
          <cell r="C2940" t="str">
            <v xml:space="preserve">BANCO PINE                                        </v>
          </cell>
          <cell r="D2940">
            <v>5</v>
          </cell>
          <cell r="E2940">
            <v>0</v>
          </cell>
          <cell r="F2940">
            <v>0</v>
          </cell>
          <cell r="G2940">
            <v>0</v>
          </cell>
          <cell r="H2940">
            <v>0</v>
          </cell>
          <cell r="I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  <cell r="O2940">
            <v>0</v>
          </cell>
          <cell r="P2940">
            <v>0</v>
          </cell>
          <cell r="AO2940">
            <v>0</v>
          </cell>
          <cell r="AP2940">
            <v>0</v>
          </cell>
          <cell r="AQ2940">
            <v>0</v>
          </cell>
          <cell r="AR2940">
            <v>0</v>
          </cell>
          <cell r="AS2940">
            <v>0</v>
          </cell>
          <cell r="AT2940">
            <v>0</v>
          </cell>
          <cell r="AU2940">
            <v>0</v>
          </cell>
          <cell r="AV2940">
            <v>0</v>
          </cell>
          <cell r="AW2940">
            <v>2389879.5</v>
          </cell>
          <cell r="AX2940">
            <v>2334943.5</v>
          </cell>
          <cell r="AY2940">
            <v>2411134.5</v>
          </cell>
          <cell r="AZ2940">
            <v>2361921</v>
          </cell>
          <cell r="BA2940">
            <v>2404185.75</v>
          </cell>
          <cell r="BB2940">
            <v>2382031.5</v>
          </cell>
          <cell r="BC2940">
            <v>2362902</v>
          </cell>
          <cell r="BD2940">
            <v>0</v>
          </cell>
          <cell r="BE2940">
            <v>0</v>
          </cell>
          <cell r="BF2940">
            <v>0</v>
          </cell>
          <cell r="BG2940">
            <v>0</v>
          </cell>
          <cell r="BH2940">
            <v>0</v>
          </cell>
          <cell r="BI2940">
            <v>0</v>
          </cell>
          <cell r="BJ2940">
            <v>0</v>
          </cell>
          <cell r="BK2940">
            <v>0</v>
          </cell>
          <cell r="BL2940">
            <v>0</v>
          </cell>
        </row>
        <row r="2941">
          <cell r="B2941" t="str">
            <v>2.1.03.01.00050</v>
          </cell>
          <cell r="C2941" t="str">
            <v xml:space="preserve">BANCO BANIF-PRIMUS                                </v>
          </cell>
          <cell r="D2941">
            <v>5</v>
          </cell>
          <cell r="E2941">
            <v>0</v>
          </cell>
          <cell r="F2941">
            <v>0</v>
          </cell>
          <cell r="G2941">
            <v>0</v>
          </cell>
          <cell r="H2941">
            <v>0</v>
          </cell>
          <cell r="I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  <cell r="O2941">
            <v>0</v>
          </cell>
          <cell r="P2941">
            <v>0</v>
          </cell>
          <cell r="AO2941">
            <v>0</v>
          </cell>
          <cell r="AP2941">
            <v>0</v>
          </cell>
          <cell r="AQ2941">
            <v>0</v>
          </cell>
          <cell r="AR2941">
            <v>0</v>
          </cell>
          <cell r="AS2941">
            <v>0</v>
          </cell>
          <cell r="AT2941">
            <v>0</v>
          </cell>
          <cell r="AU2941">
            <v>0</v>
          </cell>
          <cell r="AV2941">
            <v>0</v>
          </cell>
          <cell r="AW2941">
            <v>3199661.3</v>
          </cell>
          <cell r="AX2941">
            <v>6344048.6299999999</v>
          </cell>
          <cell r="AY2941">
            <v>6551059.8099999996</v>
          </cell>
          <cell r="AZ2941">
            <v>6417346.5800000001</v>
          </cell>
          <cell r="BA2941">
            <v>6532180.04</v>
          </cell>
          <cell r="BB2941">
            <v>6471986.8799999999</v>
          </cell>
          <cell r="BC2941">
            <v>6420011.9699999997</v>
          </cell>
          <cell r="BD2941">
            <v>0</v>
          </cell>
          <cell r="BE2941">
            <v>0</v>
          </cell>
          <cell r="BF2941">
            <v>0</v>
          </cell>
          <cell r="BG2941">
            <v>0</v>
          </cell>
          <cell r="BH2941">
            <v>0</v>
          </cell>
          <cell r="BI2941">
            <v>0</v>
          </cell>
          <cell r="BJ2941">
            <v>0</v>
          </cell>
          <cell r="BK2941">
            <v>0</v>
          </cell>
          <cell r="BL2941">
            <v>0</v>
          </cell>
        </row>
        <row r="2942">
          <cell r="B2942" t="str">
            <v>2.1.03.01.00051</v>
          </cell>
          <cell r="C2942" t="str">
            <v xml:space="preserve">BANCO SCHAHIN                                     </v>
          </cell>
          <cell r="D2942">
            <v>5</v>
          </cell>
          <cell r="E2942">
            <v>0</v>
          </cell>
          <cell r="F2942">
            <v>0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AO2942">
            <v>0</v>
          </cell>
          <cell r="AP2942">
            <v>0</v>
          </cell>
          <cell r="AQ2942">
            <v>0</v>
          </cell>
          <cell r="AR2942">
            <v>0</v>
          </cell>
          <cell r="AS2942">
            <v>0</v>
          </cell>
          <cell r="AT2942">
            <v>0</v>
          </cell>
          <cell r="AU2942">
            <v>0</v>
          </cell>
          <cell r="AV2942">
            <v>0</v>
          </cell>
          <cell r="AW2942">
            <v>0</v>
          </cell>
          <cell r="AX2942">
            <v>0</v>
          </cell>
          <cell r="AY2942">
            <v>1684444.22</v>
          </cell>
          <cell r="AZ2942">
            <v>1733300.42</v>
          </cell>
          <cell r="BA2942">
            <v>1764316.49</v>
          </cell>
          <cell r="BB2942">
            <v>1748058.55</v>
          </cell>
          <cell r="BC2942">
            <v>1734020.33</v>
          </cell>
          <cell r="BD2942">
            <v>0</v>
          </cell>
          <cell r="BE2942">
            <v>0</v>
          </cell>
          <cell r="BF2942">
            <v>0</v>
          </cell>
          <cell r="BG2942">
            <v>0</v>
          </cell>
          <cell r="BH2942">
            <v>0</v>
          </cell>
          <cell r="BI2942">
            <v>0</v>
          </cell>
          <cell r="BJ2942">
            <v>0</v>
          </cell>
          <cell r="BK2942">
            <v>0</v>
          </cell>
          <cell r="BL2942">
            <v>0</v>
          </cell>
        </row>
        <row r="2943">
          <cell r="B2943" t="str">
            <v>2.1.03.01.00052</v>
          </cell>
          <cell r="C2943" t="str">
            <v xml:space="preserve">BANCO INDUSVAL                                    </v>
          </cell>
          <cell r="D2943">
            <v>5</v>
          </cell>
          <cell r="E2943">
            <v>0</v>
          </cell>
          <cell r="F2943">
            <v>0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  <cell r="O2943">
            <v>0</v>
          </cell>
          <cell r="P2943">
            <v>0</v>
          </cell>
          <cell r="AO2943">
            <v>0</v>
          </cell>
          <cell r="AP2943">
            <v>0</v>
          </cell>
          <cell r="AQ2943">
            <v>0</v>
          </cell>
          <cell r="AR2943">
            <v>0</v>
          </cell>
          <cell r="AS2943">
            <v>0</v>
          </cell>
          <cell r="AT2943">
            <v>0</v>
          </cell>
          <cell r="AU2943">
            <v>0</v>
          </cell>
          <cell r="AV2943">
            <v>0</v>
          </cell>
          <cell r="AW2943">
            <v>0</v>
          </cell>
          <cell r="AX2943">
            <v>0</v>
          </cell>
          <cell r="AY2943">
            <v>0</v>
          </cell>
          <cell r="AZ2943">
            <v>2610031.0499999998</v>
          </cell>
          <cell r="BA2943">
            <v>5174145.9400000004</v>
          </cell>
          <cell r="BB2943">
            <v>5126466.88</v>
          </cell>
          <cell r="BC2943">
            <v>4911897.55</v>
          </cell>
          <cell r="BD2943">
            <v>0</v>
          </cell>
          <cell r="BE2943">
            <v>0</v>
          </cell>
          <cell r="BF2943">
            <v>0</v>
          </cell>
          <cell r="BG2943">
            <v>0</v>
          </cell>
          <cell r="BH2943">
            <v>0</v>
          </cell>
          <cell r="BI2943">
            <v>0</v>
          </cell>
          <cell r="BJ2943">
            <v>0</v>
          </cell>
          <cell r="BK2943">
            <v>0</v>
          </cell>
          <cell r="BL2943">
            <v>0</v>
          </cell>
        </row>
        <row r="2944">
          <cell r="B2944" t="str">
            <v>2.1.03.01.00053</v>
          </cell>
          <cell r="C2944" t="str">
            <v xml:space="preserve">BANCO BBM                                         </v>
          </cell>
          <cell r="D2944">
            <v>5</v>
          </cell>
          <cell r="E2944">
            <v>0</v>
          </cell>
          <cell r="F2944">
            <v>0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0</v>
          </cell>
          <cell r="AO2944">
            <v>0</v>
          </cell>
          <cell r="AP2944">
            <v>0</v>
          </cell>
          <cell r="AQ2944">
            <v>0</v>
          </cell>
          <cell r="AR2944">
            <v>0</v>
          </cell>
          <cell r="AS2944">
            <v>0</v>
          </cell>
          <cell r="AT2944">
            <v>0</v>
          </cell>
          <cell r="AU2944">
            <v>0</v>
          </cell>
          <cell r="AV2944">
            <v>0</v>
          </cell>
          <cell r="AW2944">
            <v>0</v>
          </cell>
          <cell r="AX2944">
            <v>0</v>
          </cell>
          <cell r="AY2944">
            <v>0</v>
          </cell>
          <cell r="AZ2944">
            <v>2901688.71</v>
          </cell>
          <cell r="BA2944">
            <v>11451628</v>
          </cell>
          <cell r="BB2944">
            <v>11462392.529999999</v>
          </cell>
          <cell r="BC2944">
            <v>11370340.92</v>
          </cell>
          <cell r="BD2944">
            <v>0</v>
          </cell>
          <cell r="BE2944">
            <v>0</v>
          </cell>
          <cell r="BF2944">
            <v>0</v>
          </cell>
          <cell r="BG2944">
            <v>0</v>
          </cell>
          <cell r="BH2944">
            <v>0</v>
          </cell>
          <cell r="BI2944">
            <v>0</v>
          </cell>
          <cell r="BJ2944">
            <v>0</v>
          </cell>
          <cell r="BK2944">
            <v>0</v>
          </cell>
          <cell r="BL2944">
            <v>0</v>
          </cell>
        </row>
        <row r="2945">
          <cell r="B2945" t="str">
            <v>2.1.03.02</v>
          </cell>
          <cell r="C2945" t="str">
            <v xml:space="preserve">FORNECEDORES NO EXTERIOR                          </v>
          </cell>
          <cell r="D2945">
            <v>4</v>
          </cell>
          <cell r="E2945">
            <v>0</v>
          </cell>
          <cell r="F2945">
            <v>0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  <cell r="Q2945">
            <v>43507574.740000002</v>
          </cell>
          <cell r="R2945">
            <v>39137851.979999997</v>
          </cell>
          <cell r="S2945">
            <v>41406568.780000001</v>
          </cell>
          <cell r="T2945">
            <v>30703296.440000001</v>
          </cell>
          <cell r="U2945">
            <v>34221018.009999998</v>
          </cell>
          <cell r="V2945">
            <v>56009575.920000002</v>
          </cell>
          <cell r="W2945">
            <v>74273569.469999999</v>
          </cell>
          <cell r="X2945">
            <v>83356161.75</v>
          </cell>
          <cell r="Y2945">
            <v>88404055.969999999</v>
          </cell>
          <cell r="Z2945">
            <v>88504583.950000003</v>
          </cell>
          <cell r="AA2945">
            <v>69111799.650000006</v>
          </cell>
          <cell r="AB2945">
            <v>44231775.140000001</v>
          </cell>
          <cell r="AC2945">
            <v>38482110.310000002</v>
          </cell>
          <cell r="AD2945">
            <v>30907970.910000004</v>
          </cell>
          <cell r="AE2945">
            <v>36407866.290000007</v>
          </cell>
          <cell r="AF2945">
            <v>38601019.820000008</v>
          </cell>
          <cell r="AG2945">
            <v>55666549.070000008</v>
          </cell>
          <cell r="AH2945">
            <v>70566057.210000008</v>
          </cell>
          <cell r="AI2945">
            <v>106504068.81</v>
          </cell>
          <cell r="AJ2945">
            <v>126695679.02000001</v>
          </cell>
          <cell r="AK2945">
            <v>171530719.13</v>
          </cell>
          <cell r="AL2945">
            <v>194017676.60999998</v>
          </cell>
          <cell r="AM2945">
            <v>177728669.58999997</v>
          </cell>
          <cell r="AN2945">
            <v>155990688.52999997</v>
          </cell>
          <cell r="AO2945">
            <v>157331721.44</v>
          </cell>
          <cell r="AP2945">
            <v>139115025.49000001</v>
          </cell>
          <cell r="AQ2945">
            <v>128120695.40000001</v>
          </cell>
          <cell r="AR2945">
            <v>118214932.8</v>
          </cell>
          <cell r="AS2945">
            <v>98050229.829999998</v>
          </cell>
          <cell r="AT2945">
            <v>119626860.79000001</v>
          </cell>
          <cell r="AU2945">
            <v>165191489.49000001</v>
          </cell>
          <cell r="AV2945">
            <v>190351292.19999999</v>
          </cell>
          <cell r="AW2945">
            <v>211298230.5</v>
          </cell>
          <cell r="AX2945">
            <v>191195254.71000001</v>
          </cell>
          <cell r="AY2945">
            <v>189601173.72</v>
          </cell>
          <cell r="AZ2945">
            <v>179046222.15000001</v>
          </cell>
          <cell r="BA2945">
            <v>175553619.56</v>
          </cell>
          <cell r="BB2945">
            <v>159284927.97999999</v>
          </cell>
          <cell r="BC2945">
            <v>140795951.06999999</v>
          </cell>
          <cell r="BD2945">
            <v>0</v>
          </cell>
          <cell r="BE2945">
            <v>0</v>
          </cell>
          <cell r="BF2945">
            <v>0</v>
          </cell>
          <cell r="BG2945">
            <v>0</v>
          </cell>
          <cell r="BH2945">
            <v>0</v>
          </cell>
          <cell r="BI2945">
            <v>0</v>
          </cell>
          <cell r="BJ2945">
            <v>0</v>
          </cell>
          <cell r="BK2945">
            <v>0</v>
          </cell>
          <cell r="BL2945">
            <v>0</v>
          </cell>
        </row>
        <row r="2946">
          <cell r="B2946" t="str">
            <v>2.1.03.02.00001</v>
          </cell>
          <cell r="C2946" t="str">
            <v xml:space="preserve">ALIED SIGNAL INC.                                 </v>
          </cell>
          <cell r="D2946">
            <v>5</v>
          </cell>
          <cell r="E2946">
            <v>0</v>
          </cell>
          <cell r="F2946">
            <v>0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>
            <v>0</v>
          </cell>
          <cell r="P2946">
            <v>0</v>
          </cell>
          <cell r="AO2946">
            <v>0</v>
          </cell>
          <cell r="AP2946">
            <v>0</v>
          </cell>
          <cell r="AQ2946">
            <v>0</v>
          </cell>
          <cell r="AR2946">
            <v>0</v>
          </cell>
          <cell r="AS2946">
            <v>0</v>
          </cell>
          <cell r="AT2946">
            <v>0</v>
          </cell>
          <cell r="AU2946">
            <v>0</v>
          </cell>
          <cell r="AV2946">
            <v>0</v>
          </cell>
          <cell r="AW2946">
            <v>0</v>
          </cell>
          <cell r="AX2946">
            <v>0</v>
          </cell>
          <cell r="AY2946">
            <v>0</v>
          </cell>
          <cell r="AZ2946">
            <v>0</v>
          </cell>
          <cell r="BA2946">
            <v>0</v>
          </cell>
          <cell r="BB2946">
            <v>0</v>
          </cell>
          <cell r="BC2946">
            <v>0</v>
          </cell>
          <cell r="BD2946">
            <v>0</v>
          </cell>
          <cell r="BE2946">
            <v>0</v>
          </cell>
          <cell r="BF2946">
            <v>0</v>
          </cell>
          <cell r="BG2946">
            <v>0</v>
          </cell>
          <cell r="BH2946">
            <v>0</v>
          </cell>
          <cell r="BI2946">
            <v>0</v>
          </cell>
          <cell r="BJ2946">
            <v>0</v>
          </cell>
          <cell r="BK2946">
            <v>0</v>
          </cell>
          <cell r="BL2946">
            <v>0</v>
          </cell>
        </row>
        <row r="2947">
          <cell r="B2947" t="str">
            <v>2.1.03.02.00002</v>
          </cell>
          <cell r="C2947" t="str">
            <v xml:space="preserve">AMEROPA AG                                        </v>
          </cell>
          <cell r="D2947">
            <v>5</v>
          </cell>
          <cell r="E2947">
            <v>0</v>
          </cell>
          <cell r="F2947">
            <v>0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2400750.52</v>
          </cell>
          <cell r="R2947">
            <v>6111006.4900000002</v>
          </cell>
          <cell r="S2947">
            <v>8538265.9800000004</v>
          </cell>
          <cell r="T2947">
            <v>7695746.6399999997</v>
          </cell>
          <cell r="U2947">
            <v>15211088.01</v>
          </cell>
          <cell r="V2947">
            <v>12914854.109999999</v>
          </cell>
          <cell r="W2947">
            <v>9269553.1500000004</v>
          </cell>
          <cell r="X2947">
            <v>9728589.1400000006</v>
          </cell>
          <cell r="Y2947">
            <v>13568905.4</v>
          </cell>
          <cell r="Z2947">
            <v>13750751.99</v>
          </cell>
          <cell r="AA2947">
            <v>3203667.18</v>
          </cell>
          <cell r="AB2947">
            <v>2939767.2</v>
          </cell>
          <cell r="AC2947">
            <v>4899288.63</v>
          </cell>
          <cell r="AD2947">
            <v>4360388.99</v>
          </cell>
          <cell r="AE2947">
            <v>4206894.05</v>
          </cell>
          <cell r="AF2947">
            <v>4999950.47</v>
          </cell>
          <cell r="AG2947">
            <v>9051299.8699999992</v>
          </cell>
          <cell r="AH2947">
            <v>10208373.26</v>
          </cell>
          <cell r="AI2947">
            <v>13978098.43</v>
          </cell>
          <cell r="AJ2947">
            <v>16982395.309999999</v>
          </cell>
          <cell r="AK2947">
            <v>16746341.259999998</v>
          </cell>
          <cell r="AL2947">
            <v>20355707.18</v>
          </cell>
          <cell r="AM2947">
            <v>14953288</v>
          </cell>
          <cell r="AN2947">
            <v>13847836.07</v>
          </cell>
          <cell r="AO2947">
            <v>9293584.1199999992</v>
          </cell>
          <cell r="AP2947">
            <v>9674127.0600000005</v>
          </cell>
          <cell r="AQ2947">
            <v>14885663.76</v>
          </cell>
          <cell r="AR2947">
            <v>17751625.289999999</v>
          </cell>
          <cell r="AS2947">
            <v>14215996.18</v>
          </cell>
          <cell r="AT2947">
            <v>19255429.039999999</v>
          </cell>
          <cell r="AU2947">
            <v>24926369.32</v>
          </cell>
          <cell r="AV2947">
            <v>32316411.309999999</v>
          </cell>
          <cell r="AW2947">
            <v>31846889.73</v>
          </cell>
          <cell r="AX2947">
            <v>25656664.949999999</v>
          </cell>
          <cell r="AY2947">
            <v>17991824.530000001</v>
          </cell>
          <cell r="AZ2947">
            <v>14235841.720000001</v>
          </cell>
          <cell r="BA2947">
            <v>15141880.109999999</v>
          </cell>
          <cell r="BB2947">
            <v>17092450.66</v>
          </cell>
          <cell r="BC2947">
            <v>19385941.010000002</v>
          </cell>
          <cell r="BD2947">
            <v>0</v>
          </cell>
          <cell r="BE2947">
            <v>0</v>
          </cell>
          <cell r="BF2947">
            <v>0</v>
          </cell>
          <cell r="BG2947">
            <v>0</v>
          </cell>
          <cell r="BH2947">
            <v>0</v>
          </cell>
          <cell r="BI2947">
            <v>0</v>
          </cell>
          <cell r="BJ2947">
            <v>0</v>
          </cell>
          <cell r="BK2947">
            <v>0</v>
          </cell>
          <cell r="BL2947">
            <v>0</v>
          </cell>
        </row>
        <row r="2948">
          <cell r="B2948" t="str">
            <v>2.1.03.02.00003</v>
          </cell>
          <cell r="C2948" t="str">
            <v xml:space="preserve">CAMPOTEX LIMITED                                  </v>
          </cell>
          <cell r="D2948">
            <v>5</v>
          </cell>
          <cell r="E2948">
            <v>0</v>
          </cell>
          <cell r="F2948">
            <v>0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3800298.34</v>
          </cell>
          <cell r="R2948">
            <v>2459428.4700000002</v>
          </cell>
          <cell r="S2948">
            <v>2599403.7599999998</v>
          </cell>
          <cell r="T2948">
            <v>0</v>
          </cell>
          <cell r="U2948">
            <v>0</v>
          </cell>
          <cell r="V2948">
            <v>0</v>
          </cell>
          <cell r="W2948">
            <v>4084584</v>
          </cell>
          <cell r="X2948">
            <v>4286856</v>
          </cell>
          <cell r="Y2948">
            <v>4394288.5</v>
          </cell>
          <cell r="Z2948">
            <v>4453179.5</v>
          </cell>
          <cell r="AA2948">
            <v>4159711.5</v>
          </cell>
          <cell r="AB2948">
            <v>3817058</v>
          </cell>
          <cell r="AC2948">
            <v>0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H2948">
            <v>3327948</v>
          </cell>
          <cell r="AI2948">
            <v>6391855.4100000001</v>
          </cell>
          <cell r="AJ2948">
            <v>12313847.560000001</v>
          </cell>
          <cell r="AK2948">
            <v>18400792.920000002</v>
          </cell>
          <cell r="AL2948">
            <v>17279414.100000001</v>
          </cell>
          <cell r="AM2948">
            <v>20784706.68</v>
          </cell>
          <cell r="AN2948">
            <v>15904266.629999999</v>
          </cell>
          <cell r="AO2948">
            <v>20558538</v>
          </cell>
          <cell r="AP2948">
            <v>18696110.41</v>
          </cell>
          <cell r="AQ2948">
            <v>18929087.780000001</v>
          </cell>
          <cell r="AR2948">
            <v>14360138.65</v>
          </cell>
          <cell r="AS2948">
            <v>14507715.199999999</v>
          </cell>
          <cell r="AT2948">
            <v>18915710</v>
          </cell>
          <cell r="AU2948">
            <v>24967819.670000002</v>
          </cell>
          <cell r="AV2948">
            <v>20170509.100000001</v>
          </cell>
          <cell r="AW2948">
            <v>25607317.670000002</v>
          </cell>
          <cell r="AX2948">
            <v>25856550.25</v>
          </cell>
          <cell r="AY2948">
            <v>26700269.350000001</v>
          </cell>
          <cell r="AZ2948">
            <v>21206814.68</v>
          </cell>
          <cell r="BA2948">
            <v>21130013.600000001</v>
          </cell>
          <cell r="BB2948">
            <v>16263666.09</v>
          </cell>
          <cell r="BC2948">
            <v>16607804.85</v>
          </cell>
          <cell r="BD2948">
            <v>0</v>
          </cell>
          <cell r="BE2948">
            <v>0</v>
          </cell>
          <cell r="BF2948">
            <v>0</v>
          </cell>
          <cell r="BG2948">
            <v>0</v>
          </cell>
          <cell r="BH2948">
            <v>0</v>
          </cell>
          <cell r="BI2948">
            <v>0</v>
          </cell>
          <cell r="BJ2948">
            <v>0</v>
          </cell>
          <cell r="BK2948">
            <v>0</v>
          </cell>
          <cell r="BL2948">
            <v>0</v>
          </cell>
        </row>
        <row r="2949">
          <cell r="B2949" t="str">
            <v>2.1.03.02.00004</v>
          </cell>
          <cell r="C2949" t="str">
            <v xml:space="preserve">CARGILL FERTILIZER INC                            </v>
          </cell>
          <cell r="D2949">
            <v>5</v>
          </cell>
          <cell r="E2949">
            <v>0</v>
          </cell>
          <cell r="F2949">
            <v>0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  <cell r="O2949">
            <v>0</v>
          </cell>
          <cell r="P2949">
            <v>0</v>
          </cell>
          <cell r="Q2949">
            <v>0</v>
          </cell>
          <cell r="R2949">
            <v>0</v>
          </cell>
          <cell r="S2949">
            <v>0</v>
          </cell>
          <cell r="T2949">
            <v>0</v>
          </cell>
          <cell r="U2949">
            <v>0</v>
          </cell>
          <cell r="V2949">
            <v>157309.43</v>
          </cell>
          <cell r="W2949">
            <v>513125.87</v>
          </cell>
          <cell r="X2949">
            <v>538536.29</v>
          </cell>
          <cell r="Y2949">
            <v>544704.79</v>
          </cell>
          <cell r="Z2949">
            <v>552004.77</v>
          </cell>
          <cell r="AA2949">
            <v>343043.44</v>
          </cell>
          <cell r="AB2949">
            <v>314785.46000000002</v>
          </cell>
          <cell r="AC2949">
            <v>328066.58</v>
          </cell>
          <cell r="AD2949">
            <v>0</v>
          </cell>
          <cell r="AE2949">
            <v>1271241.56</v>
          </cell>
          <cell r="AF2949">
            <v>1411452</v>
          </cell>
          <cell r="AG2949">
            <v>6471458.0999999996</v>
          </cell>
          <cell r="AH2949">
            <v>8359085.3999999994</v>
          </cell>
          <cell r="AI2949">
            <v>10951248.91</v>
          </cell>
          <cell r="AJ2949">
            <v>8861811.1400000006</v>
          </cell>
          <cell r="AK2949">
            <v>11420397.77</v>
          </cell>
          <cell r="AL2949">
            <v>10687655.619999999</v>
          </cell>
          <cell r="AM2949">
            <v>9185586.1399999987</v>
          </cell>
          <cell r="AN2949">
            <v>4732542.6500000004</v>
          </cell>
          <cell r="AO2949">
            <v>4725443.7699999996</v>
          </cell>
          <cell r="AP2949">
            <v>2671140.41</v>
          </cell>
          <cell r="AQ2949">
            <v>2513639.6800000002</v>
          </cell>
          <cell r="AR2949">
            <v>8376640.7199999997</v>
          </cell>
          <cell r="AS2949">
            <v>6891699.0899999999</v>
          </cell>
          <cell r="AT2949">
            <v>8546871.5</v>
          </cell>
          <cell r="AU2949">
            <v>10711178.970000001</v>
          </cell>
          <cell r="AV2949">
            <v>12499882.27</v>
          </cell>
          <cell r="AW2949">
            <v>12318272.65</v>
          </cell>
          <cell r="AX2949">
            <v>8511003.25</v>
          </cell>
          <cell r="AY2949">
            <v>5515922.1100000003</v>
          </cell>
          <cell r="AZ2949">
            <v>3576107.28</v>
          </cell>
          <cell r="BA2949">
            <v>6939318.21</v>
          </cell>
          <cell r="BB2949">
            <v>5121994.17</v>
          </cell>
          <cell r="BC2949">
            <v>5080860.71</v>
          </cell>
          <cell r="BD2949">
            <v>0</v>
          </cell>
          <cell r="BE2949">
            <v>0</v>
          </cell>
          <cell r="BF2949">
            <v>0</v>
          </cell>
          <cell r="BG2949">
            <v>0</v>
          </cell>
          <cell r="BH2949">
            <v>0</v>
          </cell>
          <cell r="BI2949">
            <v>0</v>
          </cell>
          <cell r="BJ2949">
            <v>0</v>
          </cell>
          <cell r="BK2949">
            <v>0</v>
          </cell>
          <cell r="BL2949">
            <v>0</v>
          </cell>
        </row>
        <row r="2950">
          <cell r="B2950" t="str">
            <v>2.1.03.02.00005</v>
          </cell>
          <cell r="C2950" t="str">
            <v xml:space="preserve">DETLEF VON APPEN                                  </v>
          </cell>
          <cell r="D2950">
            <v>5</v>
          </cell>
          <cell r="E2950">
            <v>0</v>
          </cell>
          <cell r="F2950">
            <v>0</v>
          </cell>
          <cell r="G2950">
            <v>0</v>
          </cell>
          <cell r="H2950">
            <v>0</v>
          </cell>
          <cell r="I2950">
            <v>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  <cell r="O2950">
            <v>0</v>
          </cell>
          <cell r="P2950">
            <v>0</v>
          </cell>
          <cell r="AO2950">
            <v>0</v>
          </cell>
          <cell r="AP2950">
            <v>0</v>
          </cell>
          <cell r="AQ2950">
            <v>0</v>
          </cell>
          <cell r="AR2950">
            <v>0</v>
          </cell>
          <cell r="AS2950">
            <v>0</v>
          </cell>
          <cell r="AT2950">
            <v>0</v>
          </cell>
          <cell r="AU2950">
            <v>0</v>
          </cell>
          <cell r="AV2950">
            <v>0</v>
          </cell>
          <cell r="AW2950">
            <v>0</v>
          </cell>
          <cell r="AX2950">
            <v>0</v>
          </cell>
          <cell r="AY2950">
            <v>0</v>
          </cell>
          <cell r="AZ2950">
            <v>0</v>
          </cell>
          <cell r="BA2950">
            <v>0</v>
          </cell>
          <cell r="BB2950">
            <v>0</v>
          </cell>
          <cell r="BC2950">
            <v>0</v>
          </cell>
          <cell r="BD2950">
            <v>0</v>
          </cell>
          <cell r="BE2950">
            <v>0</v>
          </cell>
          <cell r="BF2950">
            <v>0</v>
          </cell>
          <cell r="BG2950">
            <v>0</v>
          </cell>
          <cell r="BH2950">
            <v>0</v>
          </cell>
          <cell r="BI2950">
            <v>0</v>
          </cell>
          <cell r="BJ2950">
            <v>0</v>
          </cell>
          <cell r="BK2950">
            <v>0</v>
          </cell>
          <cell r="BL2950">
            <v>0</v>
          </cell>
        </row>
        <row r="2951">
          <cell r="B2951" t="str">
            <v>2.1.03.02.00006</v>
          </cell>
          <cell r="C2951" t="str">
            <v xml:space="preserve">ELDRIGE TRADING INC.                              </v>
          </cell>
          <cell r="D2951">
            <v>5</v>
          </cell>
          <cell r="E2951">
            <v>0</v>
          </cell>
          <cell r="F2951">
            <v>0</v>
          </cell>
          <cell r="G2951">
            <v>0</v>
          </cell>
          <cell r="H2951">
            <v>0</v>
          </cell>
          <cell r="I2951">
            <v>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  <cell r="O2951">
            <v>0</v>
          </cell>
          <cell r="P2951">
            <v>0</v>
          </cell>
          <cell r="AO2951">
            <v>0</v>
          </cell>
          <cell r="AP2951">
            <v>0</v>
          </cell>
          <cell r="AQ2951">
            <v>0</v>
          </cell>
          <cell r="AR2951">
            <v>0</v>
          </cell>
          <cell r="AS2951">
            <v>0</v>
          </cell>
          <cell r="AT2951">
            <v>0</v>
          </cell>
          <cell r="AU2951">
            <v>0</v>
          </cell>
          <cell r="AV2951">
            <v>0</v>
          </cell>
          <cell r="AW2951">
            <v>0</v>
          </cell>
          <cell r="AX2951">
            <v>0</v>
          </cell>
          <cell r="AY2951">
            <v>0</v>
          </cell>
          <cell r="AZ2951">
            <v>0</v>
          </cell>
          <cell r="BA2951">
            <v>0</v>
          </cell>
          <cell r="BB2951">
            <v>0</v>
          </cell>
          <cell r="BC2951">
            <v>0</v>
          </cell>
          <cell r="BD2951">
            <v>0</v>
          </cell>
          <cell r="BE2951">
            <v>0</v>
          </cell>
          <cell r="BF2951">
            <v>0</v>
          </cell>
          <cell r="BG2951">
            <v>0</v>
          </cell>
          <cell r="BH2951">
            <v>0</v>
          </cell>
          <cell r="BI2951">
            <v>0</v>
          </cell>
          <cell r="BJ2951">
            <v>0</v>
          </cell>
          <cell r="BK2951">
            <v>0</v>
          </cell>
          <cell r="BL2951">
            <v>0</v>
          </cell>
        </row>
        <row r="2952">
          <cell r="B2952" t="str">
            <v>2.1.03.02.00007</v>
          </cell>
          <cell r="C2952" t="str">
            <v xml:space="preserve">HELM FERTILZER CORPORATION                        </v>
          </cell>
          <cell r="D2952">
            <v>5</v>
          </cell>
          <cell r="E2952">
            <v>0</v>
          </cell>
          <cell r="F2952">
            <v>0</v>
          </cell>
          <cell r="G2952">
            <v>0</v>
          </cell>
          <cell r="H2952">
            <v>0</v>
          </cell>
          <cell r="I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  <cell r="O2952">
            <v>0</v>
          </cell>
          <cell r="P2952">
            <v>0</v>
          </cell>
          <cell r="Q2952">
            <v>5842680.25</v>
          </cell>
          <cell r="R2952">
            <v>839554.61</v>
          </cell>
          <cell r="S2952">
            <v>887336.81</v>
          </cell>
          <cell r="T2952">
            <v>896819.37</v>
          </cell>
          <cell r="U2952">
            <v>968780.01</v>
          </cell>
          <cell r="V2952">
            <v>946161.47</v>
          </cell>
          <cell r="W2952">
            <v>5626024.5199999996</v>
          </cell>
          <cell r="X2952">
            <v>6404661.25</v>
          </cell>
          <cell r="Y2952">
            <v>6562609.4299999997</v>
          </cell>
          <cell r="Z2952">
            <v>6650559.6500000004</v>
          </cell>
          <cell r="AA2952">
            <v>6212282.5800000001</v>
          </cell>
          <cell r="AB2952">
            <v>5700549.8799999999</v>
          </cell>
          <cell r="AC2952">
            <v>1949053.07</v>
          </cell>
          <cell r="AD2952">
            <v>746737.91</v>
          </cell>
          <cell r="AE2952">
            <v>738915</v>
          </cell>
          <cell r="AF2952">
            <v>751285.37</v>
          </cell>
          <cell r="AG2952">
            <v>1263231.9099999999</v>
          </cell>
          <cell r="AH2952">
            <v>1424717.23</v>
          </cell>
          <cell r="AI2952">
            <v>373697.17</v>
          </cell>
          <cell r="AJ2952">
            <v>11200635.58</v>
          </cell>
          <cell r="AK2952">
            <v>14750547.67</v>
          </cell>
          <cell r="AL2952">
            <v>13804108.58</v>
          </cell>
          <cell r="AM2952">
            <v>13375549.300000001</v>
          </cell>
          <cell r="AN2952">
            <v>12995965.460000001</v>
          </cell>
          <cell r="AO2952">
            <v>15369498.49</v>
          </cell>
          <cell r="AP2952">
            <v>7452934.3300000001</v>
          </cell>
          <cell r="AQ2952">
            <v>3876990.63</v>
          </cell>
          <cell r="AR2952">
            <v>4294071.3899999997</v>
          </cell>
          <cell r="AS2952">
            <v>9558397.7300000004</v>
          </cell>
          <cell r="AT2952">
            <v>11392838.25</v>
          </cell>
          <cell r="AU2952">
            <v>20112095.149999999</v>
          </cell>
          <cell r="AV2952">
            <v>20118877.18</v>
          </cell>
          <cell r="AW2952">
            <v>29644624.609999999</v>
          </cell>
          <cell r="AX2952">
            <v>27971847.149999999</v>
          </cell>
          <cell r="AY2952">
            <v>30530355.210000001</v>
          </cell>
          <cell r="AZ2952">
            <v>30123892.239999998</v>
          </cell>
          <cell r="BA2952">
            <v>21605184.57</v>
          </cell>
          <cell r="BB2952">
            <v>11903028.359999999</v>
          </cell>
          <cell r="BC2952">
            <v>2150457.62</v>
          </cell>
          <cell r="BD2952">
            <v>0</v>
          </cell>
          <cell r="BE2952">
            <v>0</v>
          </cell>
          <cell r="BF2952">
            <v>0</v>
          </cell>
          <cell r="BG2952">
            <v>0</v>
          </cell>
          <cell r="BH2952">
            <v>0</v>
          </cell>
          <cell r="BI2952">
            <v>0</v>
          </cell>
          <cell r="BJ2952">
            <v>0</v>
          </cell>
          <cell r="BK2952">
            <v>0</v>
          </cell>
          <cell r="BL2952">
            <v>0</v>
          </cell>
        </row>
        <row r="2953">
          <cell r="B2953" t="str">
            <v>2.1.03.02.00008</v>
          </cell>
          <cell r="C2953" t="str">
            <v xml:space="preserve">HONEYWELL INTERNATIONAL                           </v>
          </cell>
          <cell r="D2953">
            <v>5</v>
          </cell>
          <cell r="E2953">
            <v>0</v>
          </cell>
          <cell r="F2953">
            <v>0</v>
          </cell>
          <cell r="G2953">
            <v>0</v>
          </cell>
          <cell r="H2953">
            <v>0</v>
          </cell>
          <cell r="I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  <cell r="O2953">
            <v>0</v>
          </cell>
          <cell r="P2953">
            <v>0</v>
          </cell>
          <cell r="Q2953">
            <v>11044387.359999999</v>
          </cell>
          <cell r="R2953">
            <v>12175091.65</v>
          </cell>
          <cell r="S2953">
            <v>10392398.220000001</v>
          </cell>
          <cell r="T2953">
            <v>9801729.3599999994</v>
          </cell>
          <cell r="U2953">
            <v>8541752.5399999991</v>
          </cell>
          <cell r="V2953">
            <v>10935336.85</v>
          </cell>
          <cell r="W2953">
            <v>13228018.35</v>
          </cell>
          <cell r="X2953">
            <v>13883655.23</v>
          </cell>
          <cell r="Y2953">
            <v>14561276.800000001</v>
          </cell>
          <cell r="Z2953">
            <v>12515052.359999999</v>
          </cell>
          <cell r="AA2953">
            <v>9610444.9100000001</v>
          </cell>
          <cell r="AB2953">
            <v>5274225.0599999996</v>
          </cell>
          <cell r="AC2953">
            <v>8330392.9499999993</v>
          </cell>
          <cell r="AD2953">
            <v>8044166.5799999991</v>
          </cell>
          <cell r="AE2953">
            <v>10981289.16</v>
          </cell>
          <cell r="AF2953">
            <v>9826465.4700000007</v>
          </cell>
          <cell r="AG2953">
            <v>12120239.84</v>
          </cell>
          <cell r="AH2953">
            <v>13669631.32</v>
          </cell>
          <cell r="AI2953">
            <v>17650639.310000002</v>
          </cell>
          <cell r="AJ2953">
            <v>16601920.220000003</v>
          </cell>
          <cell r="AK2953">
            <v>21642121.060000002</v>
          </cell>
          <cell r="AL2953">
            <v>22611441.900000002</v>
          </cell>
          <cell r="AM2953">
            <v>19725216.790000003</v>
          </cell>
          <cell r="AN2953">
            <v>24863484.100000001</v>
          </cell>
          <cell r="AO2953">
            <v>24347383.199999999</v>
          </cell>
          <cell r="AP2953">
            <v>24428957.579999998</v>
          </cell>
          <cell r="AQ2953">
            <v>24657009.550000001</v>
          </cell>
          <cell r="AR2953">
            <v>19556882.690000001</v>
          </cell>
          <cell r="AS2953">
            <v>16326103.949999999</v>
          </cell>
          <cell r="AT2953">
            <v>15935897.880000001</v>
          </cell>
          <cell r="AU2953">
            <v>17004489.280000001</v>
          </cell>
          <cell r="AV2953">
            <v>19368983.690000001</v>
          </cell>
          <cell r="AW2953">
            <v>22046049.829999998</v>
          </cell>
          <cell r="AX2953">
            <v>21539271.620000001</v>
          </cell>
          <cell r="AY2953">
            <v>22242124.73</v>
          </cell>
          <cell r="AZ2953">
            <v>22397179.289999999</v>
          </cell>
          <cell r="BA2953">
            <v>20363055.41</v>
          </cell>
          <cell r="BB2953">
            <v>18632989.359999999</v>
          </cell>
          <cell r="BC2953">
            <v>19422009.879999999</v>
          </cell>
          <cell r="BD2953">
            <v>0</v>
          </cell>
          <cell r="BE2953">
            <v>0</v>
          </cell>
          <cell r="BF2953">
            <v>0</v>
          </cell>
          <cell r="BG2953">
            <v>0</v>
          </cell>
          <cell r="BH2953">
            <v>0</v>
          </cell>
          <cell r="BI2953">
            <v>0</v>
          </cell>
          <cell r="BJ2953">
            <v>0</v>
          </cell>
          <cell r="BK2953">
            <v>0</v>
          </cell>
          <cell r="BL2953">
            <v>0</v>
          </cell>
        </row>
        <row r="2954">
          <cell r="B2954" t="str">
            <v>2.1.03.02.00009</v>
          </cell>
          <cell r="C2954" t="str">
            <v xml:space="preserve">HUNIT                                             </v>
          </cell>
          <cell r="D2954">
            <v>5</v>
          </cell>
          <cell r="E2954">
            <v>0</v>
          </cell>
          <cell r="F2954">
            <v>0</v>
          </cell>
          <cell r="G2954">
            <v>0</v>
          </cell>
          <cell r="H2954">
            <v>0</v>
          </cell>
          <cell r="I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  <cell r="O2954">
            <v>0</v>
          </cell>
          <cell r="P2954">
            <v>0</v>
          </cell>
          <cell r="Q2954">
            <v>356276.33</v>
          </cell>
          <cell r="R2954">
            <v>369669.9</v>
          </cell>
          <cell r="S2954">
            <v>390709.2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  <cell r="X2954">
            <v>535857</v>
          </cell>
          <cell r="Y2954">
            <v>560973</v>
          </cell>
          <cell r="Z2954">
            <v>568491</v>
          </cell>
          <cell r="AA2954">
            <v>531027</v>
          </cell>
          <cell r="AB2954">
            <v>487284</v>
          </cell>
          <cell r="AC2954">
            <v>0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H2954">
            <v>0</v>
          </cell>
          <cell r="AI2954">
            <v>0</v>
          </cell>
          <cell r="AJ2954">
            <v>0</v>
          </cell>
          <cell r="AK2954">
            <v>854638.43</v>
          </cell>
          <cell r="AL2954">
            <v>799804.13</v>
          </cell>
          <cell r="AM2954">
            <v>797939.01</v>
          </cell>
          <cell r="AN2954">
            <v>775294.35</v>
          </cell>
          <cell r="AO2954">
            <v>0</v>
          </cell>
          <cell r="AP2954">
            <v>0</v>
          </cell>
          <cell r="AQ2954">
            <v>0</v>
          </cell>
          <cell r="AR2954">
            <v>0</v>
          </cell>
          <cell r="AS2954">
            <v>0</v>
          </cell>
          <cell r="AT2954">
            <v>0</v>
          </cell>
          <cell r="AU2954">
            <v>636092.96</v>
          </cell>
          <cell r="AV2954">
            <v>1386624.45</v>
          </cell>
          <cell r="AW2954">
            <v>1366478.31</v>
          </cell>
          <cell r="AX2954">
            <v>1335067.1599999999</v>
          </cell>
          <cell r="AY2954">
            <v>1378631.43</v>
          </cell>
          <cell r="AZ2954">
            <v>730765.49</v>
          </cell>
          <cell r="BA2954">
            <v>1823152.27</v>
          </cell>
          <cell r="BB2954">
            <v>1069364.5900000001</v>
          </cell>
          <cell r="BC2954">
            <v>1060776.79</v>
          </cell>
          <cell r="BD2954">
            <v>0</v>
          </cell>
          <cell r="BE2954">
            <v>0</v>
          </cell>
          <cell r="BF2954">
            <v>0</v>
          </cell>
          <cell r="BG2954">
            <v>0</v>
          </cell>
          <cell r="BH2954">
            <v>0</v>
          </cell>
          <cell r="BI2954">
            <v>0</v>
          </cell>
          <cell r="BJ2954">
            <v>0</v>
          </cell>
          <cell r="BK2954">
            <v>0</v>
          </cell>
          <cell r="BL2954">
            <v>0</v>
          </cell>
        </row>
        <row r="2955">
          <cell r="B2955" t="str">
            <v>2.1.03.02.00010</v>
          </cell>
          <cell r="C2955" t="str">
            <v xml:space="preserve">INDAGRO S/A                                       </v>
          </cell>
          <cell r="D2955">
            <v>5</v>
          </cell>
          <cell r="E2955">
            <v>0</v>
          </cell>
          <cell r="F2955">
            <v>0</v>
          </cell>
          <cell r="G2955">
            <v>0</v>
          </cell>
          <cell r="H2955">
            <v>0</v>
          </cell>
          <cell r="I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  <cell r="O2955">
            <v>0</v>
          </cell>
          <cell r="P2955">
            <v>0</v>
          </cell>
          <cell r="Q2955">
            <v>834273</v>
          </cell>
          <cell r="R2955">
            <v>865636.01</v>
          </cell>
          <cell r="S2955">
            <v>914902.6</v>
          </cell>
          <cell r="T2955">
            <v>0</v>
          </cell>
          <cell r="U2955">
            <v>791736.1</v>
          </cell>
          <cell r="V2955">
            <v>1153559.58</v>
          </cell>
          <cell r="W2955">
            <v>1216820.43</v>
          </cell>
          <cell r="X2955">
            <v>1277078.3799999999</v>
          </cell>
          <cell r="Y2955">
            <v>2218464.9700000002</v>
          </cell>
          <cell r="Z2955">
            <v>1357732.47</v>
          </cell>
          <cell r="AA2955">
            <v>1268256.8400000001</v>
          </cell>
          <cell r="AB2955">
            <v>780919.02</v>
          </cell>
          <cell r="AC2955">
            <v>813866.77</v>
          </cell>
          <cell r="AD2955">
            <v>790274.97</v>
          </cell>
          <cell r="AE2955">
            <v>0</v>
          </cell>
          <cell r="AF2955">
            <v>0</v>
          </cell>
          <cell r="AG2955">
            <v>0</v>
          </cell>
          <cell r="AH2955">
            <v>0</v>
          </cell>
          <cell r="AI2955">
            <v>0</v>
          </cell>
          <cell r="AJ2955">
            <v>0</v>
          </cell>
          <cell r="AK2955">
            <v>3601832.14</v>
          </cell>
          <cell r="AL2955">
            <v>7289839.6200000001</v>
          </cell>
          <cell r="AM2955">
            <v>6575517.4800000004</v>
          </cell>
          <cell r="AN2955">
            <v>6388911.29</v>
          </cell>
          <cell r="AO2955">
            <v>6998632.96</v>
          </cell>
          <cell r="AP2955">
            <v>7068460.5899999999</v>
          </cell>
          <cell r="AQ2955">
            <v>3046423.8</v>
          </cell>
          <cell r="AR2955">
            <v>507274.79</v>
          </cell>
          <cell r="AS2955">
            <v>520580.72</v>
          </cell>
          <cell r="AT2955">
            <v>504150.18</v>
          </cell>
          <cell r="AU2955">
            <v>0</v>
          </cell>
          <cell r="AV2955">
            <v>0</v>
          </cell>
          <cell r="AW2955">
            <v>0</v>
          </cell>
          <cell r="AX2955">
            <v>0</v>
          </cell>
          <cell r="AY2955">
            <v>0</v>
          </cell>
          <cell r="AZ2955">
            <v>6356890.7999999998</v>
          </cell>
          <cell r="BA2955">
            <v>6175522.75</v>
          </cell>
          <cell r="BB2955">
            <v>6118616.1299999999</v>
          </cell>
          <cell r="BC2955">
            <v>6069479.0499999998</v>
          </cell>
          <cell r="BD2955">
            <v>0</v>
          </cell>
          <cell r="BE2955">
            <v>0</v>
          </cell>
          <cell r="BF2955">
            <v>0</v>
          </cell>
          <cell r="BG2955">
            <v>0</v>
          </cell>
          <cell r="BH2955">
            <v>0</v>
          </cell>
          <cell r="BI2955">
            <v>0</v>
          </cell>
          <cell r="BJ2955">
            <v>0</v>
          </cell>
          <cell r="BK2955">
            <v>0</v>
          </cell>
          <cell r="BL2955">
            <v>0</v>
          </cell>
        </row>
        <row r="2956">
          <cell r="B2956" t="str">
            <v>2.1.03.02.00011</v>
          </cell>
          <cell r="C2956" t="str">
            <v xml:space="preserve">ITABIRA INTERNATIONAL LTDA                        </v>
          </cell>
          <cell r="D2956">
            <v>5</v>
          </cell>
          <cell r="E2956">
            <v>0</v>
          </cell>
          <cell r="F2956">
            <v>0</v>
          </cell>
          <cell r="G2956">
            <v>0</v>
          </cell>
          <cell r="H2956">
            <v>0</v>
          </cell>
          <cell r="I2956">
            <v>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  <cell r="O2956">
            <v>0</v>
          </cell>
          <cell r="P2956">
            <v>0</v>
          </cell>
          <cell r="AO2956">
            <v>0</v>
          </cell>
          <cell r="AP2956">
            <v>0</v>
          </cell>
          <cell r="AQ2956">
            <v>0</v>
          </cell>
          <cell r="AR2956">
            <v>0</v>
          </cell>
          <cell r="AS2956">
            <v>0</v>
          </cell>
          <cell r="AT2956">
            <v>0</v>
          </cell>
          <cell r="AU2956">
            <v>0</v>
          </cell>
          <cell r="AV2956">
            <v>0</v>
          </cell>
          <cell r="AW2956">
            <v>0</v>
          </cell>
          <cell r="AX2956">
            <v>0</v>
          </cell>
          <cell r="AY2956">
            <v>0</v>
          </cell>
          <cell r="AZ2956">
            <v>0</v>
          </cell>
          <cell r="BA2956">
            <v>0</v>
          </cell>
          <cell r="BB2956">
            <v>0</v>
          </cell>
          <cell r="BC2956">
            <v>0</v>
          </cell>
          <cell r="BD2956">
            <v>0</v>
          </cell>
          <cell r="BE2956">
            <v>0</v>
          </cell>
          <cell r="BF2956">
            <v>0</v>
          </cell>
          <cell r="BG2956">
            <v>0</v>
          </cell>
          <cell r="BH2956">
            <v>0</v>
          </cell>
          <cell r="BI2956">
            <v>0</v>
          </cell>
          <cell r="BJ2956">
            <v>0</v>
          </cell>
          <cell r="BK2956">
            <v>0</v>
          </cell>
          <cell r="BL2956">
            <v>0</v>
          </cell>
        </row>
        <row r="2957">
          <cell r="B2957" t="str">
            <v>2.1.03.02.00012</v>
          </cell>
          <cell r="C2957" t="str">
            <v xml:space="preserve">KALI UND.SALZ GMBH                                </v>
          </cell>
          <cell r="D2957">
            <v>5</v>
          </cell>
          <cell r="E2957">
            <v>0</v>
          </cell>
          <cell r="F2957">
            <v>0</v>
          </cell>
          <cell r="G2957">
            <v>0</v>
          </cell>
          <cell r="H2957">
            <v>0</v>
          </cell>
          <cell r="I2957">
            <v>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  <cell r="O2957">
            <v>0</v>
          </cell>
          <cell r="P2957">
            <v>0</v>
          </cell>
          <cell r="Q2957">
            <v>13232979.85</v>
          </cell>
          <cell r="R2957">
            <v>10024547.800000001</v>
          </cell>
          <cell r="S2957">
            <v>9955248.8000000007</v>
          </cell>
          <cell r="T2957">
            <v>5773069.75</v>
          </cell>
          <cell r="U2957">
            <v>4098140</v>
          </cell>
          <cell r="V2957">
            <v>16261237.949999999</v>
          </cell>
          <cell r="W2957">
            <v>20636874.399999999</v>
          </cell>
          <cell r="X2957">
            <v>23894118.800000001</v>
          </cell>
          <cell r="Y2957">
            <v>23400588</v>
          </cell>
          <cell r="Z2957">
            <v>23714196</v>
          </cell>
          <cell r="AA2957">
            <v>22151412</v>
          </cell>
          <cell r="AB2957">
            <v>11179687.199999999</v>
          </cell>
          <cell r="AC2957">
            <v>7003396.7999999989</v>
          </cell>
          <cell r="AD2957">
            <v>8772875.1999999993</v>
          </cell>
          <cell r="AE2957">
            <v>9898536</v>
          </cell>
          <cell r="AF2957">
            <v>11977875</v>
          </cell>
          <cell r="AG2957">
            <v>13280852</v>
          </cell>
          <cell r="AH2957">
            <v>14978610.4</v>
          </cell>
          <cell r="AI2957">
            <v>25597181</v>
          </cell>
          <cell r="AJ2957">
            <v>24624944.829999998</v>
          </cell>
          <cell r="AK2957">
            <v>35878845.079999998</v>
          </cell>
          <cell r="AL2957">
            <v>44905488.75</v>
          </cell>
          <cell r="AM2957">
            <v>38778726.880000003</v>
          </cell>
          <cell r="AN2957">
            <v>37678227.880000003</v>
          </cell>
          <cell r="AO2957">
            <v>32753070</v>
          </cell>
          <cell r="AP2957">
            <v>33079858</v>
          </cell>
          <cell r="AQ2957">
            <v>38204383.119999997</v>
          </cell>
          <cell r="AR2957">
            <v>31654869.190000001</v>
          </cell>
          <cell r="AS2957">
            <v>17520752.960000001</v>
          </cell>
          <cell r="AT2957">
            <v>20391188.16</v>
          </cell>
          <cell r="AU2957">
            <v>35534091.909999996</v>
          </cell>
          <cell r="AV2957">
            <v>43347969.409999996</v>
          </cell>
          <cell r="AW2957">
            <v>46419195.060000002</v>
          </cell>
          <cell r="AX2957">
            <v>40228137.060000002</v>
          </cell>
          <cell r="AY2957">
            <v>41341727.960000001</v>
          </cell>
          <cell r="AZ2957">
            <v>42547069.659999996</v>
          </cell>
          <cell r="BA2957">
            <v>42148231.729999997</v>
          </cell>
          <cell r="BB2957">
            <v>46145110.299999997</v>
          </cell>
          <cell r="BC2957">
            <v>36554154.350000001</v>
          </cell>
          <cell r="BD2957">
            <v>0</v>
          </cell>
          <cell r="BE2957">
            <v>0</v>
          </cell>
          <cell r="BF2957">
            <v>0</v>
          </cell>
          <cell r="BG2957">
            <v>0</v>
          </cell>
          <cell r="BH2957">
            <v>0</v>
          </cell>
          <cell r="BI2957">
            <v>0</v>
          </cell>
          <cell r="BJ2957">
            <v>0</v>
          </cell>
          <cell r="BK2957">
            <v>0</v>
          </cell>
          <cell r="BL2957">
            <v>0</v>
          </cell>
        </row>
        <row r="2958">
          <cell r="B2958" t="str">
            <v>2.1.03.02.00013</v>
          </cell>
          <cell r="C2958" t="str">
            <v xml:space="preserve">NORSK HYDRO A.S.                                  </v>
          </cell>
          <cell r="D2958">
            <v>5</v>
          </cell>
          <cell r="E2958">
            <v>0</v>
          </cell>
          <cell r="F2958">
            <v>0</v>
          </cell>
          <cell r="G2958">
            <v>0</v>
          </cell>
          <cell r="H2958">
            <v>0</v>
          </cell>
          <cell r="I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  <cell r="O2958">
            <v>0</v>
          </cell>
          <cell r="P2958">
            <v>0</v>
          </cell>
          <cell r="Q2958">
            <v>-0.04</v>
          </cell>
          <cell r="R2958">
            <v>-0.04</v>
          </cell>
          <cell r="S2958">
            <v>-0.04</v>
          </cell>
          <cell r="T2958">
            <v>-0.04</v>
          </cell>
          <cell r="U2958">
            <v>-0.04</v>
          </cell>
          <cell r="V2958">
            <v>-0.04</v>
          </cell>
          <cell r="W2958">
            <v>-0.04</v>
          </cell>
          <cell r="X2958">
            <v>-0.04</v>
          </cell>
          <cell r="Y2958">
            <v>-0.04</v>
          </cell>
          <cell r="Z2958">
            <v>-0.04</v>
          </cell>
          <cell r="AA2958">
            <v>-0.04</v>
          </cell>
          <cell r="AB2958">
            <v>0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H2958">
            <v>0</v>
          </cell>
          <cell r="AI2958">
            <v>0</v>
          </cell>
          <cell r="AJ2958">
            <v>0</v>
          </cell>
          <cell r="AK2958">
            <v>0</v>
          </cell>
          <cell r="AL2958">
            <v>0</v>
          </cell>
          <cell r="AM2958">
            <v>0</v>
          </cell>
          <cell r="AN2958">
            <v>0</v>
          </cell>
          <cell r="AO2958">
            <v>0</v>
          </cell>
          <cell r="AP2958">
            <v>0</v>
          </cell>
          <cell r="AQ2958">
            <v>0</v>
          </cell>
          <cell r="AR2958">
            <v>0</v>
          </cell>
          <cell r="AS2958">
            <v>0</v>
          </cell>
          <cell r="AT2958">
            <v>0</v>
          </cell>
          <cell r="AU2958">
            <v>0</v>
          </cell>
          <cell r="AV2958">
            <v>0</v>
          </cell>
          <cell r="AW2958">
            <v>0</v>
          </cell>
          <cell r="AX2958">
            <v>0</v>
          </cell>
          <cell r="AY2958">
            <v>0</v>
          </cell>
          <cell r="AZ2958">
            <v>0</v>
          </cell>
          <cell r="BA2958">
            <v>0</v>
          </cell>
          <cell r="BB2958">
            <v>0</v>
          </cell>
          <cell r="BC2958">
            <v>0</v>
          </cell>
          <cell r="BD2958">
            <v>0</v>
          </cell>
          <cell r="BE2958">
            <v>0</v>
          </cell>
          <cell r="BF2958">
            <v>0</v>
          </cell>
          <cell r="BG2958">
            <v>0</v>
          </cell>
          <cell r="BH2958">
            <v>0</v>
          </cell>
          <cell r="BI2958">
            <v>0</v>
          </cell>
          <cell r="BJ2958">
            <v>0</v>
          </cell>
          <cell r="BK2958">
            <v>0</v>
          </cell>
          <cell r="BL2958">
            <v>0</v>
          </cell>
        </row>
        <row r="2959">
          <cell r="B2959" t="str">
            <v>2.1.03.02.00014</v>
          </cell>
          <cell r="C2959" t="str">
            <v xml:space="preserve">PCS SALES                                         </v>
          </cell>
          <cell r="D2959">
            <v>5</v>
          </cell>
          <cell r="E2959">
            <v>0</v>
          </cell>
          <cell r="F2959">
            <v>0</v>
          </cell>
          <cell r="G2959">
            <v>0</v>
          </cell>
          <cell r="H2959">
            <v>0</v>
          </cell>
          <cell r="I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  <cell r="Q2959">
            <v>3345212.94</v>
          </cell>
          <cell r="R2959">
            <v>3470970.28</v>
          </cell>
          <cell r="S2959">
            <v>4922244.21</v>
          </cell>
          <cell r="T2959">
            <v>3382972.61</v>
          </cell>
          <cell r="U2959">
            <v>2951144.66</v>
          </cell>
          <cell r="V2959">
            <v>6509059.8799999999</v>
          </cell>
          <cell r="W2959">
            <v>6857993.3499999996</v>
          </cell>
          <cell r="X2959">
            <v>9037320.5600000005</v>
          </cell>
          <cell r="Y2959">
            <v>4110315.95</v>
          </cell>
          <cell r="Z2959">
            <v>4165401.23</v>
          </cell>
          <cell r="AA2959">
            <v>3890898.05</v>
          </cell>
          <cell r="AB2959">
            <v>1410095.48</v>
          </cell>
          <cell r="AC2959">
            <v>0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H2959">
            <v>0</v>
          </cell>
          <cell r="AI2959">
            <v>0</v>
          </cell>
          <cell r="AJ2959">
            <v>0</v>
          </cell>
          <cell r="AK2959">
            <v>0</v>
          </cell>
          <cell r="AL2959">
            <v>0</v>
          </cell>
          <cell r="AM2959">
            <v>0</v>
          </cell>
          <cell r="AN2959">
            <v>0</v>
          </cell>
          <cell r="AO2959">
            <v>0</v>
          </cell>
          <cell r="AP2959">
            <v>0</v>
          </cell>
          <cell r="AQ2959">
            <v>0</v>
          </cell>
          <cell r="AR2959">
            <v>0</v>
          </cell>
          <cell r="AS2959">
            <v>0</v>
          </cell>
          <cell r="AT2959">
            <v>0</v>
          </cell>
          <cell r="AU2959">
            <v>0</v>
          </cell>
          <cell r="AV2959">
            <v>0</v>
          </cell>
          <cell r="AW2959">
            <v>0</v>
          </cell>
          <cell r="AX2959">
            <v>742612</v>
          </cell>
          <cell r="AY2959">
            <v>766844</v>
          </cell>
          <cell r="AZ2959">
            <v>751192</v>
          </cell>
          <cell r="BA2959">
            <v>764634</v>
          </cell>
          <cell r="BB2959">
            <v>757588</v>
          </cell>
          <cell r="BC2959">
            <v>751504</v>
          </cell>
          <cell r="BD2959">
            <v>0</v>
          </cell>
          <cell r="BE2959">
            <v>0</v>
          </cell>
          <cell r="BF2959">
            <v>0</v>
          </cell>
          <cell r="BG2959">
            <v>0</v>
          </cell>
          <cell r="BH2959">
            <v>0</v>
          </cell>
          <cell r="BI2959">
            <v>0</v>
          </cell>
          <cell r="BJ2959">
            <v>0</v>
          </cell>
          <cell r="BK2959">
            <v>0</v>
          </cell>
          <cell r="BL2959">
            <v>0</v>
          </cell>
        </row>
        <row r="2960">
          <cell r="B2960" t="str">
            <v>2.1.03.02.00015</v>
          </cell>
          <cell r="C2960" t="str">
            <v xml:space="preserve">RAMEXCO S/A                                       </v>
          </cell>
          <cell r="D2960">
            <v>5</v>
          </cell>
          <cell r="E2960">
            <v>0</v>
          </cell>
          <cell r="F2960">
            <v>0</v>
          </cell>
          <cell r="G2960">
            <v>0</v>
          </cell>
          <cell r="H2960">
            <v>0</v>
          </cell>
          <cell r="I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  <cell r="O2960">
            <v>0</v>
          </cell>
          <cell r="P2960">
            <v>0</v>
          </cell>
          <cell r="AO2960">
            <v>0</v>
          </cell>
          <cell r="AP2960">
            <v>0</v>
          </cell>
          <cell r="AQ2960">
            <v>0</v>
          </cell>
          <cell r="AR2960">
            <v>0</v>
          </cell>
          <cell r="AS2960">
            <v>0</v>
          </cell>
          <cell r="AT2960">
            <v>0</v>
          </cell>
          <cell r="AU2960">
            <v>0</v>
          </cell>
          <cell r="AV2960">
            <v>0</v>
          </cell>
          <cell r="AW2960">
            <v>0</v>
          </cell>
          <cell r="AX2960">
            <v>0</v>
          </cell>
          <cell r="AY2960">
            <v>0</v>
          </cell>
          <cell r="AZ2960">
            <v>0</v>
          </cell>
          <cell r="BA2960">
            <v>0</v>
          </cell>
          <cell r="BB2960">
            <v>0</v>
          </cell>
          <cell r="BC2960">
            <v>0</v>
          </cell>
          <cell r="BD2960">
            <v>0</v>
          </cell>
          <cell r="BE2960">
            <v>0</v>
          </cell>
          <cell r="BF2960">
            <v>0</v>
          </cell>
          <cell r="BG2960">
            <v>0</v>
          </cell>
          <cell r="BH2960">
            <v>0</v>
          </cell>
          <cell r="BI2960">
            <v>0</v>
          </cell>
          <cell r="BJ2960">
            <v>0</v>
          </cell>
          <cell r="BK2960">
            <v>0</v>
          </cell>
          <cell r="BL2960">
            <v>0</v>
          </cell>
        </row>
        <row r="2961">
          <cell r="B2961" t="str">
            <v>2.1.03.02.00016</v>
          </cell>
          <cell r="C2961" t="str">
            <v xml:space="preserve">ROTEM AMFERT NEGEV LTDA                           </v>
          </cell>
          <cell r="D2961">
            <v>5</v>
          </cell>
          <cell r="E2961">
            <v>0</v>
          </cell>
          <cell r="F2961">
            <v>0</v>
          </cell>
          <cell r="G2961">
            <v>0</v>
          </cell>
          <cell r="H2961">
            <v>0</v>
          </cell>
          <cell r="I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160940.32</v>
          </cell>
          <cell r="R2961">
            <v>166990.57999999999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  <cell r="X2961">
            <v>0</v>
          </cell>
          <cell r="Y2961">
            <v>0</v>
          </cell>
          <cell r="Z2961">
            <v>0</v>
          </cell>
          <cell r="AA2961">
            <v>0</v>
          </cell>
          <cell r="AB2961">
            <v>0</v>
          </cell>
          <cell r="AC2961">
            <v>0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H2961">
            <v>3348569.9</v>
          </cell>
          <cell r="AI2961">
            <v>0</v>
          </cell>
          <cell r="AJ2961">
            <v>0</v>
          </cell>
          <cell r="AK2961">
            <v>0</v>
          </cell>
          <cell r="AL2961">
            <v>0</v>
          </cell>
          <cell r="AM2961">
            <v>0</v>
          </cell>
          <cell r="AN2961">
            <v>0</v>
          </cell>
          <cell r="AO2961">
            <v>0</v>
          </cell>
          <cell r="AP2961">
            <v>0</v>
          </cell>
          <cell r="AQ2961">
            <v>0</v>
          </cell>
          <cell r="AR2961">
            <v>0</v>
          </cell>
          <cell r="AS2961">
            <v>0</v>
          </cell>
          <cell r="AT2961">
            <v>0</v>
          </cell>
          <cell r="AU2961">
            <v>0</v>
          </cell>
          <cell r="AV2961">
            <v>0</v>
          </cell>
          <cell r="AW2961">
            <v>0</v>
          </cell>
          <cell r="AX2961">
            <v>0</v>
          </cell>
          <cell r="AY2961">
            <v>0</v>
          </cell>
          <cell r="AZ2961">
            <v>0</v>
          </cell>
          <cell r="BA2961">
            <v>0</v>
          </cell>
          <cell r="BB2961">
            <v>0</v>
          </cell>
          <cell r="BC2961">
            <v>0</v>
          </cell>
          <cell r="BD2961">
            <v>0</v>
          </cell>
          <cell r="BE2961">
            <v>0</v>
          </cell>
          <cell r="BF2961">
            <v>0</v>
          </cell>
          <cell r="BG2961">
            <v>0</v>
          </cell>
          <cell r="BH2961">
            <v>0</v>
          </cell>
          <cell r="BI2961">
            <v>0</v>
          </cell>
          <cell r="BJ2961">
            <v>0</v>
          </cell>
          <cell r="BK2961">
            <v>0</v>
          </cell>
          <cell r="BL2961">
            <v>0</v>
          </cell>
        </row>
        <row r="2962">
          <cell r="B2962" t="str">
            <v>2.1.03.02.00017</v>
          </cell>
          <cell r="C2962" t="str">
            <v xml:space="preserve">TOEPFER                                           </v>
          </cell>
          <cell r="D2962">
            <v>5</v>
          </cell>
          <cell r="E2962">
            <v>0</v>
          </cell>
          <cell r="F2962">
            <v>0</v>
          </cell>
          <cell r="G2962">
            <v>0</v>
          </cell>
          <cell r="H2962">
            <v>0</v>
          </cell>
          <cell r="I2962">
            <v>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AO2962">
            <v>0</v>
          </cell>
          <cell r="AP2962">
            <v>0</v>
          </cell>
          <cell r="AQ2962">
            <v>0</v>
          </cell>
          <cell r="AR2962">
            <v>0</v>
          </cell>
          <cell r="AS2962">
            <v>0</v>
          </cell>
          <cell r="AT2962">
            <v>0</v>
          </cell>
          <cell r="AU2962">
            <v>0</v>
          </cell>
          <cell r="AV2962">
            <v>0</v>
          </cell>
          <cell r="AW2962">
            <v>0</v>
          </cell>
          <cell r="AX2962">
            <v>0</v>
          </cell>
          <cell r="AY2962">
            <v>0</v>
          </cell>
          <cell r="AZ2962">
            <v>0</v>
          </cell>
          <cell r="BA2962">
            <v>0</v>
          </cell>
          <cell r="BB2962">
            <v>0</v>
          </cell>
          <cell r="BC2962">
            <v>0</v>
          </cell>
          <cell r="BD2962">
            <v>0</v>
          </cell>
          <cell r="BE2962">
            <v>0</v>
          </cell>
          <cell r="BF2962">
            <v>0</v>
          </cell>
          <cell r="BG2962">
            <v>0</v>
          </cell>
          <cell r="BH2962">
            <v>0</v>
          </cell>
          <cell r="BI2962">
            <v>0</v>
          </cell>
          <cell r="BJ2962">
            <v>0</v>
          </cell>
          <cell r="BK2962">
            <v>0</v>
          </cell>
          <cell r="BL2962">
            <v>0</v>
          </cell>
        </row>
        <row r="2963">
          <cell r="B2963" t="str">
            <v>2.1.03.02.00018</v>
          </cell>
          <cell r="C2963" t="str">
            <v xml:space="preserve">TRANSAMONIA                                       </v>
          </cell>
          <cell r="D2963">
            <v>5</v>
          </cell>
          <cell r="E2963">
            <v>0</v>
          </cell>
          <cell r="F2963">
            <v>0</v>
          </cell>
          <cell r="G2963">
            <v>0</v>
          </cell>
          <cell r="H2963">
            <v>0</v>
          </cell>
          <cell r="I2963">
            <v>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  <cell r="O2963">
            <v>0</v>
          </cell>
          <cell r="P2963">
            <v>0</v>
          </cell>
          <cell r="Q2963">
            <v>8.8800000000000008</v>
          </cell>
          <cell r="R2963">
            <v>8.8800000000000008</v>
          </cell>
          <cell r="S2963">
            <v>8.8800000000000008</v>
          </cell>
          <cell r="T2963">
            <v>1462097.51</v>
          </cell>
          <cell r="U2963">
            <v>1658376.72</v>
          </cell>
          <cell r="V2963">
            <v>3789951.68</v>
          </cell>
          <cell r="W2963">
            <v>4027112.93</v>
          </cell>
          <cell r="X2963">
            <v>4301656.8099999996</v>
          </cell>
          <cell r="Y2963">
            <v>4503278.53</v>
          </cell>
          <cell r="Z2963">
            <v>4563630.1900000004</v>
          </cell>
          <cell r="AA2963">
            <v>2485960.79</v>
          </cell>
          <cell r="AB2963">
            <v>1693516.9</v>
          </cell>
          <cell r="AC2963">
            <v>1510901.48</v>
          </cell>
          <cell r="AD2963">
            <v>-5.0000000046566129E-2</v>
          </cell>
          <cell r="AE2963">
            <v>-4.6566125955216364E-11</v>
          </cell>
          <cell r="AF2963">
            <v>-4.6566125955216364E-11</v>
          </cell>
          <cell r="AG2963">
            <v>2958944.34</v>
          </cell>
          <cell r="AH2963">
            <v>3383707.09</v>
          </cell>
          <cell r="AI2963">
            <v>7216941.46</v>
          </cell>
          <cell r="AJ2963">
            <v>6361896.5</v>
          </cell>
          <cell r="AK2963">
            <v>8198706.5099999998</v>
          </cell>
          <cell r="AL2963">
            <v>14958832.140000001</v>
          </cell>
          <cell r="AM2963">
            <v>14131191.720000001</v>
          </cell>
          <cell r="AN2963">
            <v>9731799.9900000002</v>
          </cell>
          <cell r="AO2963">
            <v>9717202.1500000004</v>
          </cell>
          <cell r="AP2963">
            <v>9814153.8300000001</v>
          </cell>
          <cell r="AQ2963">
            <v>9235473.5099999998</v>
          </cell>
          <cell r="AR2963">
            <v>7959402.1500000004</v>
          </cell>
          <cell r="AS2963">
            <v>0</v>
          </cell>
          <cell r="AT2963">
            <v>0</v>
          </cell>
          <cell r="AU2963">
            <v>0</v>
          </cell>
          <cell r="AV2963">
            <v>6959131.21</v>
          </cell>
          <cell r="AW2963">
            <v>6858022.6699999999</v>
          </cell>
          <cell r="AX2963">
            <v>6700377.7599999998</v>
          </cell>
          <cell r="AY2963">
            <v>6919016.2300000004</v>
          </cell>
          <cell r="AZ2963">
            <v>6777792.6699999999</v>
          </cell>
          <cell r="BA2963">
            <v>8435530.5399999991</v>
          </cell>
          <cell r="BB2963">
            <v>8566353.4900000002</v>
          </cell>
          <cell r="BC2963">
            <v>4344488</v>
          </cell>
          <cell r="BD2963">
            <v>0</v>
          </cell>
          <cell r="BE2963">
            <v>0</v>
          </cell>
          <cell r="BF2963">
            <v>0</v>
          </cell>
          <cell r="BG2963">
            <v>0</v>
          </cell>
          <cell r="BH2963">
            <v>0</v>
          </cell>
          <cell r="BI2963">
            <v>0</v>
          </cell>
          <cell r="BJ2963">
            <v>0</v>
          </cell>
          <cell r="BK2963">
            <v>0</v>
          </cell>
          <cell r="BL2963">
            <v>0</v>
          </cell>
        </row>
        <row r="2964">
          <cell r="B2964" t="str">
            <v>2.1.03.02.00019</v>
          </cell>
          <cell r="C2964" t="str">
            <v xml:space="preserve">HYDRO                                             </v>
          </cell>
          <cell r="D2964">
            <v>5</v>
          </cell>
          <cell r="E2964">
            <v>0</v>
          </cell>
          <cell r="F2964">
            <v>0</v>
          </cell>
          <cell r="G2964">
            <v>0</v>
          </cell>
          <cell r="H2964">
            <v>0</v>
          </cell>
          <cell r="I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  <cell r="O2964">
            <v>0</v>
          </cell>
          <cell r="P2964">
            <v>0</v>
          </cell>
          <cell r="Q2964">
            <v>2489766.9900000002</v>
          </cell>
          <cell r="R2964">
            <v>2583365.35</v>
          </cell>
          <cell r="S2964">
            <v>2730394.36</v>
          </cell>
          <cell r="T2964">
            <v>1614396.74</v>
          </cell>
          <cell r="U2964">
            <v>0.01</v>
          </cell>
          <cell r="V2964">
            <v>0.01</v>
          </cell>
          <cell r="W2964">
            <v>0.01</v>
          </cell>
          <cell r="X2964">
            <v>0.01</v>
          </cell>
          <cell r="Y2964">
            <v>0.01</v>
          </cell>
          <cell r="Z2964">
            <v>1969090.41</v>
          </cell>
          <cell r="AA2964">
            <v>1839325.82</v>
          </cell>
          <cell r="AB2964">
            <v>1687812.56</v>
          </cell>
          <cell r="AC2964">
            <v>1759023.06</v>
          </cell>
          <cell r="AD2964">
            <v>1708033.73</v>
          </cell>
          <cell r="AE2964">
            <v>2893439.68</v>
          </cell>
          <cell r="AF2964">
            <v>3109002.76</v>
          </cell>
          <cell r="AG2964">
            <v>3958531.21</v>
          </cell>
          <cell r="AH2964">
            <v>4464570.25</v>
          </cell>
          <cell r="AI2964">
            <v>2018015.11</v>
          </cell>
          <cell r="AJ2964">
            <v>4387957.46</v>
          </cell>
          <cell r="AK2964">
            <v>3362312.63</v>
          </cell>
          <cell r="AL2964">
            <v>3713540.85</v>
          </cell>
          <cell r="AM2964">
            <v>3704881.01</v>
          </cell>
          <cell r="AN2964">
            <v>3599740.43</v>
          </cell>
          <cell r="AO2964">
            <v>3247678.36</v>
          </cell>
          <cell r="AP2964">
            <v>3280081.5</v>
          </cell>
          <cell r="AQ2964">
            <v>2100773.12</v>
          </cell>
          <cell r="AR2964">
            <v>1579323.94</v>
          </cell>
          <cell r="AS2964">
            <v>1620749.91</v>
          </cell>
          <cell r="AT2964">
            <v>1569595.95</v>
          </cell>
          <cell r="AU2964">
            <v>1620695.26</v>
          </cell>
          <cell r="AV2964">
            <v>1621241.76</v>
          </cell>
          <cell r="AW2964">
            <v>1597686.89</v>
          </cell>
          <cell r="AX2964">
            <v>1560960.97</v>
          </cell>
          <cell r="AY2964">
            <v>0</v>
          </cell>
          <cell r="AZ2964">
            <v>0</v>
          </cell>
          <cell r="BA2964">
            <v>0</v>
          </cell>
          <cell r="BB2964">
            <v>0</v>
          </cell>
          <cell r="BC2964">
            <v>0</v>
          </cell>
          <cell r="BD2964">
            <v>0</v>
          </cell>
          <cell r="BE2964">
            <v>0</v>
          </cell>
          <cell r="BF2964">
            <v>0</v>
          </cell>
          <cell r="BG2964">
            <v>0</v>
          </cell>
          <cell r="BH2964">
            <v>0</v>
          </cell>
          <cell r="BI2964">
            <v>0</v>
          </cell>
          <cell r="BJ2964">
            <v>0</v>
          </cell>
          <cell r="BK2964">
            <v>0</v>
          </cell>
          <cell r="BL2964">
            <v>0</v>
          </cell>
        </row>
        <row r="2965">
          <cell r="B2965" t="str">
            <v>2.1.03.02.00020</v>
          </cell>
          <cell r="C2965" t="str">
            <v xml:space="preserve">QUIBORAX                                          </v>
          </cell>
          <cell r="D2965">
            <v>5</v>
          </cell>
          <cell r="E2965">
            <v>0</v>
          </cell>
          <cell r="F2965">
            <v>0</v>
          </cell>
          <cell r="G2965">
            <v>0</v>
          </cell>
          <cell r="H2965">
            <v>0</v>
          </cell>
          <cell r="I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  <cell r="O2965">
            <v>0</v>
          </cell>
          <cell r="P2965">
            <v>0</v>
          </cell>
          <cell r="Q2965">
            <v>0</v>
          </cell>
          <cell r="R2965">
            <v>71582</v>
          </cell>
          <cell r="S2965">
            <v>75656</v>
          </cell>
          <cell r="T2965">
            <v>76464.5</v>
          </cell>
          <cell r="U2965">
            <v>0</v>
          </cell>
          <cell r="V2965">
            <v>0</v>
          </cell>
          <cell r="W2965">
            <v>0</v>
          </cell>
          <cell r="X2965">
            <v>0</v>
          </cell>
          <cell r="Y2965">
            <v>0</v>
          </cell>
          <cell r="Z2965">
            <v>0</v>
          </cell>
          <cell r="AA2965">
            <v>0</v>
          </cell>
          <cell r="AB2965">
            <v>0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H2965">
            <v>0</v>
          </cell>
          <cell r="AI2965">
            <v>0</v>
          </cell>
          <cell r="AJ2965">
            <v>0</v>
          </cell>
          <cell r="AK2965">
            <v>0</v>
          </cell>
          <cell r="AL2965">
            <v>0</v>
          </cell>
          <cell r="AM2965">
            <v>0</v>
          </cell>
          <cell r="AN2965">
            <v>0</v>
          </cell>
          <cell r="AO2965">
            <v>0</v>
          </cell>
          <cell r="AP2965">
            <v>0</v>
          </cell>
          <cell r="AQ2965">
            <v>0</v>
          </cell>
          <cell r="AR2965">
            <v>0</v>
          </cell>
          <cell r="AS2965">
            <v>0</v>
          </cell>
          <cell r="AT2965">
            <v>0</v>
          </cell>
          <cell r="AU2965">
            <v>0</v>
          </cell>
          <cell r="AV2965">
            <v>0</v>
          </cell>
          <cell r="AW2965">
            <v>0</v>
          </cell>
          <cell r="AX2965">
            <v>0</v>
          </cell>
          <cell r="AY2965">
            <v>0</v>
          </cell>
          <cell r="AZ2965">
            <v>0</v>
          </cell>
          <cell r="BA2965">
            <v>0</v>
          </cell>
          <cell r="BB2965">
            <v>0</v>
          </cell>
          <cell r="BC2965">
            <v>0</v>
          </cell>
          <cell r="BD2965">
            <v>0</v>
          </cell>
          <cell r="BE2965">
            <v>0</v>
          </cell>
          <cell r="BF2965">
            <v>0</v>
          </cell>
          <cell r="BG2965">
            <v>0</v>
          </cell>
          <cell r="BH2965">
            <v>0</v>
          </cell>
          <cell r="BI2965">
            <v>0</v>
          </cell>
          <cell r="BJ2965">
            <v>0</v>
          </cell>
          <cell r="BK2965">
            <v>0</v>
          </cell>
          <cell r="BL2965">
            <v>0</v>
          </cell>
        </row>
        <row r="2966">
          <cell r="B2966" t="str">
            <v>2.1.03.02.00021</v>
          </cell>
          <cell r="C2966" t="str">
            <v xml:space="preserve">DSW                                               </v>
          </cell>
          <cell r="D2966">
            <v>5</v>
          </cell>
          <cell r="E2966">
            <v>0</v>
          </cell>
          <cell r="F2966">
            <v>0</v>
          </cell>
          <cell r="G2966">
            <v>0</v>
          </cell>
          <cell r="H2966">
            <v>0</v>
          </cell>
          <cell r="I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  <cell r="O2966">
            <v>0</v>
          </cell>
          <cell r="P2966">
            <v>0</v>
          </cell>
          <cell r="Q2966">
            <v>0</v>
          </cell>
          <cell r="R2966">
            <v>0</v>
          </cell>
          <cell r="S2966">
            <v>0</v>
          </cell>
          <cell r="T2966">
            <v>0</v>
          </cell>
          <cell r="U2966">
            <v>0</v>
          </cell>
          <cell r="V2966">
            <v>3342105</v>
          </cell>
          <cell r="W2966">
            <v>8813462.5</v>
          </cell>
          <cell r="X2966">
            <v>9249912.5</v>
          </cell>
          <cell r="Y2966">
            <v>13750516.75</v>
          </cell>
          <cell r="Z2966">
            <v>14013303.15</v>
          </cell>
          <cell r="AA2966">
            <v>13199814</v>
          </cell>
          <cell r="AB2966">
            <v>8747908</v>
          </cell>
          <cell r="AC2966">
            <v>11888120.970000001</v>
          </cell>
          <cell r="AD2966">
            <v>6485493.580000001</v>
          </cell>
          <cell r="AE2966">
            <v>6417550.8400000008</v>
          </cell>
          <cell r="AF2966">
            <v>6524988.7500000009</v>
          </cell>
          <cell r="AG2966">
            <v>6561991.8000000007</v>
          </cell>
          <cell r="AH2966">
            <v>7400844.3600000013</v>
          </cell>
          <cell r="AI2966">
            <v>18215620.510000002</v>
          </cell>
          <cell r="AJ2966">
            <v>21917719.610000003</v>
          </cell>
          <cell r="AK2966">
            <v>32237697.820000004</v>
          </cell>
          <cell r="AL2966">
            <v>30169300.500000004</v>
          </cell>
          <cell r="AM2966">
            <v>30098946.860000003</v>
          </cell>
          <cell r="AN2966">
            <v>20014907.840000004</v>
          </cell>
          <cell r="AO2966">
            <v>24871165.199999999</v>
          </cell>
          <cell r="AP2966">
            <v>19444026.079999998</v>
          </cell>
          <cell r="AQ2966">
            <v>8359299.3399999999</v>
          </cell>
          <cell r="AR2966">
            <v>9055209.3399999999</v>
          </cell>
          <cell r="AS2966">
            <v>12125526.109999999</v>
          </cell>
          <cell r="AT2966">
            <v>18502792.010000002</v>
          </cell>
          <cell r="AU2966">
            <v>23203187.309999999</v>
          </cell>
          <cell r="AV2966">
            <v>27369142.859999999</v>
          </cell>
          <cell r="AW2966">
            <v>29418385.260000002</v>
          </cell>
          <cell r="AX2966">
            <v>27013432.239999998</v>
          </cell>
          <cell r="AY2966">
            <v>32002031.530000001</v>
          </cell>
          <cell r="AZ2966">
            <v>26742186.100000001</v>
          </cell>
          <cell r="BA2966">
            <v>24397362.77</v>
          </cell>
          <cell r="BB2966">
            <v>20107793.530000001</v>
          </cell>
          <cell r="BC2966">
            <v>21922780.109999999</v>
          </cell>
          <cell r="BD2966">
            <v>0</v>
          </cell>
          <cell r="BE2966">
            <v>0</v>
          </cell>
          <cell r="BF2966">
            <v>0</v>
          </cell>
          <cell r="BG2966">
            <v>0</v>
          </cell>
          <cell r="BH2966">
            <v>0</v>
          </cell>
          <cell r="BI2966">
            <v>0</v>
          </cell>
          <cell r="BJ2966">
            <v>0</v>
          </cell>
          <cell r="BK2966">
            <v>0</v>
          </cell>
          <cell r="BL2966">
            <v>0</v>
          </cell>
        </row>
        <row r="2967">
          <cell r="B2967" t="str">
            <v>2.1.03.02.00022</v>
          </cell>
          <cell r="C2967" t="str">
            <v xml:space="preserve">MEKATRADE                                         </v>
          </cell>
          <cell r="D2967">
            <v>5</v>
          </cell>
          <cell r="E2967">
            <v>0</v>
          </cell>
          <cell r="F2967">
            <v>0</v>
          </cell>
          <cell r="G2967">
            <v>0</v>
          </cell>
          <cell r="H2967">
            <v>0</v>
          </cell>
          <cell r="I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  <cell r="O2967">
            <v>0</v>
          </cell>
          <cell r="P2967">
            <v>0</v>
          </cell>
          <cell r="Q2967">
            <v>0</v>
          </cell>
          <cell r="R2967">
            <v>0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  <cell r="X2967">
            <v>217919.82</v>
          </cell>
          <cell r="Y2967">
            <v>228133.88</v>
          </cell>
          <cell r="Z2967">
            <v>231191.27</v>
          </cell>
          <cell r="AA2967">
            <v>215955.58</v>
          </cell>
          <cell r="AB2967">
            <v>198166.38</v>
          </cell>
          <cell r="AC2967">
            <v>0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H2967">
            <v>0</v>
          </cell>
          <cell r="AI2967">
            <v>0</v>
          </cell>
          <cell r="AJ2967">
            <v>0</v>
          </cell>
          <cell r="AK2967">
            <v>0</v>
          </cell>
          <cell r="AL2967">
            <v>1478412</v>
          </cell>
          <cell r="AM2967">
            <v>1474964.4</v>
          </cell>
          <cell r="AN2967">
            <v>1433106.48</v>
          </cell>
          <cell r="AO2967">
            <v>1430956.8</v>
          </cell>
          <cell r="AP2967">
            <v>1961541.6</v>
          </cell>
          <cell r="AQ2967">
            <v>485864.19</v>
          </cell>
          <cell r="AR2967">
            <v>1545719.34</v>
          </cell>
          <cell r="AS2967">
            <v>3147652.25</v>
          </cell>
          <cell r="AT2967">
            <v>3048306.33</v>
          </cell>
          <cell r="AU2967">
            <v>3227911.16</v>
          </cell>
          <cell r="AV2967">
            <v>3228999.65</v>
          </cell>
          <cell r="AW2967">
            <v>2565926.65</v>
          </cell>
          <cell r="AX2967">
            <v>2506943.87</v>
          </cell>
          <cell r="AY2967">
            <v>2588732.0299999998</v>
          </cell>
          <cell r="AZ2967">
            <v>2009936.73</v>
          </cell>
          <cell r="BA2967">
            <v>3209087.76</v>
          </cell>
          <cell r="BB2967">
            <v>2599681.9</v>
          </cell>
          <cell r="BC2967">
            <v>2578804.5</v>
          </cell>
          <cell r="BD2967">
            <v>0</v>
          </cell>
          <cell r="BE2967">
            <v>0</v>
          </cell>
          <cell r="BF2967">
            <v>0</v>
          </cell>
          <cell r="BG2967">
            <v>0</v>
          </cell>
          <cell r="BH2967">
            <v>0</v>
          </cell>
          <cell r="BI2967">
            <v>0</v>
          </cell>
          <cell r="BJ2967">
            <v>0</v>
          </cell>
          <cell r="BK2967">
            <v>0</v>
          </cell>
          <cell r="BL2967">
            <v>0</v>
          </cell>
        </row>
        <row r="2968">
          <cell r="B2968" t="str">
            <v>2.1.03.02.00023</v>
          </cell>
          <cell r="C2968" t="str">
            <v xml:space="preserve">WITTRACO                                          </v>
          </cell>
          <cell r="D2968">
            <v>5</v>
          </cell>
          <cell r="E2968">
            <v>0</v>
          </cell>
          <cell r="F2968">
            <v>0</v>
          </cell>
          <cell r="G2968">
            <v>0</v>
          </cell>
          <cell r="H2968">
            <v>0</v>
          </cell>
          <cell r="I2968">
            <v>0</v>
          </cell>
          <cell r="J2968">
            <v>0</v>
          </cell>
          <cell r="K2968">
            <v>0</v>
          </cell>
          <cell r="L2968">
            <v>0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  <cell r="X2968">
            <v>0</v>
          </cell>
          <cell r="Y2968">
            <v>0</v>
          </cell>
          <cell r="Z2968">
            <v>0</v>
          </cell>
          <cell r="AA2968">
            <v>0</v>
          </cell>
          <cell r="AB2968">
            <v>0</v>
          </cell>
          <cell r="AC2968">
            <v>0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H2968">
            <v>0</v>
          </cell>
          <cell r="AI2968">
            <v>4110771.5</v>
          </cell>
          <cell r="AJ2968">
            <v>3442550.81</v>
          </cell>
          <cell r="AK2968">
            <v>4436485.84</v>
          </cell>
          <cell r="AL2968">
            <v>4151837.24</v>
          </cell>
          <cell r="AM2968">
            <v>4142155.32</v>
          </cell>
          <cell r="AN2968">
            <v>4024605.36</v>
          </cell>
          <cell r="AO2968">
            <v>4018568.39</v>
          </cell>
          <cell r="AP2968">
            <v>1543634.1</v>
          </cell>
          <cell r="AQ2968">
            <v>1826086.92</v>
          </cell>
          <cell r="AR2968">
            <v>1573775.31</v>
          </cell>
          <cell r="AS2968">
            <v>1615055.73</v>
          </cell>
          <cell r="AT2968">
            <v>1564081.49</v>
          </cell>
          <cell r="AU2968">
            <v>1615000.57</v>
          </cell>
          <cell r="AV2968">
            <v>330410.86</v>
          </cell>
          <cell r="AW2968">
            <v>0</v>
          </cell>
          <cell r="AX2968">
            <v>0</v>
          </cell>
          <cell r="AY2968">
            <v>0</v>
          </cell>
          <cell r="AZ2968">
            <v>0</v>
          </cell>
          <cell r="BA2968">
            <v>0</v>
          </cell>
          <cell r="BB2968">
            <v>0</v>
          </cell>
          <cell r="BC2968">
            <v>0</v>
          </cell>
          <cell r="BD2968">
            <v>0</v>
          </cell>
          <cell r="BE2968">
            <v>0</v>
          </cell>
          <cell r="BF2968">
            <v>0</v>
          </cell>
          <cell r="BG2968">
            <v>0</v>
          </cell>
          <cell r="BH2968">
            <v>0</v>
          </cell>
          <cell r="BI2968">
            <v>0</v>
          </cell>
          <cell r="BJ2968">
            <v>0</v>
          </cell>
          <cell r="BK2968">
            <v>0</v>
          </cell>
          <cell r="BL2968">
            <v>0</v>
          </cell>
        </row>
        <row r="2969">
          <cell r="B2969" t="str">
            <v>2.1.03.02.00024</v>
          </cell>
          <cell r="C2969" t="str">
            <v xml:space="preserve">CONAGRA INTERNATIONAL FERTILIZER COMPANY          </v>
          </cell>
          <cell r="D2969">
            <v>5</v>
          </cell>
          <cell r="E2969">
            <v>0</v>
          </cell>
          <cell r="F2969">
            <v>0</v>
          </cell>
          <cell r="G2969">
            <v>0</v>
          </cell>
          <cell r="H2969">
            <v>0</v>
          </cell>
          <cell r="I2969">
            <v>0</v>
          </cell>
          <cell r="J2969">
            <v>0</v>
          </cell>
          <cell r="K2969">
            <v>0</v>
          </cell>
          <cell r="L2969">
            <v>0</v>
          </cell>
          <cell r="M2969">
            <v>0</v>
          </cell>
          <cell r="N2969">
            <v>0</v>
          </cell>
          <cell r="O2969">
            <v>0</v>
          </cell>
          <cell r="P2969">
            <v>0</v>
          </cell>
          <cell r="Q2969">
            <v>0</v>
          </cell>
          <cell r="R2969">
            <v>0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  <cell r="X2969">
            <v>0</v>
          </cell>
          <cell r="Y2969">
            <v>0</v>
          </cell>
          <cell r="Z2969">
            <v>0</v>
          </cell>
          <cell r="AA2969">
            <v>0</v>
          </cell>
          <cell r="AB2969">
            <v>0</v>
          </cell>
          <cell r="AC2969">
            <v>0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H2969">
            <v>0</v>
          </cell>
          <cell r="AI2969">
            <v>0</v>
          </cell>
          <cell r="AJ2969">
            <v>0</v>
          </cell>
          <cell r="AK2969">
            <v>0</v>
          </cell>
          <cell r="AL2969">
            <v>1812294</v>
          </cell>
          <cell r="AM2969">
            <v>0</v>
          </cell>
          <cell r="AN2969">
            <v>0</v>
          </cell>
          <cell r="AO2969">
            <v>0</v>
          </cell>
          <cell r="AP2969">
            <v>0</v>
          </cell>
          <cell r="AQ2969">
            <v>0</v>
          </cell>
          <cell r="AR2969">
            <v>0</v>
          </cell>
          <cell r="AS2969">
            <v>0</v>
          </cell>
          <cell r="AT2969">
            <v>0</v>
          </cell>
          <cell r="AU2969">
            <v>0</v>
          </cell>
          <cell r="AV2969">
            <v>0</v>
          </cell>
          <cell r="AW2969">
            <v>0</v>
          </cell>
          <cell r="AX2969">
            <v>0</v>
          </cell>
          <cell r="AY2969">
            <v>0</v>
          </cell>
          <cell r="AZ2969">
            <v>0</v>
          </cell>
          <cell r="BA2969">
            <v>1801630.63</v>
          </cell>
          <cell r="BB2969">
            <v>1785028.84</v>
          </cell>
          <cell r="BC2969">
            <v>1770693.72</v>
          </cell>
          <cell r="BD2969">
            <v>0</v>
          </cell>
          <cell r="BE2969">
            <v>0</v>
          </cell>
          <cell r="BF2969">
            <v>0</v>
          </cell>
          <cell r="BG2969">
            <v>0</v>
          </cell>
          <cell r="BH2969">
            <v>0</v>
          </cell>
          <cell r="BI2969">
            <v>0</v>
          </cell>
          <cell r="BJ2969">
            <v>0</v>
          </cell>
          <cell r="BK2969">
            <v>0</v>
          </cell>
          <cell r="BL2969">
            <v>0</v>
          </cell>
        </row>
        <row r="2970">
          <cell r="B2970" t="str">
            <v>2.1.03.02.00025</v>
          </cell>
          <cell r="C2970" t="str">
            <v xml:space="preserve">HELIOPOTASSE S/A                                  </v>
          </cell>
          <cell r="D2970">
            <v>5</v>
          </cell>
          <cell r="E2970">
            <v>0</v>
          </cell>
          <cell r="F2970">
            <v>0</v>
          </cell>
          <cell r="G2970">
            <v>0</v>
          </cell>
          <cell r="H2970">
            <v>0</v>
          </cell>
          <cell r="I2970">
            <v>0</v>
          </cell>
          <cell r="J2970">
            <v>0</v>
          </cell>
          <cell r="K2970">
            <v>0</v>
          </cell>
          <cell r="L2970">
            <v>0</v>
          </cell>
          <cell r="M2970">
            <v>0</v>
          </cell>
          <cell r="N2970">
            <v>0</v>
          </cell>
          <cell r="O2970">
            <v>0</v>
          </cell>
          <cell r="P2970">
            <v>0</v>
          </cell>
          <cell r="AO2970">
            <v>0</v>
          </cell>
          <cell r="AP2970">
            <v>0</v>
          </cell>
          <cell r="AQ2970">
            <v>0</v>
          </cell>
          <cell r="AR2970">
            <v>0</v>
          </cell>
          <cell r="AS2970">
            <v>0</v>
          </cell>
          <cell r="AT2970">
            <v>0</v>
          </cell>
          <cell r="AU2970">
            <v>0</v>
          </cell>
          <cell r="AV2970">
            <v>0</v>
          </cell>
          <cell r="AW2970">
            <v>0</v>
          </cell>
          <cell r="AX2970">
            <v>0</v>
          </cell>
          <cell r="AY2970">
            <v>0</v>
          </cell>
          <cell r="AZ2970">
            <v>0</v>
          </cell>
          <cell r="BA2970">
            <v>0</v>
          </cell>
          <cell r="BB2970">
            <v>0</v>
          </cell>
          <cell r="BC2970">
            <v>0</v>
          </cell>
          <cell r="BD2970">
            <v>0</v>
          </cell>
          <cell r="BE2970">
            <v>0</v>
          </cell>
          <cell r="BF2970">
            <v>0</v>
          </cell>
          <cell r="BG2970">
            <v>0</v>
          </cell>
          <cell r="BH2970">
            <v>0</v>
          </cell>
          <cell r="BI2970">
            <v>0</v>
          </cell>
          <cell r="BJ2970">
            <v>0</v>
          </cell>
          <cell r="BK2970">
            <v>0</v>
          </cell>
          <cell r="BL2970">
            <v>0</v>
          </cell>
        </row>
        <row r="2971">
          <cell r="B2971" t="str">
            <v>2.1.03.02.00026</v>
          </cell>
          <cell r="C2971" t="str">
            <v xml:space="preserve">KEYTRADE                                          </v>
          </cell>
          <cell r="D2971">
            <v>5</v>
          </cell>
          <cell r="E2971">
            <v>0</v>
          </cell>
          <cell r="F2971">
            <v>0</v>
          </cell>
          <cell r="G2971">
            <v>0</v>
          </cell>
          <cell r="H2971">
            <v>0</v>
          </cell>
          <cell r="I2971">
            <v>0</v>
          </cell>
          <cell r="J2971">
            <v>0</v>
          </cell>
          <cell r="K2971">
            <v>0</v>
          </cell>
          <cell r="L2971">
            <v>0</v>
          </cell>
          <cell r="M2971">
            <v>0</v>
          </cell>
          <cell r="N2971">
            <v>0</v>
          </cell>
          <cell r="O2971">
            <v>0</v>
          </cell>
          <cell r="P2971">
            <v>0</v>
          </cell>
          <cell r="AO2971">
            <v>0</v>
          </cell>
          <cell r="AP2971">
            <v>0</v>
          </cell>
          <cell r="AQ2971">
            <v>0</v>
          </cell>
          <cell r="AR2971">
            <v>0</v>
          </cell>
          <cell r="AS2971">
            <v>0</v>
          </cell>
          <cell r="AT2971">
            <v>0</v>
          </cell>
          <cell r="AU2971">
            <v>1632557.93</v>
          </cell>
          <cell r="AV2971">
            <v>1633108.45</v>
          </cell>
          <cell r="AW2971">
            <v>1609381.17</v>
          </cell>
          <cell r="AX2971">
            <v>1572386.43</v>
          </cell>
          <cell r="AY2971">
            <v>1623694.61</v>
          </cell>
          <cell r="AZ2971">
            <v>1590553.49</v>
          </cell>
          <cell r="BA2971">
            <v>1619015.21</v>
          </cell>
          <cell r="BB2971">
            <v>3121262.56</v>
          </cell>
          <cell r="BC2971">
            <v>3096196.48</v>
          </cell>
          <cell r="BD2971">
            <v>0</v>
          </cell>
          <cell r="BE2971">
            <v>0</v>
          </cell>
          <cell r="BF2971">
            <v>0</v>
          </cell>
          <cell r="BG2971">
            <v>0</v>
          </cell>
          <cell r="BH2971">
            <v>0</v>
          </cell>
          <cell r="BI2971">
            <v>0</v>
          </cell>
          <cell r="BJ2971">
            <v>0</v>
          </cell>
          <cell r="BK2971">
            <v>0</v>
          </cell>
          <cell r="BL2971">
            <v>0</v>
          </cell>
        </row>
        <row r="2972">
          <cell r="B2972" t="str">
            <v>2.1.03.02.00999</v>
          </cell>
          <cell r="C2972" t="str">
            <v xml:space="preserve">CAMBIOS CONTRATADOS                               </v>
          </cell>
          <cell r="D2972">
            <v>5</v>
          </cell>
          <cell r="E2972">
            <v>0</v>
          </cell>
          <cell r="F2972">
            <v>0</v>
          </cell>
          <cell r="G2972">
            <v>0</v>
          </cell>
          <cell r="H2972">
            <v>0</v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M2972">
            <v>0</v>
          </cell>
          <cell r="N2972">
            <v>0</v>
          </cell>
          <cell r="O2972">
            <v>0</v>
          </cell>
          <cell r="P2972">
            <v>0</v>
          </cell>
          <cell r="AO2972">
            <v>0</v>
          </cell>
          <cell r="AP2972">
            <v>0</v>
          </cell>
          <cell r="AQ2972">
            <v>0</v>
          </cell>
          <cell r="AR2972">
            <v>0</v>
          </cell>
          <cell r="AS2972">
            <v>0</v>
          </cell>
          <cell r="AT2972">
            <v>0</v>
          </cell>
          <cell r="AU2972">
            <v>0</v>
          </cell>
          <cell r="AV2972">
            <v>0</v>
          </cell>
          <cell r="AW2972">
            <v>0</v>
          </cell>
          <cell r="AX2972">
            <v>0</v>
          </cell>
          <cell r="AY2972">
            <v>0</v>
          </cell>
          <cell r="AZ2972">
            <v>0</v>
          </cell>
          <cell r="BA2972">
            <v>0</v>
          </cell>
          <cell r="BB2972">
            <v>0</v>
          </cell>
          <cell r="BC2972">
            <v>0</v>
          </cell>
          <cell r="BD2972">
            <v>0</v>
          </cell>
          <cell r="BE2972">
            <v>0</v>
          </cell>
          <cell r="BF2972">
            <v>0</v>
          </cell>
          <cell r="BG2972">
            <v>0</v>
          </cell>
          <cell r="BH2972">
            <v>0</v>
          </cell>
          <cell r="BI2972">
            <v>0</v>
          </cell>
          <cell r="BJ2972">
            <v>0</v>
          </cell>
          <cell r="BK2972">
            <v>0</v>
          </cell>
          <cell r="BL2972">
            <v>0</v>
          </cell>
        </row>
        <row r="2973">
          <cell r="A2973">
            <v>37</v>
          </cell>
          <cell r="B2973" t="str">
            <v>2.1.04</v>
          </cell>
          <cell r="C2973" t="str">
            <v xml:space="preserve">CUSTO DE IMPORTACAO A PAGAR                       </v>
          </cell>
          <cell r="D2973">
            <v>3</v>
          </cell>
          <cell r="E2973">
            <v>0</v>
          </cell>
          <cell r="F2973">
            <v>0</v>
          </cell>
          <cell r="G2973">
            <v>0</v>
          </cell>
          <cell r="H2973">
            <v>0</v>
          </cell>
          <cell r="I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  <cell r="O2973">
            <v>0</v>
          </cell>
          <cell r="P2973">
            <v>0</v>
          </cell>
          <cell r="Q2973">
            <v>1154727.94</v>
          </cell>
          <cell r="R2973">
            <v>192129.22</v>
          </cell>
          <cell r="S2973">
            <v>671550.27</v>
          </cell>
          <cell r="T2973">
            <v>861445.77</v>
          </cell>
          <cell r="U2973">
            <v>1368617.73</v>
          </cell>
          <cell r="V2973">
            <v>1981143.31</v>
          </cell>
          <cell r="W2973">
            <v>3831305.43</v>
          </cell>
          <cell r="X2973">
            <v>6196768.2800000003</v>
          </cell>
          <cell r="Y2973">
            <v>3814119.22</v>
          </cell>
          <cell r="Z2973">
            <v>4861305.0999999996</v>
          </cell>
          <cell r="AA2973">
            <v>4002088.86</v>
          </cell>
          <cell r="AB2973">
            <v>1081592.4099999999</v>
          </cell>
          <cell r="AC2973">
            <v>858746.72</v>
          </cell>
          <cell r="AD2973">
            <v>1241933.1399999999</v>
          </cell>
          <cell r="AE2973">
            <v>1525899.49</v>
          </cell>
          <cell r="AF2973">
            <v>1324947.72</v>
          </cell>
          <cell r="AG2973">
            <v>811832.88</v>
          </cell>
          <cell r="AH2973">
            <v>1783463.05</v>
          </cell>
          <cell r="AI2973">
            <v>2125021.08</v>
          </cell>
          <cell r="AJ2973">
            <v>2683907.96</v>
          </cell>
          <cell r="AK2973">
            <v>4042239.41</v>
          </cell>
          <cell r="AL2973">
            <v>5720108.3399999999</v>
          </cell>
          <cell r="AM2973">
            <v>5442552.4299999997</v>
          </cell>
          <cell r="AN2973">
            <v>1520451.38</v>
          </cell>
          <cell r="AO2973">
            <v>382177.39</v>
          </cell>
          <cell r="AP2973">
            <v>1171492.94</v>
          </cell>
          <cell r="AQ2973">
            <v>1170895.18</v>
          </cell>
          <cell r="AR2973">
            <v>809655.33</v>
          </cell>
          <cell r="AS2973">
            <v>1515981.39</v>
          </cell>
          <cell r="AT2973">
            <v>2132486.44</v>
          </cell>
          <cell r="AU2973">
            <v>2533460.19</v>
          </cell>
          <cell r="AV2973">
            <v>3580632.19</v>
          </cell>
          <cell r="AW2973">
            <v>4664137.87</v>
          </cell>
          <cell r="AX2973">
            <v>7669942.5800000001</v>
          </cell>
          <cell r="AY2973">
            <v>8769375.5500000007</v>
          </cell>
          <cell r="AZ2973">
            <v>4829427.03</v>
          </cell>
          <cell r="BA2973">
            <v>4906263.5199999996</v>
          </cell>
          <cell r="BB2973">
            <v>5595000.2400000002</v>
          </cell>
          <cell r="BC2973">
            <v>5646510.21</v>
          </cell>
          <cell r="BD2973">
            <v>0</v>
          </cell>
          <cell r="BE2973">
            <v>0</v>
          </cell>
          <cell r="BF2973">
            <v>0</v>
          </cell>
          <cell r="BG2973">
            <v>0</v>
          </cell>
          <cell r="BH2973">
            <v>0</v>
          </cell>
          <cell r="BI2973">
            <v>0</v>
          </cell>
          <cell r="BJ2973">
            <v>0</v>
          </cell>
          <cell r="BK2973">
            <v>0</v>
          </cell>
          <cell r="BL2973">
            <v>0</v>
          </cell>
        </row>
        <row r="2974">
          <cell r="B2974" t="str">
            <v>2.1.04.01</v>
          </cell>
          <cell r="C2974" t="str">
            <v xml:space="preserve">CUSTO DE IMPORTACAO A PAGAR                       </v>
          </cell>
          <cell r="D2974">
            <v>4</v>
          </cell>
          <cell r="E2974">
            <v>0</v>
          </cell>
          <cell r="F2974">
            <v>0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  <cell r="O2974">
            <v>0</v>
          </cell>
          <cell r="P2974">
            <v>0</v>
          </cell>
          <cell r="Q2974">
            <v>1154727.94</v>
          </cell>
          <cell r="R2974">
            <v>192129.22</v>
          </cell>
          <cell r="S2974">
            <v>671550.27</v>
          </cell>
          <cell r="T2974">
            <v>861445.77</v>
          </cell>
          <cell r="U2974">
            <v>1368617.73</v>
          </cell>
          <cell r="V2974">
            <v>1981143.31</v>
          </cell>
          <cell r="W2974">
            <v>3831305.43</v>
          </cell>
          <cell r="X2974">
            <v>6196768.2800000003</v>
          </cell>
          <cell r="Y2974">
            <v>3814119.22</v>
          </cell>
          <cell r="Z2974">
            <v>4861305.0999999996</v>
          </cell>
          <cell r="AA2974">
            <v>4002088.86</v>
          </cell>
          <cell r="AB2974">
            <v>1081592.4099999999</v>
          </cell>
          <cell r="AC2974">
            <v>858746.72</v>
          </cell>
          <cell r="AD2974">
            <v>1241933.1399999999</v>
          </cell>
          <cell r="AE2974">
            <v>1525899.49</v>
          </cell>
          <cell r="AF2974">
            <v>1324947.72</v>
          </cell>
          <cell r="AG2974">
            <v>811832.88</v>
          </cell>
          <cell r="AH2974">
            <v>1783463.05</v>
          </cell>
          <cell r="AI2974">
            <v>2125021.08</v>
          </cell>
          <cell r="AJ2974">
            <v>2683907.96</v>
          </cell>
          <cell r="AK2974">
            <v>4042239.41</v>
          </cell>
          <cell r="AL2974">
            <v>5720108.3399999999</v>
          </cell>
          <cell r="AM2974">
            <v>5442552.4299999997</v>
          </cell>
          <cell r="AN2974">
            <v>1520451.38</v>
          </cell>
          <cell r="AO2974">
            <v>382177.39</v>
          </cell>
          <cell r="AP2974">
            <v>1171492.94</v>
          </cell>
          <cell r="AQ2974">
            <v>1170895.18</v>
          </cell>
          <cell r="AR2974">
            <v>809655.33</v>
          </cell>
          <cell r="AS2974">
            <v>1515981.39</v>
          </cell>
          <cell r="AT2974">
            <v>2132486.44</v>
          </cell>
          <cell r="AU2974">
            <v>2533460.19</v>
          </cell>
          <cell r="AV2974">
            <v>3580632.19</v>
          </cell>
          <cell r="AW2974">
            <v>4664137.87</v>
          </cell>
          <cell r="AX2974">
            <v>7669942.5800000001</v>
          </cell>
          <cell r="AY2974">
            <v>8769375.5500000007</v>
          </cell>
          <cell r="AZ2974">
            <v>4829427.03</v>
          </cell>
          <cell r="BA2974">
            <v>4906263.5199999996</v>
          </cell>
          <cell r="BB2974">
            <v>5595000.2400000002</v>
          </cell>
          <cell r="BC2974">
            <v>5646510.21</v>
          </cell>
          <cell r="BD2974">
            <v>0</v>
          </cell>
          <cell r="BE2974">
            <v>0</v>
          </cell>
          <cell r="BF2974">
            <v>0</v>
          </cell>
          <cell r="BG2974">
            <v>0</v>
          </cell>
          <cell r="BH2974">
            <v>0</v>
          </cell>
          <cell r="BI2974">
            <v>0</v>
          </cell>
          <cell r="BJ2974">
            <v>0</v>
          </cell>
          <cell r="BK2974">
            <v>0</v>
          </cell>
          <cell r="BL2974">
            <v>0</v>
          </cell>
        </row>
        <row r="2975">
          <cell r="B2975" t="str">
            <v>2.1.04.01.00001</v>
          </cell>
          <cell r="C2975" t="str">
            <v xml:space="preserve">NV ACHILLES                                       </v>
          </cell>
          <cell r="D2975">
            <v>5</v>
          </cell>
          <cell r="E2975">
            <v>0</v>
          </cell>
          <cell r="F2975">
            <v>0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  <cell r="O2975">
            <v>0</v>
          </cell>
          <cell r="P2975">
            <v>0</v>
          </cell>
          <cell r="AO2975">
            <v>0</v>
          </cell>
          <cell r="AP2975">
            <v>0</v>
          </cell>
          <cell r="AQ2975">
            <v>0</v>
          </cell>
          <cell r="AR2975">
            <v>0</v>
          </cell>
          <cell r="AS2975">
            <v>0</v>
          </cell>
          <cell r="AT2975">
            <v>0</v>
          </cell>
          <cell r="AU2975">
            <v>0</v>
          </cell>
          <cell r="AV2975">
            <v>0</v>
          </cell>
          <cell r="AW2975">
            <v>0</v>
          </cell>
          <cell r="AX2975">
            <v>0</v>
          </cell>
          <cell r="AY2975">
            <v>0</v>
          </cell>
          <cell r="AZ2975">
            <v>0</v>
          </cell>
          <cell r="BA2975">
            <v>0</v>
          </cell>
          <cell r="BB2975">
            <v>0</v>
          </cell>
          <cell r="BC2975">
            <v>0</v>
          </cell>
          <cell r="BD2975">
            <v>0</v>
          </cell>
          <cell r="BE2975">
            <v>0</v>
          </cell>
          <cell r="BF2975">
            <v>0</v>
          </cell>
          <cell r="BG2975">
            <v>0</v>
          </cell>
          <cell r="BH2975">
            <v>0</v>
          </cell>
          <cell r="BI2975">
            <v>0</v>
          </cell>
          <cell r="BJ2975">
            <v>0</v>
          </cell>
          <cell r="BK2975">
            <v>0</v>
          </cell>
          <cell r="BL2975">
            <v>0</v>
          </cell>
        </row>
        <row r="2976">
          <cell r="B2976" t="str">
            <v>2.1.04.01.00002</v>
          </cell>
          <cell r="C2976" t="str">
            <v xml:space="preserve">NV ADALBERT ANTONOV                               </v>
          </cell>
          <cell r="D2976">
            <v>5</v>
          </cell>
          <cell r="E2976">
            <v>0</v>
          </cell>
          <cell r="F2976">
            <v>0</v>
          </cell>
          <cell r="G2976">
            <v>0</v>
          </cell>
          <cell r="H2976">
            <v>0</v>
          </cell>
          <cell r="I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  <cell r="O2976">
            <v>0</v>
          </cell>
          <cell r="P2976">
            <v>0</v>
          </cell>
          <cell r="Q2976">
            <v>16862.990000000002</v>
          </cell>
          <cell r="R2976">
            <v>7970.46</v>
          </cell>
          <cell r="S2976">
            <v>7970.46</v>
          </cell>
          <cell r="T2976">
            <v>7968.61</v>
          </cell>
          <cell r="U2976">
            <v>7968.61</v>
          </cell>
          <cell r="V2976">
            <v>7968.61</v>
          </cell>
          <cell r="W2976">
            <v>7968.61</v>
          </cell>
          <cell r="X2976">
            <v>7968.61</v>
          </cell>
          <cell r="Y2976">
            <v>0</v>
          </cell>
          <cell r="Z2976">
            <v>-102.82</v>
          </cell>
          <cell r="AA2976">
            <v>0</v>
          </cell>
          <cell r="AB2976">
            <v>0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H2976">
            <v>0</v>
          </cell>
          <cell r="AI2976">
            <v>0</v>
          </cell>
          <cell r="AJ2976">
            <v>0</v>
          </cell>
          <cell r="AK2976">
            <v>0</v>
          </cell>
          <cell r="AL2976">
            <v>0</v>
          </cell>
          <cell r="AM2976">
            <v>0</v>
          </cell>
          <cell r="AN2976">
            <v>0</v>
          </cell>
          <cell r="AO2976">
            <v>0</v>
          </cell>
          <cell r="AP2976">
            <v>0</v>
          </cell>
          <cell r="AQ2976">
            <v>0</v>
          </cell>
          <cell r="AR2976">
            <v>160680</v>
          </cell>
          <cell r="AS2976">
            <v>79680</v>
          </cell>
          <cell r="AT2976">
            <v>23112.65</v>
          </cell>
          <cell r="AU2976">
            <v>23112.65</v>
          </cell>
          <cell r="AV2976">
            <v>23112.65</v>
          </cell>
          <cell r="AW2976">
            <v>0</v>
          </cell>
          <cell r="AX2976">
            <v>0</v>
          </cell>
          <cell r="AY2976">
            <v>-38379.32</v>
          </cell>
          <cell r="AZ2976">
            <v>0</v>
          </cell>
          <cell r="BA2976">
            <v>-31242.959999999999</v>
          </cell>
          <cell r="BB2976">
            <v>168207.77</v>
          </cell>
          <cell r="BC2976">
            <v>95712.42</v>
          </cell>
          <cell r="BD2976">
            <v>0</v>
          </cell>
          <cell r="BE2976">
            <v>0</v>
          </cell>
          <cell r="BF2976">
            <v>0</v>
          </cell>
          <cell r="BG2976">
            <v>0</v>
          </cell>
          <cell r="BH2976">
            <v>0</v>
          </cell>
          <cell r="BI2976">
            <v>0</v>
          </cell>
          <cell r="BJ2976">
            <v>0</v>
          </cell>
          <cell r="BK2976">
            <v>0</v>
          </cell>
          <cell r="BL2976">
            <v>0</v>
          </cell>
        </row>
        <row r="2977">
          <cell r="B2977" t="str">
            <v>2.1.04.01.00003</v>
          </cell>
          <cell r="C2977" t="str">
            <v xml:space="preserve">NV ADVENTURE 1                                    </v>
          </cell>
          <cell r="D2977">
            <v>5</v>
          </cell>
          <cell r="E2977">
            <v>0</v>
          </cell>
          <cell r="F2977">
            <v>0</v>
          </cell>
          <cell r="G2977">
            <v>0</v>
          </cell>
          <cell r="H2977">
            <v>0</v>
          </cell>
          <cell r="I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  <cell r="O2977">
            <v>0</v>
          </cell>
          <cell r="P2977">
            <v>0</v>
          </cell>
          <cell r="AO2977">
            <v>0</v>
          </cell>
          <cell r="AP2977">
            <v>0</v>
          </cell>
          <cell r="AQ2977">
            <v>0</v>
          </cell>
          <cell r="AR2977">
            <v>0</v>
          </cell>
          <cell r="AS2977">
            <v>0</v>
          </cell>
          <cell r="AT2977">
            <v>0</v>
          </cell>
          <cell r="AU2977">
            <v>0</v>
          </cell>
          <cell r="AV2977">
            <v>0</v>
          </cell>
          <cell r="AW2977">
            <v>0</v>
          </cell>
          <cell r="AX2977">
            <v>0</v>
          </cell>
          <cell r="AY2977">
            <v>0</v>
          </cell>
          <cell r="AZ2977">
            <v>0</v>
          </cell>
          <cell r="BA2977">
            <v>0</v>
          </cell>
          <cell r="BB2977">
            <v>0</v>
          </cell>
          <cell r="BC2977">
            <v>0</v>
          </cell>
          <cell r="BD2977">
            <v>0</v>
          </cell>
          <cell r="BE2977">
            <v>0</v>
          </cell>
          <cell r="BF2977">
            <v>0</v>
          </cell>
          <cell r="BG2977">
            <v>0</v>
          </cell>
          <cell r="BH2977">
            <v>0</v>
          </cell>
          <cell r="BI2977">
            <v>0</v>
          </cell>
          <cell r="BJ2977">
            <v>0</v>
          </cell>
          <cell r="BK2977">
            <v>0</v>
          </cell>
          <cell r="BL2977">
            <v>0</v>
          </cell>
        </row>
        <row r="2978">
          <cell r="B2978" t="str">
            <v>2.1.04.01.00004</v>
          </cell>
          <cell r="C2978" t="str">
            <v xml:space="preserve">NV ADZHIGOL                                       </v>
          </cell>
          <cell r="D2978">
            <v>5</v>
          </cell>
          <cell r="E2978">
            <v>0</v>
          </cell>
          <cell r="F2978">
            <v>0</v>
          </cell>
          <cell r="G2978">
            <v>0</v>
          </cell>
          <cell r="H2978">
            <v>0</v>
          </cell>
          <cell r="I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  <cell r="O2978">
            <v>0</v>
          </cell>
          <cell r="P2978">
            <v>0</v>
          </cell>
          <cell r="AO2978">
            <v>0</v>
          </cell>
          <cell r="AP2978">
            <v>0</v>
          </cell>
          <cell r="AQ2978">
            <v>0</v>
          </cell>
          <cell r="AR2978">
            <v>0</v>
          </cell>
          <cell r="AS2978">
            <v>0</v>
          </cell>
          <cell r="AT2978">
            <v>0</v>
          </cell>
          <cell r="AU2978">
            <v>0</v>
          </cell>
          <cell r="AV2978">
            <v>0</v>
          </cell>
          <cell r="AW2978">
            <v>0</v>
          </cell>
          <cell r="AX2978">
            <v>0</v>
          </cell>
          <cell r="AY2978">
            <v>0</v>
          </cell>
          <cell r="AZ2978">
            <v>0</v>
          </cell>
          <cell r="BA2978">
            <v>0</v>
          </cell>
          <cell r="BB2978">
            <v>0</v>
          </cell>
          <cell r="BC2978">
            <v>0</v>
          </cell>
          <cell r="BD2978">
            <v>0</v>
          </cell>
          <cell r="BE2978">
            <v>0</v>
          </cell>
          <cell r="BF2978">
            <v>0</v>
          </cell>
          <cell r="BG2978">
            <v>0</v>
          </cell>
          <cell r="BH2978">
            <v>0</v>
          </cell>
          <cell r="BI2978">
            <v>0</v>
          </cell>
          <cell r="BJ2978">
            <v>0</v>
          </cell>
          <cell r="BK2978">
            <v>0</v>
          </cell>
          <cell r="BL2978">
            <v>0</v>
          </cell>
        </row>
        <row r="2979">
          <cell r="B2979" t="str">
            <v>2.1.04.01.00005</v>
          </cell>
          <cell r="C2979" t="str">
            <v xml:space="preserve">NV AGIA SOFIA                                     </v>
          </cell>
          <cell r="D2979">
            <v>5</v>
          </cell>
          <cell r="E2979">
            <v>0</v>
          </cell>
          <cell r="F2979">
            <v>0</v>
          </cell>
          <cell r="G2979">
            <v>0</v>
          </cell>
          <cell r="H2979">
            <v>0</v>
          </cell>
          <cell r="I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  <cell r="O2979">
            <v>0</v>
          </cell>
          <cell r="P2979">
            <v>0</v>
          </cell>
          <cell r="AO2979">
            <v>0</v>
          </cell>
          <cell r="AP2979">
            <v>0</v>
          </cell>
          <cell r="AQ2979">
            <v>0</v>
          </cell>
          <cell r="AR2979">
            <v>0</v>
          </cell>
          <cell r="AS2979">
            <v>0</v>
          </cell>
          <cell r="AT2979">
            <v>0</v>
          </cell>
          <cell r="AU2979">
            <v>0</v>
          </cell>
          <cell r="AV2979">
            <v>0</v>
          </cell>
          <cell r="AW2979">
            <v>0</v>
          </cell>
          <cell r="AX2979">
            <v>0</v>
          </cell>
          <cell r="AY2979">
            <v>0</v>
          </cell>
          <cell r="AZ2979">
            <v>0</v>
          </cell>
          <cell r="BA2979">
            <v>0</v>
          </cell>
          <cell r="BB2979">
            <v>0</v>
          </cell>
          <cell r="BC2979">
            <v>0</v>
          </cell>
          <cell r="BD2979">
            <v>0</v>
          </cell>
          <cell r="BE2979">
            <v>0</v>
          </cell>
          <cell r="BF2979">
            <v>0</v>
          </cell>
          <cell r="BG2979">
            <v>0</v>
          </cell>
          <cell r="BH2979">
            <v>0</v>
          </cell>
          <cell r="BI2979">
            <v>0</v>
          </cell>
          <cell r="BJ2979">
            <v>0</v>
          </cell>
          <cell r="BK2979">
            <v>0</v>
          </cell>
          <cell r="BL2979">
            <v>0</v>
          </cell>
        </row>
        <row r="2980">
          <cell r="B2980" t="str">
            <v>2.1.04.01.00006</v>
          </cell>
          <cell r="C2980" t="str">
            <v xml:space="preserve">NV AGII ANARGIRI                                  </v>
          </cell>
          <cell r="D2980">
            <v>5</v>
          </cell>
          <cell r="E2980">
            <v>0</v>
          </cell>
          <cell r="F2980">
            <v>0</v>
          </cell>
          <cell r="G2980">
            <v>0</v>
          </cell>
          <cell r="H2980">
            <v>0</v>
          </cell>
          <cell r="I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  <cell r="O2980">
            <v>0</v>
          </cell>
          <cell r="P2980">
            <v>0</v>
          </cell>
          <cell r="AO2980">
            <v>0</v>
          </cell>
          <cell r="AP2980">
            <v>0</v>
          </cell>
          <cell r="AQ2980">
            <v>0</v>
          </cell>
          <cell r="AR2980">
            <v>0</v>
          </cell>
          <cell r="AS2980">
            <v>0</v>
          </cell>
          <cell r="AT2980">
            <v>0</v>
          </cell>
          <cell r="AU2980">
            <v>0</v>
          </cell>
          <cell r="AV2980">
            <v>0</v>
          </cell>
          <cell r="AW2980">
            <v>0</v>
          </cell>
          <cell r="AX2980">
            <v>0</v>
          </cell>
          <cell r="AY2980">
            <v>0</v>
          </cell>
          <cell r="AZ2980">
            <v>0</v>
          </cell>
          <cell r="BA2980">
            <v>0</v>
          </cell>
          <cell r="BB2980">
            <v>0</v>
          </cell>
          <cell r="BC2980">
            <v>0</v>
          </cell>
          <cell r="BD2980">
            <v>0</v>
          </cell>
          <cell r="BE2980">
            <v>0</v>
          </cell>
          <cell r="BF2980">
            <v>0</v>
          </cell>
          <cell r="BG2980">
            <v>0</v>
          </cell>
          <cell r="BH2980">
            <v>0</v>
          </cell>
          <cell r="BI2980">
            <v>0</v>
          </cell>
          <cell r="BJ2980">
            <v>0</v>
          </cell>
          <cell r="BK2980">
            <v>0</v>
          </cell>
          <cell r="BL2980">
            <v>0</v>
          </cell>
        </row>
        <row r="2981">
          <cell r="B2981" t="str">
            <v>2.1.04.01.00007</v>
          </cell>
          <cell r="C2981" t="str">
            <v xml:space="preserve">NV AGIOS VASSILIOS                                </v>
          </cell>
          <cell r="D2981">
            <v>5</v>
          </cell>
          <cell r="E2981">
            <v>0</v>
          </cell>
          <cell r="F2981">
            <v>0</v>
          </cell>
          <cell r="G2981">
            <v>0</v>
          </cell>
          <cell r="H2981">
            <v>0</v>
          </cell>
          <cell r="I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  <cell r="O2981">
            <v>0</v>
          </cell>
          <cell r="P2981">
            <v>0</v>
          </cell>
          <cell r="AO2981">
            <v>0</v>
          </cell>
          <cell r="AP2981">
            <v>0</v>
          </cell>
          <cell r="AQ2981">
            <v>0</v>
          </cell>
          <cell r="AR2981">
            <v>0</v>
          </cell>
          <cell r="AS2981">
            <v>0</v>
          </cell>
          <cell r="AT2981">
            <v>0</v>
          </cell>
          <cell r="AU2981">
            <v>0</v>
          </cell>
          <cell r="AV2981">
            <v>0</v>
          </cell>
          <cell r="AW2981">
            <v>0</v>
          </cell>
          <cell r="AX2981">
            <v>0</v>
          </cell>
          <cell r="AY2981">
            <v>0</v>
          </cell>
          <cell r="AZ2981">
            <v>0</v>
          </cell>
          <cell r="BA2981">
            <v>0</v>
          </cell>
          <cell r="BB2981">
            <v>0</v>
          </cell>
          <cell r="BC2981">
            <v>0</v>
          </cell>
          <cell r="BD2981">
            <v>0</v>
          </cell>
          <cell r="BE2981">
            <v>0</v>
          </cell>
          <cell r="BF2981">
            <v>0</v>
          </cell>
          <cell r="BG2981">
            <v>0</v>
          </cell>
          <cell r="BH2981">
            <v>0</v>
          </cell>
          <cell r="BI2981">
            <v>0</v>
          </cell>
          <cell r="BJ2981">
            <v>0</v>
          </cell>
          <cell r="BK2981">
            <v>0</v>
          </cell>
          <cell r="BL2981">
            <v>0</v>
          </cell>
        </row>
        <row r="2982">
          <cell r="B2982" t="str">
            <v>2.1.04.01.00008</v>
          </cell>
          <cell r="C2982" t="str">
            <v xml:space="preserve">NV ALAM SENTOSA                                   </v>
          </cell>
          <cell r="D2982">
            <v>5</v>
          </cell>
          <cell r="E2982">
            <v>0</v>
          </cell>
          <cell r="F2982">
            <v>0</v>
          </cell>
          <cell r="G2982">
            <v>0</v>
          </cell>
          <cell r="H2982">
            <v>0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  <cell r="O2982">
            <v>0</v>
          </cell>
          <cell r="P2982">
            <v>0</v>
          </cell>
          <cell r="AO2982">
            <v>0</v>
          </cell>
          <cell r="AP2982">
            <v>0</v>
          </cell>
          <cell r="AQ2982">
            <v>0</v>
          </cell>
          <cell r="AR2982">
            <v>0</v>
          </cell>
          <cell r="AS2982">
            <v>0</v>
          </cell>
          <cell r="AT2982">
            <v>0</v>
          </cell>
          <cell r="AU2982">
            <v>0</v>
          </cell>
          <cell r="AV2982">
            <v>0</v>
          </cell>
          <cell r="AW2982">
            <v>0</v>
          </cell>
          <cell r="AX2982">
            <v>0</v>
          </cell>
          <cell r="AY2982">
            <v>0</v>
          </cell>
          <cell r="AZ2982">
            <v>0</v>
          </cell>
          <cell r="BA2982">
            <v>0</v>
          </cell>
          <cell r="BB2982">
            <v>0</v>
          </cell>
          <cell r="BC2982">
            <v>0</v>
          </cell>
          <cell r="BD2982">
            <v>0</v>
          </cell>
          <cell r="BE2982">
            <v>0</v>
          </cell>
          <cell r="BF2982">
            <v>0</v>
          </cell>
          <cell r="BG2982">
            <v>0</v>
          </cell>
          <cell r="BH2982">
            <v>0</v>
          </cell>
          <cell r="BI2982">
            <v>0</v>
          </cell>
          <cell r="BJ2982">
            <v>0</v>
          </cell>
          <cell r="BK2982">
            <v>0</v>
          </cell>
          <cell r="BL2982">
            <v>0</v>
          </cell>
        </row>
        <row r="2983">
          <cell r="B2983" t="str">
            <v>2.1.04.01.00009</v>
          </cell>
          <cell r="C2983" t="str">
            <v xml:space="preserve">NV ALAN SELARAS                                   </v>
          </cell>
          <cell r="D2983">
            <v>5</v>
          </cell>
          <cell r="E2983">
            <v>0</v>
          </cell>
          <cell r="F2983">
            <v>0</v>
          </cell>
          <cell r="G2983">
            <v>0</v>
          </cell>
          <cell r="H2983">
            <v>0</v>
          </cell>
          <cell r="I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  <cell r="O2983">
            <v>0</v>
          </cell>
          <cell r="P2983">
            <v>0</v>
          </cell>
          <cell r="AO2983">
            <v>0</v>
          </cell>
          <cell r="AP2983">
            <v>0</v>
          </cell>
          <cell r="AQ2983">
            <v>0</v>
          </cell>
          <cell r="AR2983">
            <v>0</v>
          </cell>
          <cell r="AS2983">
            <v>0</v>
          </cell>
          <cell r="AT2983">
            <v>0</v>
          </cell>
          <cell r="AU2983">
            <v>0</v>
          </cell>
          <cell r="AV2983">
            <v>0</v>
          </cell>
          <cell r="AW2983">
            <v>0</v>
          </cell>
          <cell r="AX2983">
            <v>0</v>
          </cell>
          <cell r="AY2983">
            <v>0</v>
          </cell>
          <cell r="AZ2983">
            <v>0</v>
          </cell>
          <cell r="BA2983">
            <v>0</v>
          </cell>
          <cell r="BB2983">
            <v>0</v>
          </cell>
          <cell r="BC2983">
            <v>0</v>
          </cell>
          <cell r="BD2983">
            <v>0</v>
          </cell>
          <cell r="BE2983">
            <v>0</v>
          </cell>
          <cell r="BF2983">
            <v>0</v>
          </cell>
          <cell r="BG2983">
            <v>0</v>
          </cell>
          <cell r="BH2983">
            <v>0</v>
          </cell>
          <cell r="BI2983">
            <v>0</v>
          </cell>
          <cell r="BJ2983">
            <v>0</v>
          </cell>
          <cell r="BK2983">
            <v>0</v>
          </cell>
          <cell r="BL2983">
            <v>0</v>
          </cell>
        </row>
        <row r="2984">
          <cell r="B2984" t="str">
            <v>2.1.04.01.00010</v>
          </cell>
          <cell r="C2984" t="str">
            <v xml:space="preserve">NV ALBION                                         </v>
          </cell>
          <cell r="D2984">
            <v>5</v>
          </cell>
          <cell r="E2984">
            <v>0</v>
          </cell>
          <cell r="F2984">
            <v>0</v>
          </cell>
          <cell r="G2984">
            <v>0</v>
          </cell>
          <cell r="H2984">
            <v>0</v>
          </cell>
          <cell r="I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  <cell r="O2984">
            <v>0</v>
          </cell>
          <cell r="P2984">
            <v>0</v>
          </cell>
          <cell r="AO2984">
            <v>0</v>
          </cell>
          <cell r="AP2984">
            <v>0</v>
          </cell>
          <cell r="AQ2984">
            <v>0</v>
          </cell>
          <cell r="AR2984">
            <v>0</v>
          </cell>
          <cell r="AS2984">
            <v>0</v>
          </cell>
          <cell r="AT2984">
            <v>0</v>
          </cell>
          <cell r="AU2984">
            <v>0</v>
          </cell>
          <cell r="AV2984">
            <v>0</v>
          </cell>
          <cell r="AW2984">
            <v>0</v>
          </cell>
          <cell r="AX2984">
            <v>0</v>
          </cell>
          <cell r="AY2984">
            <v>0</v>
          </cell>
          <cell r="AZ2984">
            <v>0</v>
          </cell>
          <cell r="BA2984">
            <v>0</v>
          </cell>
          <cell r="BB2984">
            <v>0</v>
          </cell>
          <cell r="BC2984">
            <v>0</v>
          </cell>
          <cell r="BD2984">
            <v>0</v>
          </cell>
          <cell r="BE2984">
            <v>0</v>
          </cell>
          <cell r="BF2984">
            <v>0</v>
          </cell>
          <cell r="BG2984">
            <v>0</v>
          </cell>
          <cell r="BH2984">
            <v>0</v>
          </cell>
          <cell r="BI2984">
            <v>0</v>
          </cell>
          <cell r="BJ2984">
            <v>0</v>
          </cell>
          <cell r="BK2984">
            <v>0</v>
          </cell>
          <cell r="BL2984">
            <v>0</v>
          </cell>
        </row>
        <row r="2985">
          <cell r="B2985" t="str">
            <v>2.1.04.01.00011</v>
          </cell>
          <cell r="C2985" t="str">
            <v xml:space="preserve">NV ALKIMINI                                       </v>
          </cell>
          <cell r="D2985">
            <v>5</v>
          </cell>
          <cell r="E2985">
            <v>0</v>
          </cell>
          <cell r="F2985">
            <v>0</v>
          </cell>
          <cell r="G2985">
            <v>0</v>
          </cell>
          <cell r="H2985">
            <v>0</v>
          </cell>
          <cell r="I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  <cell r="O2985">
            <v>0</v>
          </cell>
          <cell r="P2985">
            <v>0</v>
          </cell>
          <cell r="AO2985">
            <v>0</v>
          </cell>
          <cell r="AP2985">
            <v>0</v>
          </cell>
          <cell r="AQ2985">
            <v>0</v>
          </cell>
          <cell r="AR2985">
            <v>0</v>
          </cell>
          <cell r="AS2985">
            <v>0</v>
          </cell>
          <cell r="AT2985">
            <v>0</v>
          </cell>
          <cell r="AU2985">
            <v>0</v>
          </cell>
          <cell r="AV2985">
            <v>0</v>
          </cell>
          <cell r="AW2985">
            <v>0</v>
          </cell>
          <cell r="AX2985">
            <v>0</v>
          </cell>
          <cell r="AY2985">
            <v>0</v>
          </cell>
          <cell r="AZ2985">
            <v>0</v>
          </cell>
          <cell r="BA2985">
            <v>0</v>
          </cell>
          <cell r="BB2985">
            <v>0</v>
          </cell>
          <cell r="BC2985">
            <v>0</v>
          </cell>
          <cell r="BD2985">
            <v>0</v>
          </cell>
          <cell r="BE2985">
            <v>0</v>
          </cell>
          <cell r="BF2985">
            <v>0</v>
          </cell>
          <cell r="BG2985">
            <v>0</v>
          </cell>
          <cell r="BH2985">
            <v>0</v>
          </cell>
          <cell r="BI2985">
            <v>0</v>
          </cell>
          <cell r="BJ2985">
            <v>0</v>
          </cell>
          <cell r="BK2985">
            <v>0</v>
          </cell>
          <cell r="BL2985">
            <v>0</v>
          </cell>
        </row>
        <row r="2986">
          <cell r="B2986" t="str">
            <v>2.1.04.01.00012</v>
          </cell>
          <cell r="C2986" t="str">
            <v xml:space="preserve">NV ALTIS P                                        </v>
          </cell>
          <cell r="D2986">
            <v>5</v>
          </cell>
          <cell r="E2986">
            <v>0</v>
          </cell>
          <cell r="F2986">
            <v>0</v>
          </cell>
          <cell r="G2986">
            <v>0</v>
          </cell>
          <cell r="H2986">
            <v>0</v>
          </cell>
          <cell r="I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  <cell r="AO2986">
            <v>0</v>
          </cell>
          <cell r="AP2986">
            <v>0</v>
          </cell>
          <cell r="AQ2986">
            <v>0</v>
          </cell>
          <cell r="AR2986">
            <v>0</v>
          </cell>
          <cell r="AS2986">
            <v>0</v>
          </cell>
          <cell r="AT2986">
            <v>0</v>
          </cell>
          <cell r="AU2986">
            <v>0</v>
          </cell>
          <cell r="AV2986">
            <v>0</v>
          </cell>
          <cell r="AW2986">
            <v>0</v>
          </cell>
          <cell r="AX2986">
            <v>0</v>
          </cell>
          <cell r="AY2986">
            <v>0</v>
          </cell>
          <cell r="AZ2986">
            <v>0</v>
          </cell>
          <cell r="BA2986">
            <v>0</v>
          </cell>
          <cell r="BB2986">
            <v>0</v>
          </cell>
          <cell r="BC2986">
            <v>0</v>
          </cell>
          <cell r="BD2986">
            <v>0</v>
          </cell>
          <cell r="BE2986">
            <v>0</v>
          </cell>
          <cell r="BF2986">
            <v>0</v>
          </cell>
          <cell r="BG2986">
            <v>0</v>
          </cell>
          <cell r="BH2986">
            <v>0</v>
          </cell>
          <cell r="BI2986">
            <v>0</v>
          </cell>
          <cell r="BJ2986">
            <v>0</v>
          </cell>
          <cell r="BK2986">
            <v>0</v>
          </cell>
          <cell r="BL2986">
            <v>0</v>
          </cell>
        </row>
        <row r="2987">
          <cell r="B2987" t="str">
            <v>2.1.04.01.00013</v>
          </cell>
          <cell r="C2987" t="str">
            <v xml:space="preserve">NV AMALIA                                         </v>
          </cell>
          <cell r="D2987">
            <v>5</v>
          </cell>
          <cell r="E2987">
            <v>0</v>
          </cell>
          <cell r="F2987">
            <v>0</v>
          </cell>
          <cell r="G2987">
            <v>0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139855.79</v>
          </cell>
          <cell r="R2987">
            <v>-13270.71</v>
          </cell>
          <cell r="S2987">
            <v>-13270.71</v>
          </cell>
          <cell r="T2987">
            <v>-13270.71</v>
          </cell>
          <cell r="U2987">
            <v>-13270.71</v>
          </cell>
          <cell r="V2987">
            <v>-13270.71</v>
          </cell>
          <cell r="W2987">
            <v>-13270.71</v>
          </cell>
          <cell r="X2987">
            <v>-13270.71</v>
          </cell>
          <cell r="Y2987">
            <v>0</v>
          </cell>
          <cell r="Z2987">
            <v>0</v>
          </cell>
          <cell r="AA2987">
            <v>0</v>
          </cell>
          <cell r="AB2987">
            <v>0</v>
          </cell>
          <cell r="AC2987">
            <v>0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H2987">
            <v>0</v>
          </cell>
          <cell r="AI2987">
            <v>0</v>
          </cell>
          <cell r="AJ2987">
            <v>0</v>
          </cell>
          <cell r="AK2987">
            <v>0</v>
          </cell>
          <cell r="AL2987">
            <v>0</v>
          </cell>
          <cell r="AM2987">
            <v>0</v>
          </cell>
          <cell r="AN2987">
            <v>0</v>
          </cell>
          <cell r="AO2987">
            <v>0</v>
          </cell>
          <cell r="AP2987">
            <v>0</v>
          </cell>
          <cell r="AQ2987">
            <v>0</v>
          </cell>
          <cell r="AR2987">
            <v>0</v>
          </cell>
          <cell r="AS2987">
            <v>0</v>
          </cell>
          <cell r="AT2987">
            <v>0</v>
          </cell>
          <cell r="AU2987">
            <v>0</v>
          </cell>
          <cell r="AV2987">
            <v>0</v>
          </cell>
          <cell r="AW2987">
            <v>0</v>
          </cell>
          <cell r="AX2987">
            <v>0</v>
          </cell>
          <cell r="AY2987">
            <v>0</v>
          </cell>
          <cell r="AZ2987">
            <v>0</v>
          </cell>
          <cell r="BA2987">
            <v>0</v>
          </cell>
          <cell r="BB2987">
            <v>0</v>
          </cell>
          <cell r="BC2987">
            <v>0</v>
          </cell>
          <cell r="BD2987">
            <v>0</v>
          </cell>
          <cell r="BE2987">
            <v>0</v>
          </cell>
          <cell r="BF2987">
            <v>0</v>
          </cell>
          <cell r="BG2987">
            <v>0</v>
          </cell>
          <cell r="BH2987">
            <v>0</v>
          </cell>
          <cell r="BI2987">
            <v>0</v>
          </cell>
          <cell r="BJ2987">
            <v>0</v>
          </cell>
          <cell r="BK2987">
            <v>0</v>
          </cell>
          <cell r="BL2987">
            <v>0</v>
          </cell>
        </row>
        <row r="2988">
          <cell r="B2988" t="str">
            <v>2.1.04.01.00014</v>
          </cell>
          <cell r="C2988" t="str">
            <v xml:space="preserve">NV AMARANTHOS                                     </v>
          </cell>
          <cell r="D2988">
            <v>5</v>
          </cell>
          <cell r="E2988">
            <v>0</v>
          </cell>
          <cell r="F2988">
            <v>0</v>
          </cell>
          <cell r="G2988">
            <v>0</v>
          </cell>
          <cell r="H2988">
            <v>0</v>
          </cell>
          <cell r="I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AO2988">
            <v>0</v>
          </cell>
          <cell r="AP2988">
            <v>0</v>
          </cell>
          <cell r="AQ2988">
            <v>0</v>
          </cell>
          <cell r="AR2988">
            <v>0</v>
          </cell>
          <cell r="AS2988">
            <v>0</v>
          </cell>
          <cell r="AT2988">
            <v>0</v>
          </cell>
          <cell r="AU2988">
            <v>0</v>
          </cell>
          <cell r="AV2988">
            <v>0</v>
          </cell>
          <cell r="AW2988">
            <v>0</v>
          </cell>
          <cell r="AX2988">
            <v>0</v>
          </cell>
          <cell r="AY2988">
            <v>0</v>
          </cell>
          <cell r="AZ2988">
            <v>0</v>
          </cell>
          <cell r="BA2988">
            <v>0</v>
          </cell>
          <cell r="BB2988">
            <v>0</v>
          </cell>
          <cell r="BC2988">
            <v>0</v>
          </cell>
          <cell r="BD2988">
            <v>0</v>
          </cell>
          <cell r="BE2988">
            <v>0</v>
          </cell>
          <cell r="BF2988">
            <v>0</v>
          </cell>
          <cell r="BG2988">
            <v>0</v>
          </cell>
          <cell r="BH2988">
            <v>0</v>
          </cell>
          <cell r="BI2988">
            <v>0</v>
          </cell>
          <cell r="BJ2988">
            <v>0</v>
          </cell>
          <cell r="BK2988">
            <v>0</v>
          </cell>
          <cell r="BL2988">
            <v>0</v>
          </cell>
        </row>
        <row r="2989">
          <cell r="B2989" t="str">
            <v>2.1.04.01.00015</v>
          </cell>
          <cell r="C2989" t="str">
            <v xml:space="preserve">NV ANNA Z                                         </v>
          </cell>
          <cell r="D2989">
            <v>5</v>
          </cell>
          <cell r="E2989">
            <v>0</v>
          </cell>
          <cell r="F2989">
            <v>0</v>
          </cell>
          <cell r="G2989">
            <v>0</v>
          </cell>
          <cell r="H2989">
            <v>0</v>
          </cell>
          <cell r="I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  <cell r="O2989">
            <v>0</v>
          </cell>
          <cell r="P2989">
            <v>0</v>
          </cell>
          <cell r="Q2989">
            <v>0</v>
          </cell>
          <cell r="R2989">
            <v>0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  <cell r="X2989">
            <v>0</v>
          </cell>
          <cell r="Y2989">
            <v>0</v>
          </cell>
          <cell r="Z2989">
            <v>0</v>
          </cell>
          <cell r="AA2989">
            <v>0</v>
          </cell>
          <cell r="AB2989">
            <v>0</v>
          </cell>
          <cell r="AC2989">
            <v>0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H2989">
            <v>0</v>
          </cell>
          <cell r="AI2989">
            <v>27791.87</v>
          </cell>
          <cell r="AJ2989">
            <v>0</v>
          </cell>
          <cell r="AK2989">
            <v>0</v>
          </cell>
          <cell r="AL2989">
            <v>0</v>
          </cell>
          <cell r="AM2989">
            <v>0</v>
          </cell>
          <cell r="AN2989">
            <v>0</v>
          </cell>
          <cell r="AO2989">
            <v>0</v>
          </cell>
          <cell r="AP2989">
            <v>0</v>
          </cell>
          <cell r="AQ2989">
            <v>0</v>
          </cell>
          <cell r="AR2989">
            <v>0</v>
          </cell>
          <cell r="AS2989">
            <v>0</v>
          </cell>
          <cell r="AT2989">
            <v>0</v>
          </cell>
          <cell r="AU2989">
            <v>0</v>
          </cell>
          <cell r="AV2989">
            <v>0</v>
          </cell>
          <cell r="AW2989">
            <v>0</v>
          </cell>
          <cell r="AX2989">
            <v>0</v>
          </cell>
          <cell r="AY2989">
            <v>0</v>
          </cell>
          <cell r="AZ2989">
            <v>0</v>
          </cell>
          <cell r="BA2989">
            <v>0</v>
          </cell>
          <cell r="BB2989">
            <v>0</v>
          </cell>
          <cell r="BC2989">
            <v>0</v>
          </cell>
          <cell r="BD2989">
            <v>0</v>
          </cell>
          <cell r="BE2989">
            <v>0</v>
          </cell>
          <cell r="BF2989">
            <v>0</v>
          </cell>
          <cell r="BG2989">
            <v>0</v>
          </cell>
          <cell r="BH2989">
            <v>0</v>
          </cell>
          <cell r="BI2989">
            <v>0</v>
          </cell>
          <cell r="BJ2989">
            <v>0</v>
          </cell>
          <cell r="BK2989">
            <v>0</v>
          </cell>
          <cell r="BL2989">
            <v>0</v>
          </cell>
        </row>
        <row r="2990">
          <cell r="B2990" t="str">
            <v>2.1.04.01.00016</v>
          </cell>
          <cell r="C2990" t="str">
            <v xml:space="preserve">NV ARABELA                                        </v>
          </cell>
          <cell r="D2990">
            <v>5</v>
          </cell>
          <cell r="E2990">
            <v>0</v>
          </cell>
          <cell r="F2990">
            <v>0</v>
          </cell>
          <cell r="G2990">
            <v>0</v>
          </cell>
          <cell r="H2990">
            <v>0</v>
          </cell>
          <cell r="I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  <cell r="O2990">
            <v>0</v>
          </cell>
          <cell r="P2990">
            <v>0</v>
          </cell>
          <cell r="Q2990">
            <v>0</v>
          </cell>
          <cell r="R2990">
            <v>0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278700</v>
          </cell>
          <cell r="X2990">
            <v>278700</v>
          </cell>
          <cell r="Y2990">
            <v>165927.82</v>
          </cell>
          <cell r="Z2990">
            <v>202861.37</v>
          </cell>
          <cell r="AA2990">
            <v>34806.53</v>
          </cell>
          <cell r="AB2990">
            <v>0</v>
          </cell>
          <cell r="AC2990">
            <v>0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H2990">
            <v>0</v>
          </cell>
          <cell r="AI2990">
            <v>0</v>
          </cell>
          <cell r="AJ2990">
            <v>0</v>
          </cell>
          <cell r="AK2990">
            <v>0</v>
          </cell>
          <cell r="AL2990">
            <v>0</v>
          </cell>
          <cell r="AM2990">
            <v>0</v>
          </cell>
          <cell r="AN2990">
            <v>0</v>
          </cell>
          <cell r="AO2990">
            <v>0</v>
          </cell>
          <cell r="AP2990">
            <v>0</v>
          </cell>
          <cell r="AQ2990">
            <v>0</v>
          </cell>
          <cell r="AR2990">
            <v>0</v>
          </cell>
          <cell r="AS2990">
            <v>0</v>
          </cell>
          <cell r="AT2990">
            <v>0</v>
          </cell>
          <cell r="AU2990">
            <v>147627.14000000001</v>
          </cell>
          <cell r="AV2990">
            <v>77627.14</v>
          </cell>
          <cell r="AW2990">
            <v>77627.14</v>
          </cell>
          <cell r="AX2990">
            <v>77627.14</v>
          </cell>
          <cell r="AY2990">
            <v>77627.14</v>
          </cell>
          <cell r="AZ2990">
            <v>0</v>
          </cell>
          <cell r="BA2990">
            <v>0</v>
          </cell>
          <cell r="BB2990">
            <v>0</v>
          </cell>
          <cell r="BC2990">
            <v>0</v>
          </cell>
          <cell r="BD2990">
            <v>0</v>
          </cell>
          <cell r="BE2990">
            <v>0</v>
          </cell>
          <cell r="BF2990">
            <v>0</v>
          </cell>
          <cell r="BG2990">
            <v>0</v>
          </cell>
          <cell r="BH2990">
            <v>0</v>
          </cell>
          <cell r="BI2990">
            <v>0</v>
          </cell>
          <cell r="BJ2990">
            <v>0</v>
          </cell>
          <cell r="BK2990">
            <v>0</v>
          </cell>
          <cell r="BL2990">
            <v>0</v>
          </cell>
        </row>
        <row r="2991">
          <cell r="B2991" t="str">
            <v>2.1.04.01.00017</v>
          </cell>
          <cell r="C2991" t="str">
            <v xml:space="preserve">NV ARMIA LUDOWA                                   </v>
          </cell>
          <cell r="D2991">
            <v>5</v>
          </cell>
          <cell r="E2991">
            <v>0</v>
          </cell>
          <cell r="F2991">
            <v>0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  <cell r="Q2991">
            <v>0</v>
          </cell>
          <cell r="R2991">
            <v>0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  <cell r="X2991">
            <v>0</v>
          </cell>
          <cell r="Y2991">
            <v>0</v>
          </cell>
          <cell r="Z2991">
            <v>0</v>
          </cell>
          <cell r="AA2991">
            <v>0</v>
          </cell>
          <cell r="AB2991">
            <v>0</v>
          </cell>
          <cell r="AC2991">
            <v>0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H2991">
            <v>0</v>
          </cell>
          <cell r="AI2991">
            <v>0</v>
          </cell>
          <cell r="AJ2991">
            <v>0</v>
          </cell>
          <cell r="AK2991">
            <v>0</v>
          </cell>
          <cell r="AL2991">
            <v>0</v>
          </cell>
          <cell r="AM2991">
            <v>717153.25</v>
          </cell>
          <cell r="AN2991">
            <v>0</v>
          </cell>
          <cell r="AO2991">
            <v>0</v>
          </cell>
          <cell r="AP2991">
            <v>0</v>
          </cell>
          <cell r="AQ2991">
            <v>0</v>
          </cell>
          <cell r="AR2991">
            <v>0</v>
          </cell>
          <cell r="AS2991">
            <v>0</v>
          </cell>
          <cell r="AT2991">
            <v>0</v>
          </cell>
          <cell r="AU2991">
            <v>0</v>
          </cell>
          <cell r="AV2991">
            <v>0</v>
          </cell>
          <cell r="AW2991">
            <v>0</v>
          </cell>
          <cell r="AX2991">
            <v>0</v>
          </cell>
          <cell r="AY2991">
            <v>0</v>
          </cell>
          <cell r="AZ2991">
            <v>0</v>
          </cell>
          <cell r="BA2991">
            <v>0</v>
          </cell>
          <cell r="BB2991">
            <v>0</v>
          </cell>
          <cell r="BC2991">
            <v>0</v>
          </cell>
          <cell r="BD2991">
            <v>0</v>
          </cell>
          <cell r="BE2991">
            <v>0</v>
          </cell>
          <cell r="BF2991">
            <v>0</v>
          </cell>
          <cell r="BG2991">
            <v>0</v>
          </cell>
          <cell r="BH2991">
            <v>0</v>
          </cell>
          <cell r="BI2991">
            <v>0</v>
          </cell>
          <cell r="BJ2991">
            <v>0</v>
          </cell>
          <cell r="BK2991">
            <v>0</v>
          </cell>
          <cell r="BL2991">
            <v>0</v>
          </cell>
        </row>
        <row r="2992">
          <cell r="B2992" t="str">
            <v>2.1.04.01.00018</v>
          </cell>
          <cell r="C2992" t="str">
            <v xml:space="preserve">NV AROSA                                          </v>
          </cell>
          <cell r="D2992">
            <v>5</v>
          </cell>
          <cell r="E2992">
            <v>0</v>
          </cell>
          <cell r="F2992">
            <v>0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  <cell r="O2992">
            <v>0</v>
          </cell>
          <cell r="P2992">
            <v>0</v>
          </cell>
          <cell r="AO2992">
            <v>0</v>
          </cell>
          <cell r="AP2992">
            <v>0</v>
          </cell>
          <cell r="AQ2992">
            <v>0</v>
          </cell>
          <cell r="AR2992">
            <v>0</v>
          </cell>
          <cell r="AS2992">
            <v>0</v>
          </cell>
          <cell r="AT2992">
            <v>0</v>
          </cell>
          <cell r="AU2992">
            <v>0</v>
          </cell>
          <cell r="AV2992">
            <v>0</v>
          </cell>
          <cell r="AW2992">
            <v>0</v>
          </cell>
          <cell r="AX2992">
            <v>0</v>
          </cell>
          <cell r="AY2992">
            <v>0</v>
          </cell>
          <cell r="AZ2992">
            <v>0</v>
          </cell>
          <cell r="BA2992">
            <v>0</v>
          </cell>
          <cell r="BB2992">
            <v>0</v>
          </cell>
          <cell r="BC2992">
            <v>0</v>
          </cell>
          <cell r="BD2992">
            <v>0</v>
          </cell>
          <cell r="BE2992">
            <v>0</v>
          </cell>
          <cell r="BF2992">
            <v>0</v>
          </cell>
          <cell r="BG2992">
            <v>0</v>
          </cell>
          <cell r="BH2992">
            <v>0</v>
          </cell>
          <cell r="BI2992">
            <v>0</v>
          </cell>
          <cell r="BJ2992">
            <v>0</v>
          </cell>
          <cell r="BK2992">
            <v>0</v>
          </cell>
          <cell r="BL2992">
            <v>0</v>
          </cell>
        </row>
        <row r="2993">
          <cell r="B2993" t="str">
            <v>2.1.04.01.00019</v>
          </cell>
          <cell r="C2993" t="str">
            <v xml:space="preserve">NV AROSIA                                         </v>
          </cell>
          <cell r="D2993">
            <v>5</v>
          </cell>
          <cell r="E2993">
            <v>0</v>
          </cell>
          <cell r="F2993">
            <v>0</v>
          </cell>
          <cell r="G2993">
            <v>0</v>
          </cell>
          <cell r="H2993">
            <v>0</v>
          </cell>
          <cell r="I2993">
            <v>0</v>
          </cell>
          <cell r="J2993">
            <v>0</v>
          </cell>
          <cell r="K2993">
            <v>0</v>
          </cell>
          <cell r="L2993">
            <v>0</v>
          </cell>
          <cell r="M2993">
            <v>0</v>
          </cell>
          <cell r="N2993">
            <v>0</v>
          </cell>
          <cell r="O2993">
            <v>0</v>
          </cell>
          <cell r="P2993">
            <v>0</v>
          </cell>
          <cell r="AO2993">
            <v>0</v>
          </cell>
          <cell r="AP2993">
            <v>0</v>
          </cell>
          <cell r="AQ2993">
            <v>0</v>
          </cell>
          <cell r="AR2993">
            <v>0</v>
          </cell>
          <cell r="AS2993">
            <v>0</v>
          </cell>
          <cell r="AT2993">
            <v>0</v>
          </cell>
          <cell r="AU2993">
            <v>0</v>
          </cell>
          <cell r="AV2993">
            <v>0</v>
          </cell>
          <cell r="AW2993">
            <v>0</v>
          </cell>
          <cell r="AX2993">
            <v>0</v>
          </cell>
          <cell r="AY2993">
            <v>0</v>
          </cell>
          <cell r="AZ2993">
            <v>0</v>
          </cell>
          <cell r="BA2993">
            <v>0</v>
          </cell>
          <cell r="BB2993">
            <v>0</v>
          </cell>
          <cell r="BC2993">
            <v>0</v>
          </cell>
          <cell r="BD2993">
            <v>0</v>
          </cell>
          <cell r="BE2993">
            <v>0</v>
          </cell>
          <cell r="BF2993">
            <v>0</v>
          </cell>
          <cell r="BG2993">
            <v>0</v>
          </cell>
          <cell r="BH2993">
            <v>0</v>
          </cell>
          <cell r="BI2993">
            <v>0</v>
          </cell>
          <cell r="BJ2993">
            <v>0</v>
          </cell>
          <cell r="BK2993">
            <v>0</v>
          </cell>
          <cell r="BL2993">
            <v>0</v>
          </cell>
        </row>
        <row r="2994">
          <cell r="B2994" t="str">
            <v>2.1.04.01.00020</v>
          </cell>
          <cell r="C2994" t="str">
            <v xml:space="preserve">NV ASHLEY                                         </v>
          </cell>
          <cell r="D2994">
            <v>5</v>
          </cell>
          <cell r="E2994">
            <v>0</v>
          </cell>
          <cell r="F2994">
            <v>0</v>
          </cell>
          <cell r="G2994">
            <v>0</v>
          </cell>
          <cell r="H2994">
            <v>0</v>
          </cell>
          <cell r="I2994">
            <v>0</v>
          </cell>
          <cell r="J2994">
            <v>0</v>
          </cell>
          <cell r="K2994">
            <v>0</v>
          </cell>
          <cell r="L2994">
            <v>0</v>
          </cell>
          <cell r="M2994">
            <v>0</v>
          </cell>
          <cell r="N2994">
            <v>0</v>
          </cell>
          <cell r="O2994">
            <v>0</v>
          </cell>
          <cell r="P2994">
            <v>0</v>
          </cell>
          <cell r="Q2994">
            <v>-168496.97</v>
          </cell>
          <cell r="R2994">
            <v>18609.97</v>
          </cell>
          <cell r="S2994">
            <v>17122.72</v>
          </cell>
          <cell r="T2994">
            <v>17122.72</v>
          </cell>
          <cell r="U2994">
            <v>-18347.53</v>
          </cell>
          <cell r="V2994">
            <v>-18347.53</v>
          </cell>
          <cell r="W2994">
            <v>97555.27</v>
          </cell>
          <cell r="X2994">
            <v>179763.34</v>
          </cell>
          <cell r="Y2994">
            <v>185566.05</v>
          </cell>
          <cell r="Z2994">
            <v>30131.86</v>
          </cell>
          <cell r="AA2994">
            <v>30131.86</v>
          </cell>
          <cell r="AB2994">
            <v>0</v>
          </cell>
          <cell r="AC2994">
            <v>0</v>
          </cell>
          <cell r="AD2994">
            <v>0</v>
          </cell>
          <cell r="AE2994">
            <v>0</v>
          </cell>
          <cell r="AF2994">
            <v>118243.04</v>
          </cell>
          <cell r="AG2994">
            <v>53127.43</v>
          </cell>
          <cell r="AH2994">
            <v>53127.43</v>
          </cell>
          <cell r="AI2994">
            <v>-90554.58</v>
          </cell>
          <cell r="AJ2994">
            <v>367684.86</v>
          </cell>
          <cell r="AK2994">
            <v>306145.99</v>
          </cell>
          <cell r="AL2994">
            <v>65665.31</v>
          </cell>
          <cell r="AM2994">
            <v>65665.31</v>
          </cell>
          <cell r="AN2994">
            <v>0</v>
          </cell>
          <cell r="AO2994">
            <v>0</v>
          </cell>
          <cell r="AP2994">
            <v>0</v>
          </cell>
          <cell r="AQ2994">
            <v>0</v>
          </cell>
          <cell r="AR2994">
            <v>0</v>
          </cell>
          <cell r="AS2994">
            <v>0</v>
          </cell>
          <cell r="AT2994">
            <v>0</v>
          </cell>
          <cell r="AU2994">
            <v>0</v>
          </cell>
          <cell r="AV2994">
            <v>0</v>
          </cell>
          <cell r="AW2994">
            <v>0</v>
          </cell>
          <cell r="AX2994">
            <v>0</v>
          </cell>
          <cell r="AY2994">
            <v>0</v>
          </cell>
          <cell r="AZ2994">
            <v>0</v>
          </cell>
          <cell r="BA2994">
            <v>0</v>
          </cell>
          <cell r="BB2994">
            <v>0</v>
          </cell>
          <cell r="BC2994">
            <v>0</v>
          </cell>
          <cell r="BD2994">
            <v>0</v>
          </cell>
          <cell r="BE2994">
            <v>0</v>
          </cell>
          <cell r="BF2994">
            <v>0</v>
          </cell>
          <cell r="BG2994">
            <v>0</v>
          </cell>
          <cell r="BH2994">
            <v>0</v>
          </cell>
          <cell r="BI2994">
            <v>0</v>
          </cell>
          <cell r="BJ2994">
            <v>0</v>
          </cell>
          <cell r="BK2994">
            <v>0</v>
          </cell>
          <cell r="BL2994">
            <v>0</v>
          </cell>
        </row>
        <row r="2995">
          <cell r="B2995" t="str">
            <v>2.1.04.01.00021</v>
          </cell>
          <cell r="C2995" t="str">
            <v xml:space="preserve">NV ATENI                                          </v>
          </cell>
          <cell r="D2995">
            <v>5</v>
          </cell>
          <cell r="E2995">
            <v>0</v>
          </cell>
          <cell r="F2995">
            <v>0</v>
          </cell>
          <cell r="G2995">
            <v>0</v>
          </cell>
          <cell r="H2995">
            <v>0</v>
          </cell>
          <cell r="I2995">
            <v>0</v>
          </cell>
          <cell r="J2995">
            <v>0</v>
          </cell>
          <cell r="K2995">
            <v>0</v>
          </cell>
          <cell r="L2995">
            <v>0</v>
          </cell>
          <cell r="M2995">
            <v>0</v>
          </cell>
          <cell r="N2995">
            <v>0</v>
          </cell>
          <cell r="O2995">
            <v>0</v>
          </cell>
          <cell r="P2995">
            <v>0</v>
          </cell>
          <cell r="AO2995">
            <v>0</v>
          </cell>
          <cell r="AP2995">
            <v>0</v>
          </cell>
          <cell r="AQ2995">
            <v>0</v>
          </cell>
          <cell r="AR2995">
            <v>0</v>
          </cell>
          <cell r="AS2995">
            <v>0</v>
          </cell>
          <cell r="AT2995">
            <v>0</v>
          </cell>
          <cell r="AU2995">
            <v>0</v>
          </cell>
          <cell r="AV2995">
            <v>0</v>
          </cell>
          <cell r="AW2995">
            <v>0</v>
          </cell>
          <cell r="AX2995">
            <v>0</v>
          </cell>
          <cell r="AY2995">
            <v>0</v>
          </cell>
          <cell r="AZ2995">
            <v>0</v>
          </cell>
          <cell r="BA2995">
            <v>0</v>
          </cell>
          <cell r="BB2995">
            <v>0</v>
          </cell>
          <cell r="BC2995">
            <v>0</v>
          </cell>
          <cell r="BD2995">
            <v>0</v>
          </cell>
          <cell r="BE2995">
            <v>0</v>
          </cell>
          <cell r="BF2995">
            <v>0</v>
          </cell>
          <cell r="BG2995">
            <v>0</v>
          </cell>
          <cell r="BH2995">
            <v>0</v>
          </cell>
          <cell r="BI2995">
            <v>0</v>
          </cell>
          <cell r="BJ2995">
            <v>0</v>
          </cell>
          <cell r="BK2995">
            <v>0</v>
          </cell>
          <cell r="BL2995">
            <v>0</v>
          </cell>
        </row>
        <row r="2996">
          <cell r="B2996" t="str">
            <v>2.1.04.01.00022</v>
          </cell>
          <cell r="C2996" t="str">
            <v xml:space="preserve">NV ATLANTIC TRADE                                 </v>
          </cell>
          <cell r="D2996">
            <v>5</v>
          </cell>
          <cell r="E2996">
            <v>0</v>
          </cell>
          <cell r="F2996">
            <v>0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  <cell r="M2996">
            <v>0</v>
          </cell>
          <cell r="N2996">
            <v>0</v>
          </cell>
          <cell r="O2996">
            <v>0</v>
          </cell>
          <cell r="P2996">
            <v>0</v>
          </cell>
          <cell r="AO2996">
            <v>0</v>
          </cell>
          <cell r="AP2996">
            <v>0</v>
          </cell>
          <cell r="AQ2996">
            <v>0</v>
          </cell>
          <cell r="AR2996">
            <v>0</v>
          </cell>
          <cell r="AS2996">
            <v>0</v>
          </cell>
          <cell r="AT2996">
            <v>0</v>
          </cell>
          <cell r="AU2996">
            <v>0</v>
          </cell>
          <cell r="AV2996">
            <v>0</v>
          </cell>
          <cell r="AW2996">
            <v>0</v>
          </cell>
          <cell r="AX2996">
            <v>0</v>
          </cell>
          <cell r="AY2996">
            <v>0</v>
          </cell>
          <cell r="AZ2996">
            <v>0</v>
          </cell>
          <cell r="BA2996">
            <v>0</v>
          </cell>
          <cell r="BB2996">
            <v>0</v>
          </cell>
          <cell r="BC2996">
            <v>0</v>
          </cell>
          <cell r="BD2996">
            <v>0</v>
          </cell>
          <cell r="BE2996">
            <v>0</v>
          </cell>
          <cell r="BF2996">
            <v>0</v>
          </cell>
          <cell r="BG2996">
            <v>0</v>
          </cell>
          <cell r="BH2996">
            <v>0</v>
          </cell>
          <cell r="BI2996">
            <v>0</v>
          </cell>
          <cell r="BJ2996">
            <v>0</v>
          </cell>
          <cell r="BK2996">
            <v>0</v>
          </cell>
          <cell r="BL2996">
            <v>0</v>
          </cell>
        </row>
        <row r="2997">
          <cell r="B2997" t="str">
            <v>2.1.04.01.00023</v>
          </cell>
          <cell r="C2997" t="str">
            <v xml:space="preserve">NV AUDACIOUS                                      </v>
          </cell>
          <cell r="D2997">
            <v>5</v>
          </cell>
          <cell r="E2997">
            <v>0</v>
          </cell>
          <cell r="F2997">
            <v>0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AO2997">
            <v>0</v>
          </cell>
          <cell r="AP2997">
            <v>0</v>
          </cell>
          <cell r="AQ2997">
            <v>0</v>
          </cell>
          <cell r="AR2997">
            <v>0</v>
          </cell>
          <cell r="AS2997">
            <v>0</v>
          </cell>
          <cell r="AT2997">
            <v>0</v>
          </cell>
          <cell r="AU2997">
            <v>0</v>
          </cell>
          <cell r="AV2997">
            <v>0</v>
          </cell>
          <cell r="AW2997">
            <v>0</v>
          </cell>
          <cell r="AX2997">
            <v>0</v>
          </cell>
          <cell r="AY2997">
            <v>0</v>
          </cell>
          <cell r="AZ2997">
            <v>0</v>
          </cell>
          <cell r="BA2997">
            <v>0</v>
          </cell>
          <cell r="BB2997">
            <v>0</v>
          </cell>
          <cell r="BC2997">
            <v>0</v>
          </cell>
          <cell r="BD2997">
            <v>0</v>
          </cell>
          <cell r="BE2997">
            <v>0</v>
          </cell>
          <cell r="BF2997">
            <v>0</v>
          </cell>
          <cell r="BG2997">
            <v>0</v>
          </cell>
          <cell r="BH2997">
            <v>0</v>
          </cell>
          <cell r="BI2997">
            <v>0</v>
          </cell>
          <cell r="BJ2997">
            <v>0</v>
          </cell>
          <cell r="BK2997">
            <v>0</v>
          </cell>
          <cell r="BL2997">
            <v>0</v>
          </cell>
        </row>
        <row r="2998">
          <cell r="B2998" t="str">
            <v>2.1.04.01.00024</v>
          </cell>
          <cell r="C2998" t="str">
            <v xml:space="preserve">NV AURORA OPAL                                    </v>
          </cell>
          <cell r="D2998">
            <v>5</v>
          </cell>
          <cell r="E2998">
            <v>0</v>
          </cell>
          <cell r="F2998">
            <v>0</v>
          </cell>
          <cell r="G2998">
            <v>0</v>
          </cell>
          <cell r="H2998">
            <v>0</v>
          </cell>
          <cell r="I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  <cell r="O2998">
            <v>0</v>
          </cell>
          <cell r="P2998">
            <v>0</v>
          </cell>
          <cell r="AO2998">
            <v>0</v>
          </cell>
          <cell r="AP2998">
            <v>0</v>
          </cell>
          <cell r="AQ2998">
            <v>0</v>
          </cell>
          <cell r="AR2998">
            <v>0</v>
          </cell>
          <cell r="AS2998">
            <v>0</v>
          </cell>
          <cell r="AT2998">
            <v>0</v>
          </cell>
          <cell r="AU2998">
            <v>0</v>
          </cell>
          <cell r="AV2998">
            <v>0</v>
          </cell>
          <cell r="AW2998">
            <v>0</v>
          </cell>
          <cell r="AX2998">
            <v>0</v>
          </cell>
          <cell r="AY2998">
            <v>0</v>
          </cell>
          <cell r="AZ2998">
            <v>0</v>
          </cell>
          <cell r="BA2998">
            <v>0</v>
          </cell>
          <cell r="BB2998">
            <v>0</v>
          </cell>
          <cell r="BC2998">
            <v>0</v>
          </cell>
          <cell r="BD2998">
            <v>0</v>
          </cell>
          <cell r="BE2998">
            <v>0</v>
          </cell>
          <cell r="BF2998">
            <v>0</v>
          </cell>
          <cell r="BG2998">
            <v>0</v>
          </cell>
          <cell r="BH2998">
            <v>0</v>
          </cell>
          <cell r="BI2998">
            <v>0</v>
          </cell>
          <cell r="BJ2998">
            <v>0</v>
          </cell>
          <cell r="BK2998">
            <v>0</v>
          </cell>
          <cell r="BL2998">
            <v>0</v>
          </cell>
        </row>
        <row r="2999">
          <cell r="B2999" t="str">
            <v>2.1.04.01.00025</v>
          </cell>
          <cell r="C2999" t="str">
            <v xml:space="preserve">NV BORC                                           </v>
          </cell>
          <cell r="D2999">
            <v>5</v>
          </cell>
          <cell r="E2999">
            <v>0</v>
          </cell>
          <cell r="F2999">
            <v>0</v>
          </cell>
          <cell r="G2999">
            <v>0</v>
          </cell>
          <cell r="H2999">
            <v>0</v>
          </cell>
          <cell r="I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  <cell r="O2999">
            <v>0</v>
          </cell>
          <cell r="P2999">
            <v>0</v>
          </cell>
          <cell r="AO2999">
            <v>0</v>
          </cell>
          <cell r="AP2999">
            <v>0</v>
          </cell>
          <cell r="AQ2999">
            <v>0</v>
          </cell>
          <cell r="AR2999">
            <v>0</v>
          </cell>
          <cell r="AS2999">
            <v>0</v>
          </cell>
          <cell r="AT2999">
            <v>0</v>
          </cell>
          <cell r="AU2999">
            <v>0</v>
          </cell>
          <cell r="AV2999">
            <v>0</v>
          </cell>
          <cell r="AW2999">
            <v>0</v>
          </cell>
          <cell r="AX2999">
            <v>0</v>
          </cell>
          <cell r="AY2999">
            <v>0</v>
          </cell>
          <cell r="AZ2999">
            <v>0</v>
          </cell>
          <cell r="BA2999">
            <v>0</v>
          </cell>
          <cell r="BB2999">
            <v>0</v>
          </cell>
          <cell r="BC2999">
            <v>0</v>
          </cell>
          <cell r="BD2999">
            <v>0</v>
          </cell>
          <cell r="BE2999">
            <v>0</v>
          </cell>
          <cell r="BF2999">
            <v>0</v>
          </cell>
          <cell r="BG2999">
            <v>0</v>
          </cell>
          <cell r="BH2999">
            <v>0</v>
          </cell>
          <cell r="BI2999">
            <v>0</v>
          </cell>
          <cell r="BJ2999">
            <v>0</v>
          </cell>
          <cell r="BK2999">
            <v>0</v>
          </cell>
          <cell r="BL2999">
            <v>0</v>
          </cell>
        </row>
        <row r="3000">
          <cell r="B3000" t="str">
            <v>2.1.04.01.00026</v>
          </cell>
          <cell r="C3000" t="str">
            <v xml:space="preserve">NV BROOMPARK                                      </v>
          </cell>
          <cell r="D3000">
            <v>5</v>
          </cell>
          <cell r="E3000">
            <v>0</v>
          </cell>
          <cell r="F3000">
            <v>0</v>
          </cell>
          <cell r="G3000">
            <v>0</v>
          </cell>
          <cell r="H3000">
            <v>0</v>
          </cell>
          <cell r="I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  <cell r="O3000">
            <v>0</v>
          </cell>
          <cell r="P3000">
            <v>0</v>
          </cell>
          <cell r="AO3000">
            <v>0</v>
          </cell>
          <cell r="AP3000">
            <v>0</v>
          </cell>
          <cell r="AQ3000">
            <v>0</v>
          </cell>
          <cell r="AR3000">
            <v>0</v>
          </cell>
          <cell r="AS3000">
            <v>0</v>
          </cell>
          <cell r="AT3000">
            <v>0</v>
          </cell>
          <cell r="AU3000">
            <v>0</v>
          </cell>
          <cell r="AV3000">
            <v>0</v>
          </cell>
          <cell r="AW3000">
            <v>0</v>
          </cell>
          <cell r="AX3000">
            <v>0</v>
          </cell>
          <cell r="AY3000">
            <v>0</v>
          </cell>
          <cell r="AZ3000">
            <v>0</v>
          </cell>
          <cell r="BA3000">
            <v>0</v>
          </cell>
          <cell r="BB3000">
            <v>0</v>
          </cell>
          <cell r="BC3000">
            <v>0</v>
          </cell>
          <cell r="BD3000">
            <v>0</v>
          </cell>
          <cell r="BE3000">
            <v>0</v>
          </cell>
          <cell r="BF3000">
            <v>0</v>
          </cell>
          <cell r="BG3000">
            <v>0</v>
          </cell>
          <cell r="BH3000">
            <v>0</v>
          </cell>
          <cell r="BI3000">
            <v>0</v>
          </cell>
          <cell r="BJ3000">
            <v>0</v>
          </cell>
          <cell r="BK3000">
            <v>0</v>
          </cell>
          <cell r="BL3000">
            <v>0</v>
          </cell>
        </row>
        <row r="3001">
          <cell r="B3001" t="str">
            <v>2.1.04.01.00027</v>
          </cell>
          <cell r="C3001" t="str">
            <v xml:space="preserve">NV BULGARIA                                       </v>
          </cell>
          <cell r="D3001">
            <v>5</v>
          </cell>
          <cell r="E3001">
            <v>0</v>
          </cell>
          <cell r="F3001">
            <v>0</v>
          </cell>
          <cell r="G3001">
            <v>0</v>
          </cell>
          <cell r="H3001">
            <v>0</v>
          </cell>
          <cell r="I3001">
            <v>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  <cell r="O3001">
            <v>0</v>
          </cell>
          <cell r="P3001">
            <v>0</v>
          </cell>
          <cell r="Q3001">
            <v>0</v>
          </cell>
          <cell r="R3001">
            <v>0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373200</v>
          </cell>
          <cell r="X3001">
            <v>-49939.95</v>
          </cell>
          <cell r="Y3001">
            <v>0</v>
          </cell>
          <cell r="Z3001">
            <v>0</v>
          </cell>
          <cell r="AA3001">
            <v>0</v>
          </cell>
          <cell r="AB3001">
            <v>0</v>
          </cell>
          <cell r="AC3001">
            <v>0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H3001">
            <v>0</v>
          </cell>
          <cell r="AI3001">
            <v>361790</v>
          </cell>
          <cell r="AJ3001">
            <v>8199.2299999999814</v>
          </cell>
          <cell r="AK3001">
            <v>6187.8899999999812</v>
          </cell>
          <cell r="AL3001">
            <v>6187.8899999999812</v>
          </cell>
          <cell r="AM3001">
            <v>384884.91</v>
          </cell>
          <cell r="AN3001">
            <v>143184.68</v>
          </cell>
          <cell r="AO3001">
            <v>0</v>
          </cell>
          <cell r="AP3001">
            <v>0</v>
          </cell>
          <cell r="AQ3001">
            <v>0</v>
          </cell>
          <cell r="AR3001">
            <v>0</v>
          </cell>
          <cell r="AS3001">
            <v>0</v>
          </cell>
          <cell r="AT3001">
            <v>0</v>
          </cell>
          <cell r="AU3001">
            <v>325105</v>
          </cell>
          <cell r="AV3001">
            <v>57621.919999999998</v>
          </cell>
          <cell r="AW3001">
            <v>57621.919999999998</v>
          </cell>
          <cell r="AX3001">
            <v>0</v>
          </cell>
          <cell r="AY3001">
            <v>0</v>
          </cell>
          <cell r="AZ3001">
            <v>0</v>
          </cell>
          <cell r="BA3001">
            <v>0</v>
          </cell>
          <cell r="BB3001">
            <v>0</v>
          </cell>
          <cell r="BC3001">
            <v>0</v>
          </cell>
          <cell r="BD3001">
            <v>0</v>
          </cell>
          <cell r="BE3001">
            <v>0</v>
          </cell>
          <cell r="BF3001">
            <v>0</v>
          </cell>
          <cell r="BG3001">
            <v>0</v>
          </cell>
          <cell r="BH3001">
            <v>0</v>
          </cell>
          <cell r="BI3001">
            <v>0</v>
          </cell>
          <cell r="BJ3001">
            <v>0</v>
          </cell>
          <cell r="BK3001">
            <v>0</v>
          </cell>
          <cell r="BL3001">
            <v>0</v>
          </cell>
        </row>
        <row r="3002">
          <cell r="B3002" t="str">
            <v>2.1.04.01.00028</v>
          </cell>
          <cell r="C3002" t="str">
            <v xml:space="preserve">NV BULK AMETHYST                                  </v>
          </cell>
          <cell r="D3002">
            <v>5</v>
          </cell>
          <cell r="E3002">
            <v>0</v>
          </cell>
          <cell r="F3002">
            <v>0</v>
          </cell>
          <cell r="G3002">
            <v>0</v>
          </cell>
          <cell r="H3002">
            <v>0</v>
          </cell>
          <cell r="I3002">
            <v>0</v>
          </cell>
          <cell r="J3002">
            <v>0</v>
          </cell>
          <cell r="K3002">
            <v>0</v>
          </cell>
          <cell r="L3002">
            <v>0</v>
          </cell>
          <cell r="M3002">
            <v>0</v>
          </cell>
          <cell r="N3002">
            <v>0</v>
          </cell>
          <cell r="O3002">
            <v>0</v>
          </cell>
          <cell r="P3002">
            <v>0</v>
          </cell>
          <cell r="AO3002">
            <v>0</v>
          </cell>
          <cell r="AP3002">
            <v>0</v>
          </cell>
          <cell r="AQ3002">
            <v>0</v>
          </cell>
          <cell r="AR3002">
            <v>0</v>
          </cell>
          <cell r="AS3002">
            <v>0</v>
          </cell>
          <cell r="AT3002">
            <v>0</v>
          </cell>
          <cell r="AU3002">
            <v>0</v>
          </cell>
          <cell r="AV3002">
            <v>0</v>
          </cell>
          <cell r="AW3002">
            <v>0</v>
          </cell>
          <cell r="AX3002">
            <v>0</v>
          </cell>
          <cell r="AY3002">
            <v>0</v>
          </cell>
          <cell r="AZ3002">
            <v>0</v>
          </cell>
          <cell r="BA3002">
            <v>0</v>
          </cell>
          <cell r="BB3002">
            <v>0</v>
          </cell>
          <cell r="BC3002">
            <v>0</v>
          </cell>
          <cell r="BD3002">
            <v>0</v>
          </cell>
          <cell r="BE3002">
            <v>0</v>
          </cell>
          <cell r="BF3002">
            <v>0</v>
          </cell>
          <cell r="BG3002">
            <v>0</v>
          </cell>
          <cell r="BH3002">
            <v>0</v>
          </cell>
          <cell r="BI3002">
            <v>0</v>
          </cell>
          <cell r="BJ3002">
            <v>0</v>
          </cell>
          <cell r="BK3002">
            <v>0</v>
          </cell>
          <cell r="BL3002">
            <v>0</v>
          </cell>
        </row>
        <row r="3003">
          <cell r="B3003" t="str">
            <v>2.1.04.01.00029</v>
          </cell>
          <cell r="C3003" t="str">
            <v xml:space="preserve">NV CAP. FINISTERRE                                </v>
          </cell>
          <cell r="D3003">
            <v>5</v>
          </cell>
          <cell r="E3003">
            <v>0</v>
          </cell>
          <cell r="F3003">
            <v>0</v>
          </cell>
          <cell r="G3003">
            <v>0</v>
          </cell>
          <cell r="H3003">
            <v>0</v>
          </cell>
          <cell r="I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  <cell r="O3003">
            <v>0</v>
          </cell>
          <cell r="P3003">
            <v>0</v>
          </cell>
          <cell r="AO3003">
            <v>0</v>
          </cell>
          <cell r="AP3003">
            <v>0</v>
          </cell>
          <cell r="AQ3003">
            <v>0</v>
          </cell>
          <cell r="AR3003">
            <v>0</v>
          </cell>
          <cell r="AS3003">
            <v>0</v>
          </cell>
          <cell r="AT3003">
            <v>0</v>
          </cell>
          <cell r="AU3003">
            <v>0</v>
          </cell>
          <cell r="AV3003">
            <v>0</v>
          </cell>
          <cell r="AW3003">
            <v>0</v>
          </cell>
          <cell r="AX3003">
            <v>0</v>
          </cell>
          <cell r="AY3003">
            <v>0</v>
          </cell>
          <cell r="AZ3003">
            <v>0</v>
          </cell>
          <cell r="BA3003">
            <v>0</v>
          </cell>
          <cell r="BB3003">
            <v>0</v>
          </cell>
          <cell r="BC3003">
            <v>0</v>
          </cell>
          <cell r="BD3003">
            <v>0</v>
          </cell>
          <cell r="BE3003">
            <v>0</v>
          </cell>
          <cell r="BF3003">
            <v>0</v>
          </cell>
          <cell r="BG3003">
            <v>0</v>
          </cell>
          <cell r="BH3003">
            <v>0</v>
          </cell>
          <cell r="BI3003">
            <v>0</v>
          </cell>
          <cell r="BJ3003">
            <v>0</v>
          </cell>
          <cell r="BK3003">
            <v>0</v>
          </cell>
          <cell r="BL3003">
            <v>0</v>
          </cell>
        </row>
        <row r="3004">
          <cell r="B3004" t="str">
            <v>2.1.04.01.00030</v>
          </cell>
          <cell r="C3004" t="str">
            <v xml:space="preserve">NV CAPITAN GEORGI GEORGIEV                        </v>
          </cell>
          <cell r="D3004">
            <v>5</v>
          </cell>
          <cell r="E3004">
            <v>0</v>
          </cell>
          <cell r="F3004">
            <v>0</v>
          </cell>
          <cell r="G3004">
            <v>0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  <cell r="O3004">
            <v>0</v>
          </cell>
          <cell r="P3004">
            <v>0</v>
          </cell>
          <cell r="AO3004">
            <v>0</v>
          </cell>
          <cell r="AP3004">
            <v>0</v>
          </cell>
          <cell r="AQ3004">
            <v>0</v>
          </cell>
          <cell r="AR3004">
            <v>0</v>
          </cell>
          <cell r="AS3004">
            <v>0</v>
          </cell>
          <cell r="AT3004">
            <v>0</v>
          </cell>
          <cell r="AU3004">
            <v>0</v>
          </cell>
          <cell r="AV3004">
            <v>0</v>
          </cell>
          <cell r="AW3004">
            <v>0</v>
          </cell>
          <cell r="AX3004">
            <v>0</v>
          </cell>
          <cell r="AY3004">
            <v>0</v>
          </cell>
          <cell r="AZ3004">
            <v>0</v>
          </cell>
          <cell r="BA3004">
            <v>0</v>
          </cell>
          <cell r="BB3004">
            <v>0</v>
          </cell>
          <cell r="BC3004">
            <v>0</v>
          </cell>
          <cell r="BD3004">
            <v>0</v>
          </cell>
          <cell r="BE3004">
            <v>0</v>
          </cell>
          <cell r="BF3004">
            <v>0</v>
          </cell>
          <cell r="BG3004">
            <v>0</v>
          </cell>
          <cell r="BH3004">
            <v>0</v>
          </cell>
          <cell r="BI3004">
            <v>0</v>
          </cell>
          <cell r="BJ3004">
            <v>0</v>
          </cell>
          <cell r="BK3004">
            <v>0</v>
          </cell>
          <cell r="BL3004">
            <v>0</v>
          </cell>
        </row>
        <row r="3005">
          <cell r="B3005" t="str">
            <v>2.1.04.01.00031</v>
          </cell>
          <cell r="C3005" t="str">
            <v xml:space="preserve">NV CARAVOS EXPLORER                               </v>
          </cell>
          <cell r="D3005">
            <v>5</v>
          </cell>
          <cell r="E3005">
            <v>0</v>
          </cell>
          <cell r="F3005">
            <v>0</v>
          </cell>
          <cell r="G3005">
            <v>0</v>
          </cell>
          <cell r="H3005">
            <v>0</v>
          </cell>
          <cell r="I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  <cell r="O3005">
            <v>0</v>
          </cell>
          <cell r="P3005">
            <v>0</v>
          </cell>
          <cell r="AO3005">
            <v>0</v>
          </cell>
          <cell r="AP3005">
            <v>0</v>
          </cell>
          <cell r="AQ3005">
            <v>0</v>
          </cell>
          <cell r="AR3005">
            <v>0</v>
          </cell>
          <cell r="AS3005">
            <v>0</v>
          </cell>
          <cell r="AT3005">
            <v>0</v>
          </cell>
          <cell r="AU3005">
            <v>0</v>
          </cell>
          <cell r="AV3005">
            <v>0</v>
          </cell>
          <cell r="AW3005">
            <v>0</v>
          </cell>
          <cell r="AX3005">
            <v>0</v>
          </cell>
          <cell r="AY3005">
            <v>0</v>
          </cell>
          <cell r="AZ3005">
            <v>0</v>
          </cell>
          <cell r="BA3005">
            <v>0</v>
          </cell>
          <cell r="BB3005">
            <v>0</v>
          </cell>
          <cell r="BC3005">
            <v>0</v>
          </cell>
          <cell r="BD3005">
            <v>0</v>
          </cell>
          <cell r="BE3005">
            <v>0</v>
          </cell>
          <cell r="BF3005">
            <v>0</v>
          </cell>
          <cell r="BG3005">
            <v>0</v>
          </cell>
          <cell r="BH3005">
            <v>0</v>
          </cell>
          <cell r="BI3005">
            <v>0</v>
          </cell>
          <cell r="BJ3005">
            <v>0</v>
          </cell>
          <cell r="BK3005">
            <v>0</v>
          </cell>
          <cell r="BL3005">
            <v>0</v>
          </cell>
        </row>
        <row r="3006">
          <cell r="B3006" t="str">
            <v>2.1.04.01.00032</v>
          </cell>
          <cell r="C3006" t="str">
            <v xml:space="preserve">NV CARGO ENDURANCE                                </v>
          </cell>
          <cell r="D3006">
            <v>5</v>
          </cell>
          <cell r="E3006">
            <v>0</v>
          </cell>
          <cell r="F3006">
            <v>0</v>
          </cell>
          <cell r="G3006">
            <v>0</v>
          </cell>
          <cell r="H3006">
            <v>0</v>
          </cell>
          <cell r="I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  <cell r="O3006">
            <v>0</v>
          </cell>
          <cell r="P3006">
            <v>0</v>
          </cell>
          <cell r="AO3006">
            <v>0</v>
          </cell>
          <cell r="AP3006">
            <v>0</v>
          </cell>
          <cell r="AQ3006">
            <v>0</v>
          </cell>
          <cell r="AR3006">
            <v>0</v>
          </cell>
          <cell r="AS3006">
            <v>0</v>
          </cell>
          <cell r="AT3006">
            <v>0</v>
          </cell>
          <cell r="AU3006">
            <v>0</v>
          </cell>
          <cell r="AV3006">
            <v>0</v>
          </cell>
          <cell r="AW3006">
            <v>0</v>
          </cell>
          <cell r="AX3006">
            <v>0</v>
          </cell>
          <cell r="AY3006">
            <v>0</v>
          </cell>
          <cell r="AZ3006">
            <v>0</v>
          </cell>
          <cell r="BA3006">
            <v>0</v>
          </cell>
          <cell r="BB3006">
            <v>0</v>
          </cell>
          <cell r="BC3006">
            <v>0</v>
          </cell>
          <cell r="BD3006">
            <v>0</v>
          </cell>
          <cell r="BE3006">
            <v>0</v>
          </cell>
          <cell r="BF3006">
            <v>0</v>
          </cell>
          <cell r="BG3006">
            <v>0</v>
          </cell>
          <cell r="BH3006">
            <v>0</v>
          </cell>
          <cell r="BI3006">
            <v>0</v>
          </cell>
          <cell r="BJ3006">
            <v>0</v>
          </cell>
          <cell r="BK3006">
            <v>0</v>
          </cell>
          <cell r="BL3006">
            <v>0</v>
          </cell>
        </row>
        <row r="3007">
          <cell r="B3007" t="str">
            <v>2.1.04.01.00033</v>
          </cell>
          <cell r="C3007" t="str">
            <v xml:space="preserve">NV CEDYNIA                                        </v>
          </cell>
          <cell r="D3007">
            <v>5</v>
          </cell>
          <cell r="E3007">
            <v>0</v>
          </cell>
          <cell r="F3007">
            <v>0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  <cell r="M3007">
            <v>0</v>
          </cell>
          <cell r="N3007">
            <v>0</v>
          </cell>
          <cell r="O3007">
            <v>0</v>
          </cell>
          <cell r="P3007">
            <v>0</v>
          </cell>
          <cell r="AO3007">
            <v>0</v>
          </cell>
          <cell r="AP3007">
            <v>0</v>
          </cell>
          <cell r="AQ3007">
            <v>0</v>
          </cell>
          <cell r="AR3007">
            <v>0</v>
          </cell>
          <cell r="AS3007">
            <v>0</v>
          </cell>
          <cell r="AT3007">
            <v>0</v>
          </cell>
          <cell r="AU3007">
            <v>0</v>
          </cell>
          <cell r="AV3007">
            <v>0</v>
          </cell>
          <cell r="AW3007">
            <v>0</v>
          </cell>
          <cell r="AX3007">
            <v>0</v>
          </cell>
          <cell r="AY3007">
            <v>0</v>
          </cell>
          <cell r="AZ3007">
            <v>0</v>
          </cell>
          <cell r="BA3007">
            <v>0</v>
          </cell>
          <cell r="BB3007">
            <v>0</v>
          </cell>
          <cell r="BC3007">
            <v>0</v>
          </cell>
          <cell r="BD3007">
            <v>0</v>
          </cell>
          <cell r="BE3007">
            <v>0</v>
          </cell>
          <cell r="BF3007">
            <v>0</v>
          </cell>
          <cell r="BG3007">
            <v>0</v>
          </cell>
          <cell r="BH3007">
            <v>0</v>
          </cell>
          <cell r="BI3007">
            <v>0</v>
          </cell>
          <cell r="BJ3007">
            <v>0</v>
          </cell>
          <cell r="BK3007">
            <v>0</v>
          </cell>
          <cell r="BL3007">
            <v>0</v>
          </cell>
        </row>
        <row r="3008">
          <cell r="B3008" t="str">
            <v>2.1.04.01.00034</v>
          </cell>
          <cell r="C3008" t="str">
            <v xml:space="preserve">NV CHEETAH                                        </v>
          </cell>
          <cell r="D3008">
            <v>5</v>
          </cell>
          <cell r="E3008">
            <v>0</v>
          </cell>
          <cell r="F3008">
            <v>0</v>
          </cell>
          <cell r="G3008">
            <v>0</v>
          </cell>
          <cell r="H3008">
            <v>0</v>
          </cell>
          <cell r="I3008">
            <v>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AO3008">
            <v>0</v>
          </cell>
          <cell r="AP3008">
            <v>0</v>
          </cell>
          <cell r="AQ3008">
            <v>0</v>
          </cell>
          <cell r="AR3008">
            <v>0</v>
          </cell>
          <cell r="AS3008">
            <v>0</v>
          </cell>
          <cell r="AT3008">
            <v>0</v>
          </cell>
          <cell r="AU3008">
            <v>0</v>
          </cell>
          <cell r="AV3008">
            <v>0</v>
          </cell>
          <cell r="AW3008">
            <v>0</v>
          </cell>
          <cell r="AX3008">
            <v>0</v>
          </cell>
          <cell r="AY3008">
            <v>0</v>
          </cell>
          <cell r="AZ3008">
            <v>0</v>
          </cell>
          <cell r="BA3008">
            <v>0</v>
          </cell>
          <cell r="BB3008">
            <v>0</v>
          </cell>
          <cell r="BC3008">
            <v>0</v>
          </cell>
          <cell r="BD3008">
            <v>0</v>
          </cell>
          <cell r="BE3008">
            <v>0</v>
          </cell>
          <cell r="BF3008">
            <v>0</v>
          </cell>
          <cell r="BG3008">
            <v>0</v>
          </cell>
          <cell r="BH3008">
            <v>0</v>
          </cell>
          <cell r="BI3008">
            <v>0</v>
          </cell>
          <cell r="BJ3008">
            <v>0</v>
          </cell>
          <cell r="BK3008">
            <v>0</v>
          </cell>
          <cell r="BL3008">
            <v>0</v>
          </cell>
        </row>
        <row r="3009">
          <cell r="B3009" t="str">
            <v>2.1.04.01.00035</v>
          </cell>
          <cell r="C3009" t="str">
            <v xml:space="preserve">NV CIELO D                                        </v>
          </cell>
          <cell r="D3009">
            <v>5</v>
          </cell>
          <cell r="E3009">
            <v>0</v>
          </cell>
          <cell r="F3009">
            <v>0</v>
          </cell>
          <cell r="G3009">
            <v>0</v>
          </cell>
          <cell r="H3009">
            <v>0</v>
          </cell>
          <cell r="I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  <cell r="O3009">
            <v>0</v>
          </cell>
          <cell r="P3009">
            <v>0</v>
          </cell>
          <cell r="AO3009">
            <v>0</v>
          </cell>
          <cell r="AP3009">
            <v>0</v>
          </cell>
          <cell r="AQ3009">
            <v>0</v>
          </cell>
          <cell r="AR3009">
            <v>0</v>
          </cell>
          <cell r="AS3009">
            <v>0</v>
          </cell>
          <cell r="AT3009">
            <v>0</v>
          </cell>
          <cell r="AU3009">
            <v>0</v>
          </cell>
          <cell r="AV3009">
            <v>0</v>
          </cell>
          <cell r="AW3009">
            <v>0</v>
          </cell>
          <cell r="AX3009">
            <v>0</v>
          </cell>
          <cell r="AY3009">
            <v>0</v>
          </cell>
          <cell r="AZ3009">
            <v>0</v>
          </cell>
          <cell r="BA3009">
            <v>0</v>
          </cell>
          <cell r="BB3009">
            <v>0</v>
          </cell>
          <cell r="BC3009">
            <v>0</v>
          </cell>
          <cell r="BD3009">
            <v>0</v>
          </cell>
          <cell r="BE3009">
            <v>0</v>
          </cell>
          <cell r="BF3009">
            <v>0</v>
          </cell>
          <cell r="BG3009">
            <v>0</v>
          </cell>
          <cell r="BH3009">
            <v>0</v>
          </cell>
          <cell r="BI3009">
            <v>0</v>
          </cell>
          <cell r="BJ3009">
            <v>0</v>
          </cell>
          <cell r="BK3009">
            <v>0</v>
          </cell>
          <cell r="BL3009">
            <v>0</v>
          </cell>
        </row>
        <row r="3010">
          <cell r="B3010" t="str">
            <v>2.1.04.01.00036</v>
          </cell>
          <cell r="C3010" t="str">
            <v xml:space="preserve">NV COSTAS                                         </v>
          </cell>
          <cell r="D3010">
            <v>5</v>
          </cell>
          <cell r="E3010">
            <v>0</v>
          </cell>
          <cell r="F3010">
            <v>0</v>
          </cell>
          <cell r="G3010">
            <v>0</v>
          </cell>
          <cell r="H3010">
            <v>0</v>
          </cell>
          <cell r="I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  <cell r="O3010">
            <v>0</v>
          </cell>
          <cell r="P3010">
            <v>0</v>
          </cell>
          <cell r="AO3010">
            <v>0</v>
          </cell>
          <cell r="AP3010">
            <v>0</v>
          </cell>
          <cell r="AQ3010">
            <v>0</v>
          </cell>
          <cell r="AR3010">
            <v>0</v>
          </cell>
          <cell r="AS3010">
            <v>0</v>
          </cell>
          <cell r="AT3010">
            <v>0</v>
          </cell>
          <cell r="AU3010">
            <v>0</v>
          </cell>
          <cell r="AV3010">
            <v>0</v>
          </cell>
          <cell r="AW3010">
            <v>0</v>
          </cell>
          <cell r="AX3010">
            <v>0</v>
          </cell>
          <cell r="AY3010">
            <v>0</v>
          </cell>
          <cell r="AZ3010">
            <v>0</v>
          </cell>
          <cell r="BA3010">
            <v>0</v>
          </cell>
          <cell r="BB3010">
            <v>0</v>
          </cell>
          <cell r="BC3010">
            <v>0</v>
          </cell>
          <cell r="BD3010">
            <v>0</v>
          </cell>
          <cell r="BE3010">
            <v>0</v>
          </cell>
          <cell r="BF3010">
            <v>0</v>
          </cell>
          <cell r="BG3010">
            <v>0</v>
          </cell>
          <cell r="BH3010">
            <v>0</v>
          </cell>
          <cell r="BI3010">
            <v>0</v>
          </cell>
          <cell r="BJ3010">
            <v>0</v>
          </cell>
          <cell r="BK3010">
            <v>0</v>
          </cell>
          <cell r="BL3010">
            <v>0</v>
          </cell>
        </row>
        <row r="3011">
          <cell r="B3011" t="str">
            <v>2.1.04.01.00037</v>
          </cell>
          <cell r="C3011" t="str">
            <v xml:space="preserve">NV DANAIS P                                       </v>
          </cell>
          <cell r="D3011">
            <v>5</v>
          </cell>
          <cell r="E3011">
            <v>0</v>
          </cell>
          <cell r="F3011">
            <v>0</v>
          </cell>
          <cell r="G3011">
            <v>0</v>
          </cell>
          <cell r="H3011">
            <v>0</v>
          </cell>
          <cell r="I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  <cell r="O3011">
            <v>0</v>
          </cell>
          <cell r="P3011">
            <v>0</v>
          </cell>
          <cell r="Q3011">
            <v>-2861.95</v>
          </cell>
          <cell r="R3011">
            <v>-4825.55</v>
          </cell>
          <cell r="S3011">
            <v>-5316.45</v>
          </cell>
          <cell r="T3011">
            <v>-5316.45</v>
          </cell>
          <cell r="U3011">
            <v>-5316.45</v>
          </cell>
          <cell r="V3011">
            <v>-5316.45</v>
          </cell>
          <cell r="W3011">
            <v>-5316.45</v>
          </cell>
          <cell r="X3011">
            <v>-5316.45</v>
          </cell>
          <cell r="Y3011">
            <v>0</v>
          </cell>
          <cell r="Z3011">
            <v>0</v>
          </cell>
          <cell r="AA3011">
            <v>0</v>
          </cell>
          <cell r="AB3011">
            <v>0</v>
          </cell>
          <cell r="AC3011">
            <v>0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H3011">
            <v>0</v>
          </cell>
          <cell r="AI3011">
            <v>0</v>
          </cell>
          <cell r="AJ3011">
            <v>0</v>
          </cell>
          <cell r="AK3011">
            <v>0</v>
          </cell>
          <cell r="AL3011">
            <v>0</v>
          </cell>
          <cell r="AM3011">
            <v>0</v>
          </cell>
          <cell r="AN3011">
            <v>0</v>
          </cell>
          <cell r="AO3011">
            <v>0</v>
          </cell>
          <cell r="AP3011">
            <v>0</v>
          </cell>
          <cell r="AQ3011">
            <v>0</v>
          </cell>
          <cell r="AR3011">
            <v>0</v>
          </cell>
          <cell r="AS3011">
            <v>0</v>
          </cell>
          <cell r="AT3011">
            <v>0</v>
          </cell>
          <cell r="AU3011">
            <v>0</v>
          </cell>
          <cell r="AV3011">
            <v>0</v>
          </cell>
          <cell r="AW3011">
            <v>0</v>
          </cell>
          <cell r="AX3011">
            <v>0</v>
          </cell>
          <cell r="AY3011">
            <v>0</v>
          </cell>
          <cell r="AZ3011">
            <v>0</v>
          </cell>
          <cell r="BA3011">
            <v>0</v>
          </cell>
          <cell r="BB3011">
            <v>0</v>
          </cell>
          <cell r="BC3011">
            <v>0</v>
          </cell>
          <cell r="BD3011">
            <v>0</v>
          </cell>
          <cell r="BE3011">
            <v>0</v>
          </cell>
          <cell r="BF3011">
            <v>0</v>
          </cell>
          <cell r="BG3011">
            <v>0</v>
          </cell>
          <cell r="BH3011">
            <v>0</v>
          </cell>
          <cell r="BI3011">
            <v>0</v>
          </cell>
          <cell r="BJ3011">
            <v>0</v>
          </cell>
          <cell r="BK3011">
            <v>0</v>
          </cell>
          <cell r="BL3011">
            <v>0</v>
          </cell>
        </row>
        <row r="3012">
          <cell r="B3012" t="str">
            <v>2.1.04.01.00038</v>
          </cell>
          <cell r="C3012" t="str">
            <v xml:space="preserve">NV DIMITRA                                        </v>
          </cell>
          <cell r="D3012">
            <v>5</v>
          </cell>
          <cell r="E3012">
            <v>0</v>
          </cell>
          <cell r="F3012">
            <v>0</v>
          </cell>
          <cell r="G3012">
            <v>0</v>
          </cell>
          <cell r="H3012">
            <v>0</v>
          </cell>
          <cell r="I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  <cell r="O3012">
            <v>0</v>
          </cell>
          <cell r="P3012">
            <v>0</v>
          </cell>
          <cell r="AO3012">
            <v>0</v>
          </cell>
          <cell r="AP3012">
            <v>0</v>
          </cell>
          <cell r="AQ3012">
            <v>0</v>
          </cell>
          <cell r="AR3012">
            <v>0</v>
          </cell>
          <cell r="AS3012">
            <v>0</v>
          </cell>
          <cell r="AT3012">
            <v>0</v>
          </cell>
          <cell r="AU3012">
            <v>0</v>
          </cell>
          <cell r="AV3012">
            <v>0</v>
          </cell>
          <cell r="AW3012">
            <v>0</v>
          </cell>
          <cell r="AX3012">
            <v>0</v>
          </cell>
          <cell r="AY3012">
            <v>0</v>
          </cell>
          <cell r="AZ3012">
            <v>0</v>
          </cell>
          <cell r="BA3012">
            <v>0</v>
          </cell>
          <cell r="BB3012">
            <v>0</v>
          </cell>
          <cell r="BC3012">
            <v>0</v>
          </cell>
          <cell r="BD3012">
            <v>0</v>
          </cell>
          <cell r="BE3012">
            <v>0</v>
          </cell>
          <cell r="BF3012">
            <v>0</v>
          </cell>
          <cell r="BG3012">
            <v>0</v>
          </cell>
          <cell r="BH3012">
            <v>0</v>
          </cell>
          <cell r="BI3012">
            <v>0</v>
          </cell>
          <cell r="BJ3012">
            <v>0</v>
          </cell>
          <cell r="BK3012">
            <v>0</v>
          </cell>
          <cell r="BL3012">
            <v>0</v>
          </cell>
        </row>
        <row r="3013">
          <cell r="B3013" t="str">
            <v>2.1.04.01.00039</v>
          </cell>
          <cell r="C3013" t="str">
            <v xml:space="preserve">NV DOCEMARTE                                      </v>
          </cell>
          <cell r="D3013">
            <v>5</v>
          </cell>
          <cell r="E3013">
            <v>0</v>
          </cell>
          <cell r="F3013">
            <v>0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  <cell r="M3013">
            <v>0</v>
          </cell>
          <cell r="N3013">
            <v>0</v>
          </cell>
          <cell r="O3013">
            <v>0</v>
          </cell>
          <cell r="P3013">
            <v>0</v>
          </cell>
          <cell r="AO3013">
            <v>0</v>
          </cell>
          <cell r="AP3013">
            <v>0</v>
          </cell>
          <cell r="AQ3013">
            <v>0</v>
          </cell>
          <cell r="AR3013">
            <v>0</v>
          </cell>
          <cell r="AS3013">
            <v>0</v>
          </cell>
          <cell r="AT3013">
            <v>0</v>
          </cell>
          <cell r="AU3013">
            <v>0</v>
          </cell>
          <cell r="AV3013">
            <v>0</v>
          </cell>
          <cell r="AW3013">
            <v>0</v>
          </cell>
          <cell r="AX3013">
            <v>0</v>
          </cell>
          <cell r="AY3013">
            <v>0</v>
          </cell>
          <cell r="AZ3013">
            <v>0</v>
          </cell>
          <cell r="BA3013">
            <v>0</v>
          </cell>
          <cell r="BB3013">
            <v>0</v>
          </cell>
          <cell r="BC3013">
            <v>0</v>
          </cell>
          <cell r="BD3013">
            <v>0</v>
          </cell>
          <cell r="BE3013">
            <v>0</v>
          </cell>
          <cell r="BF3013">
            <v>0</v>
          </cell>
          <cell r="BG3013">
            <v>0</v>
          </cell>
          <cell r="BH3013">
            <v>0</v>
          </cell>
          <cell r="BI3013">
            <v>0</v>
          </cell>
          <cell r="BJ3013">
            <v>0</v>
          </cell>
          <cell r="BK3013">
            <v>0</v>
          </cell>
          <cell r="BL3013">
            <v>0</v>
          </cell>
        </row>
        <row r="3014">
          <cell r="B3014" t="str">
            <v>2.1.04.01.00040</v>
          </cell>
          <cell r="C3014" t="str">
            <v xml:space="preserve">NV EMERALD BULKER                                 </v>
          </cell>
          <cell r="D3014">
            <v>5</v>
          </cell>
          <cell r="E3014">
            <v>0</v>
          </cell>
          <cell r="F3014">
            <v>0</v>
          </cell>
          <cell r="G3014">
            <v>0</v>
          </cell>
          <cell r="H3014">
            <v>0</v>
          </cell>
          <cell r="I3014">
            <v>0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  <cell r="O3014">
            <v>0</v>
          </cell>
          <cell r="P3014">
            <v>0</v>
          </cell>
          <cell r="AO3014">
            <v>0</v>
          </cell>
          <cell r="AP3014">
            <v>0</v>
          </cell>
          <cell r="AQ3014">
            <v>0</v>
          </cell>
          <cell r="AR3014">
            <v>0</v>
          </cell>
          <cell r="AS3014">
            <v>0</v>
          </cell>
          <cell r="AT3014">
            <v>0</v>
          </cell>
          <cell r="AU3014">
            <v>0</v>
          </cell>
          <cell r="AV3014">
            <v>0</v>
          </cell>
          <cell r="AW3014">
            <v>0</v>
          </cell>
          <cell r="AX3014">
            <v>0</v>
          </cell>
          <cell r="AY3014">
            <v>0</v>
          </cell>
          <cell r="AZ3014">
            <v>0</v>
          </cell>
          <cell r="BA3014">
            <v>0</v>
          </cell>
          <cell r="BB3014">
            <v>0</v>
          </cell>
          <cell r="BC3014">
            <v>0</v>
          </cell>
          <cell r="BD3014">
            <v>0</v>
          </cell>
          <cell r="BE3014">
            <v>0</v>
          </cell>
          <cell r="BF3014">
            <v>0</v>
          </cell>
          <cell r="BG3014">
            <v>0</v>
          </cell>
          <cell r="BH3014">
            <v>0</v>
          </cell>
          <cell r="BI3014">
            <v>0</v>
          </cell>
          <cell r="BJ3014">
            <v>0</v>
          </cell>
          <cell r="BK3014">
            <v>0</v>
          </cell>
          <cell r="BL3014">
            <v>0</v>
          </cell>
        </row>
        <row r="3015">
          <cell r="B3015" t="str">
            <v>2.1.04.01.00041</v>
          </cell>
          <cell r="C3015" t="str">
            <v xml:space="preserve">NV EPTALOFOS                                      </v>
          </cell>
          <cell r="D3015">
            <v>5</v>
          </cell>
          <cell r="E3015">
            <v>0</v>
          </cell>
          <cell r="F3015">
            <v>0</v>
          </cell>
          <cell r="G3015">
            <v>0</v>
          </cell>
          <cell r="H3015">
            <v>0</v>
          </cell>
          <cell r="I3015">
            <v>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  <cell r="O3015">
            <v>0</v>
          </cell>
          <cell r="P3015">
            <v>0</v>
          </cell>
          <cell r="AO3015">
            <v>0</v>
          </cell>
          <cell r="AP3015">
            <v>0</v>
          </cell>
          <cell r="AQ3015">
            <v>0</v>
          </cell>
          <cell r="AR3015">
            <v>0</v>
          </cell>
          <cell r="AS3015">
            <v>0</v>
          </cell>
          <cell r="AT3015">
            <v>0</v>
          </cell>
          <cell r="AU3015">
            <v>0</v>
          </cell>
          <cell r="AV3015">
            <v>0</v>
          </cell>
          <cell r="AW3015">
            <v>0</v>
          </cell>
          <cell r="AX3015">
            <v>0</v>
          </cell>
          <cell r="AY3015">
            <v>0</v>
          </cell>
          <cell r="AZ3015">
            <v>0</v>
          </cell>
          <cell r="BA3015">
            <v>0</v>
          </cell>
          <cell r="BB3015">
            <v>0</v>
          </cell>
          <cell r="BC3015">
            <v>0</v>
          </cell>
          <cell r="BD3015">
            <v>0</v>
          </cell>
          <cell r="BE3015">
            <v>0</v>
          </cell>
          <cell r="BF3015">
            <v>0</v>
          </cell>
          <cell r="BG3015">
            <v>0</v>
          </cell>
          <cell r="BH3015">
            <v>0</v>
          </cell>
          <cell r="BI3015">
            <v>0</v>
          </cell>
          <cell r="BJ3015">
            <v>0</v>
          </cell>
          <cell r="BK3015">
            <v>0</v>
          </cell>
          <cell r="BL3015">
            <v>0</v>
          </cell>
        </row>
        <row r="3016">
          <cell r="B3016" t="str">
            <v>2.1.04.01.00042</v>
          </cell>
          <cell r="C3016" t="str">
            <v xml:space="preserve">NV EVANGELOS CH                                   </v>
          </cell>
          <cell r="D3016">
            <v>5</v>
          </cell>
          <cell r="E3016">
            <v>0</v>
          </cell>
          <cell r="F3016">
            <v>0</v>
          </cell>
          <cell r="G3016">
            <v>0</v>
          </cell>
          <cell r="H3016">
            <v>0</v>
          </cell>
          <cell r="I3016">
            <v>0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  <cell r="O3016">
            <v>0</v>
          </cell>
          <cell r="P3016">
            <v>0</v>
          </cell>
          <cell r="AO3016">
            <v>0</v>
          </cell>
          <cell r="AP3016">
            <v>0</v>
          </cell>
          <cell r="AQ3016">
            <v>0</v>
          </cell>
          <cell r="AR3016">
            <v>0</v>
          </cell>
          <cell r="AS3016">
            <v>0</v>
          </cell>
          <cell r="AT3016">
            <v>0</v>
          </cell>
          <cell r="AU3016">
            <v>0</v>
          </cell>
          <cell r="AV3016">
            <v>0</v>
          </cell>
          <cell r="AW3016">
            <v>0</v>
          </cell>
          <cell r="AX3016">
            <v>0</v>
          </cell>
          <cell r="AY3016">
            <v>0</v>
          </cell>
          <cell r="AZ3016">
            <v>0</v>
          </cell>
          <cell r="BA3016">
            <v>0</v>
          </cell>
          <cell r="BB3016">
            <v>0</v>
          </cell>
          <cell r="BC3016">
            <v>0</v>
          </cell>
          <cell r="BD3016">
            <v>0</v>
          </cell>
          <cell r="BE3016">
            <v>0</v>
          </cell>
          <cell r="BF3016">
            <v>0</v>
          </cell>
          <cell r="BG3016">
            <v>0</v>
          </cell>
          <cell r="BH3016">
            <v>0</v>
          </cell>
          <cell r="BI3016">
            <v>0</v>
          </cell>
          <cell r="BJ3016">
            <v>0</v>
          </cell>
          <cell r="BK3016">
            <v>0</v>
          </cell>
          <cell r="BL3016">
            <v>0</v>
          </cell>
        </row>
        <row r="3017">
          <cell r="B3017" t="str">
            <v>2.1.04.01.00043</v>
          </cell>
          <cell r="C3017" t="str">
            <v xml:space="preserve">NV EVANGELOS L                                    </v>
          </cell>
          <cell r="D3017">
            <v>5</v>
          </cell>
          <cell r="E3017">
            <v>0</v>
          </cell>
          <cell r="F3017">
            <v>0</v>
          </cell>
          <cell r="G3017">
            <v>0</v>
          </cell>
          <cell r="H3017">
            <v>0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AO3017">
            <v>0</v>
          </cell>
          <cell r="AP3017">
            <v>0</v>
          </cell>
          <cell r="AQ3017">
            <v>0</v>
          </cell>
          <cell r="AR3017">
            <v>0</v>
          </cell>
          <cell r="AS3017">
            <v>0</v>
          </cell>
          <cell r="AT3017">
            <v>0</v>
          </cell>
          <cell r="AU3017">
            <v>0</v>
          </cell>
          <cell r="AV3017">
            <v>0</v>
          </cell>
          <cell r="AW3017">
            <v>0</v>
          </cell>
          <cell r="AX3017">
            <v>0</v>
          </cell>
          <cell r="AY3017">
            <v>0</v>
          </cell>
          <cell r="AZ3017">
            <v>0</v>
          </cell>
          <cell r="BA3017">
            <v>0</v>
          </cell>
          <cell r="BB3017">
            <v>0</v>
          </cell>
          <cell r="BC3017">
            <v>0</v>
          </cell>
          <cell r="BD3017">
            <v>0</v>
          </cell>
          <cell r="BE3017">
            <v>0</v>
          </cell>
          <cell r="BF3017">
            <v>0</v>
          </cell>
          <cell r="BG3017">
            <v>0</v>
          </cell>
          <cell r="BH3017">
            <v>0</v>
          </cell>
          <cell r="BI3017">
            <v>0</v>
          </cell>
          <cell r="BJ3017">
            <v>0</v>
          </cell>
          <cell r="BK3017">
            <v>0</v>
          </cell>
          <cell r="BL3017">
            <v>0</v>
          </cell>
        </row>
        <row r="3018">
          <cell r="B3018" t="str">
            <v>2.1.04.01.00044</v>
          </cell>
          <cell r="C3018" t="str">
            <v xml:space="preserve">NV EVDOXIA                                        </v>
          </cell>
          <cell r="D3018">
            <v>5</v>
          </cell>
          <cell r="E3018">
            <v>0</v>
          </cell>
          <cell r="F3018">
            <v>0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  <cell r="O3018">
            <v>0</v>
          </cell>
          <cell r="P3018">
            <v>0</v>
          </cell>
          <cell r="AO3018">
            <v>0</v>
          </cell>
          <cell r="AP3018">
            <v>0</v>
          </cell>
          <cell r="AQ3018">
            <v>0</v>
          </cell>
          <cell r="AR3018">
            <v>0</v>
          </cell>
          <cell r="AS3018">
            <v>0</v>
          </cell>
          <cell r="AT3018">
            <v>0</v>
          </cell>
          <cell r="AU3018">
            <v>0</v>
          </cell>
          <cell r="AV3018">
            <v>0</v>
          </cell>
          <cell r="AW3018">
            <v>0</v>
          </cell>
          <cell r="AX3018">
            <v>0</v>
          </cell>
          <cell r="AY3018">
            <v>0</v>
          </cell>
          <cell r="AZ3018">
            <v>0</v>
          </cell>
          <cell r="BA3018">
            <v>0</v>
          </cell>
          <cell r="BB3018">
            <v>0</v>
          </cell>
          <cell r="BC3018">
            <v>0</v>
          </cell>
          <cell r="BD3018">
            <v>0</v>
          </cell>
          <cell r="BE3018">
            <v>0</v>
          </cell>
          <cell r="BF3018">
            <v>0</v>
          </cell>
          <cell r="BG3018">
            <v>0</v>
          </cell>
          <cell r="BH3018">
            <v>0</v>
          </cell>
          <cell r="BI3018">
            <v>0</v>
          </cell>
          <cell r="BJ3018">
            <v>0</v>
          </cell>
          <cell r="BK3018">
            <v>0</v>
          </cell>
          <cell r="BL3018">
            <v>0</v>
          </cell>
        </row>
        <row r="3019">
          <cell r="B3019" t="str">
            <v>2.1.04.01.00045</v>
          </cell>
          <cell r="C3019" t="str">
            <v xml:space="preserve">NV FENIX                                          </v>
          </cell>
          <cell r="D3019">
            <v>5</v>
          </cell>
          <cell r="E3019">
            <v>0</v>
          </cell>
          <cell r="F3019">
            <v>0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  <cell r="O3019">
            <v>0</v>
          </cell>
          <cell r="P3019">
            <v>0</v>
          </cell>
          <cell r="AO3019">
            <v>0</v>
          </cell>
          <cell r="AP3019">
            <v>0</v>
          </cell>
          <cell r="AQ3019">
            <v>0</v>
          </cell>
          <cell r="AR3019">
            <v>0</v>
          </cell>
          <cell r="AS3019">
            <v>0</v>
          </cell>
          <cell r="AT3019">
            <v>0</v>
          </cell>
          <cell r="AU3019">
            <v>0</v>
          </cell>
          <cell r="AV3019">
            <v>0</v>
          </cell>
          <cell r="AW3019">
            <v>0</v>
          </cell>
          <cell r="AX3019">
            <v>0</v>
          </cell>
          <cell r="AY3019">
            <v>0</v>
          </cell>
          <cell r="AZ3019">
            <v>0</v>
          </cell>
          <cell r="BA3019">
            <v>0</v>
          </cell>
          <cell r="BB3019">
            <v>0</v>
          </cell>
          <cell r="BC3019">
            <v>0</v>
          </cell>
          <cell r="BD3019">
            <v>0</v>
          </cell>
          <cell r="BE3019">
            <v>0</v>
          </cell>
          <cell r="BF3019">
            <v>0</v>
          </cell>
          <cell r="BG3019">
            <v>0</v>
          </cell>
          <cell r="BH3019">
            <v>0</v>
          </cell>
          <cell r="BI3019">
            <v>0</v>
          </cell>
          <cell r="BJ3019">
            <v>0</v>
          </cell>
          <cell r="BK3019">
            <v>0</v>
          </cell>
          <cell r="BL3019">
            <v>0</v>
          </cell>
        </row>
        <row r="3020">
          <cell r="B3020" t="str">
            <v>2.1.04.01.00046</v>
          </cell>
          <cell r="C3020" t="str">
            <v xml:space="preserve">NV FIRST LADY                                     </v>
          </cell>
          <cell r="D3020">
            <v>5</v>
          </cell>
          <cell r="E3020">
            <v>0</v>
          </cell>
          <cell r="F3020">
            <v>0</v>
          </cell>
          <cell r="G3020">
            <v>0</v>
          </cell>
          <cell r="H3020">
            <v>0</v>
          </cell>
          <cell r="I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  <cell r="O3020">
            <v>0</v>
          </cell>
          <cell r="P3020">
            <v>0</v>
          </cell>
          <cell r="AO3020">
            <v>0</v>
          </cell>
          <cell r="AP3020">
            <v>0</v>
          </cell>
          <cell r="AQ3020">
            <v>0</v>
          </cell>
          <cell r="AR3020">
            <v>0</v>
          </cell>
          <cell r="AS3020">
            <v>0</v>
          </cell>
          <cell r="AT3020">
            <v>0</v>
          </cell>
          <cell r="AU3020">
            <v>0</v>
          </cell>
          <cell r="AV3020">
            <v>0</v>
          </cell>
          <cell r="AW3020">
            <v>0</v>
          </cell>
          <cell r="AX3020">
            <v>0</v>
          </cell>
          <cell r="AY3020">
            <v>0</v>
          </cell>
          <cell r="AZ3020">
            <v>0</v>
          </cell>
          <cell r="BA3020">
            <v>0</v>
          </cell>
          <cell r="BB3020">
            <v>0</v>
          </cell>
          <cell r="BC3020">
            <v>0</v>
          </cell>
          <cell r="BD3020">
            <v>0</v>
          </cell>
          <cell r="BE3020">
            <v>0</v>
          </cell>
          <cell r="BF3020">
            <v>0</v>
          </cell>
          <cell r="BG3020">
            <v>0</v>
          </cell>
          <cell r="BH3020">
            <v>0</v>
          </cell>
          <cell r="BI3020">
            <v>0</v>
          </cell>
          <cell r="BJ3020">
            <v>0</v>
          </cell>
          <cell r="BK3020">
            <v>0</v>
          </cell>
          <cell r="BL3020">
            <v>0</v>
          </cell>
        </row>
        <row r="3021">
          <cell r="B3021" t="str">
            <v>2.1.04.01.00047</v>
          </cell>
          <cell r="C3021" t="str">
            <v xml:space="preserve">NV FOREST SOVEREIGN                               </v>
          </cell>
          <cell r="D3021">
            <v>5</v>
          </cell>
          <cell r="E3021">
            <v>0</v>
          </cell>
          <cell r="F3021">
            <v>0</v>
          </cell>
          <cell r="G3021">
            <v>0</v>
          </cell>
          <cell r="H3021">
            <v>0</v>
          </cell>
          <cell r="I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  <cell r="O3021">
            <v>0</v>
          </cell>
          <cell r="P3021">
            <v>0</v>
          </cell>
          <cell r="AO3021">
            <v>0</v>
          </cell>
          <cell r="AP3021">
            <v>0</v>
          </cell>
          <cell r="AQ3021">
            <v>0</v>
          </cell>
          <cell r="AR3021">
            <v>0</v>
          </cell>
          <cell r="AS3021">
            <v>0</v>
          </cell>
          <cell r="AT3021">
            <v>0</v>
          </cell>
          <cell r="AU3021">
            <v>0</v>
          </cell>
          <cell r="AV3021">
            <v>0</v>
          </cell>
          <cell r="AW3021">
            <v>0</v>
          </cell>
          <cell r="AX3021">
            <v>0</v>
          </cell>
          <cell r="AY3021">
            <v>0</v>
          </cell>
          <cell r="AZ3021">
            <v>0</v>
          </cell>
          <cell r="BA3021">
            <v>0</v>
          </cell>
          <cell r="BB3021">
            <v>0</v>
          </cell>
          <cell r="BC3021">
            <v>0</v>
          </cell>
          <cell r="BD3021">
            <v>0</v>
          </cell>
          <cell r="BE3021">
            <v>0</v>
          </cell>
          <cell r="BF3021">
            <v>0</v>
          </cell>
          <cell r="BG3021">
            <v>0</v>
          </cell>
          <cell r="BH3021">
            <v>0</v>
          </cell>
          <cell r="BI3021">
            <v>0</v>
          </cell>
          <cell r="BJ3021">
            <v>0</v>
          </cell>
          <cell r="BK3021">
            <v>0</v>
          </cell>
          <cell r="BL3021">
            <v>0</v>
          </cell>
        </row>
        <row r="3022">
          <cell r="B3022" t="str">
            <v>2.1.04.01.00048</v>
          </cell>
          <cell r="C3022" t="str">
            <v xml:space="preserve">NV FORTUNA AFRICA                                 </v>
          </cell>
          <cell r="D3022">
            <v>5</v>
          </cell>
          <cell r="E3022">
            <v>0</v>
          </cell>
          <cell r="F3022">
            <v>0</v>
          </cell>
          <cell r="G3022">
            <v>0</v>
          </cell>
          <cell r="H3022">
            <v>0</v>
          </cell>
          <cell r="I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  <cell r="O3022">
            <v>0</v>
          </cell>
          <cell r="P3022">
            <v>0</v>
          </cell>
          <cell r="AO3022">
            <v>0</v>
          </cell>
          <cell r="AP3022">
            <v>0</v>
          </cell>
          <cell r="AQ3022">
            <v>0</v>
          </cell>
          <cell r="AR3022">
            <v>0</v>
          </cell>
          <cell r="AS3022">
            <v>0</v>
          </cell>
          <cell r="AT3022">
            <v>0</v>
          </cell>
          <cell r="AU3022">
            <v>0</v>
          </cell>
          <cell r="AV3022">
            <v>0</v>
          </cell>
          <cell r="AW3022">
            <v>0</v>
          </cell>
          <cell r="AX3022">
            <v>0</v>
          </cell>
          <cell r="AY3022">
            <v>0</v>
          </cell>
          <cell r="AZ3022">
            <v>0</v>
          </cell>
          <cell r="BA3022">
            <v>0</v>
          </cell>
          <cell r="BB3022">
            <v>0</v>
          </cell>
          <cell r="BC3022">
            <v>0</v>
          </cell>
          <cell r="BD3022">
            <v>0</v>
          </cell>
          <cell r="BE3022">
            <v>0</v>
          </cell>
          <cell r="BF3022">
            <v>0</v>
          </cell>
          <cell r="BG3022">
            <v>0</v>
          </cell>
          <cell r="BH3022">
            <v>0</v>
          </cell>
          <cell r="BI3022">
            <v>0</v>
          </cell>
          <cell r="BJ3022">
            <v>0</v>
          </cell>
          <cell r="BK3022">
            <v>0</v>
          </cell>
          <cell r="BL3022">
            <v>0</v>
          </cell>
        </row>
        <row r="3023">
          <cell r="B3023" t="str">
            <v>2.1.04.01.00049</v>
          </cell>
          <cell r="C3023" t="str">
            <v xml:space="preserve">NV GALAXY                                         </v>
          </cell>
          <cell r="D3023">
            <v>5</v>
          </cell>
          <cell r="E3023">
            <v>0</v>
          </cell>
          <cell r="F3023">
            <v>0</v>
          </cell>
          <cell r="G3023">
            <v>0</v>
          </cell>
          <cell r="H3023">
            <v>0</v>
          </cell>
          <cell r="I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  <cell r="O3023">
            <v>0</v>
          </cell>
          <cell r="P3023">
            <v>0</v>
          </cell>
          <cell r="AO3023">
            <v>0</v>
          </cell>
          <cell r="AP3023">
            <v>0</v>
          </cell>
          <cell r="AQ3023">
            <v>0</v>
          </cell>
          <cell r="AR3023">
            <v>0</v>
          </cell>
          <cell r="AS3023">
            <v>0</v>
          </cell>
          <cell r="AT3023">
            <v>0</v>
          </cell>
          <cell r="AU3023">
            <v>0</v>
          </cell>
          <cell r="AV3023">
            <v>0</v>
          </cell>
          <cell r="AW3023">
            <v>0</v>
          </cell>
          <cell r="AX3023">
            <v>0</v>
          </cell>
          <cell r="AY3023">
            <v>0</v>
          </cell>
          <cell r="AZ3023">
            <v>0</v>
          </cell>
          <cell r="BA3023">
            <v>0</v>
          </cell>
          <cell r="BB3023">
            <v>0</v>
          </cell>
          <cell r="BC3023">
            <v>0</v>
          </cell>
          <cell r="BD3023">
            <v>0</v>
          </cell>
          <cell r="BE3023">
            <v>0</v>
          </cell>
          <cell r="BF3023">
            <v>0</v>
          </cell>
          <cell r="BG3023">
            <v>0</v>
          </cell>
          <cell r="BH3023">
            <v>0</v>
          </cell>
          <cell r="BI3023">
            <v>0</v>
          </cell>
          <cell r="BJ3023">
            <v>0</v>
          </cell>
          <cell r="BK3023">
            <v>0</v>
          </cell>
          <cell r="BL3023">
            <v>0</v>
          </cell>
        </row>
        <row r="3024">
          <cell r="B3024" t="str">
            <v>2.1.04.01.00050</v>
          </cell>
          <cell r="C3024" t="str">
            <v xml:space="preserve">NV GENERAL BERLING                                </v>
          </cell>
          <cell r="D3024">
            <v>5</v>
          </cell>
          <cell r="E3024">
            <v>0</v>
          </cell>
          <cell r="F3024">
            <v>0</v>
          </cell>
          <cell r="G3024">
            <v>0</v>
          </cell>
          <cell r="H3024">
            <v>0</v>
          </cell>
          <cell r="I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  <cell r="O3024">
            <v>0</v>
          </cell>
          <cell r="P3024">
            <v>0</v>
          </cell>
          <cell r="AO3024">
            <v>0</v>
          </cell>
          <cell r="AP3024">
            <v>0</v>
          </cell>
          <cell r="AQ3024">
            <v>0</v>
          </cell>
          <cell r="AR3024">
            <v>0</v>
          </cell>
          <cell r="AS3024">
            <v>0</v>
          </cell>
          <cell r="AT3024">
            <v>0</v>
          </cell>
          <cell r="AU3024">
            <v>0</v>
          </cell>
          <cell r="AV3024">
            <v>0</v>
          </cell>
          <cell r="AW3024">
            <v>0</v>
          </cell>
          <cell r="AX3024">
            <v>0</v>
          </cell>
          <cell r="AY3024">
            <v>0</v>
          </cell>
          <cell r="AZ3024">
            <v>0</v>
          </cell>
          <cell r="BA3024">
            <v>0</v>
          </cell>
          <cell r="BB3024">
            <v>0</v>
          </cell>
          <cell r="BC3024">
            <v>0</v>
          </cell>
          <cell r="BD3024">
            <v>0</v>
          </cell>
          <cell r="BE3024">
            <v>0</v>
          </cell>
          <cell r="BF3024">
            <v>0</v>
          </cell>
          <cell r="BG3024">
            <v>0</v>
          </cell>
          <cell r="BH3024">
            <v>0</v>
          </cell>
          <cell r="BI3024">
            <v>0</v>
          </cell>
          <cell r="BJ3024">
            <v>0</v>
          </cell>
          <cell r="BK3024">
            <v>0</v>
          </cell>
          <cell r="BL3024">
            <v>0</v>
          </cell>
        </row>
        <row r="3025">
          <cell r="B3025" t="str">
            <v>2.1.04.01.00051</v>
          </cell>
          <cell r="C3025" t="str">
            <v xml:space="preserve">NV GENERAL GROT ROWECKI                           </v>
          </cell>
          <cell r="D3025">
            <v>5</v>
          </cell>
          <cell r="E3025">
            <v>0</v>
          </cell>
          <cell r="F3025">
            <v>0</v>
          </cell>
          <cell r="G3025">
            <v>0</v>
          </cell>
          <cell r="H3025">
            <v>0</v>
          </cell>
          <cell r="I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  <cell r="O3025">
            <v>0</v>
          </cell>
          <cell r="P3025">
            <v>0</v>
          </cell>
          <cell r="AO3025">
            <v>0</v>
          </cell>
          <cell r="AP3025">
            <v>0</v>
          </cell>
          <cell r="AQ3025">
            <v>0</v>
          </cell>
          <cell r="AR3025">
            <v>0</v>
          </cell>
          <cell r="AS3025">
            <v>0</v>
          </cell>
          <cell r="AT3025">
            <v>0</v>
          </cell>
          <cell r="AU3025">
            <v>0</v>
          </cell>
          <cell r="AV3025">
            <v>0</v>
          </cell>
          <cell r="AW3025">
            <v>0</v>
          </cell>
          <cell r="AX3025">
            <v>0</v>
          </cell>
          <cell r="AY3025">
            <v>0</v>
          </cell>
          <cell r="AZ3025">
            <v>0</v>
          </cell>
          <cell r="BA3025">
            <v>0</v>
          </cell>
          <cell r="BB3025">
            <v>0</v>
          </cell>
          <cell r="BC3025">
            <v>0</v>
          </cell>
          <cell r="BD3025">
            <v>0</v>
          </cell>
          <cell r="BE3025">
            <v>0</v>
          </cell>
          <cell r="BF3025">
            <v>0</v>
          </cell>
          <cell r="BG3025">
            <v>0</v>
          </cell>
          <cell r="BH3025">
            <v>0</v>
          </cell>
          <cell r="BI3025">
            <v>0</v>
          </cell>
          <cell r="BJ3025">
            <v>0</v>
          </cell>
          <cell r="BK3025">
            <v>0</v>
          </cell>
          <cell r="BL3025">
            <v>0</v>
          </cell>
        </row>
        <row r="3026">
          <cell r="B3026" t="str">
            <v>2.1.04.01.00052</v>
          </cell>
          <cell r="C3026" t="str">
            <v xml:space="preserve">NV GENERAL MADALINSKI                             </v>
          </cell>
          <cell r="D3026">
            <v>5</v>
          </cell>
          <cell r="E3026">
            <v>0</v>
          </cell>
          <cell r="F3026">
            <v>0</v>
          </cell>
          <cell r="G3026">
            <v>0</v>
          </cell>
          <cell r="H3026">
            <v>0</v>
          </cell>
          <cell r="I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  <cell r="O3026">
            <v>0</v>
          </cell>
          <cell r="P3026">
            <v>0</v>
          </cell>
          <cell r="AO3026">
            <v>0</v>
          </cell>
          <cell r="AP3026">
            <v>0</v>
          </cell>
          <cell r="AQ3026">
            <v>0</v>
          </cell>
          <cell r="AR3026">
            <v>0</v>
          </cell>
          <cell r="AS3026">
            <v>0</v>
          </cell>
          <cell r="AT3026">
            <v>0</v>
          </cell>
          <cell r="AU3026">
            <v>0</v>
          </cell>
          <cell r="AV3026">
            <v>0</v>
          </cell>
          <cell r="AW3026">
            <v>0</v>
          </cell>
          <cell r="AX3026">
            <v>0</v>
          </cell>
          <cell r="AY3026">
            <v>0</v>
          </cell>
          <cell r="AZ3026">
            <v>0</v>
          </cell>
          <cell r="BA3026">
            <v>0</v>
          </cell>
          <cell r="BB3026">
            <v>0</v>
          </cell>
          <cell r="BC3026">
            <v>0</v>
          </cell>
          <cell r="BD3026">
            <v>0</v>
          </cell>
          <cell r="BE3026">
            <v>0</v>
          </cell>
          <cell r="BF3026">
            <v>0</v>
          </cell>
          <cell r="BG3026">
            <v>0</v>
          </cell>
          <cell r="BH3026">
            <v>0</v>
          </cell>
          <cell r="BI3026">
            <v>0</v>
          </cell>
          <cell r="BJ3026">
            <v>0</v>
          </cell>
          <cell r="BK3026">
            <v>0</v>
          </cell>
          <cell r="BL3026">
            <v>0</v>
          </cell>
        </row>
        <row r="3027">
          <cell r="B3027" t="str">
            <v>2.1.04.01.00053</v>
          </cell>
          <cell r="C3027" t="str">
            <v xml:space="preserve">NV GLAFKOS                                        </v>
          </cell>
          <cell r="D3027">
            <v>5</v>
          </cell>
          <cell r="E3027">
            <v>0</v>
          </cell>
          <cell r="F3027">
            <v>0</v>
          </cell>
          <cell r="G3027">
            <v>0</v>
          </cell>
          <cell r="H3027">
            <v>0</v>
          </cell>
          <cell r="I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  <cell r="O3027">
            <v>0</v>
          </cell>
          <cell r="P3027">
            <v>0</v>
          </cell>
          <cell r="AO3027">
            <v>0</v>
          </cell>
          <cell r="AP3027">
            <v>0</v>
          </cell>
          <cell r="AQ3027">
            <v>0</v>
          </cell>
          <cell r="AR3027">
            <v>0</v>
          </cell>
          <cell r="AS3027">
            <v>0</v>
          </cell>
          <cell r="AT3027">
            <v>0</v>
          </cell>
          <cell r="AU3027">
            <v>0</v>
          </cell>
          <cell r="AV3027">
            <v>0</v>
          </cell>
          <cell r="AW3027">
            <v>0</v>
          </cell>
          <cell r="AX3027">
            <v>0</v>
          </cell>
          <cell r="AY3027">
            <v>0</v>
          </cell>
          <cell r="AZ3027">
            <v>0</v>
          </cell>
          <cell r="BA3027">
            <v>0</v>
          </cell>
          <cell r="BB3027">
            <v>0</v>
          </cell>
          <cell r="BC3027">
            <v>0</v>
          </cell>
          <cell r="BD3027">
            <v>0</v>
          </cell>
          <cell r="BE3027">
            <v>0</v>
          </cell>
          <cell r="BF3027">
            <v>0</v>
          </cell>
          <cell r="BG3027">
            <v>0</v>
          </cell>
          <cell r="BH3027">
            <v>0</v>
          </cell>
          <cell r="BI3027">
            <v>0</v>
          </cell>
          <cell r="BJ3027">
            <v>0</v>
          </cell>
          <cell r="BK3027">
            <v>0</v>
          </cell>
          <cell r="BL3027">
            <v>0</v>
          </cell>
        </row>
        <row r="3028">
          <cell r="B3028" t="str">
            <v>2.1.04.01.00054</v>
          </cell>
          <cell r="C3028" t="str">
            <v xml:space="preserve">NV GLENCORA                                       </v>
          </cell>
          <cell r="D3028">
            <v>5</v>
          </cell>
          <cell r="E3028">
            <v>0</v>
          </cell>
          <cell r="F3028">
            <v>0</v>
          </cell>
          <cell r="G3028">
            <v>0</v>
          </cell>
          <cell r="H3028">
            <v>0</v>
          </cell>
          <cell r="I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AO3028">
            <v>0</v>
          </cell>
          <cell r="AP3028">
            <v>0</v>
          </cell>
          <cell r="AQ3028">
            <v>0</v>
          </cell>
          <cell r="AR3028">
            <v>0</v>
          </cell>
          <cell r="AS3028">
            <v>0</v>
          </cell>
          <cell r="AT3028">
            <v>0</v>
          </cell>
          <cell r="AU3028">
            <v>0</v>
          </cell>
          <cell r="AV3028">
            <v>0</v>
          </cell>
          <cell r="AW3028">
            <v>0</v>
          </cell>
          <cell r="AX3028">
            <v>0</v>
          </cell>
          <cell r="AY3028">
            <v>0</v>
          </cell>
          <cell r="AZ3028">
            <v>0</v>
          </cell>
          <cell r="BA3028">
            <v>0</v>
          </cell>
          <cell r="BB3028">
            <v>0</v>
          </cell>
          <cell r="BC3028">
            <v>0</v>
          </cell>
          <cell r="BD3028">
            <v>0</v>
          </cell>
          <cell r="BE3028">
            <v>0</v>
          </cell>
          <cell r="BF3028">
            <v>0</v>
          </cell>
          <cell r="BG3028">
            <v>0</v>
          </cell>
          <cell r="BH3028">
            <v>0</v>
          </cell>
          <cell r="BI3028">
            <v>0</v>
          </cell>
          <cell r="BJ3028">
            <v>0</v>
          </cell>
          <cell r="BK3028">
            <v>0</v>
          </cell>
          <cell r="BL3028">
            <v>0</v>
          </cell>
        </row>
        <row r="3029">
          <cell r="B3029" t="str">
            <v>2.1.04.01.00055</v>
          </cell>
          <cell r="C3029" t="str">
            <v xml:space="preserve">NV GOLDEN HARVEST                                 </v>
          </cell>
          <cell r="D3029">
            <v>5</v>
          </cell>
          <cell r="E3029">
            <v>0</v>
          </cell>
          <cell r="F3029">
            <v>0</v>
          </cell>
          <cell r="G3029">
            <v>0</v>
          </cell>
          <cell r="H3029">
            <v>0</v>
          </cell>
          <cell r="I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  <cell r="O3029">
            <v>0</v>
          </cell>
          <cell r="P3029">
            <v>0</v>
          </cell>
          <cell r="AO3029">
            <v>0</v>
          </cell>
          <cell r="AP3029">
            <v>0</v>
          </cell>
          <cell r="AQ3029">
            <v>0</v>
          </cell>
          <cell r="AR3029">
            <v>0</v>
          </cell>
          <cell r="AS3029">
            <v>0</v>
          </cell>
          <cell r="AT3029">
            <v>0</v>
          </cell>
          <cell r="AU3029">
            <v>0</v>
          </cell>
          <cell r="AV3029">
            <v>0</v>
          </cell>
          <cell r="AW3029">
            <v>0</v>
          </cell>
          <cell r="AX3029">
            <v>0</v>
          </cell>
          <cell r="AY3029">
            <v>60265.84</v>
          </cell>
          <cell r="AZ3029">
            <v>60265.84</v>
          </cell>
          <cell r="BA3029">
            <v>60265.84</v>
          </cell>
          <cell r="BB3029">
            <v>16189.39</v>
          </cell>
          <cell r="BC3029">
            <v>16189.39</v>
          </cell>
          <cell r="BD3029">
            <v>0</v>
          </cell>
          <cell r="BE3029">
            <v>0</v>
          </cell>
          <cell r="BF3029">
            <v>0</v>
          </cell>
          <cell r="BG3029">
            <v>0</v>
          </cell>
          <cell r="BH3029">
            <v>0</v>
          </cell>
          <cell r="BI3029">
            <v>0</v>
          </cell>
          <cell r="BJ3029">
            <v>0</v>
          </cell>
          <cell r="BK3029">
            <v>0</v>
          </cell>
          <cell r="BL3029">
            <v>0</v>
          </cell>
        </row>
        <row r="3030">
          <cell r="B3030" t="str">
            <v>2.1.04.01.00056</v>
          </cell>
          <cell r="C3030" t="str">
            <v xml:space="preserve">NV GOLDEN PROSPERITY                              </v>
          </cell>
          <cell r="D3030">
            <v>5</v>
          </cell>
          <cell r="E3030">
            <v>0</v>
          </cell>
          <cell r="F3030">
            <v>0</v>
          </cell>
          <cell r="G3030">
            <v>0</v>
          </cell>
          <cell r="H3030">
            <v>0</v>
          </cell>
          <cell r="I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  <cell r="O3030">
            <v>0</v>
          </cell>
          <cell r="P3030">
            <v>0</v>
          </cell>
          <cell r="AO3030">
            <v>0</v>
          </cell>
          <cell r="AP3030">
            <v>0</v>
          </cell>
          <cell r="AQ3030">
            <v>0</v>
          </cell>
          <cell r="AR3030">
            <v>0</v>
          </cell>
          <cell r="AS3030">
            <v>0</v>
          </cell>
          <cell r="AT3030">
            <v>0</v>
          </cell>
          <cell r="AU3030">
            <v>0</v>
          </cell>
          <cell r="AV3030">
            <v>0</v>
          </cell>
          <cell r="AW3030">
            <v>0</v>
          </cell>
          <cell r="AX3030">
            <v>0</v>
          </cell>
          <cell r="AY3030">
            <v>0</v>
          </cell>
          <cell r="AZ3030">
            <v>0</v>
          </cell>
          <cell r="BA3030">
            <v>0</v>
          </cell>
          <cell r="BB3030">
            <v>0</v>
          </cell>
          <cell r="BC3030">
            <v>0</v>
          </cell>
          <cell r="BD3030">
            <v>0</v>
          </cell>
          <cell r="BE3030">
            <v>0</v>
          </cell>
          <cell r="BF3030">
            <v>0</v>
          </cell>
          <cell r="BG3030">
            <v>0</v>
          </cell>
          <cell r="BH3030">
            <v>0</v>
          </cell>
          <cell r="BI3030">
            <v>0</v>
          </cell>
          <cell r="BJ3030">
            <v>0</v>
          </cell>
          <cell r="BK3030">
            <v>0</v>
          </cell>
          <cell r="BL3030">
            <v>0</v>
          </cell>
        </row>
        <row r="3031">
          <cell r="B3031" t="str">
            <v>2.1.04.01.00057</v>
          </cell>
          <cell r="C3031" t="str">
            <v xml:space="preserve">NV GRIGORUSSA                                     </v>
          </cell>
          <cell r="D3031">
            <v>5</v>
          </cell>
          <cell r="E3031">
            <v>0</v>
          </cell>
          <cell r="F3031">
            <v>0</v>
          </cell>
          <cell r="G3031">
            <v>0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  <cell r="O3031">
            <v>0</v>
          </cell>
          <cell r="P3031">
            <v>0</v>
          </cell>
          <cell r="AO3031">
            <v>0</v>
          </cell>
          <cell r="AP3031">
            <v>0</v>
          </cell>
          <cell r="AQ3031">
            <v>0</v>
          </cell>
          <cell r="AR3031">
            <v>0</v>
          </cell>
          <cell r="AS3031">
            <v>0</v>
          </cell>
          <cell r="AT3031">
            <v>0</v>
          </cell>
          <cell r="AU3031">
            <v>0</v>
          </cell>
          <cell r="AV3031">
            <v>0</v>
          </cell>
          <cell r="AW3031">
            <v>0</v>
          </cell>
          <cell r="AX3031">
            <v>0</v>
          </cell>
          <cell r="AY3031">
            <v>0</v>
          </cell>
          <cell r="AZ3031">
            <v>0</v>
          </cell>
          <cell r="BA3031">
            <v>0</v>
          </cell>
          <cell r="BB3031">
            <v>0</v>
          </cell>
          <cell r="BC3031">
            <v>0</v>
          </cell>
          <cell r="BD3031">
            <v>0</v>
          </cell>
          <cell r="BE3031">
            <v>0</v>
          </cell>
          <cell r="BF3031">
            <v>0</v>
          </cell>
          <cell r="BG3031">
            <v>0</v>
          </cell>
          <cell r="BH3031">
            <v>0</v>
          </cell>
          <cell r="BI3031">
            <v>0</v>
          </cell>
          <cell r="BJ3031">
            <v>0</v>
          </cell>
          <cell r="BK3031">
            <v>0</v>
          </cell>
          <cell r="BL3031">
            <v>0</v>
          </cell>
        </row>
        <row r="3032">
          <cell r="B3032" t="str">
            <v>2.1.04.01.00058</v>
          </cell>
          <cell r="C3032" t="str">
            <v xml:space="preserve">NV HAN HAI                                        </v>
          </cell>
          <cell r="D3032">
            <v>5</v>
          </cell>
          <cell r="E3032">
            <v>0</v>
          </cell>
          <cell r="F3032">
            <v>0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  <cell r="O3032">
            <v>0</v>
          </cell>
          <cell r="P3032">
            <v>0</v>
          </cell>
          <cell r="Q3032">
            <v>352.22</v>
          </cell>
          <cell r="R3032">
            <v>352.22</v>
          </cell>
          <cell r="S3032">
            <v>352.22</v>
          </cell>
          <cell r="T3032">
            <v>352.22</v>
          </cell>
          <cell r="U3032">
            <v>352.22</v>
          </cell>
          <cell r="V3032">
            <v>352.22</v>
          </cell>
          <cell r="W3032">
            <v>352.22</v>
          </cell>
          <cell r="X3032">
            <v>352.22</v>
          </cell>
          <cell r="Y3032">
            <v>0</v>
          </cell>
          <cell r="Z3032">
            <v>0</v>
          </cell>
          <cell r="AA3032">
            <v>0</v>
          </cell>
          <cell r="AB3032">
            <v>0</v>
          </cell>
          <cell r="AC3032">
            <v>0</v>
          </cell>
          <cell r="AD3032">
            <v>0</v>
          </cell>
          <cell r="AE3032">
            <v>0</v>
          </cell>
          <cell r="AF3032">
            <v>0</v>
          </cell>
          <cell r="AG3032">
            <v>0</v>
          </cell>
          <cell r="AH3032">
            <v>0</v>
          </cell>
          <cell r="AI3032">
            <v>0</v>
          </cell>
          <cell r="AJ3032">
            <v>0</v>
          </cell>
          <cell r="AK3032">
            <v>0</v>
          </cell>
          <cell r="AL3032">
            <v>0</v>
          </cell>
          <cell r="AM3032">
            <v>0</v>
          </cell>
          <cell r="AN3032">
            <v>0</v>
          </cell>
          <cell r="AO3032">
            <v>0</v>
          </cell>
          <cell r="AP3032">
            <v>0</v>
          </cell>
          <cell r="AQ3032">
            <v>0</v>
          </cell>
          <cell r="AR3032">
            <v>0</v>
          </cell>
          <cell r="AS3032">
            <v>0</v>
          </cell>
          <cell r="AT3032">
            <v>0</v>
          </cell>
          <cell r="AU3032">
            <v>0</v>
          </cell>
          <cell r="AV3032">
            <v>0</v>
          </cell>
          <cell r="AW3032">
            <v>0</v>
          </cell>
          <cell r="AX3032">
            <v>0</v>
          </cell>
          <cell r="AY3032">
            <v>0</v>
          </cell>
          <cell r="AZ3032">
            <v>0</v>
          </cell>
          <cell r="BA3032">
            <v>0</v>
          </cell>
          <cell r="BB3032">
            <v>0</v>
          </cell>
          <cell r="BC3032">
            <v>0</v>
          </cell>
          <cell r="BD3032">
            <v>0</v>
          </cell>
          <cell r="BE3032">
            <v>0</v>
          </cell>
          <cell r="BF3032">
            <v>0</v>
          </cell>
          <cell r="BG3032">
            <v>0</v>
          </cell>
          <cell r="BH3032">
            <v>0</v>
          </cell>
          <cell r="BI3032">
            <v>0</v>
          </cell>
          <cell r="BJ3032">
            <v>0</v>
          </cell>
          <cell r="BK3032">
            <v>0</v>
          </cell>
          <cell r="BL3032">
            <v>0</v>
          </cell>
        </row>
        <row r="3033">
          <cell r="B3033" t="str">
            <v>2.1.04.01.00059</v>
          </cell>
          <cell r="C3033" t="str">
            <v xml:space="preserve">NV HAPPYMAN                                       </v>
          </cell>
          <cell r="D3033">
            <v>5</v>
          </cell>
          <cell r="E3033">
            <v>0</v>
          </cell>
          <cell r="F3033">
            <v>0</v>
          </cell>
          <cell r="G3033">
            <v>0</v>
          </cell>
          <cell r="H3033">
            <v>0</v>
          </cell>
          <cell r="I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  <cell r="O3033">
            <v>0</v>
          </cell>
          <cell r="P3033">
            <v>0</v>
          </cell>
          <cell r="AO3033">
            <v>0</v>
          </cell>
          <cell r="AP3033">
            <v>0</v>
          </cell>
          <cell r="AQ3033">
            <v>0</v>
          </cell>
          <cell r="AR3033">
            <v>0</v>
          </cell>
          <cell r="AS3033">
            <v>0</v>
          </cell>
          <cell r="AT3033">
            <v>0</v>
          </cell>
          <cell r="AU3033">
            <v>0</v>
          </cell>
          <cell r="AV3033">
            <v>0</v>
          </cell>
          <cell r="AW3033">
            <v>0</v>
          </cell>
          <cell r="AX3033">
            <v>0</v>
          </cell>
          <cell r="AY3033">
            <v>0</v>
          </cell>
          <cell r="AZ3033">
            <v>0</v>
          </cell>
          <cell r="BA3033">
            <v>0</v>
          </cell>
          <cell r="BB3033">
            <v>0</v>
          </cell>
          <cell r="BC3033">
            <v>0</v>
          </cell>
          <cell r="BD3033">
            <v>0</v>
          </cell>
          <cell r="BE3033">
            <v>0</v>
          </cell>
          <cell r="BF3033">
            <v>0</v>
          </cell>
          <cell r="BG3033">
            <v>0</v>
          </cell>
          <cell r="BH3033">
            <v>0</v>
          </cell>
          <cell r="BI3033">
            <v>0</v>
          </cell>
          <cell r="BJ3033">
            <v>0</v>
          </cell>
          <cell r="BK3033">
            <v>0</v>
          </cell>
          <cell r="BL3033">
            <v>0</v>
          </cell>
        </row>
        <row r="3034">
          <cell r="B3034" t="str">
            <v>2.1.04.01.00060</v>
          </cell>
          <cell r="C3034" t="str">
            <v xml:space="preserve">NV HECTOR                                         </v>
          </cell>
          <cell r="D3034">
            <v>5</v>
          </cell>
          <cell r="E3034">
            <v>0</v>
          </cell>
          <cell r="F3034">
            <v>0</v>
          </cell>
          <cell r="G3034">
            <v>0</v>
          </cell>
          <cell r="H3034">
            <v>0</v>
          </cell>
          <cell r="I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AO3034">
            <v>0</v>
          </cell>
          <cell r="AP3034">
            <v>0</v>
          </cell>
          <cell r="AQ3034">
            <v>0</v>
          </cell>
          <cell r="AR3034">
            <v>0</v>
          </cell>
          <cell r="AS3034">
            <v>0</v>
          </cell>
          <cell r="AT3034">
            <v>0</v>
          </cell>
          <cell r="AU3034">
            <v>0</v>
          </cell>
          <cell r="AV3034">
            <v>0</v>
          </cell>
          <cell r="AW3034">
            <v>0</v>
          </cell>
          <cell r="AX3034">
            <v>0</v>
          </cell>
          <cell r="AY3034">
            <v>0</v>
          </cell>
          <cell r="AZ3034">
            <v>0</v>
          </cell>
          <cell r="BA3034">
            <v>0</v>
          </cell>
          <cell r="BB3034">
            <v>0</v>
          </cell>
          <cell r="BC3034">
            <v>0</v>
          </cell>
          <cell r="BD3034">
            <v>0</v>
          </cell>
          <cell r="BE3034">
            <v>0</v>
          </cell>
          <cell r="BF3034">
            <v>0</v>
          </cell>
          <cell r="BG3034">
            <v>0</v>
          </cell>
          <cell r="BH3034">
            <v>0</v>
          </cell>
          <cell r="BI3034">
            <v>0</v>
          </cell>
          <cell r="BJ3034">
            <v>0</v>
          </cell>
          <cell r="BK3034">
            <v>0</v>
          </cell>
          <cell r="BL3034">
            <v>0</v>
          </cell>
        </row>
        <row r="3035">
          <cell r="B3035" t="str">
            <v>2.1.04.01.00061</v>
          </cell>
          <cell r="C3035" t="str">
            <v xml:space="preserve">NV HOLLY                                          </v>
          </cell>
          <cell r="D3035">
            <v>5</v>
          </cell>
          <cell r="E3035">
            <v>0</v>
          </cell>
          <cell r="F3035">
            <v>0</v>
          </cell>
          <cell r="G3035">
            <v>0</v>
          </cell>
          <cell r="H3035">
            <v>0</v>
          </cell>
          <cell r="I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  <cell r="O3035">
            <v>0</v>
          </cell>
          <cell r="P3035">
            <v>0</v>
          </cell>
          <cell r="AO3035">
            <v>0</v>
          </cell>
          <cell r="AP3035">
            <v>0</v>
          </cell>
          <cell r="AQ3035">
            <v>0</v>
          </cell>
          <cell r="AR3035">
            <v>0</v>
          </cell>
          <cell r="AS3035">
            <v>0</v>
          </cell>
          <cell r="AT3035">
            <v>0</v>
          </cell>
          <cell r="AU3035">
            <v>0</v>
          </cell>
          <cell r="AV3035">
            <v>0</v>
          </cell>
          <cell r="AW3035">
            <v>0</v>
          </cell>
          <cell r="AX3035">
            <v>0</v>
          </cell>
          <cell r="AY3035">
            <v>0</v>
          </cell>
          <cell r="AZ3035">
            <v>0</v>
          </cell>
          <cell r="BA3035">
            <v>0</v>
          </cell>
          <cell r="BB3035">
            <v>0</v>
          </cell>
          <cell r="BC3035">
            <v>0</v>
          </cell>
          <cell r="BD3035">
            <v>0</v>
          </cell>
          <cell r="BE3035">
            <v>0</v>
          </cell>
          <cell r="BF3035">
            <v>0</v>
          </cell>
          <cell r="BG3035">
            <v>0</v>
          </cell>
          <cell r="BH3035">
            <v>0</v>
          </cell>
          <cell r="BI3035">
            <v>0</v>
          </cell>
          <cell r="BJ3035">
            <v>0</v>
          </cell>
          <cell r="BK3035">
            <v>0</v>
          </cell>
          <cell r="BL3035">
            <v>0</v>
          </cell>
        </row>
        <row r="3036">
          <cell r="B3036" t="str">
            <v>2.1.04.01.00062</v>
          </cell>
          <cell r="C3036" t="str">
            <v xml:space="preserve">NV IBIS ARROW                                     </v>
          </cell>
          <cell r="D3036">
            <v>5</v>
          </cell>
          <cell r="E3036">
            <v>0</v>
          </cell>
          <cell r="F3036">
            <v>0</v>
          </cell>
          <cell r="G3036">
            <v>0</v>
          </cell>
          <cell r="H3036">
            <v>0</v>
          </cell>
          <cell r="I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  <cell r="O3036">
            <v>0</v>
          </cell>
          <cell r="P3036">
            <v>0</v>
          </cell>
          <cell r="AO3036">
            <v>0</v>
          </cell>
          <cell r="AP3036">
            <v>0</v>
          </cell>
          <cell r="AQ3036">
            <v>0</v>
          </cell>
          <cell r="AR3036">
            <v>0</v>
          </cell>
          <cell r="AS3036">
            <v>0</v>
          </cell>
          <cell r="AT3036">
            <v>0</v>
          </cell>
          <cell r="AU3036">
            <v>0</v>
          </cell>
          <cell r="AV3036">
            <v>0</v>
          </cell>
          <cell r="AW3036">
            <v>0</v>
          </cell>
          <cell r="AX3036">
            <v>0</v>
          </cell>
          <cell r="AY3036">
            <v>0</v>
          </cell>
          <cell r="AZ3036">
            <v>0</v>
          </cell>
          <cell r="BA3036">
            <v>0</v>
          </cell>
          <cell r="BB3036">
            <v>0</v>
          </cell>
          <cell r="BC3036">
            <v>0</v>
          </cell>
          <cell r="BD3036">
            <v>0</v>
          </cell>
          <cell r="BE3036">
            <v>0</v>
          </cell>
          <cell r="BF3036">
            <v>0</v>
          </cell>
          <cell r="BG3036">
            <v>0</v>
          </cell>
          <cell r="BH3036">
            <v>0</v>
          </cell>
          <cell r="BI3036">
            <v>0</v>
          </cell>
          <cell r="BJ3036">
            <v>0</v>
          </cell>
          <cell r="BK3036">
            <v>0</v>
          </cell>
          <cell r="BL3036">
            <v>0</v>
          </cell>
        </row>
        <row r="3037">
          <cell r="B3037" t="str">
            <v>2.1.04.01.00063</v>
          </cell>
          <cell r="C3037" t="str">
            <v xml:space="preserve">NV ISLAND GEM                                     </v>
          </cell>
          <cell r="D3037">
            <v>5</v>
          </cell>
          <cell r="E3037">
            <v>0</v>
          </cell>
          <cell r="F3037">
            <v>0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  <cell r="O3037">
            <v>0</v>
          </cell>
          <cell r="P3037">
            <v>0</v>
          </cell>
          <cell r="AO3037">
            <v>0</v>
          </cell>
          <cell r="AP3037">
            <v>0</v>
          </cell>
          <cell r="AQ3037">
            <v>0</v>
          </cell>
          <cell r="AR3037">
            <v>0</v>
          </cell>
          <cell r="AS3037">
            <v>0</v>
          </cell>
          <cell r="AT3037">
            <v>0</v>
          </cell>
          <cell r="AU3037">
            <v>0</v>
          </cell>
          <cell r="AV3037">
            <v>0</v>
          </cell>
          <cell r="AW3037">
            <v>0</v>
          </cell>
          <cell r="AX3037">
            <v>0</v>
          </cell>
          <cell r="AY3037">
            <v>0</v>
          </cell>
          <cell r="AZ3037">
            <v>0</v>
          </cell>
          <cell r="BA3037">
            <v>0</v>
          </cell>
          <cell r="BB3037">
            <v>0</v>
          </cell>
          <cell r="BC3037">
            <v>0</v>
          </cell>
          <cell r="BD3037">
            <v>0</v>
          </cell>
          <cell r="BE3037">
            <v>0</v>
          </cell>
          <cell r="BF3037">
            <v>0</v>
          </cell>
          <cell r="BG3037">
            <v>0</v>
          </cell>
          <cell r="BH3037">
            <v>0</v>
          </cell>
          <cell r="BI3037">
            <v>0</v>
          </cell>
          <cell r="BJ3037">
            <v>0</v>
          </cell>
          <cell r="BK3037">
            <v>0</v>
          </cell>
          <cell r="BL3037">
            <v>0</v>
          </cell>
        </row>
        <row r="3038">
          <cell r="B3038" t="str">
            <v>2.1.04.01.00064</v>
          </cell>
          <cell r="C3038" t="str">
            <v xml:space="preserve">NV JUFU                                           </v>
          </cell>
          <cell r="D3038">
            <v>5</v>
          </cell>
          <cell r="E3038">
            <v>0</v>
          </cell>
          <cell r="F3038">
            <v>0</v>
          </cell>
          <cell r="G3038">
            <v>0</v>
          </cell>
          <cell r="H3038">
            <v>0</v>
          </cell>
          <cell r="I3038">
            <v>0</v>
          </cell>
          <cell r="J3038">
            <v>0</v>
          </cell>
          <cell r="K3038">
            <v>0</v>
          </cell>
          <cell r="L3038">
            <v>0</v>
          </cell>
          <cell r="M3038">
            <v>0</v>
          </cell>
          <cell r="N3038">
            <v>0</v>
          </cell>
          <cell r="O3038">
            <v>0</v>
          </cell>
          <cell r="P3038">
            <v>0</v>
          </cell>
          <cell r="AO3038">
            <v>0</v>
          </cell>
          <cell r="AP3038">
            <v>0</v>
          </cell>
          <cell r="AQ3038">
            <v>0</v>
          </cell>
          <cell r="AR3038">
            <v>0</v>
          </cell>
          <cell r="AS3038">
            <v>0</v>
          </cell>
          <cell r="AT3038">
            <v>0</v>
          </cell>
          <cell r="AU3038">
            <v>0</v>
          </cell>
          <cell r="AV3038">
            <v>0</v>
          </cell>
          <cell r="AW3038">
            <v>0</v>
          </cell>
          <cell r="AX3038">
            <v>0</v>
          </cell>
          <cell r="AY3038">
            <v>0</v>
          </cell>
          <cell r="AZ3038">
            <v>0</v>
          </cell>
          <cell r="BA3038">
            <v>0</v>
          </cell>
          <cell r="BB3038">
            <v>0</v>
          </cell>
          <cell r="BC3038">
            <v>0</v>
          </cell>
          <cell r="BD3038">
            <v>0</v>
          </cell>
          <cell r="BE3038">
            <v>0</v>
          </cell>
          <cell r="BF3038">
            <v>0</v>
          </cell>
          <cell r="BG3038">
            <v>0</v>
          </cell>
          <cell r="BH3038">
            <v>0</v>
          </cell>
          <cell r="BI3038">
            <v>0</v>
          </cell>
          <cell r="BJ3038">
            <v>0</v>
          </cell>
          <cell r="BK3038">
            <v>0</v>
          </cell>
          <cell r="BL3038">
            <v>0</v>
          </cell>
        </row>
        <row r="3039">
          <cell r="B3039" t="str">
            <v>2.1.04.01.00065</v>
          </cell>
          <cell r="C3039" t="str">
            <v xml:space="preserve">NV JUPITER LIGHT                                  </v>
          </cell>
          <cell r="D3039">
            <v>5</v>
          </cell>
          <cell r="E3039">
            <v>0</v>
          </cell>
          <cell r="F3039">
            <v>0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  <cell r="M3039">
            <v>0</v>
          </cell>
          <cell r="N3039">
            <v>0</v>
          </cell>
          <cell r="O3039">
            <v>0</v>
          </cell>
          <cell r="P3039">
            <v>0</v>
          </cell>
          <cell r="AO3039">
            <v>0</v>
          </cell>
          <cell r="AP3039">
            <v>0</v>
          </cell>
          <cell r="AQ3039">
            <v>0</v>
          </cell>
          <cell r="AR3039">
            <v>0</v>
          </cell>
          <cell r="AS3039">
            <v>0</v>
          </cell>
          <cell r="AT3039">
            <v>0</v>
          </cell>
          <cell r="AU3039">
            <v>0</v>
          </cell>
          <cell r="AV3039">
            <v>188762.88</v>
          </cell>
          <cell r="AW3039">
            <v>188762.88</v>
          </cell>
          <cell r="AX3039">
            <v>87491.839999999997</v>
          </cell>
          <cell r="AY3039">
            <v>87491.839999999997</v>
          </cell>
          <cell r="AZ3039">
            <v>0</v>
          </cell>
          <cell r="BA3039">
            <v>0</v>
          </cell>
          <cell r="BB3039">
            <v>0</v>
          </cell>
          <cell r="BC3039">
            <v>0</v>
          </cell>
          <cell r="BD3039">
            <v>0</v>
          </cell>
          <cell r="BE3039">
            <v>0</v>
          </cell>
          <cell r="BF3039">
            <v>0</v>
          </cell>
          <cell r="BG3039">
            <v>0</v>
          </cell>
          <cell r="BH3039">
            <v>0</v>
          </cell>
          <cell r="BI3039">
            <v>0</v>
          </cell>
          <cell r="BJ3039">
            <v>0</v>
          </cell>
          <cell r="BK3039">
            <v>0</v>
          </cell>
          <cell r="BL3039">
            <v>0</v>
          </cell>
        </row>
        <row r="3040">
          <cell r="B3040" t="str">
            <v>2.1.04.01.00066</v>
          </cell>
          <cell r="C3040" t="str">
            <v xml:space="preserve">NV KANARIS                                        </v>
          </cell>
          <cell r="D3040">
            <v>5</v>
          </cell>
          <cell r="E3040">
            <v>0</v>
          </cell>
          <cell r="F3040">
            <v>0</v>
          </cell>
          <cell r="G3040">
            <v>0</v>
          </cell>
          <cell r="H3040">
            <v>0</v>
          </cell>
          <cell r="I3040">
            <v>0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  <cell r="O3040">
            <v>0</v>
          </cell>
          <cell r="P3040">
            <v>0</v>
          </cell>
          <cell r="AO3040">
            <v>0</v>
          </cell>
          <cell r="AP3040">
            <v>0</v>
          </cell>
          <cell r="AQ3040">
            <v>0</v>
          </cell>
          <cell r="AR3040">
            <v>0</v>
          </cell>
          <cell r="AS3040">
            <v>0</v>
          </cell>
          <cell r="AT3040">
            <v>0</v>
          </cell>
          <cell r="AU3040">
            <v>0</v>
          </cell>
          <cell r="AV3040">
            <v>0</v>
          </cell>
          <cell r="AW3040">
            <v>0</v>
          </cell>
          <cell r="AX3040">
            <v>0</v>
          </cell>
          <cell r="AY3040">
            <v>0</v>
          </cell>
          <cell r="AZ3040">
            <v>0</v>
          </cell>
          <cell r="BA3040">
            <v>0</v>
          </cell>
          <cell r="BB3040">
            <v>0</v>
          </cell>
          <cell r="BC3040">
            <v>0</v>
          </cell>
          <cell r="BD3040">
            <v>0</v>
          </cell>
          <cell r="BE3040">
            <v>0</v>
          </cell>
          <cell r="BF3040">
            <v>0</v>
          </cell>
          <cell r="BG3040">
            <v>0</v>
          </cell>
          <cell r="BH3040">
            <v>0</v>
          </cell>
          <cell r="BI3040">
            <v>0</v>
          </cell>
          <cell r="BJ3040">
            <v>0</v>
          </cell>
          <cell r="BK3040">
            <v>0</v>
          </cell>
          <cell r="BL3040">
            <v>0</v>
          </cell>
        </row>
        <row r="3041">
          <cell r="B3041" t="str">
            <v>2.1.04.01.00067</v>
          </cell>
          <cell r="C3041" t="str">
            <v xml:space="preserve">NV KAPITAN CHUKCHIN                               </v>
          </cell>
          <cell r="D3041">
            <v>5</v>
          </cell>
          <cell r="E3041">
            <v>0</v>
          </cell>
          <cell r="F3041">
            <v>0</v>
          </cell>
          <cell r="G3041">
            <v>0</v>
          </cell>
          <cell r="H3041">
            <v>0</v>
          </cell>
          <cell r="I3041">
            <v>0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  <cell r="O3041">
            <v>0</v>
          </cell>
          <cell r="P3041">
            <v>0</v>
          </cell>
          <cell r="AO3041">
            <v>0</v>
          </cell>
          <cell r="AP3041">
            <v>0</v>
          </cell>
          <cell r="AQ3041">
            <v>0</v>
          </cell>
          <cell r="AR3041">
            <v>0</v>
          </cell>
          <cell r="AS3041">
            <v>0</v>
          </cell>
          <cell r="AT3041">
            <v>0</v>
          </cell>
          <cell r="AU3041">
            <v>0</v>
          </cell>
          <cell r="AV3041">
            <v>0</v>
          </cell>
          <cell r="AW3041">
            <v>0</v>
          </cell>
          <cell r="AX3041">
            <v>0</v>
          </cell>
          <cell r="AY3041">
            <v>0</v>
          </cell>
          <cell r="AZ3041">
            <v>0</v>
          </cell>
          <cell r="BA3041">
            <v>0</v>
          </cell>
          <cell r="BB3041">
            <v>0</v>
          </cell>
          <cell r="BC3041">
            <v>0</v>
          </cell>
          <cell r="BD3041">
            <v>0</v>
          </cell>
          <cell r="BE3041">
            <v>0</v>
          </cell>
          <cell r="BF3041">
            <v>0</v>
          </cell>
          <cell r="BG3041">
            <v>0</v>
          </cell>
          <cell r="BH3041">
            <v>0</v>
          </cell>
          <cell r="BI3041">
            <v>0</v>
          </cell>
          <cell r="BJ3041">
            <v>0</v>
          </cell>
          <cell r="BK3041">
            <v>0</v>
          </cell>
          <cell r="BL3041">
            <v>0</v>
          </cell>
        </row>
        <row r="3042">
          <cell r="B3042" t="str">
            <v>2.1.04.01.00068</v>
          </cell>
          <cell r="C3042" t="str">
            <v xml:space="preserve">NV KARAGOL                                        </v>
          </cell>
          <cell r="D3042">
            <v>5</v>
          </cell>
          <cell r="E3042">
            <v>0</v>
          </cell>
          <cell r="F3042">
            <v>0</v>
          </cell>
          <cell r="G3042">
            <v>0</v>
          </cell>
          <cell r="H3042">
            <v>0</v>
          </cell>
          <cell r="I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  <cell r="AO3042">
            <v>0</v>
          </cell>
          <cell r="AP3042">
            <v>0</v>
          </cell>
          <cell r="AQ3042">
            <v>0</v>
          </cell>
          <cell r="AR3042">
            <v>0</v>
          </cell>
          <cell r="AS3042">
            <v>0</v>
          </cell>
          <cell r="AT3042">
            <v>0</v>
          </cell>
          <cell r="AU3042">
            <v>0</v>
          </cell>
          <cell r="AV3042">
            <v>0</v>
          </cell>
          <cell r="AW3042">
            <v>0</v>
          </cell>
          <cell r="AX3042">
            <v>0</v>
          </cell>
          <cell r="AY3042">
            <v>0</v>
          </cell>
          <cell r="AZ3042">
            <v>0</v>
          </cell>
          <cell r="BA3042">
            <v>0</v>
          </cell>
          <cell r="BB3042">
            <v>0</v>
          </cell>
          <cell r="BC3042">
            <v>0</v>
          </cell>
          <cell r="BD3042">
            <v>0</v>
          </cell>
          <cell r="BE3042">
            <v>0</v>
          </cell>
          <cell r="BF3042">
            <v>0</v>
          </cell>
          <cell r="BG3042">
            <v>0</v>
          </cell>
          <cell r="BH3042">
            <v>0</v>
          </cell>
          <cell r="BI3042">
            <v>0</v>
          </cell>
          <cell r="BJ3042">
            <v>0</v>
          </cell>
          <cell r="BK3042">
            <v>0</v>
          </cell>
          <cell r="BL3042">
            <v>0</v>
          </cell>
        </row>
        <row r="3043">
          <cell r="B3043" t="str">
            <v>2.1.04.01.00069</v>
          </cell>
          <cell r="C3043" t="str">
            <v xml:space="preserve">NV KIELDRICHT                                     </v>
          </cell>
          <cell r="D3043">
            <v>5</v>
          </cell>
          <cell r="E3043">
            <v>0</v>
          </cell>
          <cell r="F3043">
            <v>0</v>
          </cell>
          <cell r="G3043">
            <v>0</v>
          </cell>
          <cell r="H3043">
            <v>0</v>
          </cell>
          <cell r="I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AO3043">
            <v>0</v>
          </cell>
          <cell r="AP3043">
            <v>0</v>
          </cell>
          <cell r="AQ3043">
            <v>0</v>
          </cell>
          <cell r="AR3043">
            <v>0</v>
          </cell>
          <cell r="AS3043">
            <v>0</v>
          </cell>
          <cell r="AT3043">
            <v>0</v>
          </cell>
          <cell r="AU3043">
            <v>0</v>
          </cell>
          <cell r="AV3043">
            <v>0</v>
          </cell>
          <cell r="AW3043">
            <v>0</v>
          </cell>
          <cell r="AX3043">
            <v>0</v>
          </cell>
          <cell r="AY3043">
            <v>0</v>
          </cell>
          <cell r="AZ3043">
            <v>0</v>
          </cell>
          <cell r="BA3043">
            <v>0</v>
          </cell>
          <cell r="BB3043">
            <v>0</v>
          </cell>
          <cell r="BC3043">
            <v>0</v>
          </cell>
          <cell r="BD3043">
            <v>0</v>
          </cell>
          <cell r="BE3043">
            <v>0</v>
          </cell>
          <cell r="BF3043">
            <v>0</v>
          </cell>
          <cell r="BG3043">
            <v>0</v>
          </cell>
          <cell r="BH3043">
            <v>0</v>
          </cell>
          <cell r="BI3043">
            <v>0</v>
          </cell>
          <cell r="BJ3043">
            <v>0</v>
          </cell>
          <cell r="BK3043">
            <v>0</v>
          </cell>
          <cell r="BL3043">
            <v>0</v>
          </cell>
        </row>
        <row r="3044">
          <cell r="B3044" t="str">
            <v>2.1.04.01.00070</v>
          </cell>
          <cell r="C3044" t="str">
            <v xml:space="preserve">NV KOKTEBEL                                       </v>
          </cell>
          <cell r="D3044">
            <v>5</v>
          </cell>
          <cell r="E3044">
            <v>0</v>
          </cell>
          <cell r="F3044">
            <v>0</v>
          </cell>
          <cell r="G3044">
            <v>0</v>
          </cell>
          <cell r="H3044">
            <v>0</v>
          </cell>
          <cell r="I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  <cell r="O3044">
            <v>0</v>
          </cell>
          <cell r="P3044">
            <v>0</v>
          </cell>
          <cell r="AO3044">
            <v>0</v>
          </cell>
          <cell r="AP3044">
            <v>0</v>
          </cell>
          <cell r="AQ3044">
            <v>0</v>
          </cell>
          <cell r="AR3044">
            <v>0</v>
          </cell>
          <cell r="AS3044">
            <v>0</v>
          </cell>
          <cell r="AT3044">
            <v>0</v>
          </cell>
          <cell r="AU3044">
            <v>0</v>
          </cell>
          <cell r="AV3044">
            <v>0</v>
          </cell>
          <cell r="AW3044">
            <v>0</v>
          </cell>
          <cell r="AX3044">
            <v>0</v>
          </cell>
          <cell r="AY3044">
            <v>0</v>
          </cell>
          <cell r="AZ3044">
            <v>0</v>
          </cell>
          <cell r="BA3044">
            <v>0</v>
          </cell>
          <cell r="BB3044">
            <v>0</v>
          </cell>
          <cell r="BC3044">
            <v>0</v>
          </cell>
          <cell r="BD3044">
            <v>0</v>
          </cell>
          <cell r="BE3044">
            <v>0</v>
          </cell>
          <cell r="BF3044">
            <v>0</v>
          </cell>
          <cell r="BG3044">
            <v>0</v>
          </cell>
          <cell r="BH3044">
            <v>0</v>
          </cell>
          <cell r="BI3044">
            <v>0</v>
          </cell>
          <cell r="BJ3044">
            <v>0</v>
          </cell>
          <cell r="BK3044">
            <v>0</v>
          </cell>
          <cell r="BL3044">
            <v>0</v>
          </cell>
        </row>
        <row r="3045">
          <cell r="B3045" t="str">
            <v>2.1.04.01.00071</v>
          </cell>
          <cell r="C3045" t="str">
            <v xml:space="preserve">NV KOZNITSA                                       </v>
          </cell>
          <cell r="D3045">
            <v>5</v>
          </cell>
          <cell r="E3045">
            <v>0</v>
          </cell>
          <cell r="F3045">
            <v>0</v>
          </cell>
          <cell r="G3045">
            <v>0</v>
          </cell>
          <cell r="H3045">
            <v>0</v>
          </cell>
          <cell r="I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  <cell r="O3045">
            <v>0</v>
          </cell>
          <cell r="P3045">
            <v>0</v>
          </cell>
          <cell r="AO3045">
            <v>0</v>
          </cell>
          <cell r="AP3045">
            <v>0</v>
          </cell>
          <cell r="AQ3045">
            <v>0</v>
          </cell>
          <cell r="AR3045">
            <v>0</v>
          </cell>
          <cell r="AS3045">
            <v>0</v>
          </cell>
          <cell r="AT3045">
            <v>0</v>
          </cell>
          <cell r="AU3045">
            <v>0</v>
          </cell>
          <cell r="AV3045">
            <v>0</v>
          </cell>
          <cell r="AW3045">
            <v>0</v>
          </cell>
          <cell r="AX3045">
            <v>0</v>
          </cell>
          <cell r="AY3045">
            <v>0</v>
          </cell>
          <cell r="AZ3045">
            <v>0</v>
          </cell>
          <cell r="BA3045">
            <v>0</v>
          </cell>
          <cell r="BB3045">
            <v>0</v>
          </cell>
          <cell r="BC3045">
            <v>0</v>
          </cell>
          <cell r="BD3045">
            <v>0</v>
          </cell>
          <cell r="BE3045">
            <v>0</v>
          </cell>
          <cell r="BF3045">
            <v>0</v>
          </cell>
          <cell r="BG3045">
            <v>0</v>
          </cell>
          <cell r="BH3045">
            <v>0</v>
          </cell>
          <cell r="BI3045">
            <v>0</v>
          </cell>
          <cell r="BJ3045">
            <v>0</v>
          </cell>
          <cell r="BK3045">
            <v>0</v>
          </cell>
          <cell r="BL3045">
            <v>0</v>
          </cell>
        </row>
        <row r="3046">
          <cell r="B3046" t="str">
            <v>2.1.04.01.00072</v>
          </cell>
          <cell r="C3046" t="str">
            <v xml:space="preserve">NV LADY FORTUNE                                   </v>
          </cell>
          <cell r="D3046">
            <v>5</v>
          </cell>
          <cell r="E3046">
            <v>0</v>
          </cell>
          <cell r="F3046">
            <v>0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  <cell r="AO3046">
            <v>0</v>
          </cell>
          <cell r="AP3046">
            <v>0</v>
          </cell>
          <cell r="AQ3046">
            <v>0</v>
          </cell>
          <cell r="AR3046">
            <v>0</v>
          </cell>
          <cell r="AS3046">
            <v>0</v>
          </cell>
          <cell r="AT3046">
            <v>0</v>
          </cell>
          <cell r="AU3046">
            <v>0</v>
          </cell>
          <cell r="AV3046">
            <v>0</v>
          </cell>
          <cell r="AW3046">
            <v>0</v>
          </cell>
          <cell r="AX3046">
            <v>0</v>
          </cell>
          <cell r="AY3046">
            <v>0</v>
          </cell>
          <cell r="AZ3046">
            <v>0</v>
          </cell>
          <cell r="BA3046">
            <v>0</v>
          </cell>
          <cell r="BB3046">
            <v>0</v>
          </cell>
          <cell r="BC3046">
            <v>0</v>
          </cell>
          <cell r="BD3046">
            <v>0</v>
          </cell>
          <cell r="BE3046">
            <v>0</v>
          </cell>
          <cell r="BF3046">
            <v>0</v>
          </cell>
          <cell r="BG3046">
            <v>0</v>
          </cell>
          <cell r="BH3046">
            <v>0</v>
          </cell>
          <cell r="BI3046">
            <v>0</v>
          </cell>
          <cell r="BJ3046">
            <v>0</v>
          </cell>
          <cell r="BK3046">
            <v>0</v>
          </cell>
          <cell r="BL3046">
            <v>0</v>
          </cell>
        </row>
        <row r="3047">
          <cell r="B3047" t="str">
            <v>2.1.04.01.00073</v>
          </cell>
          <cell r="C3047" t="str">
            <v xml:space="preserve">NV LAGOON                                         </v>
          </cell>
          <cell r="D3047">
            <v>5</v>
          </cell>
          <cell r="E3047">
            <v>0</v>
          </cell>
          <cell r="F3047">
            <v>0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  <cell r="O3047">
            <v>0</v>
          </cell>
          <cell r="P3047">
            <v>0</v>
          </cell>
          <cell r="AO3047">
            <v>0</v>
          </cell>
          <cell r="AP3047">
            <v>0</v>
          </cell>
          <cell r="AQ3047">
            <v>0</v>
          </cell>
          <cell r="AR3047">
            <v>0</v>
          </cell>
          <cell r="AS3047">
            <v>0</v>
          </cell>
          <cell r="AT3047">
            <v>0</v>
          </cell>
          <cell r="AU3047">
            <v>0</v>
          </cell>
          <cell r="AV3047">
            <v>0</v>
          </cell>
          <cell r="AW3047">
            <v>0</v>
          </cell>
          <cell r="AX3047">
            <v>0</v>
          </cell>
          <cell r="AY3047">
            <v>0</v>
          </cell>
          <cell r="AZ3047">
            <v>0</v>
          </cell>
          <cell r="BA3047">
            <v>0</v>
          </cell>
          <cell r="BB3047">
            <v>0</v>
          </cell>
          <cell r="BC3047">
            <v>0</v>
          </cell>
          <cell r="BD3047">
            <v>0</v>
          </cell>
          <cell r="BE3047">
            <v>0</v>
          </cell>
          <cell r="BF3047">
            <v>0</v>
          </cell>
          <cell r="BG3047">
            <v>0</v>
          </cell>
          <cell r="BH3047">
            <v>0</v>
          </cell>
          <cell r="BI3047">
            <v>0</v>
          </cell>
          <cell r="BJ3047">
            <v>0</v>
          </cell>
          <cell r="BK3047">
            <v>0</v>
          </cell>
          <cell r="BL3047">
            <v>0</v>
          </cell>
        </row>
        <row r="3048">
          <cell r="B3048" t="str">
            <v>2.1.04.01.00074</v>
          </cell>
          <cell r="C3048" t="str">
            <v xml:space="preserve">NV LAKE ONEIDA                                    </v>
          </cell>
          <cell r="D3048">
            <v>5</v>
          </cell>
          <cell r="E3048">
            <v>0</v>
          </cell>
          <cell r="F3048">
            <v>0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AO3048">
            <v>0</v>
          </cell>
          <cell r="AP3048">
            <v>0</v>
          </cell>
          <cell r="AQ3048">
            <v>0</v>
          </cell>
          <cell r="AR3048">
            <v>0</v>
          </cell>
          <cell r="AS3048">
            <v>0</v>
          </cell>
          <cell r="AT3048">
            <v>0</v>
          </cell>
          <cell r="AU3048">
            <v>0</v>
          </cell>
          <cell r="AV3048">
            <v>0</v>
          </cell>
          <cell r="AW3048">
            <v>0</v>
          </cell>
          <cell r="AX3048">
            <v>0</v>
          </cell>
          <cell r="AY3048">
            <v>0</v>
          </cell>
          <cell r="AZ3048">
            <v>0</v>
          </cell>
          <cell r="BA3048">
            <v>0</v>
          </cell>
          <cell r="BB3048">
            <v>0</v>
          </cell>
          <cell r="BC3048">
            <v>0</v>
          </cell>
          <cell r="BD3048">
            <v>0</v>
          </cell>
          <cell r="BE3048">
            <v>0</v>
          </cell>
          <cell r="BF3048">
            <v>0</v>
          </cell>
          <cell r="BG3048">
            <v>0</v>
          </cell>
          <cell r="BH3048">
            <v>0</v>
          </cell>
          <cell r="BI3048">
            <v>0</v>
          </cell>
          <cell r="BJ3048">
            <v>0</v>
          </cell>
          <cell r="BK3048">
            <v>0</v>
          </cell>
          <cell r="BL3048">
            <v>0</v>
          </cell>
        </row>
        <row r="3049">
          <cell r="B3049" t="str">
            <v>2.1.04.01.00075</v>
          </cell>
          <cell r="C3049" t="str">
            <v xml:space="preserve">NV LAVAUX                                         </v>
          </cell>
          <cell r="D3049">
            <v>5</v>
          </cell>
          <cell r="E3049">
            <v>0</v>
          </cell>
          <cell r="F3049">
            <v>0</v>
          </cell>
          <cell r="G3049">
            <v>0</v>
          </cell>
          <cell r="H3049">
            <v>0</v>
          </cell>
          <cell r="I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  <cell r="O3049">
            <v>0</v>
          </cell>
          <cell r="P3049">
            <v>0</v>
          </cell>
          <cell r="AO3049">
            <v>0</v>
          </cell>
          <cell r="AP3049">
            <v>0</v>
          </cell>
          <cell r="AQ3049">
            <v>0</v>
          </cell>
          <cell r="AR3049">
            <v>0</v>
          </cell>
          <cell r="AS3049">
            <v>0</v>
          </cell>
          <cell r="AT3049">
            <v>0</v>
          </cell>
          <cell r="AU3049">
            <v>0</v>
          </cell>
          <cell r="AV3049">
            <v>0</v>
          </cell>
          <cell r="AW3049">
            <v>0</v>
          </cell>
          <cell r="AX3049">
            <v>0</v>
          </cell>
          <cell r="AY3049">
            <v>0</v>
          </cell>
          <cell r="AZ3049">
            <v>0</v>
          </cell>
          <cell r="BA3049">
            <v>0</v>
          </cell>
          <cell r="BB3049">
            <v>0</v>
          </cell>
          <cell r="BC3049">
            <v>0</v>
          </cell>
          <cell r="BD3049">
            <v>0</v>
          </cell>
          <cell r="BE3049">
            <v>0</v>
          </cell>
          <cell r="BF3049">
            <v>0</v>
          </cell>
          <cell r="BG3049">
            <v>0</v>
          </cell>
          <cell r="BH3049">
            <v>0</v>
          </cell>
          <cell r="BI3049">
            <v>0</v>
          </cell>
          <cell r="BJ3049">
            <v>0</v>
          </cell>
          <cell r="BK3049">
            <v>0</v>
          </cell>
          <cell r="BL3049">
            <v>0</v>
          </cell>
        </row>
        <row r="3050">
          <cell r="B3050" t="str">
            <v>2.1.04.01.00076</v>
          </cell>
          <cell r="C3050" t="str">
            <v xml:space="preserve">NV LEO                                            </v>
          </cell>
          <cell r="D3050">
            <v>5</v>
          </cell>
          <cell r="E3050">
            <v>0</v>
          </cell>
          <cell r="F3050">
            <v>0</v>
          </cell>
          <cell r="G3050">
            <v>0</v>
          </cell>
          <cell r="H3050">
            <v>0</v>
          </cell>
          <cell r="I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  <cell r="O3050">
            <v>0</v>
          </cell>
          <cell r="P3050">
            <v>0</v>
          </cell>
          <cell r="AO3050">
            <v>0</v>
          </cell>
          <cell r="AP3050">
            <v>0</v>
          </cell>
          <cell r="AQ3050">
            <v>0</v>
          </cell>
          <cell r="AR3050">
            <v>0</v>
          </cell>
          <cell r="AS3050">
            <v>0</v>
          </cell>
          <cell r="AT3050">
            <v>0</v>
          </cell>
          <cell r="AU3050">
            <v>0</v>
          </cell>
          <cell r="AV3050">
            <v>0</v>
          </cell>
          <cell r="AW3050">
            <v>0</v>
          </cell>
          <cell r="AX3050">
            <v>0</v>
          </cell>
          <cell r="AY3050">
            <v>0</v>
          </cell>
          <cell r="AZ3050">
            <v>0</v>
          </cell>
          <cell r="BA3050">
            <v>0</v>
          </cell>
          <cell r="BB3050">
            <v>0</v>
          </cell>
          <cell r="BC3050">
            <v>0</v>
          </cell>
          <cell r="BD3050">
            <v>0</v>
          </cell>
          <cell r="BE3050">
            <v>0</v>
          </cell>
          <cell r="BF3050">
            <v>0</v>
          </cell>
          <cell r="BG3050">
            <v>0</v>
          </cell>
          <cell r="BH3050">
            <v>0</v>
          </cell>
          <cell r="BI3050">
            <v>0</v>
          </cell>
          <cell r="BJ3050">
            <v>0</v>
          </cell>
          <cell r="BK3050">
            <v>0</v>
          </cell>
          <cell r="BL3050">
            <v>0</v>
          </cell>
        </row>
        <row r="3051">
          <cell r="B3051" t="str">
            <v>2.1.04.01.00077</v>
          </cell>
          <cell r="C3051" t="str">
            <v xml:space="preserve">NV LEODAS                                         </v>
          </cell>
          <cell r="D3051">
            <v>5</v>
          </cell>
          <cell r="E3051">
            <v>0</v>
          </cell>
          <cell r="F3051">
            <v>0</v>
          </cell>
          <cell r="G3051">
            <v>0</v>
          </cell>
          <cell r="H3051">
            <v>0</v>
          </cell>
          <cell r="I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  <cell r="O3051">
            <v>0</v>
          </cell>
          <cell r="P3051">
            <v>0</v>
          </cell>
          <cell r="AO3051">
            <v>0</v>
          </cell>
          <cell r="AP3051">
            <v>0</v>
          </cell>
          <cell r="AQ3051">
            <v>0</v>
          </cell>
          <cell r="AR3051">
            <v>0</v>
          </cell>
          <cell r="AS3051">
            <v>0</v>
          </cell>
          <cell r="AT3051">
            <v>0</v>
          </cell>
          <cell r="AU3051">
            <v>0</v>
          </cell>
          <cell r="AV3051">
            <v>0</v>
          </cell>
          <cell r="AW3051">
            <v>0</v>
          </cell>
          <cell r="AX3051">
            <v>0</v>
          </cell>
          <cell r="AY3051">
            <v>0</v>
          </cell>
          <cell r="AZ3051">
            <v>0</v>
          </cell>
          <cell r="BA3051">
            <v>0</v>
          </cell>
          <cell r="BB3051">
            <v>0</v>
          </cell>
          <cell r="BC3051">
            <v>0</v>
          </cell>
          <cell r="BD3051">
            <v>0</v>
          </cell>
          <cell r="BE3051">
            <v>0</v>
          </cell>
          <cell r="BF3051">
            <v>0</v>
          </cell>
          <cell r="BG3051">
            <v>0</v>
          </cell>
          <cell r="BH3051">
            <v>0</v>
          </cell>
          <cell r="BI3051">
            <v>0</v>
          </cell>
          <cell r="BJ3051">
            <v>0</v>
          </cell>
          <cell r="BK3051">
            <v>0</v>
          </cell>
          <cell r="BL3051">
            <v>0</v>
          </cell>
        </row>
        <row r="3052">
          <cell r="B3052" t="str">
            <v>2.1.04.01.00078</v>
          </cell>
          <cell r="C3052" t="str">
            <v xml:space="preserve">NV LIDIAS                                         </v>
          </cell>
          <cell r="D3052">
            <v>5</v>
          </cell>
          <cell r="E3052">
            <v>0</v>
          </cell>
          <cell r="F3052">
            <v>0</v>
          </cell>
          <cell r="G3052">
            <v>0</v>
          </cell>
          <cell r="H3052">
            <v>0</v>
          </cell>
          <cell r="I3052">
            <v>0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  <cell r="O3052">
            <v>0</v>
          </cell>
          <cell r="P3052">
            <v>0</v>
          </cell>
          <cell r="AO3052">
            <v>0</v>
          </cell>
          <cell r="AP3052">
            <v>0</v>
          </cell>
          <cell r="AQ3052">
            <v>0</v>
          </cell>
          <cell r="AR3052">
            <v>0</v>
          </cell>
          <cell r="AS3052">
            <v>0</v>
          </cell>
          <cell r="AT3052">
            <v>0</v>
          </cell>
          <cell r="AU3052">
            <v>0</v>
          </cell>
          <cell r="AV3052">
            <v>0</v>
          </cell>
          <cell r="AW3052">
            <v>0</v>
          </cell>
          <cell r="AX3052">
            <v>0</v>
          </cell>
          <cell r="AY3052">
            <v>0</v>
          </cell>
          <cell r="AZ3052">
            <v>0</v>
          </cell>
          <cell r="BA3052">
            <v>0</v>
          </cell>
          <cell r="BB3052">
            <v>0</v>
          </cell>
          <cell r="BC3052">
            <v>0</v>
          </cell>
          <cell r="BD3052">
            <v>0</v>
          </cell>
          <cell r="BE3052">
            <v>0</v>
          </cell>
          <cell r="BF3052">
            <v>0</v>
          </cell>
          <cell r="BG3052">
            <v>0</v>
          </cell>
          <cell r="BH3052">
            <v>0</v>
          </cell>
          <cell r="BI3052">
            <v>0</v>
          </cell>
          <cell r="BJ3052">
            <v>0</v>
          </cell>
          <cell r="BK3052">
            <v>0</v>
          </cell>
          <cell r="BL3052">
            <v>0</v>
          </cell>
        </row>
        <row r="3053">
          <cell r="B3053" t="str">
            <v>2.1.04.01.00079</v>
          </cell>
          <cell r="C3053" t="str">
            <v xml:space="preserve">NV LILIANA DIMITROVA                              </v>
          </cell>
          <cell r="D3053">
            <v>5</v>
          </cell>
          <cell r="E3053">
            <v>0</v>
          </cell>
          <cell r="F3053">
            <v>0</v>
          </cell>
          <cell r="G3053">
            <v>0</v>
          </cell>
          <cell r="H3053">
            <v>0</v>
          </cell>
          <cell r="I3053">
            <v>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  <cell r="O3053">
            <v>0</v>
          </cell>
          <cell r="P3053">
            <v>0</v>
          </cell>
          <cell r="Q3053">
            <v>0</v>
          </cell>
          <cell r="R3053">
            <v>0</v>
          </cell>
          <cell r="S3053">
            <v>0</v>
          </cell>
          <cell r="T3053">
            <v>0</v>
          </cell>
          <cell r="U3053">
            <v>0</v>
          </cell>
          <cell r="V3053">
            <v>0</v>
          </cell>
          <cell r="W3053">
            <v>0</v>
          </cell>
          <cell r="X3053">
            <v>0</v>
          </cell>
          <cell r="Y3053">
            <v>0</v>
          </cell>
          <cell r="Z3053">
            <v>0</v>
          </cell>
          <cell r="AA3053">
            <v>0</v>
          </cell>
          <cell r="AB3053">
            <v>0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H3053">
            <v>0</v>
          </cell>
          <cell r="AI3053">
            <v>0</v>
          </cell>
          <cell r="AJ3053">
            <v>0</v>
          </cell>
          <cell r="AK3053">
            <v>0</v>
          </cell>
          <cell r="AL3053">
            <v>0</v>
          </cell>
          <cell r="AM3053">
            <v>0</v>
          </cell>
          <cell r="AN3053">
            <v>322232.3</v>
          </cell>
          <cell r="AO3053">
            <v>0</v>
          </cell>
          <cell r="AP3053">
            <v>0</v>
          </cell>
          <cell r="AQ3053">
            <v>0</v>
          </cell>
          <cell r="AR3053">
            <v>0</v>
          </cell>
          <cell r="AS3053">
            <v>0</v>
          </cell>
          <cell r="AT3053">
            <v>0</v>
          </cell>
          <cell r="AU3053">
            <v>0</v>
          </cell>
          <cell r="AV3053">
            <v>0</v>
          </cell>
          <cell r="AW3053">
            <v>-11979.54</v>
          </cell>
          <cell r="AX3053">
            <v>1357.55</v>
          </cell>
          <cell r="AY3053">
            <v>0</v>
          </cell>
          <cell r="AZ3053">
            <v>0</v>
          </cell>
          <cell r="BA3053">
            <v>0</v>
          </cell>
          <cell r="BB3053">
            <v>0</v>
          </cell>
          <cell r="BC3053">
            <v>0</v>
          </cell>
          <cell r="BD3053">
            <v>0</v>
          </cell>
          <cell r="BE3053">
            <v>0</v>
          </cell>
          <cell r="BF3053">
            <v>0</v>
          </cell>
          <cell r="BG3053">
            <v>0</v>
          </cell>
          <cell r="BH3053">
            <v>0</v>
          </cell>
          <cell r="BI3053">
            <v>0</v>
          </cell>
          <cell r="BJ3053">
            <v>0</v>
          </cell>
          <cell r="BK3053">
            <v>0</v>
          </cell>
          <cell r="BL3053">
            <v>0</v>
          </cell>
        </row>
        <row r="3054">
          <cell r="B3054" t="str">
            <v>2.1.04.01.00080</v>
          </cell>
          <cell r="C3054" t="str">
            <v xml:space="preserve">NV LILY                                           </v>
          </cell>
          <cell r="D3054">
            <v>5</v>
          </cell>
          <cell r="E3054">
            <v>0</v>
          </cell>
          <cell r="F3054">
            <v>0</v>
          </cell>
          <cell r="G3054">
            <v>0</v>
          </cell>
          <cell r="H3054">
            <v>0</v>
          </cell>
          <cell r="I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  <cell r="O3054">
            <v>0</v>
          </cell>
          <cell r="P3054">
            <v>0</v>
          </cell>
          <cell r="Q3054">
            <v>0</v>
          </cell>
          <cell r="R3054">
            <v>0</v>
          </cell>
          <cell r="S3054">
            <v>0</v>
          </cell>
          <cell r="T3054">
            <v>0</v>
          </cell>
          <cell r="U3054">
            <v>0</v>
          </cell>
          <cell r="V3054">
            <v>0</v>
          </cell>
          <cell r="W3054">
            <v>329194.21999999997</v>
          </cell>
          <cell r="X3054">
            <v>325959.37</v>
          </cell>
          <cell r="Y3054">
            <v>213055.53</v>
          </cell>
          <cell r="Z3054">
            <v>57389.31</v>
          </cell>
          <cell r="AA3054">
            <v>57389.31</v>
          </cell>
          <cell r="AB3054">
            <v>0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H3054">
            <v>0</v>
          </cell>
          <cell r="AI3054">
            <v>0</v>
          </cell>
          <cell r="AJ3054">
            <v>0</v>
          </cell>
          <cell r="AK3054">
            <v>193991.15</v>
          </cell>
          <cell r="AL3054">
            <v>0</v>
          </cell>
          <cell r="AM3054">
            <v>0</v>
          </cell>
          <cell r="AN3054">
            <v>0</v>
          </cell>
          <cell r="AO3054">
            <v>0</v>
          </cell>
          <cell r="AP3054">
            <v>0</v>
          </cell>
          <cell r="AQ3054">
            <v>0</v>
          </cell>
          <cell r="AR3054">
            <v>0</v>
          </cell>
          <cell r="AS3054">
            <v>0</v>
          </cell>
          <cell r="AT3054">
            <v>0</v>
          </cell>
          <cell r="AU3054">
            <v>0</v>
          </cell>
          <cell r="AV3054">
            <v>0</v>
          </cell>
          <cell r="AW3054">
            <v>0</v>
          </cell>
          <cell r="AX3054">
            <v>964810</v>
          </cell>
          <cell r="AY3054">
            <v>139564.82</v>
          </cell>
          <cell r="AZ3054">
            <v>139564.82</v>
          </cell>
          <cell r="BA3054">
            <v>0</v>
          </cell>
          <cell r="BB3054">
            <v>0</v>
          </cell>
          <cell r="BC3054">
            <v>0</v>
          </cell>
          <cell r="BD3054">
            <v>0</v>
          </cell>
          <cell r="BE3054">
            <v>0</v>
          </cell>
          <cell r="BF3054">
            <v>0</v>
          </cell>
          <cell r="BG3054">
            <v>0</v>
          </cell>
          <cell r="BH3054">
            <v>0</v>
          </cell>
          <cell r="BI3054">
            <v>0</v>
          </cell>
          <cell r="BJ3054">
            <v>0</v>
          </cell>
          <cell r="BK3054">
            <v>0</v>
          </cell>
          <cell r="BL3054">
            <v>0</v>
          </cell>
        </row>
        <row r="3055">
          <cell r="B3055" t="str">
            <v>2.1.04.01.00081</v>
          </cell>
          <cell r="C3055" t="str">
            <v xml:space="preserve">NV MACIEJ RATAJ                                   </v>
          </cell>
          <cell r="D3055">
            <v>5</v>
          </cell>
          <cell r="E3055">
            <v>0</v>
          </cell>
          <cell r="F3055">
            <v>0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AO3055">
            <v>0</v>
          </cell>
          <cell r="AP3055">
            <v>0</v>
          </cell>
          <cell r="AQ3055">
            <v>0</v>
          </cell>
          <cell r="AR3055">
            <v>0</v>
          </cell>
          <cell r="AS3055">
            <v>0</v>
          </cell>
          <cell r="AT3055">
            <v>0</v>
          </cell>
          <cell r="AU3055">
            <v>0</v>
          </cell>
          <cell r="AV3055">
            <v>0</v>
          </cell>
          <cell r="AW3055">
            <v>0</v>
          </cell>
          <cell r="AX3055">
            <v>0</v>
          </cell>
          <cell r="AY3055">
            <v>0</v>
          </cell>
          <cell r="AZ3055">
            <v>0</v>
          </cell>
          <cell r="BA3055">
            <v>0</v>
          </cell>
          <cell r="BB3055">
            <v>0</v>
          </cell>
          <cell r="BC3055">
            <v>0</v>
          </cell>
          <cell r="BD3055">
            <v>0</v>
          </cell>
          <cell r="BE3055">
            <v>0</v>
          </cell>
          <cell r="BF3055">
            <v>0</v>
          </cell>
          <cell r="BG3055">
            <v>0</v>
          </cell>
          <cell r="BH3055">
            <v>0</v>
          </cell>
          <cell r="BI3055">
            <v>0</v>
          </cell>
          <cell r="BJ3055">
            <v>0</v>
          </cell>
          <cell r="BK3055">
            <v>0</v>
          </cell>
          <cell r="BL3055">
            <v>0</v>
          </cell>
        </row>
        <row r="3056">
          <cell r="B3056" t="str">
            <v>2.1.04.01.00082</v>
          </cell>
          <cell r="C3056" t="str">
            <v xml:space="preserve">NV MARIA I.A.                                     </v>
          </cell>
          <cell r="D3056">
            <v>5</v>
          </cell>
          <cell r="E3056">
            <v>0</v>
          </cell>
          <cell r="F3056">
            <v>0</v>
          </cell>
          <cell r="G3056">
            <v>0</v>
          </cell>
          <cell r="H3056">
            <v>0</v>
          </cell>
          <cell r="I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  <cell r="O3056">
            <v>0</v>
          </cell>
          <cell r="P3056">
            <v>0</v>
          </cell>
          <cell r="AO3056">
            <v>0</v>
          </cell>
          <cell r="AP3056">
            <v>0</v>
          </cell>
          <cell r="AQ3056">
            <v>0</v>
          </cell>
          <cell r="AR3056">
            <v>0</v>
          </cell>
          <cell r="AS3056">
            <v>0</v>
          </cell>
          <cell r="AT3056">
            <v>0</v>
          </cell>
          <cell r="AU3056">
            <v>0</v>
          </cell>
          <cell r="AV3056">
            <v>0</v>
          </cell>
          <cell r="AW3056">
            <v>0</v>
          </cell>
          <cell r="AX3056">
            <v>0</v>
          </cell>
          <cell r="AY3056">
            <v>0</v>
          </cell>
          <cell r="AZ3056">
            <v>0</v>
          </cell>
          <cell r="BA3056">
            <v>0</v>
          </cell>
          <cell r="BB3056">
            <v>0</v>
          </cell>
          <cell r="BC3056">
            <v>0</v>
          </cell>
          <cell r="BD3056">
            <v>0</v>
          </cell>
          <cell r="BE3056">
            <v>0</v>
          </cell>
          <cell r="BF3056">
            <v>0</v>
          </cell>
          <cell r="BG3056">
            <v>0</v>
          </cell>
          <cell r="BH3056">
            <v>0</v>
          </cell>
          <cell r="BI3056">
            <v>0</v>
          </cell>
          <cell r="BJ3056">
            <v>0</v>
          </cell>
          <cell r="BK3056">
            <v>0</v>
          </cell>
          <cell r="BL3056">
            <v>0</v>
          </cell>
        </row>
        <row r="3057">
          <cell r="B3057" t="str">
            <v>2.1.04.01.00083</v>
          </cell>
          <cell r="C3057" t="str">
            <v xml:space="preserve">NV MARILIS T                                      </v>
          </cell>
          <cell r="D3057">
            <v>5</v>
          </cell>
          <cell r="E3057">
            <v>0</v>
          </cell>
          <cell r="F3057">
            <v>0</v>
          </cell>
          <cell r="G3057">
            <v>0</v>
          </cell>
          <cell r="H3057">
            <v>0</v>
          </cell>
          <cell r="I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  <cell r="O3057">
            <v>0</v>
          </cell>
          <cell r="P3057">
            <v>0</v>
          </cell>
          <cell r="AO3057">
            <v>0</v>
          </cell>
          <cell r="AP3057">
            <v>0</v>
          </cell>
          <cell r="AQ3057">
            <v>0</v>
          </cell>
          <cell r="AR3057">
            <v>0</v>
          </cell>
          <cell r="AS3057">
            <v>0</v>
          </cell>
          <cell r="AT3057">
            <v>0</v>
          </cell>
          <cell r="AU3057">
            <v>0</v>
          </cell>
          <cell r="AV3057">
            <v>0</v>
          </cell>
          <cell r="AW3057">
            <v>0</v>
          </cell>
          <cell r="AX3057">
            <v>0</v>
          </cell>
          <cell r="AY3057">
            <v>0</v>
          </cell>
          <cell r="AZ3057">
            <v>0</v>
          </cell>
          <cell r="BA3057">
            <v>0</v>
          </cell>
          <cell r="BB3057">
            <v>0</v>
          </cell>
          <cell r="BC3057">
            <v>0</v>
          </cell>
          <cell r="BD3057">
            <v>0</v>
          </cell>
          <cell r="BE3057">
            <v>0</v>
          </cell>
          <cell r="BF3057">
            <v>0</v>
          </cell>
          <cell r="BG3057">
            <v>0</v>
          </cell>
          <cell r="BH3057">
            <v>0</v>
          </cell>
          <cell r="BI3057">
            <v>0</v>
          </cell>
          <cell r="BJ3057">
            <v>0</v>
          </cell>
          <cell r="BK3057">
            <v>0</v>
          </cell>
          <cell r="BL3057">
            <v>0</v>
          </cell>
        </row>
        <row r="3058">
          <cell r="B3058" t="str">
            <v>2.1.04.01.00084</v>
          </cell>
          <cell r="C3058" t="str">
            <v xml:space="preserve">NV MARINAKI                                       </v>
          </cell>
          <cell r="D3058">
            <v>5</v>
          </cell>
          <cell r="E3058">
            <v>0</v>
          </cell>
          <cell r="F3058">
            <v>0</v>
          </cell>
          <cell r="G3058">
            <v>0</v>
          </cell>
          <cell r="H3058">
            <v>0</v>
          </cell>
          <cell r="I3058">
            <v>0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  <cell r="AO3058">
            <v>0</v>
          </cell>
          <cell r="AP3058">
            <v>0</v>
          </cell>
          <cell r="AQ3058">
            <v>0</v>
          </cell>
          <cell r="AR3058">
            <v>0</v>
          </cell>
          <cell r="AS3058">
            <v>0</v>
          </cell>
          <cell r="AT3058">
            <v>0</v>
          </cell>
          <cell r="AU3058">
            <v>0</v>
          </cell>
          <cell r="AV3058">
            <v>0</v>
          </cell>
          <cell r="AW3058">
            <v>0</v>
          </cell>
          <cell r="AX3058">
            <v>0</v>
          </cell>
          <cell r="AY3058">
            <v>0</v>
          </cell>
          <cell r="AZ3058">
            <v>0</v>
          </cell>
          <cell r="BA3058">
            <v>0</v>
          </cell>
          <cell r="BB3058">
            <v>0</v>
          </cell>
          <cell r="BC3058">
            <v>0</v>
          </cell>
          <cell r="BD3058">
            <v>0</v>
          </cell>
          <cell r="BE3058">
            <v>0</v>
          </cell>
          <cell r="BF3058">
            <v>0</v>
          </cell>
          <cell r="BG3058">
            <v>0</v>
          </cell>
          <cell r="BH3058">
            <v>0</v>
          </cell>
          <cell r="BI3058">
            <v>0</v>
          </cell>
          <cell r="BJ3058">
            <v>0</v>
          </cell>
          <cell r="BK3058">
            <v>0</v>
          </cell>
          <cell r="BL3058">
            <v>0</v>
          </cell>
        </row>
        <row r="3059">
          <cell r="B3059" t="str">
            <v>2.1.04.01.00085</v>
          </cell>
          <cell r="C3059" t="str">
            <v xml:space="preserve">NV MAROUDIO                                       </v>
          </cell>
          <cell r="D3059">
            <v>5</v>
          </cell>
          <cell r="E3059">
            <v>0</v>
          </cell>
          <cell r="F3059">
            <v>0</v>
          </cell>
          <cell r="G3059">
            <v>0</v>
          </cell>
          <cell r="H3059">
            <v>0</v>
          </cell>
          <cell r="I3059">
            <v>0</v>
          </cell>
          <cell r="J3059">
            <v>0</v>
          </cell>
          <cell r="K3059">
            <v>0</v>
          </cell>
          <cell r="L3059">
            <v>0</v>
          </cell>
          <cell r="M3059">
            <v>0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0</v>
          </cell>
          <cell r="S3059">
            <v>0</v>
          </cell>
          <cell r="T3059">
            <v>0</v>
          </cell>
          <cell r="U3059">
            <v>0</v>
          </cell>
          <cell r="V3059">
            <v>0</v>
          </cell>
          <cell r="W3059">
            <v>0</v>
          </cell>
          <cell r="X3059">
            <v>0</v>
          </cell>
          <cell r="Y3059">
            <v>0</v>
          </cell>
          <cell r="Z3059">
            <v>0</v>
          </cell>
          <cell r="AA3059">
            <v>0</v>
          </cell>
          <cell r="AB3059">
            <v>0</v>
          </cell>
          <cell r="AC3059">
            <v>0</v>
          </cell>
          <cell r="AD3059">
            <v>161108.34</v>
          </cell>
          <cell r="AE3059">
            <v>69690.53</v>
          </cell>
          <cell r="AF3059">
            <v>0</v>
          </cell>
          <cell r="AG3059">
            <v>-31395.08</v>
          </cell>
          <cell r="AH3059">
            <v>169568.74</v>
          </cell>
          <cell r="AI3059">
            <v>169568.74</v>
          </cell>
          <cell r="AJ3059">
            <v>21118.5</v>
          </cell>
          <cell r="AK3059">
            <v>21118.5</v>
          </cell>
          <cell r="AL3059">
            <v>21118.5</v>
          </cell>
          <cell r="AM3059">
            <v>21118.5</v>
          </cell>
          <cell r="AN3059">
            <v>0</v>
          </cell>
          <cell r="AO3059">
            <v>0</v>
          </cell>
          <cell r="AP3059">
            <v>0</v>
          </cell>
          <cell r="AQ3059">
            <v>0</v>
          </cell>
          <cell r="AR3059">
            <v>0</v>
          </cell>
          <cell r="AS3059">
            <v>0</v>
          </cell>
          <cell r="AT3059">
            <v>0</v>
          </cell>
          <cell r="AU3059">
            <v>0</v>
          </cell>
          <cell r="AV3059">
            <v>0</v>
          </cell>
          <cell r="AW3059">
            <v>0</v>
          </cell>
          <cell r="AX3059">
            <v>0</v>
          </cell>
          <cell r="AY3059">
            <v>0</v>
          </cell>
          <cell r="AZ3059">
            <v>0</v>
          </cell>
          <cell r="BA3059">
            <v>0</v>
          </cell>
          <cell r="BB3059">
            <v>0</v>
          </cell>
          <cell r="BC3059">
            <v>0</v>
          </cell>
          <cell r="BD3059">
            <v>0</v>
          </cell>
          <cell r="BE3059">
            <v>0</v>
          </cell>
          <cell r="BF3059">
            <v>0</v>
          </cell>
          <cell r="BG3059">
            <v>0</v>
          </cell>
          <cell r="BH3059">
            <v>0</v>
          </cell>
          <cell r="BI3059">
            <v>0</v>
          </cell>
          <cell r="BJ3059">
            <v>0</v>
          </cell>
          <cell r="BK3059">
            <v>0</v>
          </cell>
          <cell r="BL3059">
            <v>0</v>
          </cell>
        </row>
        <row r="3060">
          <cell r="B3060" t="str">
            <v>2.1.04.01.00086</v>
          </cell>
          <cell r="C3060" t="str">
            <v xml:space="preserve">NV MAS PROSPERITY                                 </v>
          </cell>
          <cell r="D3060">
            <v>5</v>
          </cell>
          <cell r="E3060">
            <v>0</v>
          </cell>
          <cell r="F3060">
            <v>0</v>
          </cell>
          <cell r="G3060">
            <v>0</v>
          </cell>
          <cell r="H3060">
            <v>0</v>
          </cell>
          <cell r="I3060">
            <v>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  <cell r="O3060">
            <v>0</v>
          </cell>
          <cell r="P3060">
            <v>0</v>
          </cell>
          <cell r="AO3060">
            <v>0</v>
          </cell>
          <cell r="AP3060">
            <v>0</v>
          </cell>
          <cell r="AQ3060">
            <v>0</v>
          </cell>
          <cell r="AR3060">
            <v>0</v>
          </cell>
          <cell r="AS3060">
            <v>0</v>
          </cell>
          <cell r="AT3060">
            <v>0</v>
          </cell>
          <cell r="AU3060">
            <v>0</v>
          </cell>
          <cell r="AV3060">
            <v>0</v>
          </cell>
          <cell r="AW3060">
            <v>0</v>
          </cell>
          <cell r="AX3060">
            <v>0</v>
          </cell>
          <cell r="AY3060">
            <v>0</v>
          </cell>
          <cell r="AZ3060">
            <v>0</v>
          </cell>
          <cell r="BA3060">
            <v>0</v>
          </cell>
          <cell r="BB3060">
            <v>0</v>
          </cell>
          <cell r="BC3060">
            <v>0</v>
          </cell>
          <cell r="BD3060">
            <v>0</v>
          </cell>
          <cell r="BE3060">
            <v>0</v>
          </cell>
          <cell r="BF3060">
            <v>0</v>
          </cell>
          <cell r="BG3060">
            <v>0</v>
          </cell>
          <cell r="BH3060">
            <v>0</v>
          </cell>
          <cell r="BI3060">
            <v>0</v>
          </cell>
          <cell r="BJ3060">
            <v>0</v>
          </cell>
          <cell r="BK3060">
            <v>0</v>
          </cell>
          <cell r="BL3060">
            <v>0</v>
          </cell>
        </row>
        <row r="3061">
          <cell r="B3061" t="str">
            <v>2.1.04.01.00087</v>
          </cell>
          <cell r="C3061" t="str">
            <v xml:space="preserve">NV MASTER PETROS                                  </v>
          </cell>
          <cell r="D3061">
            <v>5</v>
          </cell>
          <cell r="E3061">
            <v>0</v>
          </cell>
          <cell r="F3061">
            <v>0</v>
          </cell>
          <cell r="G3061">
            <v>0</v>
          </cell>
          <cell r="H3061">
            <v>0</v>
          </cell>
          <cell r="I3061">
            <v>0</v>
          </cell>
          <cell r="J3061">
            <v>0</v>
          </cell>
          <cell r="K3061">
            <v>0</v>
          </cell>
          <cell r="L3061">
            <v>0</v>
          </cell>
          <cell r="M3061">
            <v>0</v>
          </cell>
          <cell r="N3061">
            <v>0</v>
          </cell>
          <cell r="O3061">
            <v>0</v>
          </cell>
          <cell r="P3061">
            <v>0</v>
          </cell>
          <cell r="AO3061">
            <v>0</v>
          </cell>
          <cell r="AP3061">
            <v>0</v>
          </cell>
          <cell r="AQ3061">
            <v>0</v>
          </cell>
          <cell r="AR3061">
            <v>0</v>
          </cell>
          <cell r="AS3061">
            <v>0</v>
          </cell>
          <cell r="AT3061">
            <v>0</v>
          </cell>
          <cell r="AU3061">
            <v>0</v>
          </cell>
          <cell r="AV3061">
            <v>0</v>
          </cell>
          <cell r="AW3061">
            <v>0</v>
          </cell>
          <cell r="AX3061">
            <v>0</v>
          </cell>
          <cell r="AY3061">
            <v>0</v>
          </cell>
          <cell r="AZ3061">
            <v>0</v>
          </cell>
          <cell r="BA3061">
            <v>0</v>
          </cell>
          <cell r="BB3061">
            <v>0</v>
          </cell>
          <cell r="BC3061">
            <v>0</v>
          </cell>
          <cell r="BD3061">
            <v>0</v>
          </cell>
          <cell r="BE3061">
            <v>0</v>
          </cell>
          <cell r="BF3061">
            <v>0</v>
          </cell>
          <cell r="BG3061">
            <v>0</v>
          </cell>
          <cell r="BH3061">
            <v>0</v>
          </cell>
          <cell r="BI3061">
            <v>0</v>
          </cell>
          <cell r="BJ3061">
            <v>0</v>
          </cell>
          <cell r="BK3061">
            <v>0</v>
          </cell>
          <cell r="BL3061">
            <v>0</v>
          </cell>
        </row>
        <row r="3062">
          <cell r="B3062" t="str">
            <v>2.1.04.01.00088</v>
          </cell>
          <cell r="C3062" t="str">
            <v xml:space="preserve">NV MERAKLIS                                       </v>
          </cell>
          <cell r="D3062">
            <v>5</v>
          </cell>
          <cell r="E3062">
            <v>0</v>
          </cell>
          <cell r="F3062">
            <v>0</v>
          </cell>
          <cell r="G3062">
            <v>0</v>
          </cell>
          <cell r="H3062">
            <v>0</v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M3062">
            <v>0</v>
          </cell>
          <cell r="N3062">
            <v>0</v>
          </cell>
          <cell r="O3062">
            <v>0</v>
          </cell>
          <cell r="P3062">
            <v>0</v>
          </cell>
          <cell r="Q3062">
            <v>0</v>
          </cell>
          <cell r="R3062">
            <v>0</v>
          </cell>
          <cell r="S3062">
            <v>0</v>
          </cell>
          <cell r="T3062">
            <v>0</v>
          </cell>
          <cell r="U3062">
            <v>0</v>
          </cell>
          <cell r="V3062">
            <v>0</v>
          </cell>
          <cell r="W3062">
            <v>0</v>
          </cell>
          <cell r="X3062">
            <v>0</v>
          </cell>
          <cell r="Y3062">
            <v>0</v>
          </cell>
          <cell r="Z3062">
            <v>0</v>
          </cell>
          <cell r="AA3062">
            <v>0</v>
          </cell>
          <cell r="AB3062">
            <v>0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H3062">
            <v>0</v>
          </cell>
          <cell r="AI3062">
            <v>0</v>
          </cell>
          <cell r="AJ3062">
            <v>0</v>
          </cell>
          <cell r="AK3062">
            <v>0</v>
          </cell>
          <cell r="AL3062">
            <v>24893.38</v>
          </cell>
          <cell r="AM3062">
            <v>16913.48</v>
          </cell>
          <cell r="AN3062">
            <v>0</v>
          </cell>
          <cell r="AO3062">
            <v>0</v>
          </cell>
          <cell r="AP3062">
            <v>0</v>
          </cell>
          <cell r="AQ3062">
            <v>0</v>
          </cell>
          <cell r="AR3062">
            <v>0</v>
          </cell>
          <cell r="AS3062">
            <v>0</v>
          </cell>
          <cell r="AT3062">
            <v>0</v>
          </cell>
          <cell r="AU3062">
            <v>0</v>
          </cell>
          <cell r="AV3062">
            <v>0</v>
          </cell>
          <cell r="AW3062">
            <v>0</v>
          </cell>
          <cell r="AX3062">
            <v>0</v>
          </cell>
          <cell r="AY3062">
            <v>0</v>
          </cell>
          <cell r="AZ3062">
            <v>0</v>
          </cell>
          <cell r="BA3062">
            <v>0</v>
          </cell>
          <cell r="BB3062">
            <v>0</v>
          </cell>
          <cell r="BC3062">
            <v>0</v>
          </cell>
          <cell r="BD3062">
            <v>0</v>
          </cell>
          <cell r="BE3062">
            <v>0</v>
          </cell>
          <cell r="BF3062">
            <v>0</v>
          </cell>
          <cell r="BG3062">
            <v>0</v>
          </cell>
          <cell r="BH3062">
            <v>0</v>
          </cell>
          <cell r="BI3062">
            <v>0</v>
          </cell>
          <cell r="BJ3062">
            <v>0</v>
          </cell>
          <cell r="BK3062">
            <v>0</v>
          </cell>
          <cell r="BL3062">
            <v>0</v>
          </cell>
        </row>
        <row r="3063">
          <cell r="B3063" t="str">
            <v>2.1.04.01.00089</v>
          </cell>
          <cell r="C3063" t="str">
            <v xml:space="preserve">NV MICHAEL                                        </v>
          </cell>
          <cell r="D3063">
            <v>5</v>
          </cell>
          <cell r="E3063">
            <v>0</v>
          </cell>
          <cell r="F3063">
            <v>0</v>
          </cell>
          <cell r="G3063">
            <v>0</v>
          </cell>
          <cell r="H3063">
            <v>0</v>
          </cell>
          <cell r="I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  <cell r="O3063">
            <v>0</v>
          </cell>
          <cell r="P3063">
            <v>0</v>
          </cell>
          <cell r="Q3063">
            <v>138600.59</v>
          </cell>
          <cell r="R3063">
            <v>137031.4</v>
          </cell>
          <cell r="S3063">
            <v>137031.4</v>
          </cell>
          <cell r="T3063">
            <v>137031.4</v>
          </cell>
          <cell r="U3063">
            <v>137031.4</v>
          </cell>
          <cell r="V3063">
            <v>137031.4</v>
          </cell>
          <cell r="W3063">
            <v>137031.4</v>
          </cell>
          <cell r="X3063">
            <v>137031.4</v>
          </cell>
          <cell r="Y3063">
            <v>0</v>
          </cell>
          <cell r="Z3063">
            <v>0</v>
          </cell>
          <cell r="AA3063">
            <v>0</v>
          </cell>
          <cell r="AB3063">
            <v>0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H3063">
            <v>0</v>
          </cell>
          <cell r="AI3063">
            <v>0</v>
          </cell>
          <cell r="AJ3063">
            <v>0</v>
          </cell>
          <cell r="AK3063">
            <v>0</v>
          </cell>
          <cell r="AL3063">
            <v>0</v>
          </cell>
          <cell r="AM3063">
            <v>0</v>
          </cell>
          <cell r="AN3063">
            <v>0</v>
          </cell>
          <cell r="AO3063">
            <v>0</v>
          </cell>
          <cell r="AP3063">
            <v>-46017.32</v>
          </cell>
          <cell r="AQ3063">
            <v>135160.53</v>
          </cell>
          <cell r="AR3063">
            <v>30950.44</v>
          </cell>
          <cell r="AS3063">
            <v>30950.44</v>
          </cell>
          <cell r="AT3063">
            <v>30950.44</v>
          </cell>
          <cell r="AU3063">
            <v>30950.44</v>
          </cell>
          <cell r="AV3063">
            <v>30950.44</v>
          </cell>
          <cell r="AW3063">
            <v>30950.44</v>
          </cell>
          <cell r="AX3063">
            <v>30950.44</v>
          </cell>
          <cell r="AY3063">
            <v>30950.44</v>
          </cell>
          <cell r="AZ3063">
            <v>0</v>
          </cell>
          <cell r="BA3063">
            <v>0</v>
          </cell>
          <cell r="BB3063">
            <v>0</v>
          </cell>
          <cell r="BC3063">
            <v>0</v>
          </cell>
          <cell r="BD3063">
            <v>0</v>
          </cell>
          <cell r="BE3063">
            <v>0</v>
          </cell>
          <cell r="BF3063">
            <v>0</v>
          </cell>
          <cell r="BG3063">
            <v>0</v>
          </cell>
          <cell r="BH3063">
            <v>0</v>
          </cell>
          <cell r="BI3063">
            <v>0</v>
          </cell>
          <cell r="BJ3063">
            <v>0</v>
          </cell>
          <cell r="BK3063">
            <v>0</v>
          </cell>
          <cell r="BL3063">
            <v>0</v>
          </cell>
        </row>
        <row r="3064">
          <cell r="B3064" t="str">
            <v>2.1.04.01.00090</v>
          </cell>
          <cell r="C3064" t="str">
            <v xml:space="preserve">NV MINOS                                          </v>
          </cell>
          <cell r="D3064">
            <v>5</v>
          </cell>
          <cell r="E3064">
            <v>0</v>
          </cell>
          <cell r="F3064">
            <v>0</v>
          </cell>
          <cell r="G3064">
            <v>0</v>
          </cell>
          <cell r="H3064">
            <v>0</v>
          </cell>
          <cell r="I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AO3064">
            <v>0</v>
          </cell>
          <cell r="AP3064">
            <v>0</v>
          </cell>
          <cell r="AQ3064">
            <v>0</v>
          </cell>
          <cell r="AR3064">
            <v>0</v>
          </cell>
          <cell r="AS3064">
            <v>0</v>
          </cell>
          <cell r="AT3064">
            <v>0</v>
          </cell>
          <cell r="AU3064">
            <v>0</v>
          </cell>
          <cell r="AV3064">
            <v>0</v>
          </cell>
          <cell r="AW3064">
            <v>0</v>
          </cell>
          <cell r="AX3064">
            <v>0</v>
          </cell>
          <cell r="AY3064">
            <v>0</v>
          </cell>
          <cell r="AZ3064">
            <v>0</v>
          </cell>
          <cell r="BA3064">
            <v>0</v>
          </cell>
          <cell r="BB3064">
            <v>0</v>
          </cell>
          <cell r="BC3064">
            <v>0</v>
          </cell>
          <cell r="BD3064">
            <v>0</v>
          </cell>
          <cell r="BE3064">
            <v>0</v>
          </cell>
          <cell r="BF3064">
            <v>0</v>
          </cell>
          <cell r="BG3064">
            <v>0</v>
          </cell>
          <cell r="BH3064">
            <v>0</v>
          </cell>
          <cell r="BI3064">
            <v>0</v>
          </cell>
          <cell r="BJ3064">
            <v>0</v>
          </cell>
          <cell r="BK3064">
            <v>0</v>
          </cell>
          <cell r="BL3064">
            <v>0</v>
          </cell>
        </row>
        <row r="3065">
          <cell r="B3065" t="str">
            <v>2.1.04.01.00091</v>
          </cell>
          <cell r="C3065" t="str">
            <v xml:space="preserve">NV MOOR LAKER                                     </v>
          </cell>
          <cell r="D3065">
            <v>5</v>
          </cell>
          <cell r="E3065">
            <v>0</v>
          </cell>
          <cell r="F3065">
            <v>0</v>
          </cell>
          <cell r="G3065">
            <v>0</v>
          </cell>
          <cell r="H3065">
            <v>0</v>
          </cell>
          <cell r="I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  <cell r="O3065">
            <v>0</v>
          </cell>
          <cell r="P3065">
            <v>0</v>
          </cell>
          <cell r="AO3065">
            <v>0</v>
          </cell>
          <cell r="AP3065">
            <v>0</v>
          </cell>
          <cell r="AQ3065">
            <v>0</v>
          </cell>
          <cell r="AR3065">
            <v>0</v>
          </cell>
          <cell r="AS3065">
            <v>0</v>
          </cell>
          <cell r="AT3065">
            <v>0</v>
          </cell>
          <cell r="AU3065">
            <v>0</v>
          </cell>
          <cell r="AV3065">
            <v>0</v>
          </cell>
          <cell r="AW3065">
            <v>0</v>
          </cell>
          <cell r="AX3065">
            <v>0</v>
          </cell>
          <cell r="AY3065">
            <v>0</v>
          </cell>
          <cell r="AZ3065">
            <v>0</v>
          </cell>
          <cell r="BA3065">
            <v>0</v>
          </cell>
          <cell r="BB3065">
            <v>0</v>
          </cell>
          <cell r="BC3065">
            <v>0</v>
          </cell>
          <cell r="BD3065">
            <v>0</v>
          </cell>
          <cell r="BE3065">
            <v>0</v>
          </cell>
          <cell r="BF3065">
            <v>0</v>
          </cell>
          <cell r="BG3065">
            <v>0</v>
          </cell>
          <cell r="BH3065">
            <v>0</v>
          </cell>
          <cell r="BI3065">
            <v>0</v>
          </cell>
          <cell r="BJ3065">
            <v>0</v>
          </cell>
          <cell r="BK3065">
            <v>0</v>
          </cell>
          <cell r="BL3065">
            <v>0</v>
          </cell>
        </row>
        <row r="3066">
          <cell r="B3066" t="str">
            <v>2.1.04.01.00092</v>
          </cell>
          <cell r="C3066" t="str">
            <v xml:space="preserve">NV NAVA AVRA                                      </v>
          </cell>
          <cell r="D3066">
            <v>5</v>
          </cell>
          <cell r="E3066">
            <v>0</v>
          </cell>
          <cell r="F3066">
            <v>0</v>
          </cell>
          <cell r="G3066">
            <v>0</v>
          </cell>
          <cell r="H3066">
            <v>0</v>
          </cell>
          <cell r="I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AO3066">
            <v>0</v>
          </cell>
          <cell r="AP3066">
            <v>0</v>
          </cell>
          <cell r="AQ3066">
            <v>0</v>
          </cell>
          <cell r="AR3066">
            <v>0</v>
          </cell>
          <cell r="AS3066">
            <v>0</v>
          </cell>
          <cell r="AT3066">
            <v>0</v>
          </cell>
          <cell r="AU3066">
            <v>0</v>
          </cell>
          <cell r="AV3066">
            <v>0</v>
          </cell>
          <cell r="AW3066">
            <v>0</v>
          </cell>
          <cell r="AX3066">
            <v>0</v>
          </cell>
          <cell r="AY3066">
            <v>0</v>
          </cell>
          <cell r="AZ3066">
            <v>0</v>
          </cell>
          <cell r="BA3066">
            <v>0</v>
          </cell>
          <cell r="BB3066">
            <v>0</v>
          </cell>
          <cell r="BC3066">
            <v>0</v>
          </cell>
          <cell r="BD3066">
            <v>0</v>
          </cell>
          <cell r="BE3066">
            <v>0</v>
          </cell>
          <cell r="BF3066">
            <v>0</v>
          </cell>
          <cell r="BG3066">
            <v>0</v>
          </cell>
          <cell r="BH3066">
            <v>0</v>
          </cell>
          <cell r="BI3066">
            <v>0</v>
          </cell>
          <cell r="BJ3066">
            <v>0</v>
          </cell>
          <cell r="BK3066">
            <v>0</v>
          </cell>
          <cell r="BL3066">
            <v>0</v>
          </cell>
        </row>
        <row r="3067">
          <cell r="B3067" t="str">
            <v>2.1.04.01.00093</v>
          </cell>
          <cell r="C3067" t="str">
            <v xml:space="preserve">NV NERANO                                         </v>
          </cell>
          <cell r="D3067">
            <v>5</v>
          </cell>
          <cell r="E3067">
            <v>0</v>
          </cell>
          <cell r="F3067">
            <v>0</v>
          </cell>
          <cell r="G3067">
            <v>0</v>
          </cell>
          <cell r="H3067">
            <v>0</v>
          </cell>
          <cell r="I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  <cell r="O3067">
            <v>0</v>
          </cell>
          <cell r="P3067">
            <v>0</v>
          </cell>
          <cell r="AO3067">
            <v>0</v>
          </cell>
          <cell r="AP3067">
            <v>0</v>
          </cell>
          <cell r="AQ3067">
            <v>0</v>
          </cell>
          <cell r="AR3067">
            <v>0</v>
          </cell>
          <cell r="AS3067">
            <v>0</v>
          </cell>
          <cell r="AT3067">
            <v>0</v>
          </cell>
          <cell r="AU3067">
            <v>0</v>
          </cell>
          <cell r="AV3067">
            <v>0</v>
          </cell>
          <cell r="AW3067">
            <v>0</v>
          </cell>
          <cell r="AX3067">
            <v>0</v>
          </cell>
          <cell r="AY3067">
            <v>0</v>
          </cell>
          <cell r="AZ3067">
            <v>0</v>
          </cell>
          <cell r="BA3067">
            <v>0</v>
          </cell>
          <cell r="BB3067">
            <v>0</v>
          </cell>
          <cell r="BC3067">
            <v>0</v>
          </cell>
          <cell r="BD3067">
            <v>0</v>
          </cell>
          <cell r="BE3067">
            <v>0</v>
          </cell>
          <cell r="BF3067">
            <v>0</v>
          </cell>
          <cell r="BG3067">
            <v>0</v>
          </cell>
          <cell r="BH3067">
            <v>0</v>
          </cell>
          <cell r="BI3067">
            <v>0</v>
          </cell>
          <cell r="BJ3067">
            <v>0</v>
          </cell>
          <cell r="BK3067">
            <v>0</v>
          </cell>
          <cell r="BL3067">
            <v>0</v>
          </cell>
        </row>
        <row r="3068">
          <cell r="B3068" t="str">
            <v>2.1.04.01.00094</v>
          </cell>
          <cell r="C3068" t="str">
            <v xml:space="preserve">NV NERES P                                        </v>
          </cell>
          <cell r="D3068">
            <v>5</v>
          </cell>
          <cell r="E3068">
            <v>0</v>
          </cell>
          <cell r="F3068">
            <v>0</v>
          </cell>
          <cell r="G3068">
            <v>0</v>
          </cell>
          <cell r="H3068">
            <v>0</v>
          </cell>
          <cell r="I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AO3068">
            <v>0</v>
          </cell>
          <cell r="AP3068">
            <v>0</v>
          </cell>
          <cell r="AQ3068">
            <v>0</v>
          </cell>
          <cell r="AR3068">
            <v>0</v>
          </cell>
          <cell r="AS3068">
            <v>0</v>
          </cell>
          <cell r="AT3068">
            <v>0</v>
          </cell>
          <cell r="AU3068">
            <v>0</v>
          </cell>
          <cell r="AV3068">
            <v>0</v>
          </cell>
          <cell r="AW3068">
            <v>0</v>
          </cell>
          <cell r="AX3068">
            <v>0</v>
          </cell>
          <cell r="AY3068">
            <v>0</v>
          </cell>
          <cell r="AZ3068">
            <v>0</v>
          </cell>
          <cell r="BA3068">
            <v>0</v>
          </cell>
          <cell r="BB3068">
            <v>0</v>
          </cell>
          <cell r="BC3068">
            <v>0</v>
          </cell>
          <cell r="BD3068">
            <v>0</v>
          </cell>
          <cell r="BE3068">
            <v>0</v>
          </cell>
          <cell r="BF3068">
            <v>0</v>
          </cell>
          <cell r="BG3068">
            <v>0</v>
          </cell>
          <cell r="BH3068">
            <v>0</v>
          </cell>
          <cell r="BI3068">
            <v>0</v>
          </cell>
          <cell r="BJ3068">
            <v>0</v>
          </cell>
          <cell r="BK3068">
            <v>0</v>
          </cell>
          <cell r="BL3068">
            <v>0</v>
          </cell>
        </row>
        <row r="3069">
          <cell r="B3069" t="str">
            <v>2.1.04.01.00095</v>
          </cell>
          <cell r="C3069" t="str">
            <v xml:space="preserve">NV NESTOR C                                       </v>
          </cell>
          <cell r="D3069">
            <v>5</v>
          </cell>
          <cell r="E3069">
            <v>0</v>
          </cell>
          <cell r="F3069">
            <v>0</v>
          </cell>
          <cell r="G3069">
            <v>0</v>
          </cell>
          <cell r="H3069">
            <v>0</v>
          </cell>
          <cell r="I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AO3069">
            <v>0</v>
          </cell>
          <cell r="AP3069">
            <v>0</v>
          </cell>
          <cell r="AQ3069">
            <v>0</v>
          </cell>
          <cell r="AR3069">
            <v>0</v>
          </cell>
          <cell r="AS3069">
            <v>0</v>
          </cell>
          <cell r="AT3069">
            <v>0</v>
          </cell>
          <cell r="AU3069">
            <v>0</v>
          </cell>
          <cell r="AV3069">
            <v>0</v>
          </cell>
          <cell r="AW3069">
            <v>0</v>
          </cell>
          <cell r="AX3069">
            <v>0</v>
          </cell>
          <cell r="AY3069">
            <v>0</v>
          </cell>
          <cell r="AZ3069">
            <v>0</v>
          </cell>
          <cell r="BA3069">
            <v>0</v>
          </cell>
          <cell r="BB3069">
            <v>0</v>
          </cell>
          <cell r="BC3069">
            <v>0</v>
          </cell>
          <cell r="BD3069">
            <v>0</v>
          </cell>
          <cell r="BE3069">
            <v>0</v>
          </cell>
          <cell r="BF3069">
            <v>0</v>
          </cell>
          <cell r="BG3069">
            <v>0</v>
          </cell>
          <cell r="BH3069">
            <v>0</v>
          </cell>
          <cell r="BI3069">
            <v>0</v>
          </cell>
          <cell r="BJ3069">
            <v>0</v>
          </cell>
          <cell r="BK3069">
            <v>0</v>
          </cell>
          <cell r="BL3069">
            <v>0</v>
          </cell>
        </row>
        <row r="3070">
          <cell r="B3070" t="str">
            <v>2.1.04.01.00096</v>
          </cell>
          <cell r="C3070" t="str">
            <v xml:space="preserve">NV OURIOUS                                        </v>
          </cell>
          <cell r="D3070">
            <v>5</v>
          </cell>
          <cell r="E3070">
            <v>0</v>
          </cell>
          <cell r="F3070">
            <v>0</v>
          </cell>
          <cell r="G3070">
            <v>0</v>
          </cell>
          <cell r="H3070">
            <v>0</v>
          </cell>
          <cell r="I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AO3070">
            <v>0</v>
          </cell>
          <cell r="AP3070">
            <v>0</v>
          </cell>
          <cell r="AQ3070">
            <v>0</v>
          </cell>
          <cell r="AR3070">
            <v>0</v>
          </cell>
          <cell r="AS3070">
            <v>0</v>
          </cell>
          <cell r="AT3070">
            <v>0</v>
          </cell>
          <cell r="AU3070">
            <v>0</v>
          </cell>
          <cell r="AV3070">
            <v>0</v>
          </cell>
          <cell r="AW3070">
            <v>0</v>
          </cell>
          <cell r="AX3070">
            <v>0</v>
          </cell>
          <cell r="AY3070">
            <v>0</v>
          </cell>
          <cell r="AZ3070">
            <v>0</v>
          </cell>
          <cell r="BA3070">
            <v>0</v>
          </cell>
          <cell r="BB3070">
            <v>0</v>
          </cell>
          <cell r="BC3070">
            <v>0</v>
          </cell>
          <cell r="BD3070">
            <v>0</v>
          </cell>
          <cell r="BE3070">
            <v>0</v>
          </cell>
          <cell r="BF3070">
            <v>0</v>
          </cell>
          <cell r="BG3070">
            <v>0</v>
          </cell>
          <cell r="BH3070">
            <v>0</v>
          </cell>
          <cell r="BI3070">
            <v>0</v>
          </cell>
          <cell r="BJ3070">
            <v>0</v>
          </cell>
          <cell r="BK3070">
            <v>0</v>
          </cell>
          <cell r="BL3070">
            <v>0</v>
          </cell>
        </row>
        <row r="3071">
          <cell r="B3071" t="str">
            <v>2.1.04.01.00097</v>
          </cell>
          <cell r="C3071" t="str">
            <v xml:space="preserve">NV PAGAGIOTIS                                     </v>
          </cell>
          <cell r="D3071">
            <v>5</v>
          </cell>
          <cell r="E3071">
            <v>0</v>
          </cell>
          <cell r="F3071">
            <v>0</v>
          </cell>
          <cell r="G3071">
            <v>0</v>
          </cell>
          <cell r="H3071">
            <v>0</v>
          </cell>
          <cell r="I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  <cell r="O3071">
            <v>0</v>
          </cell>
          <cell r="P3071">
            <v>0</v>
          </cell>
          <cell r="AO3071">
            <v>0</v>
          </cell>
          <cell r="AP3071">
            <v>0</v>
          </cell>
          <cell r="AQ3071">
            <v>0</v>
          </cell>
          <cell r="AR3071">
            <v>0</v>
          </cell>
          <cell r="AS3071">
            <v>0</v>
          </cell>
          <cell r="AT3071">
            <v>0</v>
          </cell>
          <cell r="AU3071">
            <v>0</v>
          </cell>
          <cell r="AV3071">
            <v>0</v>
          </cell>
          <cell r="AW3071">
            <v>0</v>
          </cell>
          <cell r="AX3071">
            <v>0</v>
          </cell>
          <cell r="AY3071">
            <v>0</v>
          </cell>
          <cell r="AZ3071">
            <v>0</v>
          </cell>
          <cell r="BA3071">
            <v>0</v>
          </cell>
          <cell r="BB3071">
            <v>0</v>
          </cell>
          <cell r="BC3071">
            <v>0</v>
          </cell>
          <cell r="BD3071">
            <v>0</v>
          </cell>
          <cell r="BE3071">
            <v>0</v>
          </cell>
          <cell r="BF3071">
            <v>0</v>
          </cell>
          <cell r="BG3071">
            <v>0</v>
          </cell>
          <cell r="BH3071">
            <v>0</v>
          </cell>
          <cell r="BI3071">
            <v>0</v>
          </cell>
          <cell r="BJ3071">
            <v>0</v>
          </cell>
          <cell r="BK3071">
            <v>0</v>
          </cell>
          <cell r="BL3071">
            <v>0</v>
          </cell>
        </row>
        <row r="3072">
          <cell r="B3072" t="str">
            <v>2.1.04.01.00098</v>
          </cell>
          <cell r="C3072" t="str">
            <v xml:space="preserve">NV PANAGIA SPILIANI                               </v>
          </cell>
          <cell r="D3072">
            <v>5</v>
          </cell>
          <cell r="E3072">
            <v>0</v>
          </cell>
          <cell r="F3072">
            <v>0</v>
          </cell>
          <cell r="G3072">
            <v>0</v>
          </cell>
          <cell r="H3072">
            <v>0</v>
          </cell>
          <cell r="I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  <cell r="O3072">
            <v>0</v>
          </cell>
          <cell r="P3072">
            <v>0</v>
          </cell>
          <cell r="AO3072">
            <v>0</v>
          </cell>
          <cell r="AP3072">
            <v>0</v>
          </cell>
          <cell r="AQ3072">
            <v>0</v>
          </cell>
          <cell r="AR3072">
            <v>0</v>
          </cell>
          <cell r="AS3072">
            <v>0</v>
          </cell>
          <cell r="AT3072">
            <v>0</v>
          </cell>
          <cell r="AU3072">
            <v>0</v>
          </cell>
          <cell r="AV3072">
            <v>0</v>
          </cell>
          <cell r="AW3072">
            <v>0</v>
          </cell>
          <cell r="AX3072">
            <v>0</v>
          </cell>
          <cell r="AY3072">
            <v>0</v>
          </cell>
          <cell r="AZ3072">
            <v>0</v>
          </cell>
          <cell r="BA3072">
            <v>0</v>
          </cell>
          <cell r="BB3072">
            <v>0</v>
          </cell>
          <cell r="BC3072">
            <v>0</v>
          </cell>
          <cell r="BD3072">
            <v>0</v>
          </cell>
          <cell r="BE3072">
            <v>0</v>
          </cell>
          <cell r="BF3072">
            <v>0</v>
          </cell>
          <cell r="BG3072">
            <v>0</v>
          </cell>
          <cell r="BH3072">
            <v>0</v>
          </cell>
          <cell r="BI3072">
            <v>0</v>
          </cell>
          <cell r="BJ3072">
            <v>0</v>
          </cell>
          <cell r="BK3072">
            <v>0</v>
          </cell>
          <cell r="BL3072">
            <v>0</v>
          </cell>
        </row>
        <row r="3073">
          <cell r="B3073" t="str">
            <v>2.1.04.01.00099</v>
          </cell>
          <cell r="C3073" t="str">
            <v xml:space="preserve">NV PANTAZIS L                                     </v>
          </cell>
          <cell r="D3073">
            <v>5</v>
          </cell>
          <cell r="E3073">
            <v>0</v>
          </cell>
          <cell r="F3073">
            <v>0</v>
          </cell>
          <cell r="G3073">
            <v>0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  <cell r="O3073">
            <v>0</v>
          </cell>
          <cell r="P3073">
            <v>0</v>
          </cell>
          <cell r="AO3073">
            <v>0</v>
          </cell>
          <cell r="AP3073">
            <v>0</v>
          </cell>
          <cell r="AQ3073">
            <v>0</v>
          </cell>
          <cell r="AR3073">
            <v>0</v>
          </cell>
          <cell r="AS3073">
            <v>0</v>
          </cell>
          <cell r="AT3073">
            <v>0</v>
          </cell>
          <cell r="AU3073">
            <v>0</v>
          </cell>
          <cell r="AV3073">
            <v>0</v>
          </cell>
          <cell r="AW3073">
            <v>0</v>
          </cell>
          <cell r="AX3073">
            <v>0</v>
          </cell>
          <cell r="AY3073">
            <v>0</v>
          </cell>
          <cell r="AZ3073">
            <v>0</v>
          </cell>
          <cell r="BA3073">
            <v>0</v>
          </cell>
          <cell r="BB3073">
            <v>0</v>
          </cell>
          <cell r="BC3073">
            <v>0</v>
          </cell>
          <cell r="BD3073">
            <v>0</v>
          </cell>
          <cell r="BE3073">
            <v>0</v>
          </cell>
          <cell r="BF3073">
            <v>0</v>
          </cell>
          <cell r="BG3073">
            <v>0</v>
          </cell>
          <cell r="BH3073">
            <v>0</v>
          </cell>
          <cell r="BI3073">
            <v>0</v>
          </cell>
          <cell r="BJ3073">
            <v>0</v>
          </cell>
          <cell r="BK3073">
            <v>0</v>
          </cell>
          <cell r="BL3073">
            <v>0</v>
          </cell>
        </row>
        <row r="3074">
          <cell r="B3074" t="str">
            <v>2.1.04.01.00100</v>
          </cell>
          <cell r="C3074" t="str">
            <v xml:space="preserve">NV PAUL KERES                                     </v>
          </cell>
          <cell r="D3074">
            <v>5</v>
          </cell>
          <cell r="E3074">
            <v>0</v>
          </cell>
          <cell r="F3074">
            <v>0</v>
          </cell>
          <cell r="G3074">
            <v>0</v>
          </cell>
          <cell r="H3074">
            <v>0</v>
          </cell>
          <cell r="I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  <cell r="O3074">
            <v>0</v>
          </cell>
          <cell r="P3074">
            <v>0</v>
          </cell>
          <cell r="AO3074">
            <v>0</v>
          </cell>
          <cell r="AP3074">
            <v>0</v>
          </cell>
          <cell r="AQ3074">
            <v>0</v>
          </cell>
          <cell r="AR3074">
            <v>0</v>
          </cell>
          <cell r="AS3074">
            <v>0</v>
          </cell>
          <cell r="AT3074">
            <v>0</v>
          </cell>
          <cell r="AU3074">
            <v>0</v>
          </cell>
          <cell r="AV3074">
            <v>0</v>
          </cell>
          <cell r="AW3074">
            <v>0</v>
          </cell>
          <cell r="AX3074">
            <v>0</v>
          </cell>
          <cell r="AY3074">
            <v>0</v>
          </cell>
          <cell r="AZ3074">
            <v>0</v>
          </cell>
          <cell r="BA3074">
            <v>0</v>
          </cell>
          <cell r="BB3074">
            <v>0</v>
          </cell>
          <cell r="BC3074">
            <v>0</v>
          </cell>
          <cell r="BD3074">
            <v>0</v>
          </cell>
          <cell r="BE3074">
            <v>0</v>
          </cell>
          <cell r="BF3074">
            <v>0</v>
          </cell>
          <cell r="BG3074">
            <v>0</v>
          </cell>
          <cell r="BH3074">
            <v>0</v>
          </cell>
          <cell r="BI3074">
            <v>0</v>
          </cell>
          <cell r="BJ3074">
            <v>0</v>
          </cell>
          <cell r="BK3074">
            <v>0</v>
          </cell>
          <cell r="BL3074">
            <v>0</v>
          </cell>
        </row>
        <row r="3075">
          <cell r="B3075" t="str">
            <v>2.1.04.01.00101</v>
          </cell>
          <cell r="C3075" t="str">
            <v xml:space="preserve">NV PENELOPE A                                     </v>
          </cell>
          <cell r="D3075">
            <v>5</v>
          </cell>
          <cell r="E3075">
            <v>0</v>
          </cell>
          <cell r="F3075">
            <v>0</v>
          </cell>
          <cell r="G3075">
            <v>0</v>
          </cell>
          <cell r="H3075">
            <v>0</v>
          </cell>
          <cell r="I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  <cell r="O3075">
            <v>0</v>
          </cell>
          <cell r="P3075">
            <v>0</v>
          </cell>
          <cell r="AO3075">
            <v>0</v>
          </cell>
          <cell r="AP3075">
            <v>0</v>
          </cell>
          <cell r="AQ3075">
            <v>0</v>
          </cell>
          <cell r="AR3075">
            <v>0</v>
          </cell>
          <cell r="AS3075">
            <v>0</v>
          </cell>
          <cell r="AT3075">
            <v>0</v>
          </cell>
          <cell r="AU3075">
            <v>0</v>
          </cell>
          <cell r="AV3075">
            <v>0</v>
          </cell>
          <cell r="AW3075">
            <v>0</v>
          </cell>
          <cell r="AX3075">
            <v>0</v>
          </cell>
          <cell r="AY3075">
            <v>0</v>
          </cell>
          <cell r="AZ3075">
            <v>0</v>
          </cell>
          <cell r="BA3075">
            <v>0</v>
          </cell>
          <cell r="BB3075">
            <v>0</v>
          </cell>
          <cell r="BC3075">
            <v>0</v>
          </cell>
          <cell r="BD3075">
            <v>0</v>
          </cell>
          <cell r="BE3075">
            <v>0</v>
          </cell>
          <cell r="BF3075">
            <v>0</v>
          </cell>
          <cell r="BG3075">
            <v>0</v>
          </cell>
          <cell r="BH3075">
            <v>0</v>
          </cell>
          <cell r="BI3075">
            <v>0</v>
          </cell>
          <cell r="BJ3075">
            <v>0</v>
          </cell>
          <cell r="BK3075">
            <v>0</v>
          </cell>
          <cell r="BL3075">
            <v>0</v>
          </cell>
        </row>
        <row r="3076">
          <cell r="B3076" t="str">
            <v>2.1.04.01.00102</v>
          </cell>
          <cell r="C3076" t="str">
            <v xml:space="preserve">NV PETIMATA                                       </v>
          </cell>
          <cell r="D3076">
            <v>5</v>
          </cell>
          <cell r="E3076">
            <v>0</v>
          </cell>
          <cell r="F3076">
            <v>0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  <cell r="O3076">
            <v>0</v>
          </cell>
          <cell r="P3076">
            <v>0</v>
          </cell>
          <cell r="AO3076">
            <v>0</v>
          </cell>
          <cell r="AP3076">
            <v>0</v>
          </cell>
          <cell r="AQ3076">
            <v>0</v>
          </cell>
          <cell r="AR3076">
            <v>0</v>
          </cell>
          <cell r="AS3076">
            <v>-150315.26</v>
          </cell>
          <cell r="AT3076">
            <v>30804.01</v>
          </cell>
          <cell r="AU3076">
            <v>29711.23</v>
          </cell>
          <cell r="AV3076">
            <v>0</v>
          </cell>
          <cell r="AW3076">
            <v>0</v>
          </cell>
          <cell r="AX3076">
            <v>0</v>
          </cell>
          <cell r="AY3076">
            <v>0</v>
          </cell>
          <cell r="AZ3076">
            <v>0</v>
          </cell>
          <cell r="BA3076">
            <v>0</v>
          </cell>
          <cell r="BB3076">
            <v>0</v>
          </cell>
          <cell r="BC3076">
            <v>0</v>
          </cell>
          <cell r="BD3076">
            <v>0</v>
          </cell>
          <cell r="BE3076">
            <v>0</v>
          </cell>
          <cell r="BF3076">
            <v>0</v>
          </cell>
          <cell r="BG3076">
            <v>0</v>
          </cell>
          <cell r="BH3076">
            <v>0</v>
          </cell>
          <cell r="BI3076">
            <v>0</v>
          </cell>
          <cell r="BJ3076">
            <v>0</v>
          </cell>
          <cell r="BK3076">
            <v>0</v>
          </cell>
          <cell r="BL3076">
            <v>0</v>
          </cell>
        </row>
        <row r="3077">
          <cell r="B3077" t="str">
            <v>2.1.04.01.00103</v>
          </cell>
          <cell r="C3077" t="str">
            <v xml:space="preserve">NV PIONNER                                        </v>
          </cell>
          <cell r="D3077">
            <v>5</v>
          </cell>
          <cell r="E3077">
            <v>0</v>
          </cell>
          <cell r="F3077">
            <v>0</v>
          </cell>
          <cell r="G3077">
            <v>0</v>
          </cell>
          <cell r="H3077">
            <v>0</v>
          </cell>
          <cell r="I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AO3077">
            <v>0</v>
          </cell>
          <cell r="AP3077">
            <v>0</v>
          </cell>
          <cell r="AQ3077">
            <v>0</v>
          </cell>
          <cell r="AR3077">
            <v>0</v>
          </cell>
          <cell r="AS3077">
            <v>0</v>
          </cell>
          <cell r="AT3077">
            <v>0</v>
          </cell>
          <cell r="AU3077">
            <v>0</v>
          </cell>
          <cell r="AV3077">
            <v>0</v>
          </cell>
          <cell r="AW3077">
            <v>0</v>
          </cell>
          <cell r="AX3077">
            <v>0</v>
          </cell>
          <cell r="AY3077">
            <v>0</v>
          </cell>
          <cell r="AZ3077">
            <v>0</v>
          </cell>
          <cell r="BA3077">
            <v>0</v>
          </cell>
          <cell r="BB3077">
            <v>0</v>
          </cell>
          <cell r="BC3077">
            <v>0</v>
          </cell>
          <cell r="BD3077">
            <v>0</v>
          </cell>
          <cell r="BE3077">
            <v>0</v>
          </cell>
          <cell r="BF3077">
            <v>0</v>
          </cell>
          <cell r="BG3077">
            <v>0</v>
          </cell>
          <cell r="BH3077">
            <v>0</v>
          </cell>
          <cell r="BI3077">
            <v>0</v>
          </cell>
          <cell r="BJ3077">
            <v>0</v>
          </cell>
          <cell r="BK3077">
            <v>0</v>
          </cell>
          <cell r="BL3077">
            <v>0</v>
          </cell>
        </row>
        <row r="3078">
          <cell r="B3078" t="str">
            <v>2.1.04.01.00104</v>
          </cell>
          <cell r="C3078" t="str">
            <v xml:space="preserve">NV POOJA                                          </v>
          </cell>
          <cell r="D3078">
            <v>5</v>
          </cell>
          <cell r="E3078">
            <v>0</v>
          </cell>
          <cell r="F3078">
            <v>0</v>
          </cell>
          <cell r="G3078">
            <v>0</v>
          </cell>
          <cell r="H3078">
            <v>0</v>
          </cell>
          <cell r="I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  <cell r="O3078">
            <v>0</v>
          </cell>
          <cell r="P3078">
            <v>0</v>
          </cell>
          <cell r="AO3078">
            <v>0</v>
          </cell>
          <cell r="AP3078">
            <v>0</v>
          </cell>
          <cell r="AQ3078">
            <v>0</v>
          </cell>
          <cell r="AR3078">
            <v>0</v>
          </cell>
          <cell r="AS3078">
            <v>0</v>
          </cell>
          <cell r="AT3078">
            <v>0</v>
          </cell>
          <cell r="AU3078">
            <v>0</v>
          </cell>
          <cell r="AV3078">
            <v>0</v>
          </cell>
          <cell r="AW3078">
            <v>0</v>
          </cell>
          <cell r="AX3078">
            <v>0</v>
          </cell>
          <cell r="AY3078">
            <v>0</v>
          </cell>
          <cell r="AZ3078">
            <v>0</v>
          </cell>
          <cell r="BA3078">
            <v>0</v>
          </cell>
          <cell r="BB3078">
            <v>0</v>
          </cell>
          <cell r="BC3078">
            <v>0</v>
          </cell>
          <cell r="BD3078">
            <v>0</v>
          </cell>
          <cell r="BE3078">
            <v>0</v>
          </cell>
          <cell r="BF3078">
            <v>0</v>
          </cell>
          <cell r="BG3078">
            <v>0</v>
          </cell>
          <cell r="BH3078">
            <v>0</v>
          </cell>
          <cell r="BI3078">
            <v>0</v>
          </cell>
          <cell r="BJ3078">
            <v>0</v>
          </cell>
          <cell r="BK3078">
            <v>0</v>
          </cell>
          <cell r="BL3078">
            <v>0</v>
          </cell>
        </row>
        <row r="3079">
          <cell r="B3079" t="str">
            <v>2.1.04.01.00105</v>
          </cell>
          <cell r="C3079" t="str">
            <v xml:space="preserve">NV POWSTANIEC WIEKOLPOSKI                         </v>
          </cell>
          <cell r="D3079">
            <v>5</v>
          </cell>
          <cell r="E3079">
            <v>0</v>
          </cell>
          <cell r="F3079">
            <v>0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  <cell r="O3079">
            <v>0</v>
          </cell>
          <cell r="P3079">
            <v>0</v>
          </cell>
          <cell r="AO3079">
            <v>0</v>
          </cell>
          <cell r="AP3079">
            <v>0</v>
          </cell>
          <cell r="AQ3079">
            <v>0</v>
          </cell>
          <cell r="AR3079">
            <v>0</v>
          </cell>
          <cell r="AS3079">
            <v>0</v>
          </cell>
          <cell r="AT3079">
            <v>0</v>
          </cell>
          <cell r="AU3079">
            <v>0</v>
          </cell>
          <cell r="AV3079">
            <v>0</v>
          </cell>
          <cell r="AW3079">
            <v>0</v>
          </cell>
          <cell r="AX3079">
            <v>0</v>
          </cell>
          <cell r="AY3079">
            <v>0</v>
          </cell>
          <cell r="AZ3079">
            <v>0</v>
          </cell>
          <cell r="BA3079">
            <v>0</v>
          </cell>
          <cell r="BB3079">
            <v>0</v>
          </cell>
          <cell r="BC3079">
            <v>0</v>
          </cell>
          <cell r="BD3079">
            <v>0</v>
          </cell>
          <cell r="BE3079">
            <v>0</v>
          </cell>
          <cell r="BF3079">
            <v>0</v>
          </cell>
          <cell r="BG3079">
            <v>0</v>
          </cell>
          <cell r="BH3079">
            <v>0</v>
          </cell>
          <cell r="BI3079">
            <v>0</v>
          </cell>
          <cell r="BJ3079">
            <v>0</v>
          </cell>
          <cell r="BK3079">
            <v>0</v>
          </cell>
          <cell r="BL3079">
            <v>0</v>
          </cell>
        </row>
        <row r="3080">
          <cell r="B3080" t="str">
            <v>2.1.04.01.00106</v>
          </cell>
          <cell r="C3080" t="str">
            <v xml:space="preserve">NV PROGRESS                                       </v>
          </cell>
          <cell r="D3080">
            <v>5</v>
          </cell>
          <cell r="E3080">
            <v>0</v>
          </cell>
          <cell r="F3080">
            <v>0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  <cell r="O3080">
            <v>0</v>
          </cell>
          <cell r="P3080">
            <v>0</v>
          </cell>
          <cell r="AO3080">
            <v>0</v>
          </cell>
          <cell r="AP3080">
            <v>0</v>
          </cell>
          <cell r="AQ3080">
            <v>0</v>
          </cell>
          <cell r="AR3080">
            <v>0</v>
          </cell>
          <cell r="AS3080">
            <v>0</v>
          </cell>
          <cell r="AT3080">
            <v>0</v>
          </cell>
          <cell r="AU3080">
            <v>0</v>
          </cell>
          <cell r="AV3080">
            <v>0</v>
          </cell>
          <cell r="AW3080">
            <v>0</v>
          </cell>
          <cell r="AX3080">
            <v>0</v>
          </cell>
          <cell r="AY3080">
            <v>0</v>
          </cell>
          <cell r="AZ3080">
            <v>0</v>
          </cell>
          <cell r="BA3080">
            <v>0</v>
          </cell>
          <cell r="BB3080">
            <v>0</v>
          </cell>
          <cell r="BC3080">
            <v>0</v>
          </cell>
          <cell r="BD3080">
            <v>0</v>
          </cell>
          <cell r="BE3080">
            <v>0</v>
          </cell>
          <cell r="BF3080">
            <v>0</v>
          </cell>
          <cell r="BG3080">
            <v>0</v>
          </cell>
          <cell r="BH3080">
            <v>0</v>
          </cell>
          <cell r="BI3080">
            <v>0</v>
          </cell>
          <cell r="BJ3080">
            <v>0</v>
          </cell>
          <cell r="BK3080">
            <v>0</v>
          </cell>
          <cell r="BL3080">
            <v>0</v>
          </cell>
        </row>
        <row r="3081">
          <cell r="B3081" t="str">
            <v>2.1.04.01.00107</v>
          </cell>
          <cell r="C3081" t="str">
            <v xml:space="preserve">NV PROIKONISSOS                                   </v>
          </cell>
          <cell r="D3081">
            <v>5</v>
          </cell>
          <cell r="E3081">
            <v>0</v>
          </cell>
          <cell r="F3081">
            <v>0</v>
          </cell>
          <cell r="G3081">
            <v>0</v>
          </cell>
          <cell r="H3081">
            <v>0</v>
          </cell>
          <cell r="I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  <cell r="O3081">
            <v>0</v>
          </cell>
          <cell r="P3081">
            <v>0</v>
          </cell>
          <cell r="AO3081">
            <v>0</v>
          </cell>
          <cell r="AP3081">
            <v>0</v>
          </cell>
          <cell r="AQ3081">
            <v>0</v>
          </cell>
          <cell r="AR3081">
            <v>0</v>
          </cell>
          <cell r="AS3081">
            <v>0</v>
          </cell>
          <cell r="AT3081">
            <v>0</v>
          </cell>
          <cell r="AU3081">
            <v>0</v>
          </cell>
          <cell r="AV3081">
            <v>0</v>
          </cell>
          <cell r="AW3081">
            <v>0</v>
          </cell>
          <cell r="AX3081">
            <v>0</v>
          </cell>
          <cell r="AY3081">
            <v>0</v>
          </cell>
          <cell r="AZ3081">
            <v>0</v>
          </cell>
          <cell r="BA3081">
            <v>0</v>
          </cell>
          <cell r="BB3081">
            <v>0</v>
          </cell>
          <cell r="BC3081">
            <v>0</v>
          </cell>
          <cell r="BD3081">
            <v>0</v>
          </cell>
          <cell r="BE3081">
            <v>0</v>
          </cell>
          <cell r="BF3081">
            <v>0</v>
          </cell>
          <cell r="BG3081">
            <v>0</v>
          </cell>
          <cell r="BH3081">
            <v>0</v>
          </cell>
          <cell r="BI3081">
            <v>0</v>
          </cell>
          <cell r="BJ3081">
            <v>0</v>
          </cell>
          <cell r="BK3081">
            <v>0</v>
          </cell>
          <cell r="BL3081">
            <v>0</v>
          </cell>
        </row>
        <row r="3082">
          <cell r="B3082" t="str">
            <v>2.1.04.01.00108</v>
          </cell>
          <cell r="C3082" t="str">
            <v xml:space="preserve">NV PROSPERITY X                                   </v>
          </cell>
          <cell r="D3082">
            <v>5</v>
          </cell>
          <cell r="E3082">
            <v>0</v>
          </cell>
          <cell r="F3082">
            <v>0</v>
          </cell>
          <cell r="G3082">
            <v>0</v>
          </cell>
          <cell r="H3082">
            <v>0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  <cell r="O3082">
            <v>0</v>
          </cell>
          <cell r="P3082">
            <v>0</v>
          </cell>
          <cell r="AO3082">
            <v>0</v>
          </cell>
          <cell r="AP3082">
            <v>0</v>
          </cell>
          <cell r="AQ3082">
            <v>0</v>
          </cell>
          <cell r="AR3082">
            <v>0</v>
          </cell>
          <cell r="AS3082">
            <v>0</v>
          </cell>
          <cell r="AT3082">
            <v>0</v>
          </cell>
          <cell r="AU3082">
            <v>0</v>
          </cell>
          <cell r="AV3082">
            <v>0</v>
          </cell>
          <cell r="AW3082">
            <v>0</v>
          </cell>
          <cell r="AX3082">
            <v>0</v>
          </cell>
          <cell r="AY3082">
            <v>0</v>
          </cell>
          <cell r="AZ3082">
            <v>0</v>
          </cell>
          <cell r="BA3082">
            <v>0</v>
          </cell>
          <cell r="BB3082">
            <v>0</v>
          </cell>
          <cell r="BC3082">
            <v>0</v>
          </cell>
          <cell r="BD3082">
            <v>0</v>
          </cell>
          <cell r="BE3082">
            <v>0</v>
          </cell>
          <cell r="BF3082">
            <v>0</v>
          </cell>
          <cell r="BG3082">
            <v>0</v>
          </cell>
          <cell r="BH3082">
            <v>0</v>
          </cell>
          <cell r="BI3082">
            <v>0</v>
          </cell>
          <cell r="BJ3082">
            <v>0</v>
          </cell>
          <cell r="BK3082">
            <v>0</v>
          </cell>
          <cell r="BL3082">
            <v>0</v>
          </cell>
        </row>
        <row r="3083">
          <cell r="B3083" t="str">
            <v>2.1.04.01.00109</v>
          </cell>
          <cell r="C3083" t="str">
            <v xml:space="preserve">NV RODINA                                         </v>
          </cell>
          <cell r="D3083">
            <v>5</v>
          </cell>
          <cell r="E3083">
            <v>0</v>
          </cell>
          <cell r="F3083">
            <v>0</v>
          </cell>
          <cell r="G3083">
            <v>0</v>
          </cell>
          <cell r="H3083">
            <v>0</v>
          </cell>
          <cell r="I3083">
            <v>0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  <cell r="O3083">
            <v>0</v>
          </cell>
          <cell r="P3083">
            <v>0</v>
          </cell>
          <cell r="Q3083">
            <v>151339.07999999999</v>
          </cell>
          <cell r="R3083">
            <v>151339.07999999999</v>
          </cell>
          <cell r="S3083">
            <v>398742.87</v>
          </cell>
          <cell r="T3083">
            <v>398742.87</v>
          </cell>
          <cell r="U3083">
            <v>398742.87</v>
          </cell>
          <cell r="V3083">
            <v>398742.87</v>
          </cell>
          <cell r="W3083">
            <v>398742.87</v>
          </cell>
          <cell r="X3083">
            <v>398742.87</v>
          </cell>
          <cell r="Y3083">
            <v>200971.99</v>
          </cell>
          <cell r="Z3083">
            <v>-97685.51</v>
          </cell>
          <cell r="AA3083">
            <v>0</v>
          </cell>
          <cell r="AB3083">
            <v>0</v>
          </cell>
          <cell r="AC3083">
            <v>0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H3083">
            <v>0</v>
          </cell>
          <cell r="AI3083">
            <v>0</v>
          </cell>
          <cell r="AJ3083">
            <v>0</v>
          </cell>
          <cell r="AK3083">
            <v>0</v>
          </cell>
          <cell r="AL3083">
            <v>542850</v>
          </cell>
          <cell r="AM3083">
            <v>369236.47</v>
          </cell>
          <cell r="AN3083">
            <v>0</v>
          </cell>
          <cell r="AO3083">
            <v>0</v>
          </cell>
          <cell r="AP3083">
            <v>0</v>
          </cell>
          <cell r="AQ3083">
            <v>0</v>
          </cell>
          <cell r="AR3083">
            <v>0</v>
          </cell>
          <cell r="AS3083">
            <v>0</v>
          </cell>
          <cell r="AT3083">
            <v>0</v>
          </cell>
          <cell r="AU3083">
            <v>137777.41</v>
          </cell>
          <cell r="AV3083">
            <v>36903.56</v>
          </cell>
          <cell r="AW3083">
            <v>35257.67</v>
          </cell>
          <cell r="AX3083">
            <v>0</v>
          </cell>
          <cell r="AY3083">
            <v>0</v>
          </cell>
          <cell r="AZ3083">
            <v>0</v>
          </cell>
          <cell r="BA3083">
            <v>0</v>
          </cell>
          <cell r="BB3083">
            <v>0</v>
          </cell>
          <cell r="BC3083">
            <v>0</v>
          </cell>
          <cell r="BD3083">
            <v>0</v>
          </cell>
          <cell r="BE3083">
            <v>0</v>
          </cell>
          <cell r="BF3083">
            <v>0</v>
          </cell>
          <cell r="BG3083">
            <v>0</v>
          </cell>
          <cell r="BH3083">
            <v>0</v>
          </cell>
          <cell r="BI3083">
            <v>0</v>
          </cell>
          <cell r="BJ3083">
            <v>0</v>
          </cell>
          <cell r="BK3083">
            <v>0</v>
          </cell>
          <cell r="BL3083">
            <v>0</v>
          </cell>
        </row>
        <row r="3084">
          <cell r="B3084" t="str">
            <v>2.1.04.01.00110</v>
          </cell>
          <cell r="C3084" t="str">
            <v xml:space="preserve">NV RODLO                                          </v>
          </cell>
          <cell r="D3084">
            <v>5</v>
          </cell>
          <cell r="E3084">
            <v>0</v>
          </cell>
          <cell r="F3084">
            <v>0</v>
          </cell>
          <cell r="G3084">
            <v>0</v>
          </cell>
          <cell r="H3084">
            <v>0</v>
          </cell>
          <cell r="I3084">
            <v>0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  <cell r="O3084">
            <v>0</v>
          </cell>
          <cell r="P3084">
            <v>0</v>
          </cell>
          <cell r="AO3084">
            <v>0</v>
          </cell>
          <cell r="AP3084">
            <v>0</v>
          </cell>
          <cell r="AQ3084">
            <v>0</v>
          </cell>
          <cell r="AR3084">
            <v>0</v>
          </cell>
          <cell r="AS3084">
            <v>0</v>
          </cell>
          <cell r="AT3084">
            <v>0</v>
          </cell>
          <cell r="AU3084">
            <v>0</v>
          </cell>
          <cell r="AV3084">
            <v>0</v>
          </cell>
          <cell r="AW3084">
            <v>0</v>
          </cell>
          <cell r="AX3084">
            <v>0</v>
          </cell>
          <cell r="AY3084">
            <v>0</v>
          </cell>
          <cell r="AZ3084">
            <v>0</v>
          </cell>
          <cell r="BA3084">
            <v>0</v>
          </cell>
          <cell r="BB3084">
            <v>0</v>
          </cell>
          <cell r="BC3084">
            <v>0</v>
          </cell>
          <cell r="BD3084">
            <v>0</v>
          </cell>
          <cell r="BE3084">
            <v>0</v>
          </cell>
          <cell r="BF3084">
            <v>0</v>
          </cell>
          <cell r="BG3084">
            <v>0</v>
          </cell>
          <cell r="BH3084">
            <v>0</v>
          </cell>
          <cell r="BI3084">
            <v>0</v>
          </cell>
          <cell r="BJ3084">
            <v>0</v>
          </cell>
          <cell r="BK3084">
            <v>0</v>
          </cell>
          <cell r="BL3084">
            <v>0</v>
          </cell>
        </row>
        <row r="3085">
          <cell r="B3085" t="str">
            <v>2.1.04.01.00111</v>
          </cell>
          <cell r="C3085" t="str">
            <v xml:space="preserve">NV RODOPI                                         </v>
          </cell>
          <cell r="D3085">
            <v>5</v>
          </cell>
          <cell r="E3085">
            <v>0</v>
          </cell>
          <cell r="F3085">
            <v>0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  <cell r="O3085">
            <v>0</v>
          </cell>
          <cell r="P3085">
            <v>0</v>
          </cell>
          <cell r="AO3085">
            <v>0</v>
          </cell>
          <cell r="AP3085">
            <v>0</v>
          </cell>
          <cell r="AQ3085">
            <v>0</v>
          </cell>
          <cell r="AR3085">
            <v>0</v>
          </cell>
          <cell r="AS3085">
            <v>0</v>
          </cell>
          <cell r="AT3085">
            <v>0</v>
          </cell>
          <cell r="AU3085">
            <v>0</v>
          </cell>
          <cell r="AV3085">
            <v>0</v>
          </cell>
          <cell r="AW3085">
            <v>0</v>
          </cell>
          <cell r="AX3085">
            <v>0</v>
          </cell>
          <cell r="AY3085">
            <v>0</v>
          </cell>
          <cell r="AZ3085">
            <v>0</v>
          </cell>
          <cell r="BA3085">
            <v>0</v>
          </cell>
          <cell r="BB3085">
            <v>0</v>
          </cell>
          <cell r="BC3085">
            <v>0</v>
          </cell>
          <cell r="BD3085">
            <v>0</v>
          </cell>
          <cell r="BE3085">
            <v>0</v>
          </cell>
          <cell r="BF3085">
            <v>0</v>
          </cell>
          <cell r="BG3085">
            <v>0</v>
          </cell>
          <cell r="BH3085">
            <v>0</v>
          </cell>
          <cell r="BI3085">
            <v>0</v>
          </cell>
          <cell r="BJ3085">
            <v>0</v>
          </cell>
          <cell r="BK3085">
            <v>0</v>
          </cell>
          <cell r="BL3085">
            <v>0</v>
          </cell>
        </row>
        <row r="3086">
          <cell r="B3086" t="str">
            <v>2.1.04.01.00112</v>
          </cell>
          <cell r="C3086" t="str">
            <v xml:space="preserve">NV ROJEN                                          </v>
          </cell>
          <cell r="D3086">
            <v>5</v>
          </cell>
          <cell r="E3086">
            <v>0</v>
          </cell>
          <cell r="F3086">
            <v>0</v>
          </cell>
          <cell r="G3086">
            <v>0</v>
          </cell>
          <cell r="H3086">
            <v>0</v>
          </cell>
          <cell r="I3086">
            <v>0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  <cell r="O3086">
            <v>0</v>
          </cell>
          <cell r="P3086">
            <v>0</v>
          </cell>
          <cell r="Q3086">
            <v>0</v>
          </cell>
          <cell r="R3086">
            <v>0</v>
          </cell>
          <cell r="S3086">
            <v>0</v>
          </cell>
          <cell r="T3086">
            <v>0</v>
          </cell>
          <cell r="U3086">
            <v>0</v>
          </cell>
          <cell r="V3086">
            <v>0</v>
          </cell>
          <cell r="W3086">
            <v>0</v>
          </cell>
          <cell r="X3086">
            <v>0</v>
          </cell>
          <cell r="Y3086">
            <v>0</v>
          </cell>
          <cell r="Z3086">
            <v>0</v>
          </cell>
          <cell r="AA3086">
            <v>0</v>
          </cell>
          <cell r="AB3086">
            <v>0</v>
          </cell>
          <cell r="AC3086">
            <v>0</v>
          </cell>
          <cell r="AD3086">
            <v>0</v>
          </cell>
          <cell r="AE3086">
            <v>0</v>
          </cell>
          <cell r="AF3086">
            <v>301998.98</v>
          </cell>
          <cell r="AG3086">
            <v>68849.16</v>
          </cell>
          <cell r="AH3086">
            <v>68849.16</v>
          </cell>
          <cell r="AI3086">
            <v>69349.94</v>
          </cell>
          <cell r="AJ3086">
            <v>69349.94</v>
          </cell>
          <cell r="AK3086">
            <v>69349.94</v>
          </cell>
          <cell r="AL3086">
            <v>69349.94</v>
          </cell>
          <cell r="AM3086">
            <v>69349.94</v>
          </cell>
          <cell r="AN3086">
            <v>0</v>
          </cell>
          <cell r="AO3086">
            <v>0</v>
          </cell>
          <cell r="AP3086">
            <v>0</v>
          </cell>
          <cell r="AQ3086">
            <v>0</v>
          </cell>
          <cell r="AR3086">
            <v>0</v>
          </cell>
          <cell r="AS3086">
            <v>0</v>
          </cell>
          <cell r="AT3086">
            <v>0</v>
          </cell>
          <cell r="AU3086">
            <v>0</v>
          </cell>
          <cell r="AV3086">
            <v>0</v>
          </cell>
          <cell r="AW3086">
            <v>0</v>
          </cell>
          <cell r="AX3086">
            <v>0</v>
          </cell>
          <cell r="AY3086">
            <v>0</v>
          </cell>
          <cell r="AZ3086">
            <v>0</v>
          </cell>
          <cell r="BA3086">
            <v>0</v>
          </cell>
          <cell r="BB3086">
            <v>0</v>
          </cell>
          <cell r="BC3086">
            <v>0</v>
          </cell>
          <cell r="BD3086">
            <v>0</v>
          </cell>
          <cell r="BE3086">
            <v>0</v>
          </cell>
          <cell r="BF3086">
            <v>0</v>
          </cell>
          <cell r="BG3086">
            <v>0</v>
          </cell>
          <cell r="BH3086">
            <v>0</v>
          </cell>
          <cell r="BI3086">
            <v>0</v>
          </cell>
          <cell r="BJ3086">
            <v>0</v>
          </cell>
          <cell r="BK3086">
            <v>0</v>
          </cell>
          <cell r="BL3086">
            <v>0</v>
          </cell>
        </row>
        <row r="3087">
          <cell r="B3087" t="str">
            <v>2.1.04.01.00113</v>
          </cell>
          <cell r="C3087" t="str">
            <v xml:space="preserve">NV RUBENS                                         </v>
          </cell>
          <cell r="D3087">
            <v>5</v>
          </cell>
          <cell r="E3087">
            <v>0</v>
          </cell>
          <cell r="F3087">
            <v>0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  <cell r="O3087">
            <v>0</v>
          </cell>
          <cell r="P3087">
            <v>0</v>
          </cell>
          <cell r="Q3087">
            <v>0</v>
          </cell>
          <cell r="R3087">
            <v>0</v>
          </cell>
          <cell r="S3087">
            <v>0</v>
          </cell>
          <cell r="T3087">
            <v>0</v>
          </cell>
          <cell r="U3087">
            <v>0</v>
          </cell>
          <cell r="V3087">
            <v>0</v>
          </cell>
          <cell r="W3087">
            <v>0</v>
          </cell>
          <cell r="X3087">
            <v>0</v>
          </cell>
          <cell r="Y3087">
            <v>0</v>
          </cell>
          <cell r="Z3087">
            <v>0</v>
          </cell>
          <cell r="AA3087">
            <v>0</v>
          </cell>
          <cell r="AB3087">
            <v>0</v>
          </cell>
          <cell r="AC3087">
            <v>0</v>
          </cell>
          <cell r="AD3087">
            <v>0</v>
          </cell>
          <cell r="AE3087">
            <v>0</v>
          </cell>
          <cell r="AF3087">
            <v>0</v>
          </cell>
          <cell r="AG3087">
            <v>0</v>
          </cell>
          <cell r="AH3087">
            <v>0</v>
          </cell>
          <cell r="AI3087">
            <v>0</v>
          </cell>
          <cell r="AJ3087">
            <v>0</v>
          </cell>
          <cell r="AK3087">
            <v>0</v>
          </cell>
          <cell r="AL3087">
            <v>0</v>
          </cell>
          <cell r="AM3087">
            <v>2407.08</v>
          </cell>
          <cell r="AN3087">
            <v>487.46</v>
          </cell>
          <cell r="AO3087">
            <v>487.46</v>
          </cell>
          <cell r="AP3087">
            <v>487.46</v>
          </cell>
          <cell r="AQ3087">
            <v>0</v>
          </cell>
          <cell r="AR3087">
            <v>0</v>
          </cell>
          <cell r="AS3087">
            <v>0</v>
          </cell>
          <cell r="AT3087">
            <v>0</v>
          </cell>
          <cell r="AU3087">
            <v>0</v>
          </cell>
          <cell r="AV3087">
            <v>0</v>
          </cell>
          <cell r="AW3087">
            <v>0</v>
          </cell>
          <cell r="AX3087">
            <v>0</v>
          </cell>
          <cell r="AY3087">
            <v>0</v>
          </cell>
          <cell r="AZ3087">
            <v>0</v>
          </cell>
          <cell r="BA3087">
            <v>0</v>
          </cell>
          <cell r="BB3087">
            <v>0</v>
          </cell>
          <cell r="BC3087">
            <v>0</v>
          </cell>
          <cell r="BD3087">
            <v>0</v>
          </cell>
          <cell r="BE3087">
            <v>0</v>
          </cell>
          <cell r="BF3087">
            <v>0</v>
          </cell>
          <cell r="BG3087">
            <v>0</v>
          </cell>
          <cell r="BH3087">
            <v>0</v>
          </cell>
          <cell r="BI3087">
            <v>0</v>
          </cell>
          <cell r="BJ3087">
            <v>0</v>
          </cell>
          <cell r="BK3087">
            <v>0</v>
          </cell>
          <cell r="BL3087">
            <v>0</v>
          </cell>
        </row>
        <row r="3088">
          <cell r="B3088" t="str">
            <v>2.1.04.01.00114</v>
          </cell>
          <cell r="C3088" t="str">
            <v xml:space="preserve">NV RUDDY                                          </v>
          </cell>
          <cell r="D3088">
            <v>5</v>
          </cell>
          <cell r="E3088">
            <v>0</v>
          </cell>
          <cell r="F3088">
            <v>0</v>
          </cell>
          <cell r="G3088">
            <v>0</v>
          </cell>
          <cell r="H3088">
            <v>0</v>
          </cell>
          <cell r="I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AO3088">
            <v>0</v>
          </cell>
          <cell r="AP3088">
            <v>0</v>
          </cell>
          <cell r="AQ3088">
            <v>0</v>
          </cell>
          <cell r="AR3088">
            <v>0</v>
          </cell>
          <cell r="AS3088">
            <v>0</v>
          </cell>
          <cell r="AT3088">
            <v>0</v>
          </cell>
          <cell r="AU3088">
            <v>0</v>
          </cell>
          <cell r="AV3088">
            <v>0</v>
          </cell>
          <cell r="AW3088">
            <v>0</v>
          </cell>
          <cell r="AX3088">
            <v>0</v>
          </cell>
          <cell r="AY3088">
            <v>0</v>
          </cell>
          <cell r="AZ3088">
            <v>0</v>
          </cell>
          <cell r="BA3088">
            <v>0</v>
          </cell>
          <cell r="BB3088">
            <v>0</v>
          </cell>
          <cell r="BC3088">
            <v>0</v>
          </cell>
          <cell r="BD3088">
            <v>0</v>
          </cell>
          <cell r="BE3088">
            <v>0</v>
          </cell>
          <cell r="BF3088">
            <v>0</v>
          </cell>
          <cell r="BG3088">
            <v>0</v>
          </cell>
          <cell r="BH3088">
            <v>0</v>
          </cell>
          <cell r="BI3088">
            <v>0</v>
          </cell>
          <cell r="BJ3088">
            <v>0</v>
          </cell>
          <cell r="BK3088">
            <v>0</v>
          </cell>
          <cell r="BL3088">
            <v>0</v>
          </cell>
        </row>
        <row r="3089">
          <cell r="B3089" t="str">
            <v>2.1.04.01.00115</v>
          </cell>
          <cell r="C3089" t="str">
            <v xml:space="preserve">NV SAILOR I                                       </v>
          </cell>
          <cell r="D3089">
            <v>5</v>
          </cell>
          <cell r="E3089">
            <v>0</v>
          </cell>
          <cell r="F3089">
            <v>0</v>
          </cell>
          <cell r="G3089">
            <v>0</v>
          </cell>
          <cell r="H3089">
            <v>0</v>
          </cell>
          <cell r="I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  <cell r="O3089">
            <v>0</v>
          </cell>
          <cell r="P3089">
            <v>0</v>
          </cell>
          <cell r="AO3089">
            <v>0</v>
          </cell>
          <cell r="AP3089">
            <v>0</v>
          </cell>
          <cell r="AQ3089">
            <v>0</v>
          </cell>
          <cell r="AR3089">
            <v>0</v>
          </cell>
          <cell r="AS3089">
            <v>0</v>
          </cell>
          <cell r="AT3089">
            <v>0</v>
          </cell>
          <cell r="AU3089">
            <v>0</v>
          </cell>
          <cell r="AV3089">
            <v>0</v>
          </cell>
          <cell r="AW3089">
            <v>0</v>
          </cell>
          <cell r="AX3089">
            <v>0</v>
          </cell>
          <cell r="AY3089">
            <v>0</v>
          </cell>
          <cell r="AZ3089">
            <v>0</v>
          </cell>
          <cell r="BA3089">
            <v>0</v>
          </cell>
          <cell r="BB3089">
            <v>0</v>
          </cell>
          <cell r="BC3089">
            <v>0</v>
          </cell>
          <cell r="BD3089">
            <v>0</v>
          </cell>
          <cell r="BE3089">
            <v>0</v>
          </cell>
          <cell r="BF3089">
            <v>0</v>
          </cell>
          <cell r="BG3089">
            <v>0</v>
          </cell>
          <cell r="BH3089">
            <v>0</v>
          </cell>
          <cell r="BI3089">
            <v>0</v>
          </cell>
          <cell r="BJ3089">
            <v>0</v>
          </cell>
          <cell r="BK3089">
            <v>0</v>
          </cell>
          <cell r="BL3089">
            <v>0</v>
          </cell>
        </row>
        <row r="3090">
          <cell r="B3090" t="str">
            <v>2.1.04.01.00116</v>
          </cell>
          <cell r="C3090" t="str">
            <v xml:space="preserve">NV SALVA                                          </v>
          </cell>
          <cell r="D3090">
            <v>5</v>
          </cell>
          <cell r="E3090">
            <v>0</v>
          </cell>
          <cell r="F3090">
            <v>0</v>
          </cell>
          <cell r="G3090">
            <v>0</v>
          </cell>
          <cell r="H3090">
            <v>0</v>
          </cell>
          <cell r="I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  <cell r="O3090">
            <v>0</v>
          </cell>
          <cell r="P3090">
            <v>0</v>
          </cell>
          <cell r="AO3090">
            <v>0</v>
          </cell>
          <cell r="AP3090">
            <v>0</v>
          </cell>
          <cell r="AQ3090">
            <v>0</v>
          </cell>
          <cell r="AR3090">
            <v>0</v>
          </cell>
          <cell r="AS3090">
            <v>0</v>
          </cell>
          <cell r="AT3090">
            <v>0</v>
          </cell>
          <cell r="AU3090">
            <v>0</v>
          </cell>
          <cell r="AV3090">
            <v>0</v>
          </cell>
          <cell r="AW3090">
            <v>0</v>
          </cell>
          <cell r="AX3090">
            <v>0</v>
          </cell>
          <cell r="AY3090">
            <v>0</v>
          </cell>
          <cell r="AZ3090">
            <v>0</v>
          </cell>
          <cell r="BA3090">
            <v>0</v>
          </cell>
          <cell r="BB3090">
            <v>0</v>
          </cell>
          <cell r="BC3090">
            <v>0</v>
          </cell>
          <cell r="BD3090">
            <v>0</v>
          </cell>
          <cell r="BE3090">
            <v>0</v>
          </cell>
          <cell r="BF3090">
            <v>0</v>
          </cell>
          <cell r="BG3090">
            <v>0</v>
          </cell>
          <cell r="BH3090">
            <v>0</v>
          </cell>
          <cell r="BI3090">
            <v>0</v>
          </cell>
          <cell r="BJ3090">
            <v>0</v>
          </cell>
          <cell r="BK3090">
            <v>0</v>
          </cell>
          <cell r="BL3090">
            <v>0</v>
          </cell>
        </row>
        <row r="3091">
          <cell r="B3091" t="str">
            <v>2.1.04.01.00117</v>
          </cell>
          <cell r="C3091" t="str">
            <v xml:space="preserve">NV SAMOS SKY                                      </v>
          </cell>
          <cell r="D3091">
            <v>5</v>
          </cell>
          <cell r="E3091">
            <v>0</v>
          </cell>
          <cell r="F3091">
            <v>0</v>
          </cell>
          <cell r="G3091">
            <v>0</v>
          </cell>
          <cell r="H3091">
            <v>0</v>
          </cell>
          <cell r="I3091">
            <v>0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142174.66</v>
          </cell>
          <cell r="R3091">
            <v>140562.82999999999</v>
          </cell>
          <cell r="S3091">
            <v>137092.97</v>
          </cell>
          <cell r="T3091">
            <v>137092.97</v>
          </cell>
          <cell r="U3091">
            <v>137092.97</v>
          </cell>
          <cell r="V3091">
            <v>611784.95999999996</v>
          </cell>
          <cell r="W3091">
            <v>611784.95999999996</v>
          </cell>
          <cell r="X3091">
            <v>243518.74</v>
          </cell>
          <cell r="Y3091">
            <v>-280669.32</v>
          </cell>
          <cell r="Z3091">
            <v>-37350</v>
          </cell>
          <cell r="AA3091">
            <v>0</v>
          </cell>
          <cell r="AB3091">
            <v>0</v>
          </cell>
          <cell r="AC3091">
            <v>0</v>
          </cell>
          <cell r="AD3091">
            <v>0</v>
          </cell>
          <cell r="AE3091">
            <v>0</v>
          </cell>
          <cell r="AF3091">
            <v>0</v>
          </cell>
          <cell r="AG3091">
            <v>0</v>
          </cell>
          <cell r="AH3091">
            <v>0</v>
          </cell>
          <cell r="AI3091">
            <v>0</v>
          </cell>
          <cell r="AJ3091">
            <v>22850</v>
          </cell>
          <cell r="AK3091">
            <v>2602.62</v>
          </cell>
          <cell r="AL3091">
            <v>257262.62</v>
          </cell>
          <cell r="AM3091">
            <v>173299.86</v>
          </cell>
          <cell r="AN3091">
            <v>0</v>
          </cell>
          <cell r="AO3091">
            <v>0</v>
          </cell>
          <cell r="AP3091">
            <v>0</v>
          </cell>
          <cell r="AQ3091">
            <v>0</v>
          </cell>
          <cell r="AR3091">
            <v>0</v>
          </cell>
          <cell r="AS3091">
            <v>144109.45000000001</v>
          </cell>
          <cell r="AT3091">
            <v>64358.91</v>
          </cell>
          <cell r="AU3091">
            <v>64358.91</v>
          </cell>
          <cell r="AV3091">
            <v>0</v>
          </cell>
          <cell r="AW3091">
            <v>0</v>
          </cell>
          <cell r="AX3091">
            <v>0</v>
          </cell>
          <cell r="AY3091">
            <v>208240</v>
          </cell>
          <cell r="AZ3091">
            <v>31070.02</v>
          </cell>
          <cell r="BA3091">
            <v>312370.02</v>
          </cell>
          <cell r="BB3091">
            <v>45135.68</v>
          </cell>
          <cell r="BC3091">
            <v>45135.68</v>
          </cell>
          <cell r="BD3091">
            <v>0</v>
          </cell>
          <cell r="BE3091">
            <v>0</v>
          </cell>
          <cell r="BF3091">
            <v>0</v>
          </cell>
          <cell r="BG3091">
            <v>0</v>
          </cell>
          <cell r="BH3091">
            <v>0</v>
          </cell>
          <cell r="BI3091">
            <v>0</v>
          </cell>
          <cell r="BJ3091">
            <v>0</v>
          </cell>
          <cell r="BK3091">
            <v>0</v>
          </cell>
          <cell r="BL3091">
            <v>0</v>
          </cell>
        </row>
        <row r="3092">
          <cell r="B3092" t="str">
            <v>2.1.04.01.00118</v>
          </cell>
          <cell r="C3092" t="str">
            <v xml:space="preserve">NV SAMOS WAVE                                     </v>
          </cell>
          <cell r="D3092">
            <v>5</v>
          </cell>
          <cell r="E3092">
            <v>0</v>
          </cell>
          <cell r="F3092">
            <v>0</v>
          </cell>
          <cell r="G3092">
            <v>0</v>
          </cell>
          <cell r="H3092">
            <v>0</v>
          </cell>
          <cell r="I3092">
            <v>0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  <cell r="O3092">
            <v>0</v>
          </cell>
          <cell r="P3092">
            <v>0</v>
          </cell>
          <cell r="Q3092">
            <v>0</v>
          </cell>
          <cell r="R3092">
            <v>0</v>
          </cell>
          <cell r="S3092">
            <v>0</v>
          </cell>
          <cell r="T3092">
            <v>0</v>
          </cell>
          <cell r="U3092">
            <v>0</v>
          </cell>
          <cell r="V3092">
            <v>0</v>
          </cell>
          <cell r="W3092">
            <v>213430</v>
          </cell>
          <cell r="X3092">
            <v>158728.28</v>
          </cell>
          <cell r="Y3092">
            <v>509439.18</v>
          </cell>
          <cell r="Z3092">
            <v>508971.14</v>
          </cell>
          <cell r="AA3092">
            <v>76994.570000000007</v>
          </cell>
          <cell r="AB3092">
            <v>0</v>
          </cell>
          <cell r="AC3092">
            <v>0</v>
          </cell>
          <cell r="AD3092">
            <v>0</v>
          </cell>
          <cell r="AE3092">
            <v>0</v>
          </cell>
          <cell r="AF3092">
            <v>0</v>
          </cell>
          <cell r="AG3092">
            <v>66060</v>
          </cell>
          <cell r="AH3092">
            <v>66060</v>
          </cell>
          <cell r="AI3092">
            <v>20107.61</v>
          </cell>
          <cell r="AJ3092">
            <v>20107.61</v>
          </cell>
          <cell r="AK3092">
            <v>20107.61</v>
          </cell>
          <cell r="AL3092">
            <v>20107.61</v>
          </cell>
          <cell r="AM3092">
            <v>20107.61</v>
          </cell>
          <cell r="AN3092">
            <v>0</v>
          </cell>
          <cell r="AO3092">
            <v>0</v>
          </cell>
          <cell r="AP3092">
            <v>0</v>
          </cell>
          <cell r="AQ3092">
            <v>0</v>
          </cell>
          <cell r="AR3092">
            <v>0</v>
          </cell>
          <cell r="AS3092">
            <v>0</v>
          </cell>
          <cell r="AT3092">
            <v>0</v>
          </cell>
          <cell r="AU3092">
            <v>0</v>
          </cell>
          <cell r="AV3092">
            <v>0</v>
          </cell>
          <cell r="AW3092">
            <v>53030.77</v>
          </cell>
          <cell r="AX3092">
            <v>53030.77</v>
          </cell>
          <cell r="AY3092">
            <v>0</v>
          </cell>
          <cell r="AZ3092">
            <v>0</v>
          </cell>
          <cell r="BA3092">
            <v>0</v>
          </cell>
          <cell r="BB3092">
            <v>0</v>
          </cell>
          <cell r="BC3092">
            <v>0</v>
          </cell>
          <cell r="BD3092">
            <v>0</v>
          </cell>
          <cell r="BE3092">
            <v>0</v>
          </cell>
          <cell r="BF3092">
            <v>0</v>
          </cell>
          <cell r="BG3092">
            <v>0</v>
          </cell>
          <cell r="BH3092">
            <v>0</v>
          </cell>
          <cell r="BI3092">
            <v>0</v>
          </cell>
          <cell r="BJ3092">
            <v>0</v>
          </cell>
          <cell r="BK3092">
            <v>0</v>
          </cell>
          <cell r="BL3092">
            <v>0</v>
          </cell>
        </row>
        <row r="3093">
          <cell r="B3093" t="str">
            <v>2.1.04.01.00119</v>
          </cell>
          <cell r="C3093" t="str">
            <v xml:space="preserve">NV SEA BRIGHT                                     </v>
          </cell>
          <cell r="D3093">
            <v>5</v>
          </cell>
          <cell r="E3093">
            <v>0</v>
          </cell>
          <cell r="F3093">
            <v>0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  <cell r="O3093">
            <v>0</v>
          </cell>
          <cell r="P3093">
            <v>0</v>
          </cell>
          <cell r="AO3093">
            <v>0</v>
          </cell>
          <cell r="AP3093">
            <v>0</v>
          </cell>
          <cell r="AQ3093">
            <v>0</v>
          </cell>
          <cell r="AR3093">
            <v>0</v>
          </cell>
          <cell r="AS3093">
            <v>0</v>
          </cell>
          <cell r="AT3093">
            <v>0</v>
          </cell>
          <cell r="AU3093">
            <v>0</v>
          </cell>
          <cell r="AV3093">
            <v>0</v>
          </cell>
          <cell r="AW3093">
            <v>0</v>
          </cell>
          <cell r="AX3093">
            <v>0</v>
          </cell>
          <cell r="AY3093">
            <v>0</v>
          </cell>
          <cell r="AZ3093">
            <v>0</v>
          </cell>
          <cell r="BA3093">
            <v>0</v>
          </cell>
          <cell r="BB3093">
            <v>0</v>
          </cell>
          <cell r="BC3093">
            <v>0</v>
          </cell>
          <cell r="BD3093">
            <v>0</v>
          </cell>
          <cell r="BE3093">
            <v>0</v>
          </cell>
          <cell r="BF3093">
            <v>0</v>
          </cell>
          <cell r="BG3093">
            <v>0</v>
          </cell>
          <cell r="BH3093">
            <v>0</v>
          </cell>
          <cell r="BI3093">
            <v>0</v>
          </cell>
          <cell r="BJ3093">
            <v>0</v>
          </cell>
          <cell r="BK3093">
            <v>0</v>
          </cell>
          <cell r="BL3093">
            <v>0</v>
          </cell>
        </row>
        <row r="3094">
          <cell r="B3094" t="str">
            <v>2.1.04.01.00120</v>
          </cell>
          <cell r="C3094" t="str">
            <v xml:space="preserve">NV SEA DREAM                                      </v>
          </cell>
          <cell r="D3094">
            <v>5</v>
          </cell>
          <cell r="E3094">
            <v>0</v>
          </cell>
          <cell r="F3094">
            <v>0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  <cell r="O3094">
            <v>0</v>
          </cell>
          <cell r="P3094">
            <v>0</v>
          </cell>
          <cell r="AO3094">
            <v>0</v>
          </cell>
          <cell r="AP3094">
            <v>0</v>
          </cell>
          <cell r="AQ3094">
            <v>0</v>
          </cell>
          <cell r="AR3094">
            <v>0</v>
          </cell>
          <cell r="AS3094">
            <v>0</v>
          </cell>
          <cell r="AT3094">
            <v>0</v>
          </cell>
          <cell r="AU3094">
            <v>0</v>
          </cell>
          <cell r="AV3094">
            <v>0</v>
          </cell>
          <cell r="AW3094">
            <v>0</v>
          </cell>
          <cell r="AX3094">
            <v>0</v>
          </cell>
          <cell r="AY3094">
            <v>0</v>
          </cell>
          <cell r="AZ3094">
            <v>0</v>
          </cell>
          <cell r="BA3094">
            <v>0</v>
          </cell>
          <cell r="BB3094">
            <v>0</v>
          </cell>
          <cell r="BC3094">
            <v>0</v>
          </cell>
          <cell r="BD3094">
            <v>0</v>
          </cell>
          <cell r="BE3094">
            <v>0</v>
          </cell>
          <cell r="BF3094">
            <v>0</v>
          </cell>
          <cell r="BG3094">
            <v>0</v>
          </cell>
          <cell r="BH3094">
            <v>0</v>
          </cell>
          <cell r="BI3094">
            <v>0</v>
          </cell>
          <cell r="BJ3094">
            <v>0</v>
          </cell>
          <cell r="BK3094">
            <v>0</v>
          </cell>
          <cell r="BL3094">
            <v>0</v>
          </cell>
        </row>
        <row r="3095">
          <cell r="B3095" t="str">
            <v>2.1.04.01.00121</v>
          </cell>
          <cell r="C3095" t="str">
            <v xml:space="preserve">NV SEAFARER I                                     </v>
          </cell>
          <cell r="D3095">
            <v>5</v>
          </cell>
          <cell r="E3095">
            <v>0</v>
          </cell>
          <cell r="F3095">
            <v>0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  <cell r="O3095">
            <v>0</v>
          </cell>
          <cell r="P3095">
            <v>0</v>
          </cell>
          <cell r="AO3095">
            <v>0</v>
          </cell>
          <cell r="AP3095">
            <v>0</v>
          </cell>
          <cell r="AQ3095">
            <v>0</v>
          </cell>
          <cell r="AR3095">
            <v>0</v>
          </cell>
          <cell r="AS3095">
            <v>0</v>
          </cell>
          <cell r="AT3095">
            <v>0</v>
          </cell>
          <cell r="AU3095">
            <v>0</v>
          </cell>
          <cell r="AV3095">
            <v>0</v>
          </cell>
          <cell r="AW3095">
            <v>0</v>
          </cell>
          <cell r="AX3095">
            <v>0</v>
          </cell>
          <cell r="AY3095">
            <v>0</v>
          </cell>
          <cell r="AZ3095">
            <v>0</v>
          </cell>
          <cell r="BA3095">
            <v>0</v>
          </cell>
          <cell r="BB3095">
            <v>0</v>
          </cell>
          <cell r="BC3095">
            <v>0</v>
          </cell>
          <cell r="BD3095">
            <v>0</v>
          </cell>
          <cell r="BE3095">
            <v>0</v>
          </cell>
          <cell r="BF3095">
            <v>0</v>
          </cell>
          <cell r="BG3095">
            <v>0</v>
          </cell>
          <cell r="BH3095">
            <v>0</v>
          </cell>
          <cell r="BI3095">
            <v>0</v>
          </cell>
          <cell r="BJ3095">
            <v>0</v>
          </cell>
          <cell r="BK3095">
            <v>0</v>
          </cell>
          <cell r="BL3095">
            <v>0</v>
          </cell>
        </row>
        <row r="3096">
          <cell r="B3096" t="str">
            <v>2.1.04.01.00122</v>
          </cell>
          <cell r="C3096" t="str">
            <v xml:space="preserve">NV SEAGULL HARMONY                                </v>
          </cell>
          <cell r="D3096">
            <v>5</v>
          </cell>
          <cell r="E3096">
            <v>0</v>
          </cell>
          <cell r="F3096">
            <v>0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  <cell r="O3096">
            <v>0</v>
          </cell>
          <cell r="P3096">
            <v>0</v>
          </cell>
          <cell r="AO3096">
            <v>0</v>
          </cell>
          <cell r="AP3096">
            <v>0</v>
          </cell>
          <cell r="AQ3096">
            <v>0</v>
          </cell>
          <cell r="AR3096">
            <v>0</v>
          </cell>
          <cell r="AS3096">
            <v>0</v>
          </cell>
          <cell r="AT3096">
            <v>0</v>
          </cell>
          <cell r="AU3096">
            <v>0</v>
          </cell>
          <cell r="AV3096">
            <v>0</v>
          </cell>
          <cell r="AW3096">
            <v>0</v>
          </cell>
          <cell r="AX3096">
            <v>0</v>
          </cell>
          <cell r="AY3096">
            <v>0</v>
          </cell>
          <cell r="AZ3096">
            <v>0</v>
          </cell>
          <cell r="BA3096">
            <v>0</v>
          </cell>
          <cell r="BB3096">
            <v>0</v>
          </cell>
          <cell r="BC3096">
            <v>0</v>
          </cell>
          <cell r="BD3096">
            <v>0</v>
          </cell>
          <cell r="BE3096">
            <v>0</v>
          </cell>
          <cell r="BF3096">
            <v>0</v>
          </cell>
          <cell r="BG3096">
            <v>0</v>
          </cell>
          <cell r="BH3096">
            <v>0</v>
          </cell>
          <cell r="BI3096">
            <v>0</v>
          </cell>
          <cell r="BJ3096">
            <v>0</v>
          </cell>
          <cell r="BK3096">
            <v>0</v>
          </cell>
          <cell r="BL3096">
            <v>0</v>
          </cell>
        </row>
        <row r="3097">
          <cell r="B3097" t="str">
            <v>2.1.04.01.00123</v>
          </cell>
          <cell r="C3097" t="str">
            <v xml:space="preserve">NV SEALUCK V                                      </v>
          </cell>
          <cell r="D3097">
            <v>5</v>
          </cell>
          <cell r="E3097">
            <v>0</v>
          </cell>
          <cell r="F3097">
            <v>0</v>
          </cell>
          <cell r="G3097">
            <v>0</v>
          </cell>
          <cell r="H3097">
            <v>0</v>
          </cell>
          <cell r="I3097">
            <v>0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  <cell r="O3097">
            <v>0</v>
          </cell>
          <cell r="P3097">
            <v>0</v>
          </cell>
          <cell r="AO3097">
            <v>0</v>
          </cell>
          <cell r="AP3097">
            <v>0</v>
          </cell>
          <cell r="AQ3097">
            <v>0</v>
          </cell>
          <cell r="AR3097">
            <v>0</v>
          </cell>
          <cell r="AS3097">
            <v>0</v>
          </cell>
          <cell r="AT3097">
            <v>0</v>
          </cell>
          <cell r="AU3097">
            <v>0</v>
          </cell>
          <cell r="AV3097">
            <v>0</v>
          </cell>
          <cell r="AW3097">
            <v>0</v>
          </cell>
          <cell r="AX3097">
            <v>0</v>
          </cell>
          <cell r="AY3097">
            <v>0</v>
          </cell>
          <cell r="AZ3097">
            <v>0</v>
          </cell>
          <cell r="BA3097">
            <v>0</v>
          </cell>
          <cell r="BB3097">
            <v>0</v>
          </cell>
          <cell r="BC3097">
            <v>0</v>
          </cell>
          <cell r="BD3097">
            <v>0</v>
          </cell>
          <cell r="BE3097">
            <v>0</v>
          </cell>
          <cell r="BF3097">
            <v>0</v>
          </cell>
          <cell r="BG3097">
            <v>0</v>
          </cell>
          <cell r="BH3097">
            <v>0</v>
          </cell>
          <cell r="BI3097">
            <v>0</v>
          </cell>
          <cell r="BJ3097">
            <v>0</v>
          </cell>
          <cell r="BK3097">
            <v>0</v>
          </cell>
          <cell r="BL3097">
            <v>0</v>
          </cell>
        </row>
        <row r="3098">
          <cell r="B3098" t="str">
            <v>2.1.04.01.00124</v>
          </cell>
          <cell r="C3098" t="str">
            <v xml:space="preserve">NV SEDERAL YUKON                                  </v>
          </cell>
          <cell r="D3098">
            <v>5</v>
          </cell>
          <cell r="E3098">
            <v>0</v>
          </cell>
          <cell r="F3098">
            <v>0</v>
          </cell>
          <cell r="G3098">
            <v>0</v>
          </cell>
          <cell r="H3098">
            <v>0</v>
          </cell>
          <cell r="I3098">
            <v>0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  <cell r="O3098">
            <v>0</v>
          </cell>
          <cell r="P3098">
            <v>0</v>
          </cell>
          <cell r="AO3098">
            <v>0</v>
          </cell>
          <cell r="AP3098">
            <v>0</v>
          </cell>
          <cell r="AQ3098">
            <v>0</v>
          </cell>
          <cell r="AR3098">
            <v>0</v>
          </cell>
          <cell r="AS3098">
            <v>0</v>
          </cell>
          <cell r="AT3098">
            <v>0</v>
          </cell>
          <cell r="AU3098">
            <v>0</v>
          </cell>
          <cell r="AV3098">
            <v>0</v>
          </cell>
          <cell r="AW3098">
            <v>0</v>
          </cell>
          <cell r="AX3098">
            <v>0</v>
          </cell>
          <cell r="AY3098">
            <v>0</v>
          </cell>
          <cell r="AZ3098">
            <v>0</v>
          </cell>
          <cell r="BA3098">
            <v>0</v>
          </cell>
          <cell r="BB3098">
            <v>0</v>
          </cell>
          <cell r="BC3098">
            <v>0</v>
          </cell>
          <cell r="BD3098">
            <v>0</v>
          </cell>
          <cell r="BE3098">
            <v>0</v>
          </cell>
          <cell r="BF3098">
            <v>0</v>
          </cell>
          <cell r="BG3098">
            <v>0</v>
          </cell>
          <cell r="BH3098">
            <v>0</v>
          </cell>
          <cell r="BI3098">
            <v>0</v>
          </cell>
          <cell r="BJ3098">
            <v>0</v>
          </cell>
          <cell r="BK3098">
            <v>0</v>
          </cell>
          <cell r="BL3098">
            <v>0</v>
          </cell>
        </row>
        <row r="3099">
          <cell r="B3099" t="str">
            <v>2.1.04.01.00125</v>
          </cell>
          <cell r="C3099" t="str">
            <v xml:space="preserve">NV SHUMY                                          </v>
          </cell>
          <cell r="D3099">
            <v>5</v>
          </cell>
          <cell r="E3099">
            <v>0</v>
          </cell>
          <cell r="F3099">
            <v>0</v>
          </cell>
          <cell r="G3099">
            <v>0</v>
          </cell>
          <cell r="H3099">
            <v>0</v>
          </cell>
          <cell r="I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  <cell r="O3099">
            <v>0</v>
          </cell>
          <cell r="P3099">
            <v>0</v>
          </cell>
          <cell r="AO3099">
            <v>0</v>
          </cell>
          <cell r="AP3099">
            <v>0</v>
          </cell>
          <cell r="AQ3099">
            <v>0</v>
          </cell>
          <cell r="AR3099">
            <v>0</v>
          </cell>
          <cell r="AS3099">
            <v>0</v>
          </cell>
          <cell r="AT3099">
            <v>0</v>
          </cell>
          <cell r="AU3099">
            <v>0</v>
          </cell>
          <cell r="AV3099">
            <v>0</v>
          </cell>
          <cell r="AW3099">
            <v>0</v>
          </cell>
          <cell r="AX3099">
            <v>0</v>
          </cell>
          <cell r="AY3099">
            <v>0</v>
          </cell>
          <cell r="AZ3099">
            <v>0</v>
          </cell>
          <cell r="BA3099">
            <v>0</v>
          </cell>
          <cell r="BB3099">
            <v>0</v>
          </cell>
          <cell r="BC3099">
            <v>0</v>
          </cell>
          <cell r="BD3099">
            <v>0</v>
          </cell>
          <cell r="BE3099">
            <v>0</v>
          </cell>
          <cell r="BF3099">
            <v>0</v>
          </cell>
          <cell r="BG3099">
            <v>0</v>
          </cell>
          <cell r="BH3099">
            <v>0</v>
          </cell>
          <cell r="BI3099">
            <v>0</v>
          </cell>
          <cell r="BJ3099">
            <v>0</v>
          </cell>
          <cell r="BK3099">
            <v>0</v>
          </cell>
          <cell r="BL3099">
            <v>0</v>
          </cell>
        </row>
        <row r="3100">
          <cell r="B3100" t="str">
            <v>2.1.04.01.00126</v>
          </cell>
          <cell r="C3100" t="str">
            <v xml:space="preserve">NV SIETE OCEANOS                                  </v>
          </cell>
          <cell r="D3100">
            <v>5</v>
          </cell>
          <cell r="E3100">
            <v>0</v>
          </cell>
          <cell r="F3100">
            <v>0</v>
          </cell>
          <cell r="G3100">
            <v>0</v>
          </cell>
          <cell r="H3100">
            <v>0</v>
          </cell>
          <cell r="I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  <cell r="O3100">
            <v>0</v>
          </cell>
          <cell r="P3100">
            <v>0</v>
          </cell>
          <cell r="AO3100">
            <v>0</v>
          </cell>
          <cell r="AP3100">
            <v>0</v>
          </cell>
          <cell r="AQ3100">
            <v>0</v>
          </cell>
          <cell r="AR3100">
            <v>0</v>
          </cell>
          <cell r="AS3100">
            <v>0</v>
          </cell>
          <cell r="AT3100">
            <v>0</v>
          </cell>
          <cell r="AU3100">
            <v>0</v>
          </cell>
          <cell r="AV3100">
            <v>0</v>
          </cell>
          <cell r="AW3100">
            <v>0</v>
          </cell>
          <cell r="AX3100">
            <v>0</v>
          </cell>
          <cell r="AY3100">
            <v>0</v>
          </cell>
          <cell r="AZ3100">
            <v>0</v>
          </cell>
          <cell r="BA3100">
            <v>0</v>
          </cell>
          <cell r="BB3100">
            <v>0</v>
          </cell>
          <cell r="BC3100">
            <v>0</v>
          </cell>
          <cell r="BD3100">
            <v>0</v>
          </cell>
          <cell r="BE3100">
            <v>0</v>
          </cell>
          <cell r="BF3100">
            <v>0</v>
          </cell>
          <cell r="BG3100">
            <v>0</v>
          </cell>
          <cell r="BH3100">
            <v>0</v>
          </cell>
          <cell r="BI3100">
            <v>0</v>
          </cell>
          <cell r="BJ3100">
            <v>0</v>
          </cell>
          <cell r="BK3100">
            <v>0</v>
          </cell>
          <cell r="BL3100">
            <v>0</v>
          </cell>
        </row>
        <row r="3101">
          <cell r="B3101" t="str">
            <v>2.1.04.01.00127</v>
          </cell>
          <cell r="C3101" t="str">
            <v xml:space="preserve">NV SIRORATE NAREE                                 </v>
          </cell>
          <cell r="D3101">
            <v>5</v>
          </cell>
          <cell r="E3101">
            <v>0</v>
          </cell>
          <cell r="F3101">
            <v>0</v>
          </cell>
          <cell r="G3101">
            <v>0</v>
          </cell>
          <cell r="H3101">
            <v>0</v>
          </cell>
          <cell r="I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AO3101">
            <v>0</v>
          </cell>
          <cell r="AP3101">
            <v>0</v>
          </cell>
          <cell r="AQ3101">
            <v>0</v>
          </cell>
          <cell r="AR3101">
            <v>0</v>
          </cell>
          <cell r="AS3101">
            <v>0</v>
          </cell>
          <cell r="AT3101">
            <v>0</v>
          </cell>
          <cell r="AU3101">
            <v>0</v>
          </cell>
          <cell r="AV3101">
            <v>0</v>
          </cell>
          <cell r="AW3101">
            <v>0</v>
          </cell>
          <cell r="AX3101">
            <v>0</v>
          </cell>
          <cell r="AY3101">
            <v>0</v>
          </cell>
          <cell r="AZ3101">
            <v>0</v>
          </cell>
          <cell r="BA3101">
            <v>0</v>
          </cell>
          <cell r="BB3101">
            <v>0</v>
          </cell>
          <cell r="BC3101">
            <v>0</v>
          </cell>
          <cell r="BD3101">
            <v>0</v>
          </cell>
          <cell r="BE3101">
            <v>0</v>
          </cell>
          <cell r="BF3101">
            <v>0</v>
          </cell>
          <cell r="BG3101">
            <v>0</v>
          </cell>
          <cell r="BH3101">
            <v>0</v>
          </cell>
          <cell r="BI3101">
            <v>0</v>
          </cell>
          <cell r="BJ3101">
            <v>0</v>
          </cell>
          <cell r="BK3101">
            <v>0</v>
          </cell>
          <cell r="BL3101">
            <v>0</v>
          </cell>
        </row>
        <row r="3102">
          <cell r="B3102" t="str">
            <v>2.1.04.01.00128</v>
          </cell>
          <cell r="C3102" t="str">
            <v xml:space="preserve">NV SKIATHOS                                       </v>
          </cell>
          <cell r="D3102">
            <v>5</v>
          </cell>
          <cell r="E3102">
            <v>0</v>
          </cell>
          <cell r="F3102">
            <v>0</v>
          </cell>
          <cell r="G3102">
            <v>0</v>
          </cell>
          <cell r="H3102">
            <v>0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  <cell r="O3102">
            <v>0</v>
          </cell>
          <cell r="P3102">
            <v>0</v>
          </cell>
          <cell r="AO3102">
            <v>0</v>
          </cell>
          <cell r="AP3102">
            <v>0</v>
          </cell>
          <cell r="AQ3102">
            <v>0</v>
          </cell>
          <cell r="AR3102">
            <v>0</v>
          </cell>
          <cell r="AS3102">
            <v>0</v>
          </cell>
          <cell r="AT3102">
            <v>0</v>
          </cell>
          <cell r="AU3102">
            <v>0</v>
          </cell>
          <cell r="AV3102">
            <v>0</v>
          </cell>
          <cell r="AW3102">
            <v>0</v>
          </cell>
          <cell r="AX3102">
            <v>0</v>
          </cell>
          <cell r="AY3102">
            <v>0</v>
          </cell>
          <cell r="AZ3102">
            <v>0</v>
          </cell>
          <cell r="BA3102">
            <v>0</v>
          </cell>
          <cell r="BB3102">
            <v>0</v>
          </cell>
          <cell r="BC3102">
            <v>0</v>
          </cell>
          <cell r="BD3102">
            <v>0</v>
          </cell>
          <cell r="BE3102">
            <v>0</v>
          </cell>
          <cell r="BF3102">
            <v>0</v>
          </cell>
          <cell r="BG3102">
            <v>0</v>
          </cell>
          <cell r="BH3102">
            <v>0</v>
          </cell>
          <cell r="BI3102">
            <v>0</v>
          </cell>
          <cell r="BJ3102">
            <v>0</v>
          </cell>
          <cell r="BK3102">
            <v>0</v>
          </cell>
          <cell r="BL3102">
            <v>0</v>
          </cell>
        </row>
        <row r="3103">
          <cell r="B3103" t="str">
            <v>2.1.04.01.00129</v>
          </cell>
          <cell r="C3103" t="str">
            <v xml:space="preserve">NV SLAVIANKA                                      </v>
          </cell>
          <cell r="D3103">
            <v>5</v>
          </cell>
          <cell r="E3103">
            <v>0</v>
          </cell>
          <cell r="F3103">
            <v>0</v>
          </cell>
          <cell r="G3103">
            <v>0</v>
          </cell>
          <cell r="H3103">
            <v>0</v>
          </cell>
          <cell r="I3103">
            <v>0</v>
          </cell>
          <cell r="J3103">
            <v>0</v>
          </cell>
          <cell r="K3103">
            <v>0</v>
          </cell>
          <cell r="L3103">
            <v>0</v>
          </cell>
          <cell r="M3103">
            <v>0</v>
          </cell>
          <cell r="N3103">
            <v>0</v>
          </cell>
          <cell r="O3103">
            <v>0</v>
          </cell>
          <cell r="P3103">
            <v>0</v>
          </cell>
          <cell r="Q3103">
            <v>0</v>
          </cell>
          <cell r="R3103">
            <v>0</v>
          </cell>
          <cell r="S3103">
            <v>0</v>
          </cell>
          <cell r="T3103">
            <v>0</v>
          </cell>
          <cell r="U3103">
            <v>0</v>
          </cell>
          <cell r="V3103">
            <v>0</v>
          </cell>
          <cell r="W3103">
            <v>0</v>
          </cell>
          <cell r="X3103">
            <v>0</v>
          </cell>
          <cell r="Y3103">
            <v>0</v>
          </cell>
          <cell r="Z3103">
            <v>275581.31</v>
          </cell>
          <cell r="AA3103">
            <v>88803.29</v>
          </cell>
          <cell r="AB3103">
            <v>0</v>
          </cell>
          <cell r="AC3103">
            <v>0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H3103">
            <v>0</v>
          </cell>
          <cell r="AI3103">
            <v>0</v>
          </cell>
          <cell r="AJ3103">
            <v>0</v>
          </cell>
          <cell r="AK3103">
            <v>0</v>
          </cell>
          <cell r="AL3103">
            <v>0</v>
          </cell>
          <cell r="AM3103">
            <v>0</v>
          </cell>
          <cell r="AN3103">
            <v>0</v>
          </cell>
          <cell r="AO3103">
            <v>0</v>
          </cell>
          <cell r="AP3103">
            <v>0</v>
          </cell>
          <cell r="AQ3103">
            <v>0</v>
          </cell>
          <cell r="AR3103">
            <v>0</v>
          </cell>
          <cell r="AS3103">
            <v>0</v>
          </cell>
          <cell r="AT3103">
            <v>0</v>
          </cell>
          <cell r="AU3103">
            <v>0</v>
          </cell>
          <cell r="AV3103">
            <v>0</v>
          </cell>
          <cell r="AW3103">
            <v>0</v>
          </cell>
          <cell r="AX3103">
            <v>0</v>
          </cell>
          <cell r="AY3103">
            <v>0</v>
          </cell>
          <cell r="AZ3103">
            <v>0</v>
          </cell>
          <cell r="BA3103">
            <v>0</v>
          </cell>
          <cell r="BB3103">
            <v>0</v>
          </cell>
          <cell r="BC3103">
            <v>0</v>
          </cell>
          <cell r="BD3103">
            <v>0</v>
          </cell>
          <cell r="BE3103">
            <v>0</v>
          </cell>
          <cell r="BF3103">
            <v>0</v>
          </cell>
          <cell r="BG3103">
            <v>0</v>
          </cell>
          <cell r="BH3103">
            <v>0</v>
          </cell>
          <cell r="BI3103">
            <v>0</v>
          </cell>
          <cell r="BJ3103">
            <v>0</v>
          </cell>
          <cell r="BK3103">
            <v>0</v>
          </cell>
          <cell r="BL3103">
            <v>0</v>
          </cell>
        </row>
        <row r="3104">
          <cell r="B3104" t="str">
            <v>2.1.04.01.00130</v>
          </cell>
          <cell r="C3104" t="str">
            <v xml:space="preserve">NV SPAR EIGHT                                     </v>
          </cell>
          <cell r="D3104">
            <v>5</v>
          </cell>
          <cell r="E3104">
            <v>0</v>
          </cell>
          <cell r="F3104">
            <v>0</v>
          </cell>
          <cell r="G3104">
            <v>0</v>
          </cell>
          <cell r="H3104">
            <v>0</v>
          </cell>
          <cell r="I3104">
            <v>0</v>
          </cell>
          <cell r="J3104">
            <v>0</v>
          </cell>
          <cell r="K3104">
            <v>0</v>
          </cell>
          <cell r="L3104">
            <v>0</v>
          </cell>
          <cell r="M3104">
            <v>0</v>
          </cell>
          <cell r="N3104">
            <v>0</v>
          </cell>
          <cell r="O3104">
            <v>0</v>
          </cell>
          <cell r="P3104">
            <v>0</v>
          </cell>
          <cell r="AO3104">
            <v>0</v>
          </cell>
          <cell r="AP3104">
            <v>0</v>
          </cell>
          <cell r="AQ3104">
            <v>0</v>
          </cell>
          <cell r="AR3104">
            <v>0</v>
          </cell>
          <cell r="AS3104">
            <v>0</v>
          </cell>
          <cell r="AT3104">
            <v>0</v>
          </cell>
          <cell r="AU3104">
            <v>0</v>
          </cell>
          <cell r="AV3104">
            <v>0</v>
          </cell>
          <cell r="AW3104">
            <v>0</v>
          </cell>
          <cell r="AX3104">
            <v>0</v>
          </cell>
          <cell r="AY3104">
            <v>0</v>
          </cell>
          <cell r="AZ3104">
            <v>0</v>
          </cell>
          <cell r="BA3104">
            <v>0</v>
          </cell>
          <cell r="BB3104">
            <v>0</v>
          </cell>
          <cell r="BC3104">
            <v>0</v>
          </cell>
          <cell r="BD3104">
            <v>0</v>
          </cell>
          <cell r="BE3104">
            <v>0</v>
          </cell>
          <cell r="BF3104">
            <v>0</v>
          </cell>
          <cell r="BG3104">
            <v>0</v>
          </cell>
          <cell r="BH3104">
            <v>0</v>
          </cell>
          <cell r="BI3104">
            <v>0</v>
          </cell>
          <cell r="BJ3104">
            <v>0</v>
          </cell>
          <cell r="BK3104">
            <v>0</v>
          </cell>
          <cell r="BL3104">
            <v>0</v>
          </cell>
        </row>
        <row r="3105">
          <cell r="B3105" t="str">
            <v>2.1.04.01.00131</v>
          </cell>
          <cell r="C3105" t="str">
            <v xml:space="preserve">NV SPYROS                                         </v>
          </cell>
          <cell r="D3105">
            <v>5</v>
          </cell>
          <cell r="E3105">
            <v>0</v>
          </cell>
          <cell r="F3105">
            <v>0</v>
          </cell>
          <cell r="G3105">
            <v>0</v>
          </cell>
          <cell r="H3105">
            <v>0</v>
          </cell>
          <cell r="I3105">
            <v>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  <cell r="O3105">
            <v>0</v>
          </cell>
          <cell r="P3105">
            <v>0</v>
          </cell>
          <cell r="AO3105">
            <v>0</v>
          </cell>
          <cell r="AP3105">
            <v>0</v>
          </cell>
          <cell r="AQ3105">
            <v>0</v>
          </cell>
          <cell r="AR3105">
            <v>0</v>
          </cell>
          <cell r="AS3105">
            <v>0</v>
          </cell>
          <cell r="AT3105">
            <v>0</v>
          </cell>
          <cell r="AU3105">
            <v>0</v>
          </cell>
          <cell r="AV3105">
            <v>0</v>
          </cell>
          <cell r="AW3105">
            <v>0</v>
          </cell>
          <cell r="AX3105">
            <v>0</v>
          </cell>
          <cell r="AY3105">
            <v>0</v>
          </cell>
          <cell r="AZ3105">
            <v>0</v>
          </cell>
          <cell r="BA3105">
            <v>0</v>
          </cell>
          <cell r="BB3105">
            <v>0</v>
          </cell>
          <cell r="BC3105">
            <v>0</v>
          </cell>
          <cell r="BD3105">
            <v>0</v>
          </cell>
          <cell r="BE3105">
            <v>0</v>
          </cell>
          <cell r="BF3105">
            <v>0</v>
          </cell>
          <cell r="BG3105">
            <v>0</v>
          </cell>
          <cell r="BH3105">
            <v>0</v>
          </cell>
          <cell r="BI3105">
            <v>0</v>
          </cell>
          <cell r="BJ3105">
            <v>0</v>
          </cell>
          <cell r="BK3105">
            <v>0</v>
          </cell>
          <cell r="BL3105">
            <v>0</v>
          </cell>
        </row>
        <row r="3106">
          <cell r="B3106" t="str">
            <v>2.1.04.01.00132</v>
          </cell>
          <cell r="C3106" t="str">
            <v xml:space="preserve">NV STAR MARY                                      </v>
          </cell>
          <cell r="D3106">
            <v>5</v>
          </cell>
          <cell r="E3106">
            <v>0</v>
          </cell>
          <cell r="F3106">
            <v>0</v>
          </cell>
          <cell r="G3106">
            <v>0</v>
          </cell>
          <cell r="H3106">
            <v>0</v>
          </cell>
          <cell r="I3106">
            <v>0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  <cell r="O3106">
            <v>0</v>
          </cell>
          <cell r="P3106">
            <v>0</v>
          </cell>
          <cell r="AO3106">
            <v>0</v>
          </cell>
          <cell r="AP3106">
            <v>0</v>
          </cell>
          <cell r="AQ3106">
            <v>0</v>
          </cell>
          <cell r="AR3106">
            <v>0</v>
          </cell>
          <cell r="AS3106">
            <v>0</v>
          </cell>
          <cell r="AT3106">
            <v>0</v>
          </cell>
          <cell r="AU3106">
            <v>0</v>
          </cell>
          <cell r="AV3106">
            <v>0</v>
          </cell>
          <cell r="AW3106">
            <v>0</v>
          </cell>
          <cell r="AX3106">
            <v>0</v>
          </cell>
          <cell r="AY3106">
            <v>0</v>
          </cell>
          <cell r="AZ3106">
            <v>0</v>
          </cell>
          <cell r="BA3106">
            <v>0</v>
          </cell>
          <cell r="BB3106">
            <v>0</v>
          </cell>
          <cell r="BC3106">
            <v>0</v>
          </cell>
          <cell r="BD3106">
            <v>0</v>
          </cell>
          <cell r="BE3106">
            <v>0</v>
          </cell>
          <cell r="BF3106">
            <v>0</v>
          </cell>
          <cell r="BG3106">
            <v>0</v>
          </cell>
          <cell r="BH3106">
            <v>0</v>
          </cell>
          <cell r="BI3106">
            <v>0</v>
          </cell>
          <cell r="BJ3106">
            <v>0</v>
          </cell>
          <cell r="BK3106">
            <v>0</v>
          </cell>
          <cell r="BL3106">
            <v>0</v>
          </cell>
        </row>
        <row r="3107">
          <cell r="B3107" t="str">
            <v>2.1.04.01.00133</v>
          </cell>
          <cell r="C3107" t="str">
            <v xml:space="preserve">NV STAR POLARIS                                   </v>
          </cell>
          <cell r="D3107">
            <v>5</v>
          </cell>
          <cell r="E3107">
            <v>0</v>
          </cell>
          <cell r="F3107">
            <v>0</v>
          </cell>
          <cell r="G3107">
            <v>0</v>
          </cell>
          <cell r="H3107">
            <v>0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  <cell r="O3107">
            <v>0</v>
          </cell>
          <cell r="P3107">
            <v>0</v>
          </cell>
          <cell r="AO3107">
            <v>0</v>
          </cell>
          <cell r="AP3107">
            <v>0</v>
          </cell>
          <cell r="AQ3107">
            <v>0</v>
          </cell>
          <cell r="AR3107">
            <v>0</v>
          </cell>
          <cell r="AS3107">
            <v>0</v>
          </cell>
          <cell r="AT3107">
            <v>0</v>
          </cell>
          <cell r="AU3107">
            <v>0</v>
          </cell>
          <cell r="AV3107">
            <v>0</v>
          </cell>
          <cell r="AW3107">
            <v>0</v>
          </cell>
          <cell r="AX3107">
            <v>0</v>
          </cell>
          <cell r="AY3107">
            <v>0</v>
          </cell>
          <cell r="AZ3107">
            <v>0</v>
          </cell>
          <cell r="BA3107">
            <v>0</v>
          </cell>
          <cell r="BB3107">
            <v>0</v>
          </cell>
          <cell r="BC3107">
            <v>0</v>
          </cell>
          <cell r="BD3107">
            <v>0</v>
          </cell>
          <cell r="BE3107">
            <v>0</v>
          </cell>
          <cell r="BF3107">
            <v>0</v>
          </cell>
          <cell r="BG3107">
            <v>0</v>
          </cell>
          <cell r="BH3107">
            <v>0</v>
          </cell>
          <cell r="BI3107">
            <v>0</v>
          </cell>
          <cell r="BJ3107">
            <v>0</v>
          </cell>
          <cell r="BK3107">
            <v>0</v>
          </cell>
          <cell r="BL3107">
            <v>0</v>
          </cell>
        </row>
        <row r="3108">
          <cell r="B3108" t="str">
            <v>2.1.04.01.00134</v>
          </cell>
          <cell r="C3108" t="str">
            <v xml:space="preserve">NV STAR SIRANGER                                  </v>
          </cell>
          <cell r="D3108">
            <v>5</v>
          </cell>
          <cell r="E3108">
            <v>0</v>
          </cell>
          <cell r="F3108">
            <v>0</v>
          </cell>
          <cell r="G3108">
            <v>0</v>
          </cell>
          <cell r="H3108">
            <v>0</v>
          </cell>
          <cell r="I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AO3108">
            <v>0</v>
          </cell>
          <cell r="AP3108">
            <v>0</v>
          </cell>
          <cell r="AQ3108">
            <v>0</v>
          </cell>
          <cell r="AR3108">
            <v>0</v>
          </cell>
          <cell r="AS3108">
            <v>0</v>
          </cell>
          <cell r="AT3108">
            <v>0</v>
          </cell>
          <cell r="AU3108">
            <v>0</v>
          </cell>
          <cell r="AV3108">
            <v>0</v>
          </cell>
          <cell r="AW3108">
            <v>0</v>
          </cell>
          <cell r="AX3108">
            <v>0</v>
          </cell>
          <cell r="AY3108">
            <v>0</v>
          </cell>
          <cell r="AZ3108">
            <v>0</v>
          </cell>
          <cell r="BA3108">
            <v>0</v>
          </cell>
          <cell r="BB3108">
            <v>0</v>
          </cell>
          <cell r="BC3108">
            <v>0</v>
          </cell>
          <cell r="BD3108">
            <v>0</v>
          </cell>
          <cell r="BE3108">
            <v>0</v>
          </cell>
          <cell r="BF3108">
            <v>0</v>
          </cell>
          <cell r="BG3108">
            <v>0</v>
          </cell>
          <cell r="BH3108">
            <v>0</v>
          </cell>
          <cell r="BI3108">
            <v>0</v>
          </cell>
          <cell r="BJ3108">
            <v>0</v>
          </cell>
          <cell r="BK3108">
            <v>0</v>
          </cell>
          <cell r="BL3108">
            <v>0</v>
          </cell>
        </row>
        <row r="3109">
          <cell r="B3109" t="str">
            <v>2.1.04.01.00135</v>
          </cell>
          <cell r="C3109" t="str">
            <v xml:space="preserve">NV STUDZINAKI                                     </v>
          </cell>
          <cell r="D3109">
            <v>5</v>
          </cell>
          <cell r="E3109">
            <v>0</v>
          </cell>
          <cell r="F3109">
            <v>0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  <cell r="O3109">
            <v>0</v>
          </cell>
          <cell r="P3109">
            <v>0</v>
          </cell>
          <cell r="AO3109">
            <v>0</v>
          </cell>
          <cell r="AP3109">
            <v>0</v>
          </cell>
          <cell r="AQ3109">
            <v>0</v>
          </cell>
          <cell r="AR3109">
            <v>0</v>
          </cell>
          <cell r="AS3109">
            <v>0</v>
          </cell>
          <cell r="AT3109">
            <v>0</v>
          </cell>
          <cell r="AU3109">
            <v>0</v>
          </cell>
          <cell r="AV3109">
            <v>0</v>
          </cell>
          <cell r="AW3109">
            <v>0</v>
          </cell>
          <cell r="AX3109">
            <v>0</v>
          </cell>
          <cell r="AY3109">
            <v>0</v>
          </cell>
          <cell r="AZ3109">
            <v>0</v>
          </cell>
          <cell r="BA3109">
            <v>0</v>
          </cell>
          <cell r="BB3109">
            <v>0</v>
          </cell>
          <cell r="BC3109">
            <v>0</v>
          </cell>
          <cell r="BD3109">
            <v>0</v>
          </cell>
          <cell r="BE3109">
            <v>0</v>
          </cell>
          <cell r="BF3109">
            <v>0</v>
          </cell>
          <cell r="BG3109">
            <v>0</v>
          </cell>
          <cell r="BH3109">
            <v>0</v>
          </cell>
          <cell r="BI3109">
            <v>0</v>
          </cell>
          <cell r="BJ3109">
            <v>0</v>
          </cell>
          <cell r="BK3109">
            <v>0</v>
          </cell>
          <cell r="BL3109">
            <v>0</v>
          </cell>
        </row>
        <row r="3110">
          <cell r="B3110" t="str">
            <v>2.1.04.01.00136</v>
          </cell>
          <cell r="C3110" t="str">
            <v xml:space="preserve">NV SVYATOY GEORGIY                                </v>
          </cell>
          <cell r="D3110">
            <v>5</v>
          </cell>
          <cell r="E3110">
            <v>0</v>
          </cell>
          <cell r="F3110">
            <v>0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  <cell r="O3110">
            <v>0</v>
          </cell>
          <cell r="P3110">
            <v>0</v>
          </cell>
          <cell r="AO3110">
            <v>0</v>
          </cell>
          <cell r="AP3110">
            <v>0</v>
          </cell>
          <cell r="AQ3110">
            <v>0</v>
          </cell>
          <cell r="AR3110">
            <v>0</v>
          </cell>
          <cell r="AS3110">
            <v>0</v>
          </cell>
          <cell r="AT3110">
            <v>0</v>
          </cell>
          <cell r="AU3110">
            <v>0</v>
          </cell>
          <cell r="AV3110">
            <v>0</v>
          </cell>
          <cell r="AW3110">
            <v>0</v>
          </cell>
          <cell r="AX3110">
            <v>0</v>
          </cell>
          <cell r="AY3110">
            <v>0</v>
          </cell>
          <cell r="AZ3110">
            <v>0</v>
          </cell>
          <cell r="BA3110">
            <v>0</v>
          </cell>
          <cell r="BB3110">
            <v>0</v>
          </cell>
          <cell r="BC3110">
            <v>0</v>
          </cell>
          <cell r="BD3110">
            <v>0</v>
          </cell>
          <cell r="BE3110">
            <v>0</v>
          </cell>
          <cell r="BF3110">
            <v>0</v>
          </cell>
          <cell r="BG3110">
            <v>0</v>
          </cell>
          <cell r="BH3110">
            <v>0</v>
          </cell>
          <cell r="BI3110">
            <v>0</v>
          </cell>
          <cell r="BJ3110">
            <v>0</v>
          </cell>
          <cell r="BK3110">
            <v>0</v>
          </cell>
          <cell r="BL3110">
            <v>0</v>
          </cell>
        </row>
        <row r="3111">
          <cell r="B3111" t="str">
            <v>2.1.04.01.00137</v>
          </cell>
          <cell r="C3111" t="str">
            <v xml:space="preserve">NV TAESCHORN                                      </v>
          </cell>
          <cell r="D3111">
            <v>5</v>
          </cell>
          <cell r="E3111">
            <v>0</v>
          </cell>
          <cell r="F3111">
            <v>0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  <cell r="O3111">
            <v>0</v>
          </cell>
          <cell r="P3111">
            <v>0</v>
          </cell>
          <cell r="AO3111">
            <v>0</v>
          </cell>
          <cell r="AP3111">
            <v>0</v>
          </cell>
          <cell r="AQ3111">
            <v>0</v>
          </cell>
          <cell r="AR3111">
            <v>0</v>
          </cell>
          <cell r="AS3111">
            <v>0</v>
          </cell>
          <cell r="AT3111">
            <v>0</v>
          </cell>
          <cell r="AU3111">
            <v>0</v>
          </cell>
          <cell r="AV3111">
            <v>0</v>
          </cell>
          <cell r="AW3111">
            <v>0</v>
          </cell>
          <cell r="AX3111">
            <v>0</v>
          </cell>
          <cell r="AY3111">
            <v>0</v>
          </cell>
          <cell r="AZ3111">
            <v>0</v>
          </cell>
          <cell r="BA3111">
            <v>0</v>
          </cell>
          <cell r="BB3111">
            <v>0</v>
          </cell>
          <cell r="BC3111">
            <v>0</v>
          </cell>
          <cell r="BD3111">
            <v>0</v>
          </cell>
          <cell r="BE3111">
            <v>0</v>
          </cell>
          <cell r="BF3111">
            <v>0</v>
          </cell>
          <cell r="BG3111">
            <v>0</v>
          </cell>
          <cell r="BH3111">
            <v>0</v>
          </cell>
          <cell r="BI3111">
            <v>0</v>
          </cell>
          <cell r="BJ3111">
            <v>0</v>
          </cell>
          <cell r="BK3111">
            <v>0</v>
          </cell>
          <cell r="BL3111">
            <v>0</v>
          </cell>
        </row>
        <row r="3112">
          <cell r="B3112" t="str">
            <v>2.1.04.01.00138</v>
          </cell>
          <cell r="C3112" t="str">
            <v xml:space="preserve">NV TAI HE HAI                                     </v>
          </cell>
          <cell r="D3112">
            <v>5</v>
          </cell>
          <cell r="E3112">
            <v>0</v>
          </cell>
          <cell r="F3112">
            <v>0</v>
          </cell>
          <cell r="G3112">
            <v>0</v>
          </cell>
          <cell r="H3112">
            <v>0</v>
          </cell>
          <cell r="I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  <cell r="O3112">
            <v>0</v>
          </cell>
          <cell r="P3112">
            <v>0</v>
          </cell>
          <cell r="AO3112">
            <v>0</v>
          </cell>
          <cell r="AP3112">
            <v>0</v>
          </cell>
          <cell r="AQ3112">
            <v>0</v>
          </cell>
          <cell r="AR3112">
            <v>0</v>
          </cell>
          <cell r="AS3112">
            <v>0</v>
          </cell>
          <cell r="AT3112">
            <v>0</v>
          </cell>
          <cell r="AU3112">
            <v>0</v>
          </cell>
          <cell r="AV3112">
            <v>0</v>
          </cell>
          <cell r="AW3112">
            <v>0</v>
          </cell>
          <cell r="AX3112">
            <v>0</v>
          </cell>
          <cell r="AY3112">
            <v>0</v>
          </cell>
          <cell r="AZ3112">
            <v>0</v>
          </cell>
          <cell r="BA3112">
            <v>0</v>
          </cell>
          <cell r="BB3112">
            <v>0</v>
          </cell>
          <cell r="BC3112">
            <v>0</v>
          </cell>
          <cell r="BD3112">
            <v>0</v>
          </cell>
          <cell r="BE3112">
            <v>0</v>
          </cell>
          <cell r="BF3112">
            <v>0</v>
          </cell>
          <cell r="BG3112">
            <v>0</v>
          </cell>
          <cell r="BH3112">
            <v>0</v>
          </cell>
          <cell r="BI3112">
            <v>0</v>
          </cell>
          <cell r="BJ3112">
            <v>0</v>
          </cell>
          <cell r="BK3112">
            <v>0</v>
          </cell>
          <cell r="BL3112">
            <v>0</v>
          </cell>
        </row>
        <row r="3113">
          <cell r="B3113" t="str">
            <v>2.1.04.01.00139</v>
          </cell>
          <cell r="C3113" t="str">
            <v xml:space="preserve">NV TATIO                                          </v>
          </cell>
          <cell r="D3113">
            <v>5</v>
          </cell>
          <cell r="E3113">
            <v>0</v>
          </cell>
          <cell r="F3113">
            <v>0</v>
          </cell>
          <cell r="G3113">
            <v>0</v>
          </cell>
          <cell r="H3113">
            <v>0</v>
          </cell>
          <cell r="I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  <cell r="O3113">
            <v>0</v>
          </cell>
          <cell r="P3113">
            <v>0</v>
          </cell>
          <cell r="AO3113">
            <v>0</v>
          </cell>
          <cell r="AP3113">
            <v>0</v>
          </cell>
          <cell r="AQ3113">
            <v>0</v>
          </cell>
          <cell r="AR3113">
            <v>0</v>
          </cell>
          <cell r="AS3113">
            <v>0</v>
          </cell>
          <cell r="AT3113">
            <v>0</v>
          </cell>
          <cell r="AU3113">
            <v>0</v>
          </cell>
          <cell r="AV3113">
            <v>0</v>
          </cell>
          <cell r="AW3113">
            <v>0</v>
          </cell>
          <cell r="AX3113">
            <v>0</v>
          </cell>
          <cell r="AY3113">
            <v>0</v>
          </cell>
          <cell r="AZ3113">
            <v>0</v>
          </cell>
          <cell r="BA3113">
            <v>0</v>
          </cell>
          <cell r="BB3113">
            <v>12213</v>
          </cell>
          <cell r="BC3113">
            <v>24411.62</v>
          </cell>
          <cell r="BD3113">
            <v>0</v>
          </cell>
          <cell r="BE3113">
            <v>0</v>
          </cell>
          <cell r="BF3113">
            <v>0</v>
          </cell>
          <cell r="BG3113">
            <v>0</v>
          </cell>
          <cell r="BH3113">
            <v>0</v>
          </cell>
          <cell r="BI3113">
            <v>0</v>
          </cell>
          <cell r="BJ3113">
            <v>0</v>
          </cell>
          <cell r="BK3113">
            <v>0</v>
          </cell>
          <cell r="BL3113">
            <v>0</v>
          </cell>
        </row>
        <row r="3114">
          <cell r="B3114" t="str">
            <v>2.1.04.01.00140</v>
          </cell>
          <cell r="C3114" t="str">
            <v xml:space="preserve">NV THEANO K                                       </v>
          </cell>
          <cell r="D3114">
            <v>5</v>
          </cell>
          <cell r="E3114">
            <v>0</v>
          </cell>
          <cell r="F3114">
            <v>0</v>
          </cell>
          <cell r="G3114">
            <v>0</v>
          </cell>
          <cell r="H3114">
            <v>0</v>
          </cell>
          <cell r="I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  <cell r="O3114">
            <v>0</v>
          </cell>
          <cell r="P3114">
            <v>0</v>
          </cell>
          <cell r="Q3114">
            <v>0.1</v>
          </cell>
          <cell r="R3114">
            <v>0.1</v>
          </cell>
          <cell r="S3114">
            <v>0.1</v>
          </cell>
          <cell r="T3114">
            <v>0.1</v>
          </cell>
          <cell r="U3114">
            <v>0.1</v>
          </cell>
          <cell r="V3114">
            <v>0.1</v>
          </cell>
          <cell r="W3114">
            <v>0.1</v>
          </cell>
          <cell r="X3114">
            <v>0.1</v>
          </cell>
          <cell r="Y3114">
            <v>0</v>
          </cell>
          <cell r="Z3114">
            <v>0</v>
          </cell>
          <cell r="AA3114">
            <v>0</v>
          </cell>
          <cell r="AB3114">
            <v>0</v>
          </cell>
          <cell r="AC3114">
            <v>0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H3114">
            <v>0</v>
          </cell>
          <cell r="AI3114">
            <v>0</v>
          </cell>
          <cell r="AJ3114">
            <v>0</v>
          </cell>
          <cell r="AK3114">
            <v>0</v>
          </cell>
          <cell r="AL3114">
            <v>0</v>
          </cell>
          <cell r="AM3114">
            <v>0</v>
          </cell>
          <cell r="AN3114">
            <v>0</v>
          </cell>
          <cell r="AO3114">
            <v>0</v>
          </cell>
          <cell r="AP3114">
            <v>0</v>
          </cell>
          <cell r="AQ3114">
            <v>0</v>
          </cell>
          <cell r="AR3114">
            <v>0</v>
          </cell>
          <cell r="AS3114">
            <v>0</v>
          </cell>
          <cell r="AT3114">
            <v>0</v>
          </cell>
          <cell r="AU3114">
            <v>0</v>
          </cell>
          <cell r="AV3114">
            <v>0</v>
          </cell>
          <cell r="AW3114">
            <v>0</v>
          </cell>
          <cell r="AX3114">
            <v>0</v>
          </cell>
          <cell r="AY3114">
            <v>0</v>
          </cell>
          <cell r="AZ3114">
            <v>0</v>
          </cell>
          <cell r="BA3114">
            <v>0</v>
          </cell>
          <cell r="BB3114">
            <v>0</v>
          </cell>
          <cell r="BC3114">
            <v>0</v>
          </cell>
          <cell r="BD3114">
            <v>0</v>
          </cell>
          <cell r="BE3114">
            <v>0</v>
          </cell>
          <cell r="BF3114">
            <v>0</v>
          </cell>
          <cell r="BG3114">
            <v>0</v>
          </cell>
          <cell r="BH3114">
            <v>0</v>
          </cell>
          <cell r="BI3114">
            <v>0</v>
          </cell>
          <cell r="BJ3114">
            <v>0</v>
          </cell>
          <cell r="BK3114">
            <v>0</v>
          </cell>
          <cell r="BL3114">
            <v>0</v>
          </cell>
        </row>
        <row r="3115">
          <cell r="B3115" t="str">
            <v>2.1.04.01.00141</v>
          </cell>
          <cell r="C3115" t="str">
            <v xml:space="preserve">NV THEMIS                                         </v>
          </cell>
          <cell r="D3115">
            <v>5</v>
          </cell>
          <cell r="E3115">
            <v>0</v>
          </cell>
          <cell r="F3115">
            <v>0</v>
          </cell>
          <cell r="G3115">
            <v>0</v>
          </cell>
          <cell r="H3115">
            <v>0</v>
          </cell>
          <cell r="I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  <cell r="O3115">
            <v>0</v>
          </cell>
          <cell r="P3115">
            <v>0</v>
          </cell>
          <cell r="Q3115">
            <v>0</v>
          </cell>
          <cell r="R3115">
            <v>0</v>
          </cell>
          <cell r="S3115">
            <v>0</v>
          </cell>
          <cell r="T3115">
            <v>0</v>
          </cell>
          <cell r="U3115">
            <v>0</v>
          </cell>
          <cell r="V3115">
            <v>0</v>
          </cell>
          <cell r="W3115">
            <v>0</v>
          </cell>
          <cell r="X3115">
            <v>-83017.179999999993</v>
          </cell>
          <cell r="Y3115">
            <v>34245.769999999997</v>
          </cell>
          <cell r="Z3115">
            <v>41455.85</v>
          </cell>
          <cell r="AA3115">
            <v>19949.05</v>
          </cell>
          <cell r="AB3115">
            <v>0</v>
          </cell>
          <cell r="AC3115">
            <v>135460.74</v>
          </cell>
          <cell r="AD3115">
            <v>157509.66</v>
          </cell>
          <cell r="AE3115">
            <v>138298.42000000001</v>
          </cell>
          <cell r="AF3115">
            <v>24980.9</v>
          </cell>
          <cell r="AG3115">
            <v>24980.9</v>
          </cell>
          <cell r="AH3115">
            <v>24980.9</v>
          </cell>
          <cell r="AI3115">
            <v>25092.16</v>
          </cell>
          <cell r="AJ3115">
            <v>25092.16</v>
          </cell>
          <cell r="AK3115">
            <v>25092.16</v>
          </cell>
          <cell r="AL3115">
            <v>25092.16</v>
          </cell>
          <cell r="AM3115">
            <v>25092.16</v>
          </cell>
          <cell r="AN3115">
            <v>0</v>
          </cell>
          <cell r="AO3115">
            <v>0</v>
          </cell>
          <cell r="AP3115">
            <v>0</v>
          </cell>
          <cell r="AQ3115">
            <v>0</v>
          </cell>
          <cell r="AR3115">
            <v>0</v>
          </cell>
          <cell r="AS3115">
            <v>0</v>
          </cell>
          <cell r="AT3115">
            <v>0</v>
          </cell>
          <cell r="AU3115">
            <v>0</v>
          </cell>
          <cell r="AV3115">
            <v>0</v>
          </cell>
          <cell r="AW3115">
            <v>0</v>
          </cell>
          <cell r="AX3115">
            <v>0</v>
          </cell>
          <cell r="AY3115">
            <v>0</v>
          </cell>
          <cell r="AZ3115">
            <v>0</v>
          </cell>
          <cell r="BA3115">
            <v>0</v>
          </cell>
          <cell r="BB3115">
            <v>0</v>
          </cell>
          <cell r="BC3115">
            <v>0</v>
          </cell>
          <cell r="BD3115">
            <v>0</v>
          </cell>
          <cell r="BE3115">
            <v>0</v>
          </cell>
          <cell r="BF3115">
            <v>0</v>
          </cell>
          <cell r="BG3115">
            <v>0</v>
          </cell>
          <cell r="BH3115">
            <v>0</v>
          </cell>
          <cell r="BI3115">
            <v>0</v>
          </cell>
          <cell r="BJ3115">
            <v>0</v>
          </cell>
          <cell r="BK3115">
            <v>0</v>
          </cell>
          <cell r="BL3115">
            <v>0</v>
          </cell>
        </row>
        <row r="3116">
          <cell r="B3116" t="str">
            <v>2.1.04.01.00142</v>
          </cell>
          <cell r="C3116" t="str">
            <v xml:space="preserve">NV THEOTOKOS                                      </v>
          </cell>
          <cell r="D3116">
            <v>5</v>
          </cell>
          <cell r="E3116">
            <v>0</v>
          </cell>
          <cell r="F3116">
            <v>0</v>
          </cell>
          <cell r="G3116">
            <v>0</v>
          </cell>
          <cell r="H3116">
            <v>0</v>
          </cell>
          <cell r="I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  <cell r="O3116">
            <v>0</v>
          </cell>
          <cell r="P3116">
            <v>0</v>
          </cell>
          <cell r="Q3116">
            <v>0</v>
          </cell>
          <cell r="R3116">
            <v>0</v>
          </cell>
          <cell r="S3116">
            <v>0</v>
          </cell>
          <cell r="T3116">
            <v>0</v>
          </cell>
          <cell r="U3116">
            <v>0</v>
          </cell>
          <cell r="V3116">
            <v>0</v>
          </cell>
          <cell r="W3116">
            <v>89617.5</v>
          </cell>
          <cell r="X3116">
            <v>89617.5</v>
          </cell>
          <cell r="Y3116">
            <v>51614.74</v>
          </cell>
          <cell r="Z3116">
            <v>51614.74</v>
          </cell>
          <cell r="AA3116">
            <v>51614.74</v>
          </cell>
          <cell r="AB3116">
            <v>0</v>
          </cell>
          <cell r="AC3116">
            <v>0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H3116">
            <v>0</v>
          </cell>
          <cell r="AI3116">
            <v>0</v>
          </cell>
          <cell r="AJ3116">
            <v>0</v>
          </cell>
          <cell r="AK3116">
            <v>0</v>
          </cell>
          <cell r="AL3116">
            <v>0</v>
          </cell>
          <cell r="AM3116">
            <v>0</v>
          </cell>
          <cell r="AN3116">
            <v>0</v>
          </cell>
          <cell r="AO3116">
            <v>0</v>
          </cell>
          <cell r="AP3116">
            <v>0</v>
          </cell>
          <cell r="AQ3116">
            <v>0</v>
          </cell>
          <cell r="AR3116">
            <v>0</v>
          </cell>
          <cell r="AS3116">
            <v>0</v>
          </cell>
          <cell r="AT3116">
            <v>0</v>
          </cell>
          <cell r="AU3116">
            <v>0</v>
          </cell>
          <cell r="AV3116">
            <v>0</v>
          </cell>
          <cell r="AW3116">
            <v>0</v>
          </cell>
          <cell r="AX3116">
            <v>0</v>
          </cell>
          <cell r="AY3116">
            <v>0</v>
          </cell>
          <cell r="AZ3116">
            <v>0</v>
          </cell>
          <cell r="BA3116">
            <v>0</v>
          </cell>
          <cell r="BB3116">
            <v>0</v>
          </cell>
          <cell r="BC3116">
            <v>0</v>
          </cell>
          <cell r="BD3116">
            <v>0</v>
          </cell>
          <cell r="BE3116">
            <v>0</v>
          </cell>
          <cell r="BF3116">
            <v>0</v>
          </cell>
          <cell r="BG3116">
            <v>0</v>
          </cell>
          <cell r="BH3116">
            <v>0</v>
          </cell>
          <cell r="BI3116">
            <v>0</v>
          </cell>
          <cell r="BJ3116">
            <v>0</v>
          </cell>
          <cell r="BK3116">
            <v>0</v>
          </cell>
          <cell r="BL3116">
            <v>0</v>
          </cell>
        </row>
        <row r="3117">
          <cell r="B3117" t="str">
            <v>2.1.04.01.00143</v>
          </cell>
          <cell r="C3117" t="str">
            <v xml:space="preserve">NV TORO                                           </v>
          </cell>
          <cell r="D3117">
            <v>5</v>
          </cell>
          <cell r="E3117">
            <v>0</v>
          </cell>
          <cell r="F3117">
            <v>0</v>
          </cell>
          <cell r="G3117">
            <v>0</v>
          </cell>
          <cell r="H3117">
            <v>0</v>
          </cell>
          <cell r="I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  <cell r="O3117">
            <v>0</v>
          </cell>
          <cell r="P3117">
            <v>0</v>
          </cell>
          <cell r="AO3117">
            <v>0</v>
          </cell>
          <cell r="AP3117">
            <v>0</v>
          </cell>
          <cell r="AQ3117">
            <v>0</v>
          </cell>
          <cell r="AR3117">
            <v>0</v>
          </cell>
          <cell r="AS3117">
            <v>0</v>
          </cell>
          <cell r="AT3117">
            <v>0</v>
          </cell>
          <cell r="AU3117">
            <v>222033.52</v>
          </cell>
          <cell r="AV3117">
            <v>10674.65</v>
          </cell>
          <cell r="AW3117">
            <v>10674.65</v>
          </cell>
          <cell r="AX3117">
            <v>250103.84</v>
          </cell>
          <cell r="AY3117">
            <v>250103.84</v>
          </cell>
          <cell r="AZ3117">
            <v>250103.84</v>
          </cell>
          <cell r="BA3117">
            <v>250103.84</v>
          </cell>
          <cell r="BB3117">
            <v>250103.84</v>
          </cell>
          <cell r="BC3117">
            <v>250103.84</v>
          </cell>
          <cell r="BD3117">
            <v>0</v>
          </cell>
          <cell r="BE3117">
            <v>0</v>
          </cell>
          <cell r="BF3117">
            <v>0</v>
          </cell>
          <cell r="BG3117">
            <v>0</v>
          </cell>
          <cell r="BH3117">
            <v>0</v>
          </cell>
          <cell r="BI3117">
            <v>0</v>
          </cell>
          <cell r="BJ3117">
            <v>0</v>
          </cell>
          <cell r="BK3117">
            <v>0</v>
          </cell>
          <cell r="BL3117">
            <v>0</v>
          </cell>
        </row>
        <row r="3118">
          <cell r="B3118" t="str">
            <v>2.1.04.01.00144</v>
          </cell>
          <cell r="C3118" t="str">
            <v xml:space="preserve">NV ULCAS                                          </v>
          </cell>
          <cell r="D3118">
            <v>5</v>
          </cell>
          <cell r="E3118">
            <v>0</v>
          </cell>
          <cell r="F3118">
            <v>0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  <cell r="O3118">
            <v>0</v>
          </cell>
          <cell r="P3118">
            <v>0</v>
          </cell>
          <cell r="AO3118">
            <v>0</v>
          </cell>
          <cell r="AP3118">
            <v>0</v>
          </cell>
          <cell r="AQ3118">
            <v>0</v>
          </cell>
          <cell r="AR3118">
            <v>0</v>
          </cell>
          <cell r="AS3118">
            <v>0</v>
          </cell>
          <cell r="AT3118">
            <v>0</v>
          </cell>
          <cell r="AU3118">
            <v>184366.65</v>
          </cell>
          <cell r="AV3118">
            <v>88793.22</v>
          </cell>
          <cell r="AW3118">
            <v>88793.22</v>
          </cell>
          <cell r="AX3118">
            <v>18943.2</v>
          </cell>
          <cell r="AY3118">
            <v>18943.2</v>
          </cell>
          <cell r="AZ3118">
            <v>0</v>
          </cell>
          <cell r="BA3118">
            <v>0</v>
          </cell>
          <cell r="BB3118">
            <v>0</v>
          </cell>
          <cell r="BC3118">
            <v>0</v>
          </cell>
          <cell r="BD3118">
            <v>0</v>
          </cell>
          <cell r="BE3118">
            <v>0</v>
          </cell>
          <cell r="BF3118">
            <v>0</v>
          </cell>
          <cell r="BG3118">
            <v>0</v>
          </cell>
          <cell r="BH3118">
            <v>0</v>
          </cell>
          <cell r="BI3118">
            <v>0</v>
          </cell>
          <cell r="BJ3118">
            <v>0</v>
          </cell>
          <cell r="BK3118">
            <v>0</v>
          </cell>
          <cell r="BL3118">
            <v>0</v>
          </cell>
        </row>
        <row r="3119">
          <cell r="B3119" t="str">
            <v>2.1.04.01.00145</v>
          </cell>
          <cell r="C3119" t="str">
            <v xml:space="preserve">NV UNINERSYTET JAGIELLONSKI                       </v>
          </cell>
          <cell r="D3119">
            <v>5</v>
          </cell>
          <cell r="E3119">
            <v>0</v>
          </cell>
          <cell r="F3119">
            <v>0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  <cell r="O3119">
            <v>0</v>
          </cell>
          <cell r="P3119">
            <v>0</v>
          </cell>
          <cell r="AO3119">
            <v>0</v>
          </cell>
          <cell r="AP3119">
            <v>0</v>
          </cell>
          <cell r="AQ3119">
            <v>0</v>
          </cell>
          <cell r="AR3119">
            <v>0</v>
          </cell>
          <cell r="AS3119">
            <v>0</v>
          </cell>
          <cell r="AT3119">
            <v>0</v>
          </cell>
          <cell r="AU3119">
            <v>0</v>
          </cell>
          <cell r="AV3119">
            <v>0</v>
          </cell>
          <cell r="AW3119">
            <v>0</v>
          </cell>
          <cell r="AX3119">
            <v>0</v>
          </cell>
          <cell r="AY3119">
            <v>0</v>
          </cell>
          <cell r="AZ3119">
            <v>0</v>
          </cell>
          <cell r="BA3119">
            <v>0</v>
          </cell>
          <cell r="BB3119">
            <v>0</v>
          </cell>
          <cell r="BC3119">
            <v>0</v>
          </cell>
          <cell r="BD3119">
            <v>0</v>
          </cell>
          <cell r="BE3119">
            <v>0</v>
          </cell>
          <cell r="BF3119">
            <v>0</v>
          </cell>
          <cell r="BG3119">
            <v>0</v>
          </cell>
          <cell r="BH3119">
            <v>0</v>
          </cell>
          <cell r="BI3119">
            <v>0</v>
          </cell>
          <cell r="BJ3119">
            <v>0</v>
          </cell>
          <cell r="BK3119">
            <v>0</v>
          </cell>
          <cell r="BL3119">
            <v>0</v>
          </cell>
        </row>
        <row r="3120">
          <cell r="B3120" t="str">
            <v>2.1.04.01.00146</v>
          </cell>
          <cell r="C3120" t="str">
            <v xml:space="preserve">NV UNIWERSYTET SLASKI                             </v>
          </cell>
          <cell r="D3120">
            <v>5</v>
          </cell>
          <cell r="E3120">
            <v>0</v>
          </cell>
          <cell r="F3120">
            <v>0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  <cell r="O3120">
            <v>0</v>
          </cell>
          <cell r="P3120">
            <v>0</v>
          </cell>
          <cell r="Q3120">
            <v>0</v>
          </cell>
          <cell r="R3120">
            <v>0</v>
          </cell>
          <cell r="S3120">
            <v>0</v>
          </cell>
          <cell r="T3120">
            <v>0</v>
          </cell>
          <cell r="U3120">
            <v>0</v>
          </cell>
          <cell r="V3120">
            <v>0</v>
          </cell>
          <cell r="W3120">
            <v>0</v>
          </cell>
          <cell r="X3120">
            <v>0</v>
          </cell>
          <cell r="Y3120">
            <v>0</v>
          </cell>
          <cell r="Z3120">
            <v>0</v>
          </cell>
          <cell r="AA3120">
            <v>0</v>
          </cell>
          <cell r="AB3120">
            <v>0</v>
          </cell>
          <cell r="AC3120">
            <v>0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H3120">
            <v>0</v>
          </cell>
          <cell r="AI3120">
            <v>0</v>
          </cell>
          <cell r="AJ3120">
            <v>-30186</v>
          </cell>
          <cell r="AK3120">
            <v>130849</v>
          </cell>
          <cell r="AL3120">
            <v>130849</v>
          </cell>
          <cell r="AM3120">
            <v>13010.01</v>
          </cell>
          <cell r="AN3120">
            <v>0</v>
          </cell>
          <cell r="AO3120">
            <v>0</v>
          </cell>
          <cell r="AP3120">
            <v>0</v>
          </cell>
          <cell r="AQ3120">
            <v>0</v>
          </cell>
          <cell r="AR3120">
            <v>0</v>
          </cell>
          <cell r="AS3120">
            <v>0</v>
          </cell>
          <cell r="AT3120">
            <v>0</v>
          </cell>
          <cell r="AU3120">
            <v>0</v>
          </cell>
          <cell r="AV3120">
            <v>0</v>
          </cell>
          <cell r="AW3120">
            <v>0</v>
          </cell>
          <cell r="AX3120">
            <v>0</v>
          </cell>
          <cell r="AY3120">
            <v>0</v>
          </cell>
          <cell r="AZ3120">
            <v>0</v>
          </cell>
          <cell r="BA3120">
            <v>0</v>
          </cell>
          <cell r="BB3120">
            <v>0</v>
          </cell>
          <cell r="BC3120">
            <v>0</v>
          </cell>
          <cell r="BD3120">
            <v>0</v>
          </cell>
          <cell r="BE3120">
            <v>0</v>
          </cell>
          <cell r="BF3120">
            <v>0</v>
          </cell>
          <cell r="BG3120">
            <v>0</v>
          </cell>
          <cell r="BH3120">
            <v>0</v>
          </cell>
          <cell r="BI3120">
            <v>0</v>
          </cell>
          <cell r="BJ3120">
            <v>0</v>
          </cell>
          <cell r="BK3120">
            <v>0</v>
          </cell>
          <cell r="BL3120">
            <v>0</v>
          </cell>
        </row>
        <row r="3121">
          <cell r="B3121" t="str">
            <v>2.1.04.01.00147</v>
          </cell>
          <cell r="C3121" t="str">
            <v xml:space="preserve">NV UTVIKEN                                        </v>
          </cell>
          <cell r="D3121">
            <v>5</v>
          </cell>
          <cell r="E3121">
            <v>0</v>
          </cell>
          <cell r="F3121">
            <v>0</v>
          </cell>
          <cell r="G3121">
            <v>0</v>
          </cell>
          <cell r="H3121">
            <v>0</v>
          </cell>
          <cell r="I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  <cell r="O3121">
            <v>0</v>
          </cell>
          <cell r="P3121">
            <v>0</v>
          </cell>
          <cell r="AO3121">
            <v>0</v>
          </cell>
          <cell r="AP3121">
            <v>0</v>
          </cell>
          <cell r="AQ3121">
            <v>0</v>
          </cell>
          <cell r="AR3121">
            <v>0</v>
          </cell>
          <cell r="AS3121">
            <v>0</v>
          </cell>
          <cell r="AT3121">
            <v>0</v>
          </cell>
          <cell r="AU3121">
            <v>0</v>
          </cell>
          <cell r="AV3121">
            <v>0</v>
          </cell>
          <cell r="AW3121">
            <v>0</v>
          </cell>
          <cell r="AX3121">
            <v>0</v>
          </cell>
          <cell r="AY3121">
            <v>0</v>
          </cell>
          <cell r="AZ3121">
            <v>0</v>
          </cell>
          <cell r="BA3121">
            <v>0</v>
          </cell>
          <cell r="BB3121">
            <v>0</v>
          </cell>
          <cell r="BC3121">
            <v>0</v>
          </cell>
          <cell r="BD3121">
            <v>0</v>
          </cell>
          <cell r="BE3121">
            <v>0</v>
          </cell>
          <cell r="BF3121">
            <v>0</v>
          </cell>
          <cell r="BG3121">
            <v>0</v>
          </cell>
          <cell r="BH3121">
            <v>0</v>
          </cell>
          <cell r="BI3121">
            <v>0</v>
          </cell>
          <cell r="BJ3121">
            <v>0</v>
          </cell>
          <cell r="BK3121">
            <v>0</v>
          </cell>
          <cell r="BL3121">
            <v>0</v>
          </cell>
        </row>
        <row r="3122">
          <cell r="B3122" t="str">
            <v>2.1.04.01.00148</v>
          </cell>
          <cell r="C3122" t="str">
            <v xml:space="preserve">NV VICTORY                                        </v>
          </cell>
          <cell r="D3122">
            <v>5</v>
          </cell>
          <cell r="E3122">
            <v>0</v>
          </cell>
          <cell r="F3122">
            <v>0</v>
          </cell>
          <cell r="G3122">
            <v>0</v>
          </cell>
          <cell r="H3122">
            <v>0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  <cell r="O3122">
            <v>0</v>
          </cell>
          <cell r="P3122">
            <v>0</v>
          </cell>
          <cell r="AO3122">
            <v>0</v>
          </cell>
          <cell r="AP3122">
            <v>0</v>
          </cell>
          <cell r="AQ3122">
            <v>0</v>
          </cell>
          <cell r="AR3122">
            <v>0</v>
          </cell>
          <cell r="AS3122">
            <v>0</v>
          </cell>
          <cell r="AT3122">
            <v>0</v>
          </cell>
          <cell r="AU3122">
            <v>0</v>
          </cell>
          <cell r="AV3122">
            <v>0</v>
          </cell>
          <cell r="AW3122">
            <v>0</v>
          </cell>
          <cell r="AX3122">
            <v>0</v>
          </cell>
          <cell r="AY3122">
            <v>0</v>
          </cell>
          <cell r="AZ3122">
            <v>0</v>
          </cell>
          <cell r="BA3122">
            <v>0</v>
          </cell>
          <cell r="BB3122">
            <v>0</v>
          </cell>
          <cell r="BC3122">
            <v>0</v>
          </cell>
          <cell r="BD3122">
            <v>0</v>
          </cell>
          <cell r="BE3122">
            <v>0</v>
          </cell>
          <cell r="BF3122">
            <v>0</v>
          </cell>
          <cell r="BG3122">
            <v>0</v>
          </cell>
          <cell r="BH3122">
            <v>0</v>
          </cell>
          <cell r="BI3122">
            <v>0</v>
          </cell>
          <cell r="BJ3122">
            <v>0</v>
          </cell>
          <cell r="BK3122">
            <v>0</v>
          </cell>
          <cell r="BL3122">
            <v>0</v>
          </cell>
        </row>
        <row r="3123">
          <cell r="B3123" t="str">
            <v>2.1.04.01.00149</v>
          </cell>
          <cell r="C3123" t="str">
            <v xml:space="preserve">NV WORLD UMPIRE                                   </v>
          </cell>
          <cell r="D3123">
            <v>5</v>
          </cell>
          <cell r="E3123">
            <v>0</v>
          </cell>
          <cell r="F3123">
            <v>0</v>
          </cell>
          <cell r="G3123">
            <v>0</v>
          </cell>
          <cell r="H3123">
            <v>0</v>
          </cell>
          <cell r="I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  <cell r="O3123">
            <v>0</v>
          </cell>
          <cell r="P3123">
            <v>0</v>
          </cell>
          <cell r="AO3123">
            <v>0</v>
          </cell>
          <cell r="AP3123">
            <v>0</v>
          </cell>
          <cell r="AQ3123">
            <v>0</v>
          </cell>
          <cell r="AR3123">
            <v>0</v>
          </cell>
          <cell r="AS3123">
            <v>0</v>
          </cell>
          <cell r="AT3123">
            <v>0</v>
          </cell>
          <cell r="AU3123">
            <v>0</v>
          </cell>
          <cell r="AV3123">
            <v>0</v>
          </cell>
          <cell r="AW3123">
            <v>0</v>
          </cell>
          <cell r="AX3123">
            <v>0</v>
          </cell>
          <cell r="AY3123">
            <v>0</v>
          </cell>
          <cell r="AZ3123">
            <v>0</v>
          </cell>
          <cell r="BA3123">
            <v>0</v>
          </cell>
          <cell r="BB3123">
            <v>0</v>
          </cell>
          <cell r="BC3123">
            <v>0</v>
          </cell>
          <cell r="BD3123">
            <v>0</v>
          </cell>
          <cell r="BE3123">
            <v>0</v>
          </cell>
          <cell r="BF3123">
            <v>0</v>
          </cell>
          <cell r="BG3123">
            <v>0</v>
          </cell>
          <cell r="BH3123">
            <v>0</v>
          </cell>
          <cell r="BI3123">
            <v>0</v>
          </cell>
          <cell r="BJ3123">
            <v>0</v>
          </cell>
          <cell r="BK3123">
            <v>0</v>
          </cell>
          <cell r="BL3123">
            <v>0</v>
          </cell>
        </row>
        <row r="3124">
          <cell r="B3124" t="str">
            <v>2.1.04.01.00150</v>
          </cell>
          <cell r="C3124" t="str">
            <v xml:space="preserve">NV YICK LUK                                       </v>
          </cell>
          <cell r="D3124">
            <v>5</v>
          </cell>
          <cell r="E3124">
            <v>0</v>
          </cell>
          <cell r="F3124">
            <v>0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  <cell r="O3124">
            <v>0</v>
          </cell>
          <cell r="P3124">
            <v>0</v>
          </cell>
          <cell r="AO3124">
            <v>0</v>
          </cell>
          <cell r="AP3124">
            <v>0</v>
          </cell>
          <cell r="AQ3124">
            <v>0</v>
          </cell>
          <cell r="AR3124">
            <v>0</v>
          </cell>
          <cell r="AS3124">
            <v>0</v>
          </cell>
          <cell r="AT3124">
            <v>0</v>
          </cell>
          <cell r="AU3124">
            <v>0</v>
          </cell>
          <cell r="AV3124">
            <v>0</v>
          </cell>
          <cell r="AW3124">
            <v>0</v>
          </cell>
          <cell r="AX3124">
            <v>0</v>
          </cell>
          <cell r="AY3124">
            <v>0</v>
          </cell>
          <cell r="AZ3124">
            <v>0</v>
          </cell>
          <cell r="BA3124">
            <v>0</v>
          </cell>
          <cell r="BB3124">
            <v>0</v>
          </cell>
          <cell r="BC3124">
            <v>0</v>
          </cell>
          <cell r="BD3124">
            <v>0</v>
          </cell>
          <cell r="BE3124">
            <v>0</v>
          </cell>
          <cell r="BF3124">
            <v>0</v>
          </cell>
          <cell r="BG3124">
            <v>0</v>
          </cell>
          <cell r="BH3124">
            <v>0</v>
          </cell>
          <cell r="BI3124">
            <v>0</v>
          </cell>
          <cell r="BJ3124">
            <v>0</v>
          </cell>
          <cell r="BK3124">
            <v>0</v>
          </cell>
          <cell r="BL3124">
            <v>0</v>
          </cell>
        </row>
        <row r="3125">
          <cell r="B3125" t="str">
            <v>2.1.04.01.00151</v>
          </cell>
          <cell r="C3125" t="str">
            <v xml:space="preserve">NV YVONNE                                         </v>
          </cell>
          <cell r="D3125">
            <v>5</v>
          </cell>
          <cell r="E3125">
            <v>0</v>
          </cell>
          <cell r="F3125">
            <v>0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  <cell r="O3125">
            <v>0</v>
          </cell>
          <cell r="P3125">
            <v>0</v>
          </cell>
          <cell r="AO3125">
            <v>0</v>
          </cell>
          <cell r="AP3125">
            <v>0</v>
          </cell>
          <cell r="AQ3125">
            <v>0</v>
          </cell>
          <cell r="AR3125">
            <v>0</v>
          </cell>
          <cell r="AS3125">
            <v>0</v>
          </cell>
          <cell r="AT3125">
            <v>0</v>
          </cell>
          <cell r="AU3125">
            <v>0</v>
          </cell>
          <cell r="AV3125">
            <v>0</v>
          </cell>
          <cell r="AW3125">
            <v>0</v>
          </cell>
          <cell r="AX3125">
            <v>0</v>
          </cell>
          <cell r="AY3125">
            <v>0</v>
          </cell>
          <cell r="AZ3125">
            <v>0</v>
          </cell>
          <cell r="BA3125">
            <v>0</v>
          </cell>
          <cell r="BB3125">
            <v>0</v>
          </cell>
          <cell r="BC3125">
            <v>0</v>
          </cell>
          <cell r="BD3125">
            <v>0</v>
          </cell>
          <cell r="BE3125">
            <v>0</v>
          </cell>
          <cell r="BF3125">
            <v>0</v>
          </cell>
          <cell r="BG3125">
            <v>0</v>
          </cell>
          <cell r="BH3125">
            <v>0</v>
          </cell>
          <cell r="BI3125">
            <v>0</v>
          </cell>
          <cell r="BJ3125">
            <v>0</v>
          </cell>
          <cell r="BK3125">
            <v>0</v>
          </cell>
          <cell r="BL3125">
            <v>0</v>
          </cell>
        </row>
        <row r="3126">
          <cell r="B3126" t="str">
            <v>2.1.04.01.00152</v>
          </cell>
          <cell r="C3126" t="str">
            <v xml:space="preserve">NV ZENOVIA                                        </v>
          </cell>
          <cell r="D3126">
            <v>5</v>
          </cell>
          <cell r="E3126">
            <v>0</v>
          </cell>
          <cell r="F3126">
            <v>0</v>
          </cell>
          <cell r="G3126">
            <v>0</v>
          </cell>
          <cell r="H3126">
            <v>0</v>
          </cell>
          <cell r="I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  <cell r="O3126">
            <v>0</v>
          </cell>
          <cell r="P3126">
            <v>0</v>
          </cell>
          <cell r="Q3126">
            <v>36435.78</v>
          </cell>
          <cell r="R3126">
            <v>6173.1</v>
          </cell>
          <cell r="S3126">
            <v>16398.89</v>
          </cell>
          <cell r="T3126">
            <v>16398.89</v>
          </cell>
          <cell r="U3126">
            <v>317940.69</v>
          </cell>
          <cell r="V3126">
            <v>211711.35</v>
          </cell>
          <cell r="W3126">
            <v>211711.35</v>
          </cell>
          <cell r="X3126">
            <v>211711.35</v>
          </cell>
          <cell r="Y3126">
            <v>0</v>
          </cell>
          <cell r="Z3126">
            <v>-14021.94</v>
          </cell>
          <cell r="AA3126">
            <v>0</v>
          </cell>
          <cell r="AB3126">
            <v>0</v>
          </cell>
          <cell r="AC3126">
            <v>0</v>
          </cell>
          <cell r="AD3126">
            <v>0</v>
          </cell>
          <cell r="AE3126">
            <v>15370.56</v>
          </cell>
          <cell r="AF3126">
            <v>14779.06</v>
          </cell>
          <cell r="AG3126">
            <v>562.23</v>
          </cell>
          <cell r="AH3126">
            <v>4882.2</v>
          </cell>
          <cell r="AI3126">
            <v>0</v>
          </cell>
          <cell r="AJ3126">
            <v>0</v>
          </cell>
          <cell r="AK3126">
            <v>0</v>
          </cell>
          <cell r="AL3126">
            <v>0</v>
          </cell>
          <cell r="AM3126">
            <v>0</v>
          </cell>
          <cell r="AN3126">
            <v>0</v>
          </cell>
          <cell r="AO3126">
            <v>0</v>
          </cell>
          <cell r="AP3126">
            <v>0</v>
          </cell>
          <cell r="AQ3126">
            <v>0</v>
          </cell>
          <cell r="AR3126">
            <v>0</v>
          </cell>
          <cell r="AS3126">
            <v>0</v>
          </cell>
          <cell r="AT3126">
            <v>0</v>
          </cell>
          <cell r="AU3126">
            <v>0</v>
          </cell>
          <cell r="AV3126">
            <v>0</v>
          </cell>
          <cell r="AW3126">
            <v>0</v>
          </cell>
          <cell r="AX3126">
            <v>0</v>
          </cell>
          <cell r="AY3126">
            <v>0</v>
          </cell>
          <cell r="AZ3126">
            <v>0</v>
          </cell>
          <cell r="BA3126">
            <v>0</v>
          </cell>
          <cell r="BB3126">
            <v>0</v>
          </cell>
          <cell r="BC3126">
            <v>0</v>
          </cell>
          <cell r="BD3126">
            <v>0</v>
          </cell>
          <cell r="BE3126">
            <v>0</v>
          </cell>
          <cell r="BF3126">
            <v>0</v>
          </cell>
          <cell r="BG3126">
            <v>0</v>
          </cell>
          <cell r="BH3126">
            <v>0</v>
          </cell>
          <cell r="BI3126">
            <v>0</v>
          </cell>
          <cell r="BJ3126">
            <v>0</v>
          </cell>
          <cell r="BK3126">
            <v>0</v>
          </cell>
          <cell r="BL3126">
            <v>0</v>
          </cell>
        </row>
        <row r="3127">
          <cell r="B3127" t="str">
            <v>2.1.04.01.00153</v>
          </cell>
          <cell r="C3127" t="str">
            <v xml:space="preserve">NV MYRTO                                          </v>
          </cell>
          <cell r="D3127">
            <v>5</v>
          </cell>
          <cell r="E3127">
            <v>0</v>
          </cell>
          <cell r="F3127">
            <v>0</v>
          </cell>
          <cell r="G3127">
            <v>0</v>
          </cell>
          <cell r="H3127">
            <v>0</v>
          </cell>
          <cell r="I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  <cell r="O3127">
            <v>0</v>
          </cell>
          <cell r="P3127">
            <v>0</v>
          </cell>
          <cell r="Q3127">
            <v>416082.47</v>
          </cell>
          <cell r="R3127">
            <v>133930.43</v>
          </cell>
          <cell r="S3127">
            <v>133930.43</v>
          </cell>
          <cell r="T3127">
            <v>133930.43</v>
          </cell>
          <cell r="U3127">
            <v>133930.43</v>
          </cell>
          <cell r="V3127">
            <v>133930.43</v>
          </cell>
          <cell r="W3127">
            <v>133930.43</v>
          </cell>
          <cell r="X3127">
            <v>133930.43</v>
          </cell>
          <cell r="Y3127">
            <v>0</v>
          </cell>
          <cell r="Z3127">
            <v>1079.6400000000001</v>
          </cell>
          <cell r="AA3127">
            <v>0</v>
          </cell>
          <cell r="AB3127">
            <v>0</v>
          </cell>
          <cell r="AC3127">
            <v>0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H3127">
            <v>0</v>
          </cell>
          <cell r="AI3127">
            <v>0</v>
          </cell>
          <cell r="AJ3127">
            <v>0</v>
          </cell>
          <cell r="AK3127">
            <v>0</v>
          </cell>
          <cell r="AL3127">
            <v>0</v>
          </cell>
          <cell r="AM3127">
            <v>0</v>
          </cell>
          <cell r="AN3127">
            <v>0</v>
          </cell>
          <cell r="AO3127">
            <v>0</v>
          </cell>
          <cell r="AP3127">
            <v>0</v>
          </cell>
          <cell r="AQ3127">
            <v>0</v>
          </cell>
          <cell r="AR3127">
            <v>0</v>
          </cell>
          <cell r="AS3127">
            <v>0</v>
          </cell>
          <cell r="AT3127">
            <v>0</v>
          </cell>
          <cell r="AU3127">
            <v>0</v>
          </cell>
          <cell r="AV3127">
            <v>0</v>
          </cell>
          <cell r="AW3127">
            <v>0</v>
          </cell>
          <cell r="AX3127">
            <v>0</v>
          </cell>
          <cell r="AY3127">
            <v>0</v>
          </cell>
          <cell r="AZ3127">
            <v>0</v>
          </cell>
          <cell r="BA3127">
            <v>0</v>
          </cell>
          <cell r="BB3127">
            <v>0</v>
          </cell>
          <cell r="BC3127">
            <v>0</v>
          </cell>
          <cell r="BD3127">
            <v>0</v>
          </cell>
          <cell r="BE3127">
            <v>0</v>
          </cell>
          <cell r="BF3127">
            <v>0</v>
          </cell>
          <cell r="BG3127">
            <v>0</v>
          </cell>
          <cell r="BH3127">
            <v>0</v>
          </cell>
          <cell r="BI3127">
            <v>0</v>
          </cell>
          <cell r="BJ3127">
            <v>0</v>
          </cell>
          <cell r="BK3127">
            <v>0</v>
          </cell>
          <cell r="BL3127">
            <v>0</v>
          </cell>
        </row>
        <row r="3128">
          <cell r="B3128" t="str">
            <v>2.1.04.01.00154</v>
          </cell>
          <cell r="C3128" t="str">
            <v xml:space="preserve">NV WASHINGTON RAINBOW II                          </v>
          </cell>
          <cell r="D3128">
            <v>5</v>
          </cell>
          <cell r="E3128">
            <v>0</v>
          </cell>
          <cell r="F3128">
            <v>0</v>
          </cell>
          <cell r="G3128">
            <v>0</v>
          </cell>
          <cell r="H3128">
            <v>0</v>
          </cell>
          <cell r="I3128">
            <v>0</v>
          </cell>
          <cell r="J3128">
            <v>0</v>
          </cell>
          <cell r="K3128">
            <v>0</v>
          </cell>
          <cell r="L3128">
            <v>0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241140.64</v>
          </cell>
          <cell r="R3128">
            <v>105925.16</v>
          </cell>
          <cell r="S3128">
            <v>105925.16</v>
          </cell>
          <cell r="T3128">
            <v>105925.16</v>
          </cell>
          <cell r="U3128">
            <v>105925.16</v>
          </cell>
          <cell r="V3128">
            <v>105925.16</v>
          </cell>
          <cell r="W3128">
            <v>105925.16</v>
          </cell>
          <cell r="X3128">
            <v>105925.16</v>
          </cell>
          <cell r="Y3128">
            <v>0</v>
          </cell>
          <cell r="Z3128">
            <v>0</v>
          </cell>
          <cell r="AA3128">
            <v>0</v>
          </cell>
          <cell r="AB3128">
            <v>0</v>
          </cell>
          <cell r="AC3128">
            <v>0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H3128">
            <v>0</v>
          </cell>
          <cell r="AI3128">
            <v>0</v>
          </cell>
          <cell r="AJ3128">
            <v>0</v>
          </cell>
          <cell r="AK3128">
            <v>0</v>
          </cell>
          <cell r="AL3128">
            <v>0</v>
          </cell>
          <cell r="AM3128">
            <v>0</v>
          </cell>
          <cell r="AN3128">
            <v>0</v>
          </cell>
          <cell r="AO3128">
            <v>0</v>
          </cell>
          <cell r="AP3128">
            <v>0</v>
          </cell>
          <cell r="AQ3128">
            <v>0</v>
          </cell>
          <cell r="AR3128">
            <v>0</v>
          </cell>
          <cell r="AS3128">
            <v>0</v>
          </cell>
          <cell r="AT3128">
            <v>0</v>
          </cell>
          <cell r="AU3128">
            <v>0</v>
          </cell>
          <cell r="AV3128">
            <v>0</v>
          </cell>
          <cell r="AW3128">
            <v>0</v>
          </cell>
          <cell r="AX3128">
            <v>0</v>
          </cell>
          <cell r="AY3128">
            <v>0</v>
          </cell>
          <cell r="AZ3128">
            <v>0</v>
          </cell>
          <cell r="BA3128">
            <v>0</v>
          </cell>
          <cell r="BB3128">
            <v>0</v>
          </cell>
          <cell r="BC3128">
            <v>0</v>
          </cell>
          <cell r="BD3128">
            <v>0</v>
          </cell>
          <cell r="BE3128">
            <v>0</v>
          </cell>
          <cell r="BF3128">
            <v>0</v>
          </cell>
          <cell r="BG3128">
            <v>0</v>
          </cell>
          <cell r="BH3128">
            <v>0</v>
          </cell>
          <cell r="BI3128">
            <v>0</v>
          </cell>
          <cell r="BJ3128">
            <v>0</v>
          </cell>
          <cell r="BK3128">
            <v>0</v>
          </cell>
          <cell r="BL3128">
            <v>0</v>
          </cell>
        </row>
        <row r="3129">
          <cell r="B3129" t="str">
            <v>2.1.04.01.00155</v>
          </cell>
          <cell r="C3129" t="str">
            <v xml:space="preserve">NV AN HUA JIANG                                   </v>
          </cell>
          <cell r="D3129">
            <v>5</v>
          </cell>
          <cell r="E3129">
            <v>0</v>
          </cell>
          <cell r="F3129">
            <v>0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  <cell r="O3129">
            <v>0</v>
          </cell>
          <cell r="P3129">
            <v>0</v>
          </cell>
          <cell r="Q3129">
            <v>-32388.26</v>
          </cell>
          <cell r="R3129">
            <v>-32388.26</v>
          </cell>
          <cell r="S3129">
            <v>-32388.26</v>
          </cell>
          <cell r="T3129">
            <v>-32388.26</v>
          </cell>
          <cell r="U3129">
            <v>-32388.26</v>
          </cell>
          <cell r="V3129">
            <v>-32388.26</v>
          </cell>
          <cell r="W3129">
            <v>-32388.26</v>
          </cell>
          <cell r="X3129">
            <v>-32388.26</v>
          </cell>
          <cell r="Y3129">
            <v>0</v>
          </cell>
          <cell r="Z3129">
            <v>0</v>
          </cell>
          <cell r="AA3129">
            <v>0</v>
          </cell>
          <cell r="AB3129">
            <v>0</v>
          </cell>
          <cell r="AC3129">
            <v>0</v>
          </cell>
          <cell r="AD3129">
            <v>0</v>
          </cell>
          <cell r="AE3129">
            <v>0</v>
          </cell>
          <cell r="AF3129">
            <v>0</v>
          </cell>
          <cell r="AG3129">
            <v>0</v>
          </cell>
          <cell r="AH3129">
            <v>0</v>
          </cell>
          <cell r="AI3129">
            <v>0</v>
          </cell>
          <cell r="AJ3129">
            <v>0</v>
          </cell>
          <cell r="AK3129">
            <v>0</v>
          </cell>
          <cell r="AL3129">
            <v>0</v>
          </cell>
          <cell r="AM3129">
            <v>0</v>
          </cell>
          <cell r="AN3129">
            <v>0</v>
          </cell>
          <cell r="AO3129">
            <v>0</v>
          </cell>
          <cell r="AP3129">
            <v>0</v>
          </cell>
          <cell r="AQ3129">
            <v>0</v>
          </cell>
          <cell r="AR3129">
            <v>0</v>
          </cell>
          <cell r="AS3129">
            <v>0</v>
          </cell>
          <cell r="AT3129">
            <v>0</v>
          </cell>
          <cell r="AU3129">
            <v>0</v>
          </cell>
          <cell r="AV3129">
            <v>0</v>
          </cell>
          <cell r="AW3129">
            <v>0</v>
          </cell>
          <cell r="AX3129">
            <v>0</v>
          </cell>
          <cell r="AY3129">
            <v>0</v>
          </cell>
          <cell r="AZ3129">
            <v>0</v>
          </cell>
          <cell r="BA3129">
            <v>0</v>
          </cell>
          <cell r="BB3129">
            <v>0</v>
          </cell>
          <cell r="BC3129">
            <v>0</v>
          </cell>
          <cell r="BD3129">
            <v>0</v>
          </cell>
          <cell r="BE3129">
            <v>0</v>
          </cell>
          <cell r="BF3129">
            <v>0</v>
          </cell>
          <cell r="BG3129">
            <v>0</v>
          </cell>
          <cell r="BH3129">
            <v>0</v>
          </cell>
          <cell r="BI3129">
            <v>0</v>
          </cell>
          <cell r="BJ3129">
            <v>0</v>
          </cell>
          <cell r="BK3129">
            <v>0</v>
          </cell>
          <cell r="BL3129">
            <v>0</v>
          </cell>
        </row>
        <row r="3130">
          <cell r="B3130" t="str">
            <v>2.1.04.01.00156</v>
          </cell>
          <cell r="C3130" t="str">
            <v xml:space="preserve">NV FAIR LADY                                      </v>
          </cell>
          <cell r="D3130">
            <v>5</v>
          </cell>
          <cell r="E3130">
            <v>0</v>
          </cell>
          <cell r="F3130">
            <v>0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AO3130">
            <v>0</v>
          </cell>
          <cell r="AP3130">
            <v>0</v>
          </cell>
          <cell r="AQ3130">
            <v>0</v>
          </cell>
          <cell r="AR3130">
            <v>0</v>
          </cell>
          <cell r="AS3130">
            <v>0</v>
          </cell>
          <cell r="AT3130">
            <v>0</v>
          </cell>
          <cell r="AU3130">
            <v>0</v>
          </cell>
          <cell r="AV3130">
            <v>0</v>
          </cell>
          <cell r="AW3130">
            <v>0</v>
          </cell>
          <cell r="AX3130">
            <v>0</v>
          </cell>
          <cell r="AY3130">
            <v>0</v>
          </cell>
          <cell r="AZ3130">
            <v>0</v>
          </cell>
          <cell r="BA3130">
            <v>0</v>
          </cell>
          <cell r="BB3130">
            <v>0</v>
          </cell>
          <cell r="BC3130">
            <v>0</v>
          </cell>
          <cell r="BD3130">
            <v>0</v>
          </cell>
          <cell r="BE3130">
            <v>0</v>
          </cell>
          <cell r="BF3130">
            <v>0</v>
          </cell>
          <cell r="BG3130">
            <v>0</v>
          </cell>
          <cell r="BH3130">
            <v>0</v>
          </cell>
          <cell r="BI3130">
            <v>0</v>
          </cell>
          <cell r="BJ3130">
            <v>0</v>
          </cell>
          <cell r="BK3130">
            <v>0</v>
          </cell>
          <cell r="BL3130">
            <v>0</v>
          </cell>
        </row>
        <row r="3131">
          <cell r="B3131" t="str">
            <v>2.1.04.01.00157</v>
          </cell>
          <cell r="C3131" t="str">
            <v xml:space="preserve">NV DIAMOND A                                      </v>
          </cell>
          <cell r="D3131">
            <v>5</v>
          </cell>
          <cell r="E3131">
            <v>0</v>
          </cell>
          <cell r="F3131">
            <v>0</v>
          </cell>
          <cell r="G3131">
            <v>0</v>
          </cell>
          <cell r="H3131">
            <v>0</v>
          </cell>
          <cell r="I3131">
            <v>0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  <cell r="O3131">
            <v>0</v>
          </cell>
          <cell r="P3131">
            <v>0</v>
          </cell>
          <cell r="Q3131">
            <v>24116.97</v>
          </cell>
          <cell r="R3131">
            <v>22645.32</v>
          </cell>
          <cell r="S3131">
            <v>22645.32</v>
          </cell>
          <cell r="T3131">
            <v>22643.63</v>
          </cell>
          <cell r="U3131">
            <v>22643.63</v>
          </cell>
          <cell r="V3131">
            <v>22643.63</v>
          </cell>
          <cell r="W3131">
            <v>22643.63</v>
          </cell>
          <cell r="X3131">
            <v>22643.63</v>
          </cell>
          <cell r="Y3131">
            <v>0</v>
          </cell>
          <cell r="Z3131">
            <v>0</v>
          </cell>
          <cell r="AA3131">
            <v>0</v>
          </cell>
          <cell r="AB3131">
            <v>0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H3131">
            <v>0</v>
          </cell>
          <cell r="AI3131">
            <v>0</v>
          </cell>
          <cell r="AJ3131">
            <v>0</v>
          </cell>
          <cell r="AK3131">
            <v>0</v>
          </cell>
          <cell r="AL3131">
            <v>0</v>
          </cell>
          <cell r="AM3131">
            <v>0</v>
          </cell>
          <cell r="AN3131">
            <v>0</v>
          </cell>
          <cell r="AO3131">
            <v>0</v>
          </cell>
          <cell r="AP3131">
            <v>0</v>
          </cell>
          <cell r="AQ3131">
            <v>0</v>
          </cell>
          <cell r="AR3131">
            <v>0</v>
          </cell>
          <cell r="AS3131">
            <v>0</v>
          </cell>
          <cell r="AT3131">
            <v>0</v>
          </cell>
          <cell r="AU3131">
            <v>0</v>
          </cell>
          <cell r="AV3131">
            <v>0</v>
          </cell>
          <cell r="AW3131">
            <v>0</v>
          </cell>
          <cell r="AX3131">
            <v>0</v>
          </cell>
          <cell r="AY3131">
            <v>0</v>
          </cell>
          <cell r="AZ3131">
            <v>0</v>
          </cell>
          <cell r="BA3131">
            <v>0</v>
          </cell>
          <cell r="BB3131">
            <v>0</v>
          </cell>
          <cell r="BC3131">
            <v>0</v>
          </cell>
          <cell r="BD3131">
            <v>0</v>
          </cell>
          <cell r="BE3131">
            <v>0</v>
          </cell>
          <cell r="BF3131">
            <v>0</v>
          </cell>
          <cell r="BG3131">
            <v>0</v>
          </cell>
          <cell r="BH3131">
            <v>0</v>
          </cell>
          <cell r="BI3131">
            <v>0</v>
          </cell>
          <cell r="BJ3131">
            <v>0</v>
          </cell>
          <cell r="BK3131">
            <v>0</v>
          </cell>
          <cell r="BL3131">
            <v>0</v>
          </cell>
        </row>
        <row r="3132">
          <cell r="B3132" t="str">
            <v>2.1.04.01.00158</v>
          </cell>
          <cell r="C3132" t="str">
            <v xml:space="preserve">NV ZEE ONE                                        </v>
          </cell>
          <cell r="D3132">
            <v>5</v>
          </cell>
          <cell r="E3132">
            <v>0</v>
          </cell>
          <cell r="F3132">
            <v>0</v>
          </cell>
          <cell r="G3132">
            <v>0</v>
          </cell>
          <cell r="H3132">
            <v>0</v>
          </cell>
          <cell r="I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  <cell r="O3132">
            <v>0</v>
          </cell>
          <cell r="P3132">
            <v>0</v>
          </cell>
          <cell r="Q3132">
            <v>14005.81</v>
          </cell>
          <cell r="R3132">
            <v>12407.4</v>
          </cell>
          <cell r="S3132">
            <v>7933.37</v>
          </cell>
          <cell r="T3132">
            <v>7933.37</v>
          </cell>
          <cell r="U3132">
            <v>7933.37</v>
          </cell>
          <cell r="V3132">
            <v>7933.37</v>
          </cell>
          <cell r="W3132">
            <v>7933.37</v>
          </cell>
          <cell r="X3132">
            <v>7933.37</v>
          </cell>
          <cell r="Y3132">
            <v>0</v>
          </cell>
          <cell r="Z3132">
            <v>0</v>
          </cell>
          <cell r="AA3132">
            <v>0</v>
          </cell>
          <cell r="AB3132">
            <v>0</v>
          </cell>
          <cell r="AC3132">
            <v>0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H3132">
            <v>0</v>
          </cell>
          <cell r="AI3132">
            <v>0</v>
          </cell>
          <cell r="AJ3132">
            <v>0</v>
          </cell>
          <cell r="AK3132">
            <v>0</v>
          </cell>
          <cell r="AL3132">
            <v>0</v>
          </cell>
          <cell r="AM3132">
            <v>0</v>
          </cell>
          <cell r="AN3132">
            <v>0</v>
          </cell>
          <cell r="AO3132">
            <v>0</v>
          </cell>
          <cell r="AP3132">
            <v>0</v>
          </cell>
          <cell r="AQ3132">
            <v>0</v>
          </cell>
          <cell r="AR3132">
            <v>0</v>
          </cell>
          <cell r="AS3132">
            <v>0</v>
          </cell>
          <cell r="AT3132">
            <v>0</v>
          </cell>
          <cell r="AU3132">
            <v>0</v>
          </cell>
          <cell r="AV3132">
            <v>0</v>
          </cell>
          <cell r="AW3132">
            <v>0</v>
          </cell>
          <cell r="AX3132">
            <v>0</v>
          </cell>
          <cell r="AY3132">
            <v>0</v>
          </cell>
          <cell r="AZ3132">
            <v>0</v>
          </cell>
          <cell r="BA3132">
            <v>0</v>
          </cell>
          <cell r="BB3132">
            <v>0</v>
          </cell>
          <cell r="BC3132">
            <v>0</v>
          </cell>
          <cell r="BD3132">
            <v>0</v>
          </cell>
          <cell r="BE3132">
            <v>0</v>
          </cell>
          <cell r="BF3132">
            <v>0</v>
          </cell>
          <cell r="BG3132">
            <v>0</v>
          </cell>
          <cell r="BH3132">
            <v>0</v>
          </cell>
          <cell r="BI3132">
            <v>0</v>
          </cell>
          <cell r="BJ3132">
            <v>0</v>
          </cell>
          <cell r="BK3132">
            <v>0</v>
          </cell>
          <cell r="BL3132">
            <v>0</v>
          </cell>
        </row>
        <row r="3133">
          <cell r="B3133" t="str">
            <v>2.1.04.01.00159</v>
          </cell>
          <cell r="C3133" t="str">
            <v xml:space="preserve">NV MORAKOT NAREE                                  </v>
          </cell>
          <cell r="D3133">
            <v>5</v>
          </cell>
          <cell r="E3133">
            <v>0</v>
          </cell>
          <cell r="F3133">
            <v>0</v>
          </cell>
          <cell r="G3133">
            <v>0</v>
          </cell>
          <cell r="H3133">
            <v>0</v>
          </cell>
          <cell r="I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  <cell r="Q3133">
            <v>50210.75</v>
          </cell>
          <cell r="R3133">
            <v>50210.75</v>
          </cell>
          <cell r="S3133">
            <v>18777.310000000001</v>
          </cell>
          <cell r="T3133">
            <v>18777.310000000001</v>
          </cell>
          <cell r="U3133">
            <v>18777.310000000001</v>
          </cell>
          <cell r="V3133">
            <v>18777.310000000001</v>
          </cell>
          <cell r="W3133">
            <v>18777.310000000001</v>
          </cell>
          <cell r="X3133">
            <v>18777.310000000001</v>
          </cell>
          <cell r="Y3133">
            <v>7157.31</v>
          </cell>
          <cell r="Z3133">
            <v>7157.31</v>
          </cell>
          <cell r="AA3133">
            <v>0</v>
          </cell>
          <cell r="AB3133">
            <v>0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H3133">
            <v>0</v>
          </cell>
          <cell r="AI3133">
            <v>0</v>
          </cell>
          <cell r="AJ3133">
            <v>0</v>
          </cell>
          <cell r="AK3133">
            <v>0</v>
          </cell>
          <cell r="AL3133">
            <v>0</v>
          </cell>
          <cell r="AM3133">
            <v>0</v>
          </cell>
          <cell r="AN3133">
            <v>0</v>
          </cell>
          <cell r="AO3133">
            <v>0</v>
          </cell>
          <cell r="AP3133">
            <v>0</v>
          </cell>
          <cell r="AQ3133">
            <v>0</v>
          </cell>
          <cell r="AR3133">
            <v>0</v>
          </cell>
          <cell r="AS3133">
            <v>0</v>
          </cell>
          <cell r="AT3133">
            <v>0</v>
          </cell>
          <cell r="AU3133">
            <v>0</v>
          </cell>
          <cell r="AV3133">
            <v>0</v>
          </cell>
          <cell r="AW3133">
            <v>0</v>
          </cell>
          <cell r="AX3133">
            <v>0</v>
          </cell>
          <cell r="AY3133">
            <v>0</v>
          </cell>
          <cell r="AZ3133">
            <v>0</v>
          </cell>
          <cell r="BA3133">
            <v>0</v>
          </cell>
          <cell r="BB3133">
            <v>0</v>
          </cell>
          <cell r="BC3133">
            <v>0</v>
          </cell>
          <cell r="BD3133">
            <v>0</v>
          </cell>
          <cell r="BE3133">
            <v>0</v>
          </cell>
          <cell r="BF3133">
            <v>0</v>
          </cell>
          <cell r="BG3133">
            <v>0</v>
          </cell>
          <cell r="BH3133">
            <v>0</v>
          </cell>
          <cell r="BI3133">
            <v>0</v>
          </cell>
          <cell r="BJ3133">
            <v>0</v>
          </cell>
          <cell r="BK3133">
            <v>0</v>
          </cell>
          <cell r="BL3133">
            <v>0</v>
          </cell>
        </row>
        <row r="3134">
          <cell r="B3134" t="str">
            <v>2.1.04.01.00160</v>
          </cell>
          <cell r="C3134" t="str">
            <v xml:space="preserve">NV POWSTANIEC STYCZNIOWY                          </v>
          </cell>
          <cell r="D3134">
            <v>5</v>
          </cell>
          <cell r="E3134">
            <v>0</v>
          </cell>
          <cell r="F3134">
            <v>0</v>
          </cell>
          <cell r="G3134">
            <v>0</v>
          </cell>
          <cell r="H3134">
            <v>0</v>
          </cell>
          <cell r="I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  <cell r="O3134">
            <v>0</v>
          </cell>
          <cell r="P3134">
            <v>0</v>
          </cell>
          <cell r="Q3134">
            <v>44710.38</v>
          </cell>
          <cell r="R3134">
            <v>29601.360000000001</v>
          </cell>
          <cell r="S3134">
            <v>-13238.64</v>
          </cell>
          <cell r="T3134">
            <v>-13238.64</v>
          </cell>
          <cell r="U3134">
            <v>-13238.64</v>
          </cell>
          <cell r="V3134">
            <v>-13238.64</v>
          </cell>
          <cell r="W3134">
            <v>-13238.64</v>
          </cell>
          <cell r="X3134">
            <v>-13238.64</v>
          </cell>
          <cell r="Y3134">
            <v>0</v>
          </cell>
          <cell r="Z3134">
            <v>42840</v>
          </cell>
          <cell r="AA3134">
            <v>42840</v>
          </cell>
          <cell r="AB3134">
            <v>0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H3134">
            <v>0</v>
          </cell>
          <cell r="AI3134">
            <v>0</v>
          </cell>
          <cell r="AJ3134">
            <v>0</v>
          </cell>
          <cell r="AK3134">
            <v>0</v>
          </cell>
          <cell r="AL3134">
            <v>0</v>
          </cell>
          <cell r="AM3134">
            <v>0</v>
          </cell>
          <cell r="AN3134">
            <v>0</v>
          </cell>
          <cell r="AO3134">
            <v>0</v>
          </cell>
          <cell r="AP3134">
            <v>0</v>
          </cell>
          <cell r="AQ3134">
            <v>0</v>
          </cell>
          <cell r="AR3134">
            <v>0</v>
          </cell>
          <cell r="AS3134">
            <v>0</v>
          </cell>
          <cell r="AT3134">
            <v>0</v>
          </cell>
          <cell r="AU3134">
            <v>0</v>
          </cell>
          <cell r="AV3134">
            <v>0</v>
          </cell>
          <cell r="AW3134">
            <v>0</v>
          </cell>
          <cell r="AX3134">
            <v>0</v>
          </cell>
          <cell r="AY3134">
            <v>158286.78</v>
          </cell>
          <cell r="AZ3134">
            <v>158209.35999999999</v>
          </cell>
          <cell r="BA3134">
            <v>158209.35999999999</v>
          </cell>
          <cell r="BB3134">
            <v>146974.93</v>
          </cell>
          <cell r="BC3134">
            <v>146974.93</v>
          </cell>
          <cell r="BD3134">
            <v>0</v>
          </cell>
          <cell r="BE3134">
            <v>0</v>
          </cell>
          <cell r="BF3134">
            <v>0</v>
          </cell>
          <cell r="BG3134">
            <v>0</v>
          </cell>
          <cell r="BH3134">
            <v>0</v>
          </cell>
          <cell r="BI3134">
            <v>0</v>
          </cell>
          <cell r="BJ3134">
            <v>0</v>
          </cell>
          <cell r="BK3134">
            <v>0</v>
          </cell>
          <cell r="BL3134">
            <v>0</v>
          </cell>
        </row>
        <row r="3135">
          <cell r="B3135" t="str">
            <v>2.1.04.01.00161</v>
          </cell>
          <cell r="C3135" t="str">
            <v xml:space="preserve">NV BLADE RUNNER                                   </v>
          </cell>
          <cell r="D3135">
            <v>5</v>
          </cell>
          <cell r="E3135">
            <v>0</v>
          </cell>
          <cell r="F3135">
            <v>0</v>
          </cell>
          <cell r="G3135">
            <v>0</v>
          </cell>
          <cell r="H3135">
            <v>0</v>
          </cell>
          <cell r="I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  <cell r="O3135">
            <v>0</v>
          </cell>
          <cell r="P3135">
            <v>0</v>
          </cell>
          <cell r="Q3135">
            <v>64769.81</v>
          </cell>
          <cell r="R3135">
            <v>20967.54</v>
          </cell>
          <cell r="S3135">
            <v>20967.54</v>
          </cell>
          <cell r="T3135">
            <v>19965.740000000002</v>
          </cell>
          <cell r="U3135">
            <v>19965.740000000002</v>
          </cell>
          <cell r="V3135">
            <v>19965.740000000002</v>
          </cell>
          <cell r="W3135">
            <v>19965.740000000002</v>
          </cell>
          <cell r="X3135">
            <v>19965.740000000002</v>
          </cell>
          <cell r="Y3135">
            <v>0</v>
          </cell>
          <cell r="Z3135">
            <v>0</v>
          </cell>
          <cell r="AA3135">
            <v>0</v>
          </cell>
          <cell r="AB3135">
            <v>0</v>
          </cell>
          <cell r="AC3135">
            <v>0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H3135">
            <v>0</v>
          </cell>
          <cell r="AI3135">
            <v>0</v>
          </cell>
          <cell r="AJ3135">
            <v>0</v>
          </cell>
          <cell r="AK3135">
            <v>0</v>
          </cell>
          <cell r="AL3135">
            <v>0</v>
          </cell>
          <cell r="AM3135">
            <v>0</v>
          </cell>
          <cell r="AN3135">
            <v>0</v>
          </cell>
          <cell r="AO3135">
            <v>0</v>
          </cell>
          <cell r="AP3135">
            <v>0</v>
          </cell>
          <cell r="AQ3135">
            <v>0</v>
          </cell>
          <cell r="AR3135">
            <v>0</v>
          </cell>
          <cell r="AS3135">
            <v>0</v>
          </cell>
          <cell r="AT3135">
            <v>0</v>
          </cell>
          <cell r="AU3135">
            <v>0</v>
          </cell>
          <cell r="AV3135">
            <v>0</v>
          </cell>
          <cell r="AW3135">
            <v>0</v>
          </cell>
          <cell r="AX3135">
            <v>0</v>
          </cell>
          <cell r="AY3135">
            <v>0</v>
          </cell>
          <cell r="AZ3135">
            <v>0</v>
          </cell>
          <cell r="BA3135">
            <v>0</v>
          </cell>
          <cell r="BB3135">
            <v>0</v>
          </cell>
          <cell r="BC3135">
            <v>0</v>
          </cell>
          <cell r="BD3135">
            <v>0</v>
          </cell>
          <cell r="BE3135">
            <v>0</v>
          </cell>
          <cell r="BF3135">
            <v>0</v>
          </cell>
          <cell r="BG3135">
            <v>0</v>
          </cell>
          <cell r="BH3135">
            <v>0</v>
          </cell>
          <cell r="BI3135">
            <v>0</v>
          </cell>
          <cell r="BJ3135">
            <v>0</v>
          </cell>
          <cell r="BK3135">
            <v>0</v>
          </cell>
          <cell r="BL3135">
            <v>0</v>
          </cell>
        </row>
        <row r="3136">
          <cell r="B3136" t="str">
            <v>2.1.04.01.00162</v>
          </cell>
          <cell r="C3136" t="str">
            <v xml:space="preserve">NV SEA MERIT                                      </v>
          </cell>
          <cell r="D3136">
            <v>5</v>
          </cell>
          <cell r="E3136">
            <v>0</v>
          </cell>
          <cell r="F3136">
            <v>0</v>
          </cell>
          <cell r="G3136">
            <v>0</v>
          </cell>
          <cell r="H3136">
            <v>0</v>
          </cell>
          <cell r="I3136">
            <v>0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  <cell r="Q3136">
            <v>-693.62</v>
          </cell>
          <cell r="R3136">
            <v>-3230.84</v>
          </cell>
          <cell r="S3136">
            <v>-3230.84</v>
          </cell>
          <cell r="T3136">
            <v>-3230.84</v>
          </cell>
          <cell r="U3136">
            <v>-3230.84</v>
          </cell>
          <cell r="V3136">
            <v>-3230.84</v>
          </cell>
          <cell r="W3136">
            <v>-3230.84</v>
          </cell>
          <cell r="X3136">
            <v>-3230.84</v>
          </cell>
          <cell r="Y3136">
            <v>0</v>
          </cell>
          <cell r="Z3136">
            <v>0</v>
          </cell>
          <cell r="AA3136">
            <v>0</v>
          </cell>
          <cell r="AB3136">
            <v>0</v>
          </cell>
          <cell r="AC3136">
            <v>0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H3136">
            <v>0</v>
          </cell>
          <cell r="AI3136">
            <v>0</v>
          </cell>
          <cell r="AJ3136">
            <v>0</v>
          </cell>
          <cell r="AK3136">
            <v>0</v>
          </cell>
          <cell r="AL3136">
            <v>0</v>
          </cell>
          <cell r="AM3136">
            <v>0</v>
          </cell>
          <cell r="AN3136">
            <v>0</v>
          </cell>
          <cell r="AO3136">
            <v>0</v>
          </cell>
          <cell r="AP3136">
            <v>0</v>
          </cell>
          <cell r="AQ3136">
            <v>0</v>
          </cell>
          <cell r="AR3136">
            <v>0</v>
          </cell>
          <cell r="AS3136">
            <v>0</v>
          </cell>
          <cell r="AT3136">
            <v>0</v>
          </cell>
          <cell r="AU3136">
            <v>0</v>
          </cell>
          <cell r="AV3136">
            <v>0</v>
          </cell>
          <cell r="AW3136">
            <v>0</v>
          </cell>
          <cell r="AX3136">
            <v>0</v>
          </cell>
          <cell r="AY3136">
            <v>0</v>
          </cell>
          <cell r="AZ3136">
            <v>0</v>
          </cell>
          <cell r="BA3136">
            <v>0</v>
          </cell>
          <cell r="BB3136">
            <v>0</v>
          </cell>
          <cell r="BC3136">
            <v>0</v>
          </cell>
          <cell r="BD3136">
            <v>0</v>
          </cell>
          <cell r="BE3136">
            <v>0</v>
          </cell>
          <cell r="BF3136">
            <v>0</v>
          </cell>
          <cell r="BG3136">
            <v>0</v>
          </cell>
          <cell r="BH3136">
            <v>0</v>
          </cell>
          <cell r="BI3136">
            <v>0</v>
          </cell>
          <cell r="BJ3136">
            <v>0</v>
          </cell>
          <cell r="BK3136">
            <v>0</v>
          </cell>
          <cell r="BL3136">
            <v>0</v>
          </cell>
        </row>
        <row r="3137">
          <cell r="B3137" t="str">
            <v>2.1.04.01.00163</v>
          </cell>
          <cell r="C3137" t="str">
            <v xml:space="preserve">NV MANDY                                          </v>
          </cell>
          <cell r="D3137">
            <v>5</v>
          </cell>
          <cell r="E3137">
            <v>0</v>
          </cell>
          <cell r="F3137">
            <v>0</v>
          </cell>
          <cell r="G3137">
            <v>0</v>
          </cell>
          <cell r="H3137">
            <v>0</v>
          </cell>
          <cell r="I3137">
            <v>0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  <cell r="O3137">
            <v>0</v>
          </cell>
          <cell r="P3137">
            <v>0</v>
          </cell>
          <cell r="Q3137">
            <v>-891.66</v>
          </cell>
          <cell r="R3137">
            <v>-891.66</v>
          </cell>
          <cell r="S3137">
            <v>-891.66</v>
          </cell>
          <cell r="T3137">
            <v>-891.66</v>
          </cell>
          <cell r="U3137">
            <v>-891.66</v>
          </cell>
          <cell r="V3137">
            <v>-891.66</v>
          </cell>
          <cell r="W3137">
            <v>-891.66</v>
          </cell>
          <cell r="X3137">
            <v>-891.66</v>
          </cell>
          <cell r="Y3137">
            <v>0</v>
          </cell>
          <cell r="Z3137">
            <v>0</v>
          </cell>
          <cell r="AA3137">
            <v>0</v>
          </cell>
          <cell r="AB3137">
            <v>0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H3137">
            <v>0</v>
          </cell>
          <cell r="AI3137">
            <v>0</v>
          </cell>
          <cell r="AJ3137">
            <v>0</v>
          </cell>
          <cell r="AK3137">
            <v>0</v>
          </cell>
          <cell r="AL3137">
            <v>0</v>
          </cell>
          <cell r="AM3137">
            <v>0</v>
          </cell>
          <cell r="AN3137">
            <v>0</v>
          </cell>
          <cell r="AO3137">
            <v>0</v>
          </cell>
          <cell r="AP3137">
            <v>0</v>
          </cell>
          <cell r="AQ3137">
            <v>0</v>
          </cell>
          <cell r="AR3137">
            <v>0</v>
          </cell>
          <cell r="AS3137">
            <v>0</v>
          </cell>
          <cell r="AT3137">
            <v>0</v>
          </cell>
          <cell r="AU3137">
            <v>0</v>
          </cell>
          <cell r="AV3137">
            <v>0</v>
          </cell>
          <cell r="AW3137">
            <v>0</v>
          </cell>
          <cell r="AX3137">
            <v>0</v>
          </cell>
          <cell r="AY3137">
            <v>0</v>
          </cell>
          <cell r="AZ3137">
            <v>0</v>
          </cell>
          <cell r="BA3137">
            <v>0</v>
          </cell>
          <cell r="BB3137">
            <v>0</v>
          </cell>
          <cell r="BC3137">
            <v>0</v>
          </cell>
          <cell r="BD3137">
            <v>0</v>
          </cell>
          <cell r="BE3137">
            <v>0</v>
          </cell>
          <cell r="BF3137">
            <v>0</v>
          </cell>
          <cell r="BG3137">
            <v>0</v>
          </cell>
          <cell r="BH3137">
            <v>0</v>
          </cell>
          <cell r="BI3137">
            <v>0</v>
          </cell>
          <cell r="BJ3137">
            <v>0</v>
          </cell>
          <cell r="BK3137">
            <v>0</v>
          </cell>
          <cell r="BL3137">
            <v>0</v>
          </cell>
        </row>
        <row r="3138">
          <cell r="B3138" t="str">
            <v>2.1.04.01.00164</v>
          </cell>
          <cell r="C3138" t="str">
            <v xml:space="preserve">NV RAYNA                                          </v>
          </cell>
          <cell r="D3138">
            <v>5</v>
          </cell>
          <cell r="E3138">
            <v>0</v>
          </cell>
          <cell r="F3138">
            <v>0</v>
          </cell>
          <cell r="G3138">
            <v>0</v>
          </cell>
          <cell r="H3138">
            <v>0</v>
          </cell>
          <cell r="I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  <cell r="Q3138">
            <v>23868.42</v>
          </cell>
          <cell r="R3138">
            <v>23868.42</v>
          </cell>
          <cell r="S3138">
            <v>23868.42</v>
          </cell>
          <cell r="T3138">
            <v>23868.42</v>
          </cell>
          <cell r="U3138">
            <v>9566.25</v>
          </cell>
          <cell r="V3138">
            <v>9566.25</v>
          </cell>
          <cell r="W3138">
            <v>9566.25</v>
          </cell>
          <cell r="X3138">
            <v>9566.25</v>
          </cell>
          <cell r="Y3138">
            <v>0</v>
          </cell>
          <cell r="Z3138">
            <v>0</v>
          </cell>
          <cell r="AA3138">
            <v>0</v>
          </cell>
          <cell r="AB3138">
            <v>0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H3138">
            <v>0</v>
          </cell>
          <cell r="AI3138">
            <v>0</v>
          </cell>
          <cell r="AJ3138">
            <v>0</v>
          </cell>
          <cell r="AK3138">
            <v>0</v>
          </cell>
          <cell r="AL3138">
            <v>0</v>
          </cell>
          <cell r="AM3138">
            <v>0</v>
          </cell>
          <cell r="AN3138">
            <v>0</v>
          </cell>
          <cell r="AO3138">
            <v>0</v>
          </cell>
          <cell r="AP3138">
            <v>0</v>
          </cell>
          <cell r="AQ3138">
            <v>0</v>
          </cell>
          <cell r="AR3138">
            <v>0</v>
          </cell>
          <cell r="AS3138">
            <v>0</v>
          </cell>
          <cell r="AT3138">
            <v>0</v>
          </cell>
          <cell r="AU3138">
            <v>0</v>
          </cell>
          <cell r="AV3138">
            <v>0</v>
          </cell>
          <cell r="AW3138">
            <v>0</v>
          </cell>
          <cell r="AX3138">
            <v>0</v>
          </cell>
          <cell r="AY3138">
            <v>0</v>
          </cell>
          <cell r="AZ3138">
            <v>0</v>
          </cell>
          <cell r="BA3138">
            <v>0</v>
          </cell>
          <cell r="BB3138">
            <v>0</v>
          </cell>
          <cell r="BC3138">
            <v>0</v>
          </cell>
          <cell r="BD3138">
            <v>0</v>
          </cell>
          <cell r="BE3138">
            <v>0</v>
          </cell>
          <cell r="BF3138">
            <v>0</v>
          </cell>
          <cell r="BG3138">
            <v>0</v>
          </cell>
          <cell r="BH3138">
            <v>0</v>
          </cell>
          <cell r="BI3138">
            <v>0</v>
          </cell>
          <cell r="BJ3138">
            <v>0</v>
          </cell>
          <cell r="BK3138">
            <v>0</v>
          </cell>
          <cell r="BL3138">
            <v>0</v>
          </cell>
        </row>
        <row r="3139">
          <cell r="B3139" t="str">
            <v>2.1.04.01.00165</v>
          </cell>
          <cell r="C3139" t="str">
            <v xml:space="preserve">NV SEA FORTUNE                                    </v>
          </cell>
          <cell r="D3139">
            <v>5</v>
          </cell>
          <cell r="E3139">
            <v>0</v>
          </cell>
          <cell r="F3139">
            <v>0</v>
          </cell>
          <cell r="G3139">
            <v>0</v>
          </cell>
          <cell r="H3139">
            <v>0</v>
          </cell>
          <cell r="I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  <cell r="O3139">
            <v>0</v>
          </cell>
          <cell r="P3139">
            <v>0</v>
          </cell>
          <cell r="Q3139">
            <v>13503.37</v>
          </cell>
          <cell r="R3139">
            <v>13503.37</v>
          </cell>
          <cell r="S3139">
            <v>13503.37</v>
          </cell>
          <cell r="T3139">
            <v>13503.37</v>
          </cell>
          <cell r="U3139">
            <v>13503.37</v>
          </cell>
          <cell r="V3139">
            <v>13473.37</v>
          </cell>
          <cell r="W3139">
            <v>13473.37</v>
          </cell>
          <cell r="X3139">
            <v>13473.37</v>
          </cell>
          <cell r="Y3139">
            <v>0</v>
          </cell>
          <cell r="Z3139">
            <v>0</v>
          </cell>
          <cell r="AA3139">
            <v>0</v>
          </cell>
          <cell r="AB3139">
            <v>0</v>
          </cell>
          <cell r="AC3139">
            <v>0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H3139">
            <v>0</v>
          </cell>
          <cell r="AI3139">
            <v>0</v>
          </cell>
          <cell r="AJ3139">
            <v>0</v>
          </cell>
          <cell r="AK3139">
            <v>0</v>
          </cell>
          <cell r="AL3139">
            <v>0</v>
          </cell>
          <cell r="AM3139">
            <v>0</v>
          </cell>
          <cell r="AN3139">
            <v>0</v>
          </cell>
          <cell r="AO3139">
            <v>0</v>
          </cell>
          <cell r="AP3139">
            <v>0</v>
          </cell>
          <cell r="AQ3139">
            <v>0</v>
          </cell>
          <cell r="AR3139">
            <v>0</v>
          </cell>
          <cell r="AS3139">
            <v>0</v>
          </cell>
          <cell r="AT3139">
            <v>0</v>
          </cell>
          <cell r="AU3139">
            <v>0</v>
          </cell>
          <cell r="AV3139">
            <v>0</v>
          </cell>
          <cell r="AW3139">
            <v>0</v>
          </cell>
          <cell r="AX3139">
            <v>0</v>
          </cell>
          <cell r="AY3139">
            <v>0</v>
          </cell>
          <cell r="AZ3139">
            <v>0</v>
          </cell>
          <cell r="BA3139">
            <v>0</v>
          </cell>
          <cell r="BB3139">
            <v>0</v>
          </cell>
          <cell r="BC3139">
            <v>0</v>
          </cell>
          <cell r="BD3139">
            <v>0</v>
          </cell>
          <cell r="BE3139">
            <v>0</v>
          </cell>
          <cell r="BF3139">
            <v>0</v>
          </cell>
          <cell r="BG3139">
            <v>0</v>
          </cell>
          <cell r="BH3139">
            <v>0</v>
          </cell>
          <cell r="BI3139">
            <v>0</v>
          </cell>
          <cell r="BJ3139">
            <v>0</v>
          </cell>
          <cell r="BK3139">
            <v>0</v>
          </cell>
          <cell r="BL3139">
            <v>0</v>
          </cell>
        </row>
        <row r="3140">
          <cell r="B3140" t="str">
            <v>2.1.04.01.00166</v>
          </cell>
          <cell r="C3140" t="str">
            <v xml:space="preserve">NV PORTORROZ                                      </v>
          </cell>
          <cell r="D3140">
            <v>5</v>
          </cell>
          <cell r="E3140">
            <v>0</v>
          </cell>
          <cell r="F3140">
            <v>0</v>
          </cell>
          <cell r="G3140">
            <v>0</v>
          </cell>
          <cell r="H3140">
            <v>0</v>
          </cell>
          <cell r="I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  <cell r="O3140">
            <v>0</v>
          </cell>
          <cell r="P3140">
            <v>0</v>
          </cell>
          <cell r="Q3140">
            <v>111589.04</v>
          </cell>
          <cell r="R3140">
            <v>-349926.22</v>
          </cell>
          <cell r="S3140">
            <v>-349926.22</v>
          </cell>
          <cell r="T3140">
            <v>-349926.22</v>
          </cell>
          <cell r="U3140">
            <v>-349995.96</v>
          </cell>
          <cell r="V3140">
            <v>-349995.96</v>
          </cell>
          <cell r="W3140">
            <v>-349995.96</v>
          </cell>
          <cell r="X3140">
            <v>-349995.96</v>
          </cell>
          <cell r="Y3140">
            <v>0</v>
          </cell>
          <cell r="Z3140">
            <v>0</v>
          </cell>
          <cell r="AA3140">
            <v>0</v>
          </cell>
          <cell r="AB3140">
            <v>0</v>
          </cell>
          <cell r="AC3140">
            <v>0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H3140">
            <v>0</v>
          </cell>
          <cell r="AI3140">
            <v>0</v>
          </cell>
          <cell r="AJ3140">
            <v>0</v>
          </cell>
          <cell r="AK3140">
            <v>0</v>
          </cell>
          <cell r="AL3140">
            <v>0</v>
          </cell>
          <cell r="AM3140">
            <v>0</v>
          </cell>
          <cell r="AN3140">
            <v>0</v>
          </cell>
          <cell r="AO3140">
            <v>0</v>
          </cell>
          <cell r="AP3140">
            <v>0</v>
          </cell>
          <cell r="AQ3140">
            <v>0</v>
          </cell>
          <cell r="AR3140">
            <v>0</v>
          </cell>
          <cell r="AS3140">
            <v>0</v>
          </cell>
          <cell r="AT3140">
            <v>0</v>
          </cell>
          <cell r="AU3140">
            <v>0</v>
          </cell>
          <cell r="AV3140">
            <v>0</v>
          </cell>
          <cell r="AW3140">
            <v>0</v>
          </cell>
          <cell r="AX3140">
            <v>0</v>
          </cell>
          <cell r="AY3140">
            <v>0</v>
          </cell>
          <cell r="AZ3140">
            <v>0</v>
          </cell>
          <cell r="BA3140">
            <v>0</v>
          </cell>
          <cell r="BB3140">
            <v>0</v>
          </cell>
          <cell r="BC3140">
            <v>0</v>
          </cell>
          <cell r="BD3140">
            <v>0</v>
          </cell>
          <cell r="BE3140">
            <v>0</v>
          </cell>
          <cell r="BF3140">
            <v>0</v>
          </cell>
          <cell r="BG3140">
            <v>0</v>
          </cell>
          <cell r="BH3140">
            <v>0</v>
          </cell>
          <cell r="BI3140">
            <v>0</v>
          </cell>
          <cell r="BJ3140">
            <v>0</v>
          </cell>
          <cell r="BK3140">
            <v>0</v>
          </cell>
          <cell r="BL3140">
            <v>0</v>
          </cell>
        </row>
        <row r="3141">
          <cell r="B3141" t="str">
            <v>2.1.04.01.00167</v>
          </cell>
          <cell r="C3141" t="str">
            <v xml:space="preserve">NV NISHA                                          </v>
          </cell>
          <cell r="D3141">
            <v>5</v>
          </cell>
          <cell r="E3141">
            <v>0</v>
          </cell>
          <cell r="F3141">
            <v>0</v>
          </cell>
          <cell r="G3141">
            <v>0</v>
          </cell>
          <cell r="H3141">
            <v>0</v>
          </cell>
          <cell r="I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  <cell r="O3141">
            <v>0</v>
          </cell>
          <cell r="P3141">
            <v>0</v>
          </cell>
          <cell r="Q3141">
            <v>0</v>
          </cell>
          <cell r="R3141">
            <v>34403.800000000003</v>
          </cell>
          <cell r="S3141">
            <v>119756.14</v>
          </cell>
          <cell r="T3141">
            <v>118271.14</v>
          </cell>
          <cell r="U3141">
            <v>118271.14</v>
          </cell>
          <cell r="V3141">
            <v>118271.14</v>
          </cell>
          <cell r="W3141">
            <v>118271.14</v>
          </cell>
          <cell r="X3141">
            <v>118271.14</v>
          </cell>
          <cell r="Y3141">
            <v>0</v>
          </cell>
          <cell r="Z3141">
            <v>0</v>
          </cell>
          <cell r="AA3141">
            <v>0</v>
          </cell>
          <cell r="AB3141">
            <v>0</v>
          </cell>
          <cell r="AC3141">
            <v>0</v>
          </cell>
          <cell r="AD3141">
            <v>0</v>
          </cell>
          <cell r="AE3141">
            <v>0</v>
          </cell>
          <cell r="AF3141">
            <v>0</v>
          </cell>
          <cell r="AG3141">
            <v>0</v>
          </cell>
          <cell r="AH3141">
            <v>0</v>
          </cell>
          <cell r="AI3141">
            <v>0</v>
          </cell>
          <cell r="AJ3141">
            <v>0</v>
          </cell>
          <cell r="AK3141">
            <v>0</v>
          </cell>
          <cell r="AL3141">
            <v>0</v>
          </cell>
          <cell r="AM3141">
            <v>0</v>
          </cell>
          <cell r="AN3141">
            <v>0</v>
          </cell>
          <cell r="AO3141">
            <v>0</v>
          </cell>
          <cell r="AP3141">
            <v>0</v>
          </cell>
          <cell r="AQ3141">
            <v>0</v>
          </cell>
          <cell r="AR3141">
            <v>0</v>
          </cell>
          <cell r="AS3141">
            <v>0</v>
          </cell>
          <cell r="AT3141">
            <v>0</v>
          </cell>
          <cell r="AU3141">
            <v>0</v>
          </cell>
          <cell r="AV3141">
            <v>0</v>
          </cell>
          <cell r="AW3141">
            <v>0</v>
          </cell>
          <cell r="AX3141">
            <v>0</v>
          </cell>
          <cell r="AY3141">
            <v>0</v>
          </cell>
          <cell r="AZ3141">
            <v>0</v>
          </cell>
          <cell r="BA3141">
            <v>0</v>
          </cell>
          <cell r="BB3141">
            <v>0</v>
          </cell>
          <cell r="BC3141">
            <v>0</v>
          </cell>
          <cell r="BD3141">
            <v>0</v>
          </cell>
          <cell r="BE3141">
            <v>0</v>
          </cell>
          <cell r="BF3141">
            <v>0</v>
          </cell>
          <cell r="BG3141">
            <v>0</v>
          </cell>
          <cell r="BH3141">
            <v>0</v>
          </cell>
          <cell r="BI3141">
            <v>0</v>
          </cell>
          <cell r="BJ3141">
            <v>0</v>
          </cell>
          <cell r="BK3141">
            <v>0</v>
          </cell>
          <cell r="BL3141">
            <v>0</v>
          </cell>
        </row>
        <row r="3142">
          <cell r="B3142" t="str">
            <v>2.1.04.01.00168</v>
          </cell>
          <cell r="C3142" t="str">
            <v xml:space="preserve">NV COMANCHE BELLE                                 </v>
          </cell>
          <cell r="D3142">
            <v>5</v>
          </cell>
          <cell r="E3142">
            <v>0</v>
          </cell>
          <cell r="F3142">
            <v>0</v>
          </cell>
          <cell r="G3142">
            <v>0</v>
          </cell>
          <cell r="H3142">
            <v>0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  <cell r="O3142">
            <v>0</v>
          </cell>
          <cell r="P3142">
            <v>0</v>
          </cell>
          <cell r="Q3142">
            <v>0</v>
          </cell>
          <cell r="R3142">
            <v>10102</v>
          </cell>
          <cell r="S3142">
            <v>4389.7700000000004</v>
          </cell>
          <cell r="T3142">
            <v>4389.7700000000004</v>
          </cell>
          <cell r="U3142">
            <v>4389.7700000000004</v>
          </cell>
          <cell r="V3142">
            <v>4389.7700000000004</v>
          </cell>
          <cell r="W3142">
            <v>4389.7700000000004</v>
          </cell>
          <cell r="X3142">
            <v>4389.7700000000004</v>
          </cell>
          <cell r="Y3142">
            <v>0</v>
          </cell>
          <cell r="Z3142">
            <v>-54.26</v>
          </cell>
          <cell r="AA3142">
            <v>0</v>
          </cell>
          <cell r="AB3142">
            <v>0</v>
          </cell>
          <cell r="AC3142">
            <v>0</v>
          </cell>
          <cell r="AD3142">
            <v>0</v>
          </cell>
          <cell r="AE3142">
            <v>0</v>
          </cell>
          <cell r="AF3142">
            <v>0</v>
          </cell>
          <cell r="AG3142">
            <v>0</v>
          </cell>
          <cell r="AH3142">
            <v>0</v>
          </cell>
          <cell r="AI3142">
            <v>0</v>
          </cell>
          <cell r="AJ3142">
            <v>0</v>
          </cell>
          <cell r="AK3142">
            <v>0</v>
          </cell>
          <cell r="AL3142">
            <v>0</v>
          </cell>
          <cell r="AM3142">
            <v>0</v>
          </cell>
          <cell r="AN3142">
            <v>0</v>
          </cell>
          <cell r="AO3142">
            <v>0</v>
          </cell>
          <cell r="AP3142">
            <v>0</v>
          </cell>
          <cell r="AQ3142">
            <v>0</v>
          </cell>
          <cell r="AR3142">
            <v>0</v>
          </cell>
          <cell r="AS3142">
            <v>0</v>
          </cell>
          <cell r="AT3142">
            <v>0</v>
          </cell>
          <cell r="AU3142">
            <v>47085</v>
          </cell>
          <cell r="AV3142">
            <v>20963.8</v>
          </cell>
          <cell r="AW3142">
            <v>20963.8</v>
          </cell>
          <cell r="AX3142">
            <v>0</v>
          </cell>
          <cell r="AY3142">
            <v>0</v>
          </cell>
          <cell r="AZ3142">
            <v>0</v>
          </cell>
          <cell r="BA3142">
            <v>0</v>
          </cell>
          <cell r="BB3142">
            <v>0</v>
          </cell>
          <cell r="BC3142">
            <v>0</v>
          </cell>
          <cell r="BD3142">
            <v>0</v>
          </cell>
          <cell r="BE3142">
            <v>0</v>
          </cell>
          <cell r="BF3142">
            <v>0</v>
          </cell>
          <cell r="BG3142">
            <v>0</v>
          </cell>
          <cell r="BH3142">
            <v>0</v>
          </cell>
          <cell r="BI3142">
            <v>0</v>
          </cell>
          <cell r="BJ3142">
            <v>0</v>
          </cell>
          <cell r="BK3142">
            <v>0</v>
          </cell>
          <cell r="BL3142">
            <v>0</v>
          </cell>
        </row>
        <row r="3143">
          <cell r="B3143" t="str">
            <v>2.1.04.01.00169</v>
          </cell>
          <cell r="C3143" t="str">
            <v xml:space="preserve">NV ALICAHUE                                       </v>
          </cell>
          <cell r="D3143">
            <v>5</v>
          </cell>
          <cell r="E3143">
            <v>0</v>
          </cell>
          <cell r="F3143">
            <v>0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  <cell r="O3143">
            <v>0</v>
          </cell>
          <cell r="P3143">
            <v>0</v>
          </cell>
          <cell r="Q3143">
            <v>0</v>
          </cell>
          <cell r="R3143">
            <v>0</v>
          </cell>
          <cell r="S3143">
            <v>81222.75</v>
          </cell>
          <cell r="T3143">
            <v>81222.75</v>
          </cell>
          <cell r="U3143">
            <v>51202.11</v>
          </cell>
          <cell r="V3143">
            <v>51202.11</v>
          </cell>
          <cell r="W3143">
            <v>51202.11</v>
          </cell>
          <cell r="X3143">
            <v>51202.11</v>
          </cell>
          <cell r="Y3143">
            <v>0</v>
          </cell>
          <cell r="Z3143">
            <v>-8270.8799999999992</v>
          </cell>
          <cell r="AA3143">
            <v>0</v>
          </cell>
          <cell r="AB3143">
            <v>0</v>
          </cell>
          <cell r="AC3143">
            <v>0</v>
          </cell>
          <cell r="AD3143">
            <v>0</v>
          </cell>
          <cell r="AE3143">
            <v>0</v>
          </cell>
          <cell r="AF3143">
            <v>0</v>
          </cell>
          <cell r="AG3143">
            <v>0</v>
          </cell>
          <cell r="AH3143">
            <v>0</v>
          </cell>
          <cell r="AI3143">
            <v>0</v>
          </cell>
          <cell r="AJ3143">
            <v>0</v>
          </cell>
          <cell r="AK3143">
            <v>0</v>
          </cell>
          <cell r="AL3143">
            <v>0</v>
          </cell>
          <cell r="AM3143">
            <v>0</v>
          </cell>
          <cell r="AN3143">
            <v>0</v>
          </cell>
          <cell r="AO3143">
            <v>0</v>
          </cell>
          <cell r="AP3143">
            <v>0</v>
          </cell>
          <cell r="AQ3143">
            <v>0</v>
          </cell>
          <cell r="AR3143">
            <v>0</v>
          </cell>
          <cell r="AS3143">
            <v>0</v>
          </cell>
          <cell r="AT3143">
            <v>0</v>
          </cell>
          <cell r="AU3143">
            <v>0</v>
          </cell>
          <cell r="AV3143">
            <v>0</v>
          </cell>
          <cell r="AW3143">
            <v>0</v>
          </cell>
          <cell r="AX3143">
            <v>0</v>
          </cell>
          <cell r="AY3143">
            <v>0</v>
          </cell>
          <cell r="AZ3143">
            <v>0</v>
          </cell>
          <cell r="BA3143">
            <v>0</v>
          </cell>
          <cell r="BB3143">
            <v>0</v>
          </cell>
          <cell r="BC3143">
            <v>0</v>
          </cell>
          <cell r="BD3143">
            <v>0</v>
          </cell>
          <cell r="BE3143">
            <v>0</v>
          </cell>
          <cell r="BF3143">
            <v>0</v>
          </cell>
          <cell r="BG3143">
            <v>0</v>
          </cell>
          <cell r="BH3143">
            <v>0</v>
          </cell>
          <cell r="BI3143">
            <v>0</v>
          </cell>
          <cell r="BJ3143">
            <v>0</v>
          </cell>
          <cell r="BK3143">
            <v>0</v>
          </cell>
          <cell r="BL3143">
            <v>0</v>
          </cell>
        </row>
        <row r="3144">
          <cell r="B3144" t="str">
            <v>2.1.04.01.00170</v>
          </cell>
          <cell r="C3144" t="str">
            <v xml:space="preserve">NV ORHAN DEVAL                                    </v>
          </cell>
          <cell r="D3144">
            <v>5</v>
          </cell>
          <cell r="E3144">
            <v>0</v>
          </cell>
          <cell r="F3144">
            <v>0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  <cell r="O3144">
            <v>0</v>
          </cell>
          <cell r="P3144">
            <v>0</v>
          </cell>
          <cell r="Q3144">
            <v>0</v>
          </cell>
          <cell r="R3144">
            <v>0</v>
          </cell>
          <cell r="S3144">
            <v>100675.75</v>
          </cell>
          <cell r="T3144">
            <v>42409.89</v>
          </cell>
          <cell r="U3144">
            <v>34969.339999999997</v>
          </cell>
          <cell r="V3144">
            <v>34969.339999999997</v>
          </cell>
          <cell r="W3144">
            <v>34969.339999999997</v>
          </cell>
          <cell r="X3144">
            <v>34969.339999999997</v>
          </cell>
          <cell r="Y3144">
            <v>0</v>
          </cell>
          <cell r="Z3144">
            <v>0</v>
          </cell>
          <cell r="AA3144">
            <v>0</v>
          </cell>
          <cell r="AB3144">
            <v>0</v>
          </cell>
          <cell r="AC3144">
            <v>0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H3144">
            <v>0</v>
          </cell>
          <cell r="AI3144">
            <v>0</v>
          </cell>
          <cell r="AJ3144">
            <v>0</v>
          </cell>
          <cell r="AK3144">
            <v>0</v>
          </cell>
          <cell r="AL3144">
            <v>0</v>
          </cell>
          <cell r="AM3144">
            <v>0</v>
          </cell>
          <cell r="AN3144">
            <v>0</v>
          </cell>
          <cell r="AO3144">
            <v>0</v>
          </cell>
          <cell r="AP3144">
            <v>0</v>
          </cell>
          <cell r="AQ3144">
            <v>0</v>
          </cell>
          <cell r="AR3144">
            <v>0</v>
          </cell>
          <cell r="AS3144">
            <v>0</v>
          </cell>
          <cell r="AT3144">
            <v>0</v>
          </cell>
          <cell r="AU3144">
            <v>0</v>
          </cell>
          <cell r="AV3144">
            <v>0</v>
          </cell>
          <cell r="AW3144">
            <v>0</v>
          </cell>
          <cell r="AX3144">
            <v>0</v>
          </cell>
          <cell r="AY3144">
            <v>0</v>
          </cell>
          <cell r="AZ3144">
            <v>0</v>
          </cell>
          <cell r="BA3144">
            <v>0</v>
          </cell>
          <cell r="BB3144">
            <v>0</v>
          </cell>
          <cell r="BC3144">
            <v>0</v>
          </cell>
          <cell r="BD3144">
            <v>0</v>
          </cell>
          <cell r="BE3144">
            <v>0</v>
          </cell>
          <cell r="BF3144">
            <v>0</v>
          </cell>
          <cell r="BG3144">
            <v>0</v>
          </cell>
          <cell r="BH3144">
            <v>0</v>
          </cell>
          <cell r="BI3144">
            <v>0</v>
          </cell>
          <cell r="BJ3144">
            <v>0</v>
          </cell>
          <cell r="BK3144">
            <v>0</v>
          </cell>
          <cell r="BL3144">
            <v>0</v>
          </cell>
        </row>
        <row r="3145">
          <cell r="B3145" t="str">
            <v>2.1.04.01.00171</v>
          </cell>
          <cell r="C3145" t="str">
            <v xml:space="preserve">NV ZHAO YAGN HAY                                  </v>
          </cell>
          <cell r="D3145">
            <v>5</v>
          </cell>
          <cell r="E3145">
            <v>0</v>
          </cell>
          <cell r="F3145">
            <v>0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  <cell r="O3145">
            <v>0</v>
          </cell>
          <cell r="P3145">
            <v>0</v>
          </cell>
          <cell r="Q3145">
            <v>-7045.52</v>
          </cell>
          <cell r="R3145">
            <v>-7045.52</v>
          </cell>
          <cell r="S3145">
            <v>39940.199999999997</v>
          </cell>
          <cell r="T3145">
            <v>37298.22</v>
          </cell>
          <cell r="U3145">
            <v>37298.22</v>
          </cell>
          <cell r="V3145">
            <v>37298.22</v>
          </cell>
          <cell r="W3145">
            <v>37298.22</v>
          </cell>
          <cell r="X3145">
            <v>37298.22</v>
          </cell>
          <cell r="Y3145">
            <v>0</v>
          </cell>
          <cell r="Z3145">
            <v>0</v>
          </cell>
          <cell r="AA3145">
            <v>0</v>
          </cell>
          <cell r="AB3145">
            <v>0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H3145">
            <v>0</v>
          </cell>
          <cell r="AI3145">
            <v>0</v>
          </cell>
          <cell r="AJ3145">
            <v>0</v>
          </cell>
          <cell r="AK3145">
            <v>0</v>
          </cell>
          <cell r="AL3145">
            <v>0</v>
          </cell>
          <cell r="AM3145">
            <v>0</v>
          </cell>
          <cell r="AN3145">
            <v>0</v>
          </cell>
          <cell r="AO3145">
            <v>0</v>
          </cell>
          <cell r="AP3145">
            <v>0</v>
          </cell>
          <cell r="AQ3145">
            <v>0</v>
          </cell>
          <cell r="AR3145">
            <v>0</v>
          </cell>
          <cell r="AS3145">
            <v>0</v>
          </cell>
          <cell r="AT3145">
            <v>0</v>
          </cell>
          <cell r="AU3145">
            <v>0</v>
          </cell>
          <cell r="AV3145">
            <v>0</v>
          </cell>
          <cell r="AW3145">
            <v>0</v>
          </cell>
          <cell r="AX3145">
            <v>0</v>
          </cell>
          <cell r="AY3145">
            <v>0</v>
          </cell>
          <cell r="AZ3145">
            <v>0</v>
          </cell>
          <cell r="BA3145">
            <v>0</v>
          </cell>
          <cell r="BB3145">
            <v>0</v>
          </cell>
          <cell r="BC3145">
            <v>0</v>
          </cell>
          <cell r="BD3145">
            <v>0</v>
          </cell>
          <cell r="BE3145">
            <v>0</v>
          </cell>
          <cell r="BF3145">
            <v>0</v>
          </cell>
          <cell r="BG3145">
            <v>0</v>
          </cell>
          <cell r="BH3145">
            <v>0</v>
          </cell>
          <cell r="BI3145">
            <v>0</v>
          </cell>
          <cell r="BJ3145">
            <v>0</v>
          </cell>
          <cell r="BK3145">
            <v>0</v>
          </cell>
          <cell r="BL3145">
            <v>0</v>
          </cell>
        </row>
        <row r="3146">
          <cell r="B3146" t="str">
            <v>2.1.04.01.00172</v>
          </cell>
          <cell r="C3146" t="str">
            <v xml:space="preserve">NV HELLENA OLDENDORFF                             </v>
          </cell>
          <cell r="D3146">
            <v>5</v>
          </cell>
          <cell r="E3146">
            <v>0</v>
          </cell>
          <cell r="F3146">
            <v>0</v>
          </cell>
          <cell r="G3146">
            <v>0</v>
          </cell>
          <cell r="H3146">
            <v>0</v>
          </cell>
          <cell r="I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  <cell r="O3146">
            <v>0</v>
          </cell>
          <cell r="P3146">
            <v>0</v>
          </cell>
          <cell r="Q3146">
            <v>-54915.05</v>
          </cell>
          <cell r="R3146">
            <v>-54937.61</v>
          </cell>
          <cell r="S3146">
            <v>-54937.61</v>
          </cell>
          <cell r="T3146">
            <v>-54937.61</v>
          </cell>
          <cell r="U3146">
            <v>-54937.61</v>
          </cell>
          <cell r="V3146">
            <v>-54937.61</v>
          </cell>
          <cell r="W3146">
            <v>-54937.61</v>
          </cell>
          <cell r="X3146">
            <v>-54937.61</v>
          </cell>
          <cell r="Y3146">
            <v>0</v>
          </cell>
          <cell r="Z3146">
            <v>0</v>
          </cell>
          <cell r="AA3146">
            <v>0</v>
          </cell>
          <cell r="AB3146">
            <v>0</v>
          </cell>
          <cell r="AC3146">
            <v>0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H3146">
            <v>0</v>
          </cell>
          <cell r="AI3146">
            <v>0</v>
          </cell>
          <cell r="AJ3146">
            <v>0</v>
          </cell>
          <cell r="AK3146">
            <v>0</v>
          </cell>
          <cell r="AL3146">
            <v>0</v>
          </cell>
          <cell r="AM3146">
            <v>0</v>
          </cell>
          <cell r="AN3146">
            <v>0</v>
          </cell>
          <cell r="AO3146">
            <v>0</v>
          </cell>
          <cell r="AP3146">
            <v>0</v>
          </cell>
          <cell r="AQ3146">
            <v>0</v>
          </cell>
          <cell r="AR3146">
            <v>0</v>
          </cell>
          <cell r="AS3146">
            <v>0</v>
          </cell>
          <cell r="AT3146">
            <v>0</v>
          </cell>
          <cell r="AU3146">
            <v>0</v>
          </cell>
          <cell r="AV3146">
            <v>0</v>
          </cell>
          <cell r="AW3146">
            <v>0</v>
          </cell>
          <cell r="AX3146">
            <v>0</v>
          </cell>
          <cell r="AY3146">
            <v>0</v>
          </cell>
          <cell r="AZ3146">
            <v>0</v>
          </cell>
          <cell r="BA3146">
            <v>0</v>
          </cell>
          <cell r="BB3146">
            <v>0</v>
          </cell>
          <cell r="BC3146">
            <v>0</v>
          </cell>
          <cell r="BD3146">
            <v>0</v>
          </cell>
          <cell r="BE3146">
            <v>0</v>
          </cell>
          <cell r="BF3146">
            <v>0</v>
          </cell>
          <cell r="BG3146">
            <v>0</v>
          </cell>
          <cell r="BH3146">
            <v>0</v>
          </cell>
          <cell r="BI3146">
            <v>0</v>
          </cell>
          <cell r="BJ3146">
            <v>0</v>
          </cell>
          <cell r="BK3146">
            <v>0</v>
          </cell>
          <cell r="BL3146">
            <v>0</v>
          </cell>
        </row>
        <row r="3147">
          <cell r="B3147" t="str">
            <v>2.1.04.01.00173</v>
          </cell>
          <cell r="C3147" t="str">
            <v xml:space="preserve">NV SWAN                                           </v>
          </cell>
          <cell r="D3147">
            <v>5</v>
          </cell>
          <cell r="E3147">
            <v>0</v>
          </cell>
          <cell r="F3147">
            <v>0</v>
          </cell>
          <cell r="G3147">
            <v>0</v>
          </cell>
          <cell r="H3147">
            <v>0</v>
          </cell>
          <cell r="I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  <cell r="O3147">
            <v>0</v>
          </cell>
          <cell r="P3147">
            <v>0</v>
          </cell>
          <cell r="Q3147">
            <v>-168.46</v>
          </cell>
          <cell r="R3147">
            <v>-168.46</v>
          </cell>
          <cell r="S3147">
            <v>-2705.84</v>
          </cell>
          <cell r="T3147">
            <v>-10283.51</v>
          </cell>
          <cell r="U3147">
            <v>-10283.51</v>
          </cell>
          <cell r="V3147">
            <v>-10283.51</v>
          </cell>
          <cell r="W3147">
            <v>-10283.51</v>
          </cell>
          <cell r="X3147">
            <v>-10283.51</v>
          </cell>
          <cell r="Y3147">
            <v>0</v>
          </cell>
          <cell r="Z3147">
            <v>0</v>
          </cell>
          <cell r="AA3147">
            <v>0</v>
          </cell>
          <cell r="AB3147">
            <v>0</v>
          </cell>
          <cell r="AC3147">
            <v>0</v>
          </cell>
          <cell r="AD3147">
            <v>0</v>
          </cell>
          <cell r="AE3147">
            <v>0</v>
          </cell>
          <cell r="AF3147">
            <v>0</v>
          </cell>
          <cell r="AG3147">
            <v>0</v>
          </cell>
          <cell r="AH3147">
            <v>0</v>
          </cell>
          <cell r="AI3147">
            <v>0</v>
          </cell>
          <cell r="AJ3147">
            <v>0</v>
          </cell>
          <cell r="AK3147">
            <v>0</v>
          </cell>
          <cell r="AL3147">
            <v>1046.95</v>
          </cell>
          <cell r="AM3147">
            <v>1046.95</v>
          </cell>
          <cell r="AN3147">
            <v>0</v>
          </cell>
          <cell r="AO3147">
            <v>0</v>
          </cell>
          <cell r="AP3147">
            <v>0</v>
          </cell>
          <cell r="AQ3147">
            <v>0</v>
          </cell>
          <cell r="AR3147">
            <v>0</v>
          </cell>
          <cell r="AS3147">
            <v>0</v>
          </cell>
          <cell r="AT3147">
            <v>0</v>
          </cell>
          <cell r="AU3147">
            <v>0</v>
          </cell>
          <cell r="AV3147">
            <v>0</v>
          </cell>
          <cell r="AW3147">
            <v>0</v>
          </cell>
          <cell r="AX3147">
            <v>0</v>
          </cell>
          <cell r="AY3147">
            <v>0</v>
          </cell>
          <cell r="AZ3147">
            <v>0</v>
          </cell>
          <cell r="BA3147">
            <v>0</v>
          </cell>
          <cell r="BB3147">
            <v>0</v>
          </cell>
          <cell r="BC3147">
            <v>0</v>
          </cell>
          <cell r="BD3147">
            <v>0</v>
          </cell>
          <cell r="BE3147">
            <v>0</v>
          </cell>
          <cell r="BF3147">
            <v>0</v>
          </cell>
          <cell r="BG3147">
            <v>0</v>
          </cell>
          <cell r="BH3147">
            <v>0</v>
          </cell>
          <cell r="BI3147">
            <v>0</v>
          </cell>
          <cell r="BJ3147">
            <v>0</v>
          </cell>
          <cell r="BK3147">
            <v>0</v>
          </cell>
          <cell r="BL3147">
            <v>0</v>
          </cell>
        </row>
        <row r="3148">
          <cell r="B3148" t="str">
            <v>2.1.04.01.00174</v>
          </cell>
          <cell r="C3148" t="str">
            <v xml:space="preserve">NV CLIPPER MELODY                                 </v>
          </cell>
          <cell r="D3148">
            <v>5</v>
          </cell>
          <cell r="E3148">
            <v>0</v>
          </cell>
          <cell r="F3148">
            <v>0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-193043.36</v>
          </cell>
          <cell r="R3148">
            <v>-193043.36</v>
          </cell>
          <cell r="S3148">
            <v>-193043.36</v>
          </cell>
          <cell r="T3148">
            <v>-193043.36</v>
          </cell>
          <cell r="U3148">
            <v>-193043.36</v>
          </cell>
          <cell r="V3148">
            <v>-193043.36</v>
          </cell>
          <cell r="W3148">
            <v>-193043.36</v>
          </cell>
          <cell r="X3148">
            <v>-193043.36</v>
          </cell>
          <cell r="Y3148">
            <v>0</v>
          </cell>
          <cell r="Z3148">
            <v>0</v>
          </cell>
          <cell r="AA3148">
            <v>0</v>
          </cell>
          <cell r="AB3148">
            <v>0</v>
          </cell>
          <cell r="AC3148">
            <v>0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H3148">
            <v>0</v>
          </cell>
          <cell r="AI3148">
            <v>0</v>
          </cell>
          <cell r="AJ3148">
            <v>0</v>
          </cell>
          <cell r="AK3148">
            <v>0</v>
          </cell>
          <cell r="AL3148">
            <v>0</v>
          </cell>
          <cell r="AM3148">
            <v>0</v>
          </cell>
          <cell r="AN3148">
            <v>0</v>
          </cell>
          <cell r="AO3148">
            <v>0</v>
          </cell>
          <cell r="AP3148">
            <v>0</v>
          </cell>
          <cell r="AQ3148">
            <v>0</v>
          </cell>
          <cell r="AR3148">
            <v>0</v>
          </cell>
          <cell r="AS3148">
            <v>0</v>
          </cell>
          <cell r="AT3148">
            <v>0</v>
          </cell>
          <cell r="AU3148">
            <v>0</v>
          </cell>
          <cell r="AV3148">
            <v>0</v>
          </cell>
          <cell r="AW3148">
            <v>0</v>
          </cell>
          <cell r="AX3148">
            <v>0</v>
          </cell>
          <cell r="AY3148">
            <v>0</v>
          </cell>
          <cell r="AZ3148">
            <v>0</v>
          </cell>
          <cell r="BA3148">
            <v>0</v>
          </cell>
          <cell r="BB3148">
            <v>0</v>
          </cell>
          <cell r="BC3148">
            <v>0</v>
          </cell>
          <cell r="BD3148">
            <v>0</v>
          </cell>
          <cell r="BE3148">
            <v>0</v>
          </cell>
          <cell r="BF3148">
            <v>0</v>
          </cell>
          <cell r="BG3148">
            <v>0</v>
          </cell>
          <cell r="BH3148">
            <v>0</v>
          </cell>
          <cell r="BI3148">
            <v>0</v>
          </cell>
          <cell r="BJ3148">
            <v>0</v>
          </cell>
          <cell r="BK3148">
            <v>0</v>
          </cell>
          <cell r="BL3148">
            <v>0</v>
          </cell>
        </row>
        <row r="3149">
          <cell r="B3149" t="str">
            <v>2.1.04.01.00175</v>
          </cell>
          <cell r="C3149" t="str">
            <v xml:space="preserve">NV MAGANDA                                        </v>
          </cell>
          <cell r="D3149">
            <v>5</v>
          </cell>
          <cell r="E3149">
            <v>0</v>
          </cell>
          <cell r="F3149">
            <v>0</v>
          </cell>
          <cell r="G3149">
            <v>0</v>
          </cell>
          <cell r="H3149">
            <v>0</v>
          </cell>
          <cell r="I3149">
            <v>0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  <cell r="O3149">
            <v>0</v>
          </cell>
          <cell r="P3149">
            <v>0</v>
          </cell>
          <cell r="Q3149">
            <v>-7183.06</v>
          </cell>
          <cell r="R3149">
            <v>-7183.06</v>
          </cell>
          <cell r="S3149">
            <v>-7183.06</v>
          </cell>
          <cell r="T3149">
            <v>-7183.06</v>
          </cell>
          <cell r="U3149">
            <v>-7183.06</v>
          </cell>
          <cell r="V3149">
            <v>-7183.06</v>
          </cell>
          <cell r="W3149">
            <v>-7183.06</v>
          </cell>
          <cell r="X3149">
            <v>-7183.06</v>
          </cell>
          <cell r="Y3149">
            <v>0</v>
          </cell>
          <cell r="Z3149">
            <v>0</v>
          </cell>
          <cell r="AA3149">
            <v>0</v>
          </cell>
          <cell r="AB3149">
            <v>0</v>
          </cell>
          <cell r="AC3149">
            <v>0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H3149">
            <v>0</v>
          </cell>
          <cell r="AI3149">
            <v>0</v>
          </cell>
          <cell r="AJ3149">
            <v>0</v>
          </cell>
          <cell r="AK3149">
            <v>0</v>
          </cell>
          <cell r="AL3149">
            <v>0</v>
          </cell>
          <cell r="AM3149">
            <v>0</v>
          </cell>
          <cell r="AN3149">
            <v>0</v>
          </cell>
          <cell r="AO3149">
            <v>0</v>
          </cell>
          <cell r="AP3149">
            <v>0</v>
          </cell>
          <cell r="AQ3149">
            <v>0</v>
          </cell>
          <cell r="AR3149">
            <v>0</v>
          </cell>
          <cell r="AS3149">
            <v>0</v>
          </cell>
          <cell r="AT3149">
            <v>0</v>
          </cell>
          <cell r="AU3149">
            <v>0</v>
          </cell>
          <cell r="AV3149">
            <v>0</v>
          </cell>
          <cell r="AW3149">
            <v>0</v>
          </cell>
          <cell r="AX3149">
            <v>0</v>
          </cell>
          <cell r="AY3149">
            <v>0</v>
          </cell>
          <cell r="AZ3149">
            <v>0</v>
          </cell>
          <cell r="BA3149">
            <v>0</v>
          </cell>
          <cell r="BB3149">
            <v>0</v>
          </cell>
          <cell r="BC3149">
            <v>0</v>
          </cell>
          <cell r="BD3149">
            <v>0</v>
          </cell>
          <cell r="BE3149">
            <v>0</v>
          </cell>
          <cell r="BF3149">
            <v>0</v>
          </cell>
          <cell r="BG3149">
            <v>0</v>
          </cell>
          <cell r="BH3149">
            <v>0</v>
          </cell>
          <cell r="BI3149">
            <v>0</v>
          </cell>
          <cell r="BJ3149">
            <v>0</v>
          </cell>
          <cell r="BK3149">
            <v>0</v>
          </cell>
          <cell r="BL3149">
            <v>0</v>
          </cell>
        </row>
        <row r="3150">
          <cell r="B3150" t="str">
            <v>2.1.04.01.00176</v>
          </cell>
          <cell r="C3150" t="str">
            <v xml:space="preserve">NV LUXANDRA                                       </v>
          </cell>
          <cell r="D3150">
            <v>5</v>
          </cell>
          <cell r="E3150">
            <v>0</v>
          </cell>
          <cell r="F3150">
            <v>0</v>
          </cell>
          <cell r="G3150">
            <v>0</v>
          </cell>
          <cell r="H3150">
            <v>0</v>
          </cell>
          <cell r="I3150">
            <v>0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  <cell r="O3150">
            <v>0</v>
          </cell>
          <cell r="P3150">
            <v>0</v>
          </cell>
          <cell r="Q3150">
            <v>-207007.46</v>
          </cell>
          <cell r="R3150">
            <v>-207498.06</v>
          </cell>
          <cell r="S3150">
            <v>-207498.06</v>
          </cell>
          <cell r="T3150">
            <v>-207498.06</v>
          </cell>
          <cell r="U3150">
            <v>-207498.06</v>
          </cell>
          <cell r="V3150">
            <v>-207498.06</v>
          </cell>
          <cell r="W3150">
            <v>-207498.06</v>
          </cell>
          <cell r="X3150">
            <v>-207498.06</v>
          </cell>
          <cell r="Y3150">
            <v>0</v>
          </cell>
          <cell r="Z3150">
            <v>0</v>
          </cell>
          <cell r="AA3150">
            <v>0</v>
          </cell>
          <cell r="AB3150">
            <v>0</v>
          </cell>
          <cell r="AC3150">
            <v>0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H3150">
            <v>0</v>
          </cell>
          <cell r="AI3150">
            <v>0</v>
          </cell>
          <cell r="AJ3150">
            <v>0</v>
          </cell>
          <cell r="AK3150">
            <v>0</v>
          </cell>
          <cell r="AL3150">
            <v>0</v>
          </cell>
          <cell r="AM3150">
            <v>0</v>
          </cell>
          <cell r="AN3150">
            <v>0</v>
          </cell>
          <cell r="AO3150">
            <v>0</v>
          </cell>
          <cell r="AP3150">
            <v>0</v>
          </cell>
          <cell r="AQ3150">
            <v>0</v>
          </cell>
          <cell r="AR3150">
            <v>0</v>
          </cell>
          <cell r="AS3150">
            <v>0</v>
          </cell>
          <cell r="AT3150">
            <v>0</v>
          </cell>
          <cell r="AU3150">
            <v>0</v>
          </cell>
          <cell r="AV3150">
            <v>0</v>
          </cell>
          <cell r="AW3150">
            <v>0</v>
          </cell>
          <cell r="AX3150">
            <v>0</v>
          </cell>
          <cell r="AY3150">
            <v>0</v>
          </cell>
          <cell r="AZ3150">
            <v>0</v>
          </cell>
          <cell r="BA3150">
            <v>0</v>
          </cell>
          <cell r="BB3150">
            <v>0</v>
          </cell>
          <cell r="BC3150">
            <v>0</v>
          </cell>
          <cell r="BD3150">
            <v>0</v>
          </cell>
          <cell r="BE3150">
            <v>0</v>
          </cell>
          <cell r="BF3150">
            <v>0</v>
          </cell>
          <cell r="BG3150">
            <v>0</v>
          </cell>
          <cell r="BH3150">
            <v>0</v>
          </cell>
          <cell r="BI3150">
            <v>0</v>
          </cell>
          <cell r="BJ3150">
            <v>0</v>
          </cell>
          <cell r="BK3150">
            <v>0</v>
          </cell>
          <cell r="BL3150">
            <v>0</v>
          </cell>
        </row>
        <row r="3151">
          <cell r="B3151" t="str">
            <v>2.1.04.01.00177</v>
          </cell>
          <cell r="C3151" t="str">
            <v xml:space="preserve">NV AVDEEVKA                                       </v>
          </cell>
          <cell r="D3151">
            <v>5</v>
          </cell>
          <cell r="E3151">
            <v>0</v>
          </cell>
          <cell r="F3151">
            <v>0</v>
          </cell>
          <cell r="G3151">
            <v>0</v>
          </cell>
          <cell r="H3151">
            <v>0</v>
          </cell>
          <cell r="I3151">
            <v>0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  <cell r="O3151">
            <v>0</v>
          </cell>
          <cell r="P3151">
            <v>0</v>
          </cell>
          <cell r="Q3151">
            <v>36274.21</v>
          </cell>
          <cell r="R3151">
            <v>36274.21</v>
          </cell>
          <cell r="S3151">
            <v>36274.21</v>
          </cell>
          <cell r="T3151">
            <v>36274.21</v>
          </cell>
          <cell r="U3151">
            <v>36274.21</v>
          </cell>
          <cell r="V3151">
            <v>36274.21</v>
          </cell>
          <cell r="W3151">
            <v>36274.21</v>
          </cell>
          <cell r="X3151">
            <v>36274.21</v>
          </cell>
          <cell r="Y3151">
            <v>0</v>
          </cell>
          <cell r="Z3151">
            <v>0</v>
          </cell>
          <cell r="AA3151">
            <v>0</v>
          </cell>
          <cell r="AB3151">
            <v>0</v>
          </cell>
          <cell r="AC3151">
            <v>0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H3151">
            <v>0</v>
          </cell>
          <cell r="AI3151">
            <v>0</v>
          </cell>
          <cell r="AJ3151">
            <v>0</v>
          </cell>
          <cell r="AK3151">
            <v>0</v>
          </cell>
          <cell r="AL3151">
            <v>0</v>
          </cell>
          <cell r="AM3151">
            <v>0</v>
          </cell>
          <cell r="AN3151">
            <v>0</v>
          </cell>
          <cell r="AO3151">
            <v>0</v>
          </cell>
          <cell r="AP3151">
            <v>0</v>
          </cell>
          <cell r="AQ3151">
            <v>0</v>
          </cell>
          <cell r="AR3151">
            <v>0</v>
          </cell>
          <cell r="AS3151">
            <v>0</v>
          </cell>
          <cell r="AT3151">
            <v>0</v>
          </cell>
          <cell r="AU3151">
            <v>0</v>
          </cell>
          <cell r="AV3151">
            <v>0</v>
          </cell>
          <cell r="AW3151">
            <v>0</v>
          </cell>
          <cell r="AX3151">
            <v>0</v>
          </cell>
          <cell r="AY3151">
            <v>0</v>
          </cell>
          <cell r="AZ3151">
            <v>0</v>
          </cell>
          <cell r="BA3151">
            <v>0</v>
          </cell>
          <cell r="BB3151">
            <v>0</v>
          </cell>
          <cell r="BC3151">
            <v>0</v>
          </cell>
          <cell r="BD3151">
            <v>0</v>
          </cell>
          <cell r="BE3151">
            <v>0</v>
          </cell>
          <cell r="BF3151">
            <v>0</v>
          </cell>
          <cell r="BG3151">
            <v>0</v>
          </cell>
          <cell r="BH3151">
            <v>0</v>
          </cell>
          <cell r="BI3151">
            <v>0</v>
          </cell>
          <cell r="BJ3151">
            <v>0</v>
          </cell>
          <cell r="BK3151">
            <v>0</v>
          </cell>
          <cell r="BL3151">
            <v>0</v>
          </cell>
        </row>
        <row r="3152">
          <cell r="B3152" t="str">
            <v>2.1.04.01.00178</v>
          </cell>
          <cell r="C3152" t="str">
            <v xml:space="preserve">NV SEAHARMONY II                                  </v>
          </cell>
          <cell r="D3152">
            <v>5</v>
          </cell>
          <cell r="E3152">
            <v>0</v>
          </cell>
          <cell r="F3152">
            <v>0</v>
          </cell>
          <cell r="G3152">
            <v>0</v>
          </cell>
          <cell r="H3152">
            <v>0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  <cell r="O3152">
            <v>0</v>
          </cell>
          <cell r="P3152">
            <v>0</v>
          </cell>
          <cell r="Q3152">
            <v>-50114.28</v>
          </cell>
          <cell r="R3152">
            <v>-50114.28</v>
          </cell>
          <cell r="S3152">
            <v>-50114.28</v>
          </cell>
          <cell r="T3152">
            <v>-50114.28</v>
          </cell>
          <cell r="U3152">
            <v>-50114.28</v>
          </cell>
          <cell r="V3152">
            <v>-50114.28</v>
          </cell>
          <cell r="W3152">
            <v>-50114.28</v>
          </cell>
          <cell r="X3152">
            <v>-50114.28</v>
          </cell>
          <cell r="Y3152">
            <v>0</v>
          </cell>
          <cell r="Z3152">
            <v>0</v>
          </cell>
          <cell r="AA3152">
            <v>0</v>
          </cell>
          <cell r="AB3152">
            <v>0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H3152">
            <v>0</v>
          </cell>
          <cell r="AI3152">
            <v>0</v>
          </cell>
          <cell r="AJ3152">
            <v>0</v>
          </cell>
          <cell r="AK3152">
            <v>0</v>
          </cell>
          <cell r="AL3152">
            <v>0</v>
          </cell>
          <cell r="AM3152">
            <v>0</v>
          </cell>
          <cell r="AN3152">
            <v>0</v>
          </cell>
          <cell r="AO3152">
            <v>0</v>
          </cell>
          <cell r="AP3152">
            <v>0</v>
          </cell>
          <cell r="AQ3152">
            <v>0</v>
          </cell>
          <cell r="AR3152">
            <v>0</v>
          </cell>
          <cell r="AS3152">
            <v>0</v>
          </cell>
          <cell r="AT3152">
            <v>0</v>
          </cell>
          <cell r="AU3152">
            <v>0</v>
          </cell>
          <cell r="AV3152">
            <v>0</v>
          </cell>
          <cell r="AW3152">
            <v>0</v>
          </cell>
          <cell r="AX3152">
            <v>0</v>
          </cell>
          <cell r="AY3152">
            <v>0</v>
          </cell>
          <cell r="AZ3152">
            <v>0</v>
          </cell>
          <cell r="BA3152">
            <v>0</v>
          </cell>
          <cell r="BB3152">
            <v>0</v>
          </cell>
          <cell r="BC3152">
            <v>0</v>
          </cell>
          <cell r="BD3152">
            <v>0</v>
          </cell>
          <cell r="BE3152">
            <v>0</v>
          </cell>
          <cell r="BF3152">
            <v>0</v>
          </cell>
          <cell r="BG3152">
            <v>0</v>
          </cell>
          <cell r="BH3152">
            <v>0</v>
          </cell>
          <cell r="BI3152">
            <v>0</v>
          </cell>
          <cell r="BJ3152">
            <v>0</v>
          </cell>
          <cell r="BK3152">
            <v>0</v>
          </cell>
          <cell r="BL3152">
            <v>0</v>
          </cell>
        </row>
        <row r="3153">
          <cell r="B3153" t="str">
            <v>2.1.04.01.00179</v>
          </cell>
          <cell r="C3153" t="str">
            <v xml:space="preserve">NV ANGEL LIGHT                                    </v>
          </cell>
          <cell r="D3153">
            <v>5</v>
          </cell>
          <cell r="E3153">
            <v>0</v>
          </cell>
          <cell r="F3153">
            <v>0</v>
          </cell>
          <cell r="G3153">
            <v>0</v>
          </cell>
          <cell r="H3153">
            <v>0</v>
          </cell>
          <cell r="I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  <cell r="O3153">
            <v>0</v>
          </cell>
          <cell r="P3153">
            <v>0</v>
          </cell>
          <cell r="Q3153">
            <v>-15994.78</v>
          </cell>
          <cell r="R3153">
            <v>-15994.78</v>
          </cell>
          <cell r="S3153">
            <v>-15994.78</v>
          </cell>
          <cell r="T3153">
            <v>-15994.78</v>
          </cell>
          <cell r="U3153">
            <v>-15994.78</v>
          </cell>
          <cell r="V3153">
            <v>-15994.78</v>
          </cell>
          <cell r="W3153">
            <v>-15994.78</v>
          </cell>
          <cell r="X3153">
            <v>-15994.78</v>
          </cell>
          <cell r="Y3153">
            <v>0</v>
          </cell>
          <cell r="Z3153">
            <v>0</v>
          </cell>
          <cell r="AA3153">
            <v>0</v>
          </cell>
          <cell r="AB3153">
            <v>0</v>
          </cell>
          <cell r="AC3153">
            <v>0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H3153">
            <v>0</v>
          </cell>
          <cell r="AI3153">
            <v>0</v>
          </cell>
          <cell r="AJ3153">
            <v>0</v>
          </cell>
          <cell r="AK3153">
            <v>0</v>
          </cell>
          <cell r="AL3153">
            <v>0</v>
          </cell>
          <cell r="AM3153">
            <v>0</v>
          </cell>
          <cell r="AN3153">
            <v>0</v>
          </cell>
          <cell r="AO3153">
            <v>0</v>
          </cell>
          <cell r="AP3153">
            <v>0</v>
          </cell>
          <cell r="AQ3153">
            <v>0</v>
          </cell>
          <cell r="AR3153">
            <v>0</v>
          </cell>
          <cell r="AS3153">
            <v>0</v>
          </cell>
          <cell r="AT3153">
            <v>0</v>
          </cell>
          <cell r="AU3153">
            <v>0</v>
          </cell>
          <cell r="AV3153">
            <v>0</v>
          </cell>
          <cell r="AW3153">
            <v>0</v>
          </cell>
          <cell r="AX3153">
            <v>0</v>
          </cell>
          <cell r="AY3153">
            <v>-31944.7</v>
          </cell>
          <cell r="AZ3153">
            <v>127185.4</v>
          </cell>
          <cell r="BA3153">
            <v>60427.9</v>
          </cell>
          <cell r="BB3153">
            <v>36689.910000000003</v>
          </cell>
          <cell r="BC3153">
            <v>4195.74</v>
          </cell>
          <cell r="BD3153">
            <v>0</v>
          </cell>
          <cell r="BE3153">
            <v>0</v>
          </cell>
          <cell r="BF3153">
            <v>0</v>
          </cell>
          <cell r="BG3153">
            <v>0</v>
          </cell>
          <cell r="BH3153">
            <v>0</v>
          </cell>
          <cell r="BI3153">
            <v>0</v>
          </cell>
          <cell r="BJ3153">
            <v>0</v>
          </cell>
          <cell r="BK3153">
            <v>0</v>
          </cell>
          <cell r="BL3153">
            <v>0</v>
          </cell>
        </row>
        <row r="3154">
          <cell r="B3154" t="str">
            <v>2.1.04.01.00180</v>
          </cell>
          <cell r="C3154" t="str">
            <v xml:space="preserve">NV TROVADOR                                       </v>
          </cell>
          <cell r="D3154">
            <v>5</v>
          </cell>
          <cell r="E3154">
            <v>0</v>
          </cell>
          <cell r="F3154">
            <v>0</v>
          </cell>
          <cell r="G3154">
            <v>0</v>
          </cell>
          <cell r="H3154">
            <v>0</v>
          </cell>
          <cell r="I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  <cell r="O3154">
            <v>0</v>
          </cell>
          <cell r="P3154">
            <v>0</v>
          </cell>
          <cell r="Q3154">
            <v>-649.27</v>
          </cell>
          <cell r="R3154">
            <v>-649.27</v>
          </cell>
          <cell r="S3154">
            <v>-649.27</v>
          </cell>
          <cell r="T3154">
            <v>-649.27</v>
          </cell>
          <cell r="U3154">
            <v>-649.27</v>
          </cell>
          <cell r="V3154">
            <v>-649.27</v>
          </cell>
          <cell r="W3154">
            <v>-649.27</v>
          </cell>
          <cell r="X3154">
            <v>-649.27</v>
          </cell>
          <cell r="Y3154">
            <v>0</v>
          </cell>
          <cell r="Z3154">
            <v>0</v>
          </cell>
          <cell r="AA3154">
            <v>0</v>
          </cell>
          <cell r="AB3154">
            <v>0</v>
          </cell>
          <cell r="AC3154">
            <v>0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H3154">
            <v>0</v>
          </cell>
          <cell r="AI3154">
            <v>0</v>
          </cell>
          <cell r="AJ3154">
            <v>0</v>
          </cell>
          <cell r="AK3154">
            <v>0</v>
          </cell>
          <cell r="AL3154">
            <v>0</v>
          </cell>
          <cell r="AM3154">
            <v>0</v>
          </cell>
          <cell r="AN3154">
            <v>0</v>
          </cell>
          <cell r="AO3154">
            <v>0</v>
          </cell>
          <cell r="AP3154">
            <v>0</v>
          </cell>
          <cell r="AQ3154">
            <v>0</v>
          </cell>
          <cell r="AR3154">
            <v>0</v>
          </cell>
          <cell r="AS3154">
            <v>0</v>
          </cell>
          <cell r="AT3154">
            <v>0</v>
          </cell>
          <cell r="AU3154">
            <v>0</v>
          </cell>
          <cell r="AV3154">
            <v>0</v>
          </cell>
          <cell r="AW3154">
            <v>0</v>
          </cell>
          <cell r="AX3154">
            <v>0</v>
          </cell>
          <cell r="AY3154">
            <v>0</v>
          </cell>
          <cell r="AZ3154">
            <v>0</v>
          </cell>
          <cell r="BA3154">
            <v>0</v>
          </cell>
          <cell r="BB3154">
            <v>0</v>
          </cell>
          <cell r="BC3154">
            <v>0</v>
          </cell>
          <cell r="BD3154">
            <v>0</v>
          </cell>
          <cell r="BE3154">
            <v>0</v>
          </cell>
          <cell r="BF3154">
            <v>0</v>
          </cell>
          <cell r="BG3154">
            <v>0</v>
          </cell>
          <cell r="BH3154">
            <v>0</v>
          </cell>
          <cell r="BI3154">
            <v>0</v>
          </cell>
          <cell r="BJ3154">
            <v>0</v>
          </cell>
          <cell r="BK3154">
            <v>0</v>
          </cell>
          <cell r="BL3154">
            <v>0</v>
          </cell>
        </row>
        <row r="3155">
          <cell r="B3155" t="str">
            <v>2.1.04.01.00181</v>
          </cell>
          <cell r="C3155" t="str">
            <v xml:space="preserve">NV PERSEUS                                        </v>
          </cell>
          <cell r="D3155">
            <v>5</v>
          </cell>
          <cell r="E3155">
            <v>0</v>
          </cell>
          <cell r="F3155">
            <v>0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  <cell r="O3155">
            <v>0</v>
          </cell>
          <cell r="P3155">
            <v>0</v>
          </cell>
          <cell r="Q3155">
            <v>-21269.15</v>
          </cell>
          <cell r="R3155">
            <v>-22289.61</v>
          </cell>
          <cell r="S3155">
            <v>-22289.61</v>
          </cell>
          <cell r="T3155">
            <v>-22289.61</v>
          </cell>
          <cell r="U3155">
            <v>-23950.3</v>
          </cell>
          <cell r="V3155">
            <v>-23950.3</v>
          </cell>
          <cell r="W3155">
            <v>-23950.3</v>
          </cell>
          <cell r="X3155">
            <v>-23950.3</v>
          </cell>
          <cell r="Y3155">
            <v>0</v>
          </cell>
          <cell r="Z3155">
            <v>0</v>
          </cell>
          <cell r="AA3155">
            <v>0</v>
          </cell>
          <cell r="AB3155">
            <v>0</v>
          </cell>
          <cell r="AC3155">
            <v>0</v>
          </cell>
          <cell r="AD3155">
            <v>0</v>
          </cell>
          <cell r="AE3155">
            <v>0</v>
          </cell>
          <cell r="AF3155">
            <v>0</v>
          </cell>
          <cell r="AG3155">
            <v>0</v>
          </cell>
          <cell r="AH3155">
            <v>0</v>
          </cell>
          <cell r="AI3155">
            <v>0</v>
          </cell>
          <cell r="AJ3155">
            <v>0</v>
          </cell>
          <cell r="AK3155">
            <v>0</v>
          </cell>
          <cell r="AL3155">
            <v>0</v>
          </cell>
          <cell r="AM3155">
            <v>0</v>
          </cell>
          <cell r="AN3155">
            <v>0</v>
          </cell>
          <cell r="AO3155">
            <v>0</v>
          </cell>
          <cell r="AP3155">
            <v>0</v>
          </cell>
          <cell r="AQ3155">
            <v>0</v>
          </cell>
          <cell r="AR3155">
            <v>0</v>
          </cell>
          <cell r="AS3155">
            <v>0</v>
          </cell>
          <cell r="AT3155">
            <v>0</v>
          </cell>
          <cell r="AU3155">
            <v>0</v>
          </cell>
          <cell r="AV3155">
            <v>0</v>
          </cell>
          <cell r="AW3155">
            <v>0</v>
          </cell>
          <cell r="AX3155">
            <v>0</v>
          </cell>
          <cell r="AY3155">
            <v>0</v>
          </cell>
          <cell r="AZ3155">
            <v>0</v>
          </cell>
          <cell r="BA3155">
            <v>0</v>
          </cell>
          <cell r="BB3155">
            <v>0</v>
          </cell>
          <cell r="BC3155">
            <v>0</v>
          </cell>
          <cell r="BD3155">
            <v>0</v>
          </cell>
          <cell r="BE3155">
            <v>0</v>
          </cell>
          <cell r="BF3155">
            <v>0</v>
          </cell>
          <cell r="BG3155">
            <v>0</v>
          </cell>
          <cell r="BH3155">
            <v>0</v>
          </cell>
          <cell r="BI3155">
            <v>0</v>
          </cell>
          <cell r="BJ3155">
            <v>0</v>
          </cell>
          <cell r="BK3155">
            <v>0</v>
          </cell>
          <cell r="BL3155">
            <v>0</v>
          </cell>
        </row>
        <row r="3156">
          <cell r="B3156" t="str">
            <v>2.1.04.01.00182</v>
          </cell>
          <cell r="C3156" t="str">
            <v xml:space="preserve">NV NADELHORN                                      </v>
          </cell>
          <cell r="D3156">
            <v>5</v>
          </cell>
          <cell r="E3156">
            <v>0</v>
          </cell>
          <cell r="F3156">
            <v>0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  <cell r="O3156">
            <v>0</v>
          </cell>
          <cell r="P3156">
            <v>0</v>
          </cell>
          <cell r="Q3156">
            <v>-2002.4</v>
          </cell>
          <cell r="R3156">
            <v>-2002.4</v>
          </cell>
          <cell r="S3156">
            <v>-2002.4</v>
          </cell>
          <cell r="T3156">
            <v>-2002.69</v>
          </cell>
          <cell r="U3156">
            <v>-2002.69</v>
          </cell>
          <cell r="V3156">
            <v>-2002.69</v>
          </cell>
          <cell r="W3156">
            <v>-2002.69</v>
          </cell>
          <cell r="X3156">
            <v>-2002.69</v>
          </cell>
          <cell r="Y3156">
            <v>0</v>
          </cell>
          <cell r="Z3156">
            <v>0</v>
          </cell>
          <cell r="AA3156">
            <v>0</v>
          </cell>
          <cell r="AB3156">
            <v>0</v>
          </cell>
          <cell r="AC3156">
            <v>0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H3156">
            <v>0</v>
          </cell>
          <cell r="AI3156">
            <v>0</v>
          </cell>
          <cell r="AJ3156">
            <v>0</v>
          </cell>
          <cell r="AK3156">
            <v>0</v>
          </cell>
          <cell r="AL3156">
            <v>0</v>
          </cell>
          <cell r="AM3156">
            <v>0</v>
          </cell>
          <cell r="AN3156">
            <v>0</v>
          </cell>
          <cell r="AO3156">
            <v>0</v>
          </cell>
          <cell r="AP3156">
            <v>0</v>
          </cell>
          <cell r="AQ3156">
            <v>0</v>
          </cell>
          <cell r="AR3156">
            <v>0</v>
          </cell>
          <cell r="AS3156">
            <v>0</v>
          </cell>
          <cell r="AT3156">
            <v>0</v>
          </cell>
          <cell r="AU3156">
            <v>0</v>
          </cell>
          <cell r="AV3156">
            <v>0</v>
          </cell>
          <cell r="AW3156">
            <v>0</v>
          </cell>
          <cell r="AX3156">
            <v>0</v>
          </cell>
          <cell r="AY3156">
            <v>0</v>
          </cell>
          <cell r="AZ3156">
            <v>0</v>
          </cell>
          <cell r="BA3156">
            <v>0</v>
          </cell>
          <cell r="BB3156">
            <v>0</v>
          </cell>
          <cell r="BC3156">
            <v>0</v>
          </cell>
          <cell r="BD3156">
            <v>0</v>
          </cell>
          <cell r="BE3156">
            <v>0</v>
          </cell>
          <cell r="BF3156">
            <v>0</v>
          </cell>
          <cell r="BG3156">
            <v>0</v>
          </cell>
          <cell r="BH3156">
            <v>0</v>
          </cell>
          <cell r="BI3156">
            <v>0</v>
          </cell>
          <cell r="BJ3156">
            <v>0</v>
          </cell>
          <cell r="BK3156">
            <v>0</v>
          </cell>
          <cell r="BL3156">
            <v>0</v>
          </cell>
        </row>
        <row r="3157">
          <cell r="B3157" t="str">
            <v>2.1.04.01.00183</v>
          </cell>
          <cell r="C3157" t="str">
            <v xml:space="preserve">NV KHUDOZHNIK MOOR                                </v>
          </cell>
          <cell r="D3157">
            <v>5</v>
          </cell>
          <cell r="E3157">
            <v>0</v>
          </cell>
          <cell r="F3157">
            <v>0</v>
          </cell>
          <cell r="G3157">
            <v>0</v>
          </cell>
          <cell r="H3157">
            <v>0</v>
          </cell>
          <cell r="I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  <cell r="Q3157">
            <v>-2001.2</v>
          </cell>
          <cell r="R3157">
            <v>-2001.2</v>
          </cell>
          <cell r="S3157">
            <v>-2001.2</v>
          </cell>
          <cell r="T3157">
            <v>-2001.2</v>
          </cell>
          <cell r="U3157">
            <v>-2001.2</v>
          </cell>
          <cell r="V3157">
            <v>-2001.2</v>
          </cell>
          <cell r="W3157">
            <v>-2001.2</v>
          </cell>
          <cell r="X3157">
            <v>-2001.2</v>
          </cell>
          <cell r="Y3157">
            <v>0</v>
          </cell>
          <cell r="Z3157">
            <v>0</v>
          </cell>
          <cell r="AA3157">
            <v>0</v>
          </cell>
          <cell r="AB3157">
            <v>0</v>
          </cell>
          <cell r="AC3157">
            <v>0</v>
          </cell>
          <cell r="AD3157">
            <v>0</v>
          </cell>
          <cell r="AE3157">
            <v>0</v>
          </cell>
          <cell r="AF3157">
            <v>0</v>
          </cell>
          <cell r="AG3157">
            <v>0</v>
          </cell>
          <cell r="AH3157">
            <v>0</v>
          </cell>
          <cell r="AI3157">
            <v>0</v>
          </cell>
          <cell r="AJ3157">
            <v>0</v>
          </cell>
          <cell r="AK3157">
            <v>0</v>
          </cell>
          <cell r="AL3157">
            <v>0</v>
          </cell>
          <cell r="AM3157">
            <v>0</v>
          </cell>
          <cell r="AN3157">
            <v>0</v>
          </cell>
          <cell r="AO3157">
            <v>0</v>
          </cell>
          <cell r="AP3157">
            <v>0</v>
          </cell>
          <cell r="AQ3157">
            <v>0</v>
          </cell>
          <cell r="AR3157">
            <v>0</v>
          </cell>
          <cell r="AS3157">
            <v>0</v>
          </cell>
          <cell r="AT3157">
            <v>0</v>
          </cell>
          <cell r="AU3157">
            <v>0</v>
          </cell>
          <cell r="AV3157">
            <v>0</v>
          </cell>
          <cell r="AW3157">
            <v>0</v>
          </cell>
          <cell r="AX3157">
            <v>0</v>
          </cell>
          <cell r="AY3157">
            <v>0</v>
          </cell>
          <cell r="AZ3157">
            <v>0</v>
          </cell>
          <cell r="BA3157">
            <v>0</v>
          </cell>
          <cell r="BB3157">
            <v>0</v>
          </cell>
          <cell r="BC3157">
            <v>0</v>
          </cell>
          <cell r="BD3157">
            <v>0</v>
          </cell>
          <cell r="BE3157">
            <v>0</v>
          </cell>
          <cell r="BF3157">
            <v>0</v>
          </cell>
          <cell r="BG3157">
            <v>0</v>
          </cell>
          <cell r="BH3157">
            <v>0</v>
          </cell>
          <cell r="BI3157">
            <v>0</v>
          </cell>
          <cell r="BJ3157">
            <v>0</v>
          </cell>
          <cell r="BK3157">
            <v>0</v>
          </cell>
          <cell r="BL3157">
            <v>0</v>
          </cell>
        </row>
        <row r="3158">
          <cell r="B3158" t="str">
            <v>2.1.04.01.00184</v>
          </cell>
          <cell r="C3158" t="str">
            <v xml:space="preserve">NV ALANYA                                         </v>
          </cell>
          <cell r="D3158">
            <v>5</v>
          </cell>
          <cell r="E3158">
            <v>0</v>
          </cell>
          <cell r="F3158">
            <v>0</v>
          </cell>
          <cell r="G3158">
            <v>0</v>
          </cell>
          <cell r="H3158">
            <v>0</v>
          </cell>
          <cell r="I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>
            <v>-1040</v>
          </cell>
          <cell r="S3158">
            <v>-1040</v>
          </cell>
          <cell r="T3158">
            <v>-1040</v>
          </cell>
          <cell r="U3158">
            <v>-1040</v>
          </cell>
          <cell r="V3158">
            <v>-1040</v>
          </cell>
          <cell r="W3158">
            <v>-1040</v>
          </cell>
          <cell r="X3158">
            <v>-1040</v>
          </cell>
          <cell r="Y3158">
            <v>0</v>
          </cell>
          <cell r="Z3158">
            <v>0</v>
          </cell>
          <cell r="AA3158">
            <v>0</v>
          </cell>
          <cell r="AB3158">
            <v>0</v>
          </cell>
          <cell r="AC3158">
            <v>0</v>
          </cell>
          <cell r="AD3158">
            <v>0</v>
          </cell>
          <cell r="AE3158">
            <v>0</v>
          </cell>
          <cell r="AF3158">
            <v>0</v>
          </cell>
          <cell r="AG3158">
            <v>0</v>
          </cell>
          <cell r="AH3158">
            <v>0</v>
          </cell>
          <cell r="AI3158">
            <v>0</v>
          </cell>
          <cell r="AJ3158">
            <v>0</v>
          </cell>
          <cell r="AK3158">
            <v>0</v>
          </cell>
          <cell r="AL3158">
            <v>0</v>
          </cell>
          <cell r="AM3158">
            <v>0</v>
          </cell>
          <cell r="AN3158">
            <v>0</v>
          </cell>
          <cell r="AO3158">
            <v>0</v>
          </cell>
          <cell r="AP3158">
            <v>0</v>
          </cell>
          <cell r="AQ3158">
            <v>0</v>
          </cell>
          <cell r="AR3158">
            <v>0</v>
          </cell>
          <cell r="AS3158">
            <v>0</v>
          </cell>
          <cell r="AT3158">
            <v>0</v>
          </cell>
          <cell r="AU3158">
            <v>0</v>
          </cell>
          <cell r="AV3158">
            <v>0</v>
          </cell>
          <cell r="AW3158">
            <v>0</v>
          </cell>
          <cell r="AX3158">
            <v>0</v>
          </cell>
          <cell r="AY3158">
            <v>0</v>
          </cell>
          <cell r="AZ3158">
            <v>0</v>
          </cell>
          <cell r="BA3158">
            <v>0</v>
          </cell>
          <cell r="BB3158">
            <v>0</v>
          </cell>
          <cell r="BC3158">
            <v>0</v>
          </cell>
          <cell r="BD3158">
            <v>0</v>
          </cell>
          <cell r="BE3158">
            <v>0</v>
          </cell>
          <cell r="BF3158">
            <v>0</v>
          </cell>
          <cell r="BG3158">
            <v>0</v>
          </cell>
          <cell r="BH3158">
            <v>0</v>
          </cell>
          <cell r="BI3158">
            <v>0</v>
          </cell>
          <cell r="BJ3158">
            <v>0</v>
          </cell>
          <cell r="BK3158">
            <v>0</v>
          </cell>
          <cell r="BL3158">
            <v>0</v>
          </cell>
        </row>
        <row r="3159">
          <cell r="B3159" t="str">
            <v>2.1.04.01.00185</v>
          </cell>
          <cell r="C3159" t="str">
            <v xml:space="preserve">NV AGIA KYRIAKI                                   </v>
          </cell>
          <cell r="D3159">
            <v>5</v>
          </cell>
          <cell r="E3159">
            <v>0</v>
          </cell>
          <cell r="F3159">
            <v>0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>
            <v>-1001.06</v>
          </cell>
          <cell r="S3159">
            <v>-1001.06</v>
          </cell>
          <cell r="T3159">
            <v>-1001.06</v>
          </cell>
          <cell r="U3159">
            <v>-5017</v>
          </cell>
          <cell r="V3159">
            <v>-5017</v>
          </cell>
          <cell r="W3159">
            <v>-5017</v>
          </cell>
          <cell r="X3159">
            <v>-5017</v>
          </cell>
          <cell r="Y3159">
            <v>0</v>
          </cell>
          <cell r="Z3159">
            <v>0</v>
          </cell>
          <cell r="AA3159">
            <v>0</v>
          </cell>
          <cell r="AB3159">
            <v>0</v>
          </cell>
          <cell r="AC3159">
            <v>0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H3159">
            <v>0</v>
          </cell>
          <cell r="AI3159">
            <v>0</v>
          </cell>
          <cell r="AJ3159">
            <v>0</v>
          </cell>
          <cell r="AK3159">
            <v>0</v>
          </cell>
          <cell r="AL3159">
            <v>0</v>
          </cell>
          <cell r="AM3159">
            <v>0</v>
          </cell>
          <cell r="AN3159">
            <v>0</v>
          </cell>
          <cell r="AO3159">
            <v>0</v>
          </cell>
          <cell r="AP3159">
            <v>0</v>
          </cell>
          <cell r="AQ3159">
            <v>0</v>
          </cell>
          <cell r="AR3159">
            <v>0</v>
          </cell>
          <cell r="AS3159">
            <v>0</v>
          </cell>
          <cell r="AT3159">
            <v>0</v>
          </cell>
          <cell r="AU3159">
            <v>0</v>
          </cell>
          <cell r="AV3159">
            <v>0</v>
          </cell>
          <cell r="AW3159">
            <v>0</v>
          </cell>
          <cell r="AX3159">
            <v>0</v>
          </cell>
          <cell r="AY3159">
            <v>0</v>
          </cell>
          <cell r="AZ3159">
            <v>0</v>
          </cell>
          <cell r="BA3159">
            <v>0</v>
          </cell>
          <cell r="BB3159">
            <v>0</v>
          </cell>
          <cell r="BC3159">
            <v>0</v>
          </cell>
          <cell r="BD3159">
            <v>0</v>
          </cell>
          <cell r="BE3159">
            <v>0</v>
          </cell>
          <cell r="BF3159">
            <v>0</v>
          </cell>
          <cell r="BG3159">
            <v>0</v>
          </cell>
          <cell r="BH3159">
            <v>0</v>
          </cell>
          <cell r="BI3159">
            <v>0</v>
          </cell>
          <cell r="BJ3159">
            <v>0</v>
          </cell>
          <cell r="BK3159">
            <v>0</v>
          </cell>
          <cell r="BL3159">
            <v>0</v>
          </cell>
        </row>
        <row r="3160">
          <cell r="B3160" t="str">
            <v>2.1.04.01.00186</v>
          </cell>
          <cell r="C3160" t="str">
            <v xml:space="preserve">NV BULK DIAMONT                                   </v>
          </cell>
          <cell r="D3160">
            <v>5</v>
          </cell>
          <cell r="E3160">
            <v>0</v>
          </cell>
          <cell r="F3160">
            <v>0</v>
          </cell>
          <cell r="G3160">
            <v>0</v>
          </cell>
          <cell r="H3160">
            <v>0</v>
          </cell>
          <cell r="I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  <cell r="O3160">
            <v>0</v>
          </cell>
          <cell r="P3160">
            <v>0</v>
          </cell>
          <cell r="Q3160">
            <v>-3122.51</v>
          </cell>
          <cell r="R3160">
            <v>-3627.96</v>
          </cell>
          <cell r="S3160">
            <v>-3627.96</v>
          </cell>
          <cell r="T3160">
            <v>-3628.31</v>
          </cell>
          <cell r="U3160">
            <v>-3628.31</v>
          </cell>
          <cell r="V3160">
            <v>-3628.31</v>
          </cell>
          <cell r="W3160">
            <v>-3628.31</v>
          </cell>
          <cell r="X3160">
            <v>-3628.31</v>
          </cell>
          <cell r="Y3160">
            <v>0</v>
          </cell>
          <cell r="Z3160">
            <v>0</v>
          </cell>
          <cell r="AA3160">
            <v>0</v>
          </cell>
          <cell r="AB3160">
            <v>0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H3160">
            <v>0</v>
          </cell>
          <cell r="AI3160">
            <v>0</v>
          </cell>
          <cell r="AJ3160">
            <v>0</v>
          </cell>
          <cell r="AK3160">
            <v>0</v>
          </cell>
          <cell r="AL3160">
            <v>0</v>
          </cell>
          <cell r="AM3160">
            <v>0</v>
          </cell>
          <cell r="AN3160">
            <v>0</v>
          </cell>
          <cell r="AO3160">
            <v>0</v>
          </cell>
          <cell r="AP3160">
            <v>0</v>
          </cell>
          <cell r="AQ3160">
            <v>0</v>
          </cell>
          <cell r="AR3160">
            <v>0</v>
          </cell>
          <cell r="AS3160">
            <v>0</v>
          </cell>
          <cell r="AT3160">
            <v>0</v>
          </cell>
          <cell r="AU3160">
            <v>0</v>
          </cell>
          <cell r="AV3160">
            <v>0</v>
          </cell>
          <cell r="AW3160">
            <v>0</v>
          </cell>
          <cell r="AX3160">
            <v>0</v>
          </cell>
          <cell r="AY3160">
            <v>0</v>
          </cell>
          <cell r="AZ3160">
            <v>0</v>
          </cell>
          <cell r="BA3160">
            <v>0</v>
          </cell>
          <cell r="BB3160">
            <v>0</v>
          </cell>
          <cell r="BC3160">
            <v>0</v>
          </cell>
          <cell r="BD3160">
            <v>0</v>
          </cell>
          <cell r="BE3160">
            <v>0</v>
          </cell>
          <cell r="BF3160">
            <v>0</v>
          </cell>
          <cell r="BG3160">
            <v>0</v>
          </cell>
          <cell r="BH3160">
            <v>0</v>
          </cell>
          <cell r="BI3160">
            <v>0</v>
          </cell>
          <cell r="BJ3160">
            <v>0</v>
          </cell>
          <cell r="BK3160">
            <v>0</v>
          </cell>
          <cell r="BL3160">
            <v>0</v>
          </cell>
        </row>
        <row r="3161">
          <cell r="B3161" t="str">
            <v>2.1.04.01.00187</v>
          </cell>
          <cell r="C3161" t="str">
            <v xml:space="preserve">NV TRONADOR                                       </v>
          </cell>
          <cell r="D3161">
            <v>5</v>
          </cell>
          <cell r="E3161">
            <v>0</v>
          </cell>
          <cell r="F3161">
            <v>0</v>
          </cell>
          <cell r="G3161">
            <v>0</v>
          </cell>
          <cell r="H3161">
            <v>0</v>
          </cell>
          <cell r="I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>
            <v>-510.45</v>
          </cell>
          <cell r="S3161">
            <v>-510.45</v>
          </cell>
          <cell r="T3161">
            <v>-510.45</v>
          </cell>
          <cell r="U3161">
            <v>-510.45</v>
          </cell>
          <cell r="V3161">
            <v>-510.45</v>
          </cell>
          <cell r="W3161">
            <v>-510.45</v>
          </cell>
          <cell r="X3161">
            <v>-510.45</v>
          </cell>
          <cell r="Y3161">
            <v>0</v>
          </cell>
          <cell r="Z3161">
            <v>0</v>
          </cell>
          <cell r="AA3161">
            <v>0</v>
          </cell>
          <cell r="AB3161">
            <v>0</v>
          </cell>
          <cell r="AC3161">
            <v>0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H3161">
            <v>0</v>
          </cell>
          <cell r="AI3161">
            <v>0</v>
          </cell>
          <cell r="AJ3161">
            <v>0</v>
          </cell>
          <cell r="AK3161">
            <v>146418.28</v>
          </cell>
          <cell r="AL3161">
            <v>289590.74</v>
          </cell>
          <cell r="AM3161">
            <v>170921.27</v>
          </cell>
          <cell r="AN3161">
            <v>4.7999999999883585</v>
          </cell>
          <cell r="AO3161">
            <v>0</v>
          </cell>
          <cell r="AP3161">
            <v>0</v>
          </cell>
          <cell r="AQ3161">
            <v>0</v>
          </cell>
          <cell r="AR3161">
            <v>0</v>
          </cell>
          <cell r="AS3161">
            <v>0</v>
          </cell>
          <cell r="AT3161">
            <v>0</v>
          </cell>
          <cell r="AU3161">
            <v>0</v>
          </cell>
          <cell r="AV3161">
            <v>0</v>
          </cell>
          <cell r="AW3161">
            <v>0</v>
          </cell>
          <cell r="AX3161">
            <v>346545.27</v>
          </cell>
          <cell r="AY3161">
            <v>91470.71</v>
          </cell>
          <cell r="AZ3161">
            <v>0</v>
          </cell>
          <cell r="BA3161">
            <v>0</v>
          </cell>
          <cell r="BB3161">
            <v>0</v>
          </cell>
          <cell r="BC3161">
            <v>35040.25</v>
          </cell>
          <cell r="BD3161">
            <v>0</v>
          </cell>
          <cell r="BE3161">
            <v>0</v>
          </cell>
          <cell r="BF3161">
            <v>0</v>
          </cell>
          <cell r="BG3161">
            <v>0</v>
          </cell>
          <cell r="BH3161">
            <v>0</v>
          </cell>
          <cell r="BI3161">
            <v>0</v>
          </cell>
          <cell r="BJ3161">
            <v>0</v>
          </cell>
          <cell r="BK3161">
            <v>0</v>
          </cell>
          <cell r="BL3161">
            <v>0</v>
          </cell>
        </row>
        <row r="3162">
          <cell r="B3162" t="str">
            <v>2.1.04.01.00188</v>
          </cell>
          <cell r="C3162" t="str">
            <v xml:space="preserve">NV SANTIAGO                                       </v>
          </cell>
          <cell r="D3162">
            <v>5</v>
          </cell>
          <cell r="E3162">
            <v>0</v>
          </cell>
          <cell r="F3162">
            <v>0</v>
          </cell>
          <cell r="G3162">
            <v>0</v>
          </cell>
          <cell r="H3162">
            <v>0</v>
          </cell>
          <cell r="I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>
            <v>0</v>
          </cell>
          <cell r="S3162">
            <v>0</v>
          </cell>
          <cell r="T3162">
            <v>86870</v>
          </cell>
          <cell r="U3162">
            <v>47992.41</v>
          </cell>
          <cell r="V3162">
            <v>47992.41</v>
          </cell>
          <cell r="W3162">
            <v>47992.41</v>
          </cell>
          <cell r="X3162">
            <v>47992.41</v>
          </cell>
          <cell r="Y3162">
            <v>38157.410000000003</v>
          </cell>
          <cell r="Z3162">
            <v>-3492.59</v>
          </cell>
          <cell r="AA3162">
            <v>0</v>
          </cell>
          <cell r="AB3162">
            <v>0</v>
          </cell>
          <cell r="AC3162">
            <v>0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H3162">
            <v>0</v>
          </cell>
          <cell r="AI3162">
            <v>0</v>
          </cell>
          <cell r="AJ3162">
            <v>0</v>
          </cell>
          <cell r="AK3162">
            <v>0</v>
          </cell>
          <cell r="AL3162">
            <v>0</v>
          </cell>
          <cell r="AM3162">
            <v>0</v>
          </cell>
          <cell r="AN3162">
            <v>0</v>
          </cell>
          <cell r="AO3162">
            <v>0</v>
          </cell>
          <cell r="AP3162">
            <v>0</v>
          </cell>
          <cell r="AQ3162">
            <v>0</v>
          </cell>
          <cell r="AR3162">
            <v>0</v>
          </cell>
          <cell r="AS3162">
            <v>0</v>
          </cell>
          <cell r="AT3162">
            <v>0</v>
          </cell>
          <cell r="AU3162">
            <v>0</v>
          </cell>
          <cell r="AV3162">
            <v>0</v>
          </cell>
          <cell r="AW3162">
            <v>0</v>
          </cell>
          <cell r="AX3162">
            <v>0</v>
          </cell>
          <cell r="AY3162">
            <v>0</v>
          </cell>
          <cell r="AZ3162">
            <v>0</v>
          </cell>
          <cell r="BA3162">
            <v>0</v>
          </cell>
          <cell r="BB3162">
            <v>0</v>
          </cell>
          <cell r="BC3162">
            <v>0</v>
          </cell>
          <cell r="BD3162">
            <v>0</v>
          </cell>
          <cell r="BE3162">
            <v>0</v>
          </cell>
          <cell r="BF3162">
            <v>0</v>
          </cell>
          <cell r="BG3162">
            <v>0</v>
          </cell>
          <cell r="BH3162">
            <v>0</v>
          </cell>
          <cell r="BI3162">
            <v>0</v>
          </cell>
          <cell r="BJ3162">
            <v>0</v>
          </cell>
          <cell r="BK3162">
            <v>0</v>
          </cell>
          <cell r="BL3162">
            <v>0</v>
          </cell>
        </row>
        <row r="3163">
          <cell r="B3163" t="str">
            <v>2.1.04.01.00189</v>
          </cell>
          <cell r="C3163" t="str">
            <v xml:space="preserve">NV NAUTIC CONFIDECI                               </v>
          </cell>
          <cell r="D3163">
            <v>5</v>
          </cell>
          <cell r="E3163">
            <v>0</v>
          </cell>
          <cell r="F3163">
            <v>0</v>
          </cell>
          <cell r="G3163">
            <v>0</v>
          </cell>
          <cell r="H3163">
            <v>0</v>
          </cell>
          <cell r="I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>
            <v>0</v>
          </cell>
          <cell r="S3163">
            <v>0</v>
          </cell>
          <cell r="T3163">
            <v>111880</v>
          </cell>
          <cell r="U3163">
            <v>85011.68</v>
          </cell>
          <cell r="V3163">
            <v>85011.68</v>
          </cell>
          <cell r="W3163">
            <v>85011.68</v>
          </cell>
          <cell r="X3163">
            <v>85011.68</v>
          </cell>
          <cell r="Y3163">
            <v>66371.679999999993</v>
          </cell>
          <cell r="Z3163">
            <v>12371.68</v>
          </cell>
          <cell r="AA3163">
            <v>12371.68</v>
          </cell>
          <cell r="AB3163">
            <v>0</v>
          </cell>
          <cell r="AC3163">
            <v>0</v>
          </cell>
          <cell r="AD3163">
            <v>0</v>
          </cell>
          <cell r="AE3163">
            <v>0</v>
          </cell>
          <cell r="AF3163">
            <v>0</v>
          </cell>
          <cell r="AG3163">
            <v>0</v>
          </cell>
          <cell r="AH3163">
            <v>0</v>
          </cell>
          <cell r="AI3163">
            <v>0</v>
          </cell>
          <cell r="AJ3163">
            <v>0</v>
          </cell>
          <cell r="AK3163">
            <v>0</v>
          </cell>
          <cell r="AL3163">
            <v>0</v>
          </cell>
          <cell r="AM3163">
            <v>0</v>
          </cell>
          <cell r="AN3163">
            <v>0</v>
          </cell>
          <cell r="AO3163">
            <v>0</v>
          </cell>
          <cell r="AP3163">
            <v>0</v>
          </cell>
          <cell r="AQ3163">
            <v>0</v>
          </cell>
          <cell r="AR3163">
            <v>0</v>
          </cell>
          <cell r="AS3163">
            <v>0</v>
          </cell>
          <cell r="AT3163">
            <v>0</v>
          </cell>
          <cell r="AU3163">
            <v>0</v>
          </cell>
          <cell r="AV3163">
            <v>0</v>
          </cell>
          <cell r="AW3163">
            <v>0</v>
          </cell>
          <cell r="AX3163">
            <v>0</v>
          </cell>
          <cell r="AY3163">
            <v>0</v>
          </cell>
          <cell r="AZ3163">
            <v>0</v>
          </cell>
          <cell r="BA3163">
            <v>0</v>
          </cell>
          <cell r="BB3163">
            <v>0</v>
          </cell>
          <cell r="BC3163">
            <v>0</v>
          </cell>
          <cell r="BD3163">
            <v>0</v>
          </cell>
          <cell r="BE3163">
            <v>0</v>
          </cell>
          <cell r="BF3163">
            <v>0</v>
          </cell>
          <cell r="BG3163">
            <v>0</v>
          </cell>
          <cell r="BH3163">
            <v>0</v>
          </cell>
          <cell r="BI3163">
            <v>0</v>
          </cell>
          <cell r="BJ3163">
            <v>0</v>
          </cell>
          <cell r="BK3163">
            <v>0</v>
          </cell>
          <cell r="BL3163">
            <v>0</v>
          </cell>
        </row>
        <row r="3164">
          <cell r="B3164" t="str">
            <v>2.1.04.01.00190</v>
          </cell>
          <cell r="C3164" t="str">
            <v xml:space="preserve">NV YANNIS                                         </v>
          </cell>
          <cell r="D3164">
            <v>5</v>
          </cell>
          <cell r="E3164">
            <v>0</v>
          </cell>
          <cell r="F3164">
            <v>0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  <cell r="O3164">
            <v>0</v>
          </cell>
          <cell r="P3164">
            <v>0</v>
          </cell>
          <cell r="Q3164">
            <v>-25935</v>
          </cell>
          <cell r="R3164">
            <v>-25935</v>
          </cell>
          <cell r="S3164">
            <v>-25935</v>
          </cell>
          <cell r="T3164">
            <v>-25935</v>
          </cell>
          <cell r="U3164">
            <v>-25935</v>
          </cell>
          <cell r="V3164">
            <v>-25935</v>
          </cell>
          <cell r="W3164">
            <v>-25935</v>
          </cell>
          <cell r="X3164">
            <v>-25935</v>
          </cell>
          <cell r="Y3164">
            <v>0</v>
          </cell>
          <cell r="Z3164">
            <v>0</v>
          </cell>
          <cell r="AA3164">
            <v>0</v>
          </cell>
          <cell r="AB3164">
            <v>0</v>
          </cell>
          <cell r="AC3164">
            <v>0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H3164">
            <v>0</v>
          </cell>
          <cell r="AI3164">
            <v>0</v>
          </cell>
          <cell r="AJ3164">
            <v>0</v>
          </cell>
          <cell r="AK3164">
            <v>0</v>
          </cell>
          <cell r="AL3164">
            <v>0</v>
          </cell>
          <cell r="AM3164">
            <v>0</v>
          </cell>
          <cell r="AN3164">
            <v>0</v>
          </cell>
          <cell r="AO3164">
            <v>0</v>
          </cell>
          <cell r="AP3164">
            <v>0</v>
          </cell>
          <cell r="AQ3164">
            <v>0</v>
          </cell>
          <cell r="AR3164">
            <v>0</v>
          </cell>
          <cell r="AS3164">
            <v>0</v>
          </cell>
          <cell r="AT3164">
            <v>0</v>
          </cell>
          <cell r="AU3164">
            <v>0</v>
          </cell>
          <cell r="AV3164">
            <v>0</v>
          </cell>
          <cell r="AW3164">
            <v>0</v>
          </cell>
          <cell r="AX3164">
            <v>0</v>
          </cell>
          <cell r="AY3164">
            <v>0</v>
          </cell>
          <cell r="AZ3164">
            <v>0</v>
          </cell>
          <cell r="BA3164">
            <v>0</v>
          </cell>
          <cell r="BB3164">
            <v>475672.37</v>
          </cell>
          <cell r="BC3164">
            <v>49980</v>
          </cell>
          <cell r="BD3164">
            <v>0</v>
          </cell>
          <cell r="BE3164">
            <v>0</v>
          </cell>
          <cell r="BF3164">
            <v>0</v>
          </cell>
          <cell r="BG3164">
            <v>0</v>
          </cell>
          <cell r="BH3164">
            <v>0</v>
          </cell>
          <cell r="BI3164">
            <v>0</v>
          </cell>
          <cell r="BJ3164">
            <v>0</v>
          </cell>
          <cell r="BK3164">
            <v>0</v>
          </cell>
          <cell r="BL3164">
            <v>0</v>
          </cell>
        </row>
        <row r="3165">
          <cell r="B3165" t="str">
            <v>2.1.04.01.00191</v>
          </cell>
          <cell r="C3165" t="str">
            <v xml:space="preserve">NV SEA MUSE                                       </v>
          </cell>
          <cell r="D3165">
            <v>5</v>
          </cell>
          <cell r="E3165">
            <v>0</v>
          </cell>
          <cell r="F3165">
            <v>0</v>
          </cell>
          <cell r="G3165">
            <v>0</v>
          </cell>
          <cell r="H3165">
            <v>0</v>
          </cell>
          <cell r="I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>
            <v>0</v>
          </cell>
          <cell r="S3165">
            <v>0</v>
          </cell>
          <cell r="T3165">
            <v>119761.06</v>
          </cell>
          <cell r="U3165">
            <v>97803.63</v>
          </cell>
          <cell r="V3165">
            <v>66410.47</v>
          </cell>
          <cell r="W3165">
            <v>66410.47</v>
          </cell>
          <cell r="X3165">
            <v>66410.47</v>
          </cell>
          <cell r="Y3165">
            <v>91658.48</v>
          </cell>
          <cell r="Z3165">
            <v>43655.37</v>
          </cell>
          <cell r="AA3165">
            <v>43655.37</v>
          </cell>
          <cell r="AB3165">
            <v>0</v>
          </cell>
          <cell r="AC3165">
            <v>0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H3165">
            <v>0</v>
          </cell>
          <cell r="AI3165">
            <v>0</v>
          </cell>
          <cell r="AJ3165">
            <v>0</v>
          </cell>
          <cell r="AK3165">
            <v>0</v>
          </cell>
          <cell r="AL3165">
            <v>0</v>
          </cell>
          <cell r="AM3165">
            <v>0</v>
          </cell>
          <cell r="AN3165">
            <v>0</v>
          </cell>
          <cell r="AO3165">
            <v>0</v>
          </cell>
          <cell r="AP3165">
            <v>0</v>
          </cell>
          <cell r="AQ3165">
            <v>0</v>
          </cell>
          <cell r="AR3165">
            <v>0</v>
          </cell>
          <cell r="AS3165">
            <v>0</v>
          </cell>
          <cell r="AT3165">
            <v>0</v>
          </cell>
          <cell r="AU3165">
            <v>0</v>
          </cell>
          <cell r="AV3165">
            <v>0</v>
          </cell>
          <cell r="AW3165">
            <v>0</v>
          </cell>
          <cell r="AX3165">
            <v>0</v>
          </cell>
          <cell r="AY3165">
            <v>0</v>
          </cell>
          <cell r="AZ3165">
            <v>0</v>
          </cell>
          <cell r="BA3165">
            <v>0</v>
          </cell>
          <cell r="BB3165">
            <v>0</v>
          </cell>
          <cell r="BC3165">
            <v>0</v>
          </cell>
          <cell r="BD3165">
            <v>0</v>
          </cell>
          <cell r="BE3165">
            <v>0</v>
          </cell>
          <cell r="BF3165">
            <v>0</v>
          </cell>
          <cell r="BG3165">
            <v>0</v>
          </cell>
          <cell r="BH3165">
            <v>0</v>
          </cell>
          <cell r="BI3165">
            <v>0</v>
          </cell>
          <cell r="BJ3165">
            <v>0</v>
          </cell>
          <cell r="BK3165">
            <v>0</v>
          </cell>
          <cell r="BL3165">
            <v>0</v>
          </cell>
        </row>
        <row r="3166">
          <cell r="B3166" t="str">
            <v>2.1.04.01.00192</v>
          </cell>
          <cell r="C3166" t="str">
            <v xml:space="preserve">NV MARY H                                         </v>
          </cell>
          <cell r="D3166">
            <v>5</v>
          </cell>
          <cell r="E3166">
            <v>0</v>
          </cell>
          <cell r="F3166">
            <v>0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  <cell r="O3166">
            <v>0</v>
          </cell>
          <cell r="P3166">
            <v>0</v>
          </cell>
          <cell r="Q3166">
            <v>121170.76</v>
          </cell>
          <cell r="R3166">
            <v>72377.56</v>
          </cell>
          <cell r="S3166">
            <v>72377.56</v>
          </cell>
          <cell r="T3166">
            <v>72377.56</v>
          </cell>
          <cell r="U3166">
            <v>72377.56</v>
          </cell>
          <cell r="V3166">
            <v>72377.56</v>
          </cell>
          <cell r="W3166">
            <v>72377.56</v>
          </cell>
          <cell r="X3166">
            <v>72377.56</v>
          </cell>
          <cell r="Y3166">
            <v>0</v>
          </cell>
          <cell r="Z3166">
            <v>0</v>
          </cell>
          <cell r="AA3166">
            <v>0</v>
          </cell>
          <cell r="AB3166">
            <v>0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H3166">
            <v>0</v>
          </cell>
          <cell r="AI3166">
            <v>0</v>
          </cell>
          <cell r="AJ3166">
            <v>0</v>
          </cell>
          <cell r="AK3166">
            <v>0</v>
          </cell>
          <cell r="AL3166">
            <v>0</v>
          </cell>
          <cell r="AM3166">
            <v>0</v>
          </cell>
          <cell r="AN3166">
            <v>0</v>
          </cell>
          <cell r="AO3166">
            <v>0</v>
          </cell>
          <cell r="AP3166">
            <v>0</v>
          </cell>
          <cell r="AQ3166">
            <v>0</v>
          </cell>
          <cell r="AR3166">
            <v>0</v>
          </cell>
          <cell r="AS3166">
            <v>0</v>
          </cell>
          <cell r="AT3166">
            <v>0</v>
          </cell>
          <cell r="AU3166">
            <v>0</v>
          </cell>
          <cell r="AV3166">
            <v>0</v>
          </cell>
          <cell r="AW3166">
            <v>0</v>
          </cell>
          <cell r="AX3166">
            <v>0</v>
          </cell>
          <cell r="AY3166">
            <v>0</v>
          </cell>
          <cell r="AZ3166">
            <v>0</v>
          </cell>
          <cell r="BA3166">
            <v>0</v>
          </cell>
          <cell r="BB3166">
            <v>0</v>
          </cell>
          <cell r="BC3166">
            <v>0</v>
          </cell>
          <cell r="BD3166">
            <v>0</v>
          </cell>
          <cell r="BE3166">
            <v>0</v>
          </cell>
          <cell r="BF3166">
            <v>0</v>
          </cell>
          <cell r="BG3166">
            <v>0</v>
          </cell>
          <cell r="BH3166">
            <v>0</v>
          </cell>
          <cell r="BI3166">
            <v>0</v>
          </cell>
          <cell r="BJ3166">
            <v>0</v>
          </cell>
          <cell r="BK3166">
            <v>0</v>
          </cell>
          <cell r="BL3166">
            <v>0</v>
          </cell>
        </row>
        <row r="3167">
          <cell r="B3167" t="str">
            <v>2.1.04.01.00193</v>
          </cell>
          <cell r="C3167" t="str">
            <v xml:space="preserve">NV SANDRA C                                       </v>
          </cell>
          <cell r="D3167">
            <v>5</v>
          </cell>
          <cell r="E3167">
            <v>0</v>
          </cell>
          <cell r="F3167">
            <v>0</v>
          </cell>
          <cell r="G3167">
            <v>0</v>
          </cell>
          <cell r="H3167">
            <v>0</v>
          </cell>
          <cell r="I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  <cell r="O3167">
            <v>0</v>
          </cell>
          <cell r="P3167">
            <v>0</v>
          </cell>
          <cell r="Q3167">
            <v>0</v>
          </cell>
          <cell r="R3167">
            <v>0</v>
          </cell>
          <cell r="S3167">
            <v>0</v>
          </cell>
          <cell r="T3167">
            <v>67143.25</v>
          </cell>
          <cell r="U3167">
            <v>40833.31</v>
          </cell>
          <cell r="V3167">
            <v>40833.31</v>
          </cell>
          <cell r="W3167">
            <v>40833.31</v>
          </cell>
          <cell r="X3167">
            <v>40833.31</v>
          </cell>
          <cell r="Y3167">
            <v>0</v>
          </cell>
          <cell r="Z3167">
            <v>0</v>
          </cell>
          <cell r="AA3167">
            <v>0</v>
          </cell>
          <cell r="AB3167">
            <v>0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H3167">
            <v>0</v>
          </cell>
          <cell r="AI3167">
            <v>0</v>
          </cell>
          <cell r="AJ3167">
            <v>0</v>
          </cell>
          <cell r="AK3167">
            <v>0</v>
          </cell>
          <cell r="AL3167">
            <v>0</v>
          </cell>
          <cell r="AM3167">
            <v>0</v>
          </cell>
          <cell r="AN3167">
            <v>0</v>
          </cell>
          <cell r="AO3167">
            <v>0</v>
          </cell>
          <cell r="AP3167">
            <v>0</v>
          </cell>
          <cell r="AQ3167">
            <v>0</v>
          </cell>
          <cell r="AR3167">
            <v>0</v>
          </cell>
          <cell r="AS3167">
            <v>0</v>
          </cell>
          <cell r="AT3167">
            <v>0</v>
          </cell>
          <cell r="AU3167">
            <v>0</v>
          </cell>
          <cell r="AV3167">
            <v>0</v>
          </cell>
          <cell r="AW3167">
            <v>0</v>
          </cell>
          <cell r="AX3167">
            <v>0</v>
          </cell>
          <cell r="AY3167">
            <v>0</v>
          </cell>
          <cell r="AZ3167">
            <v>0</v>
          </cell>
          <cell r="BA3167">
            <v>0</v>
          </cell>
          <cell r="BB3167">
            <v>0</v>
          </cell>
          <cell r="BC3167">
            <v>0</v>
          </cell>
          <cell r="BD3167">
            <v>0</v>
          </cell>
          <cell r="BE3167">
            <v>0</v>
          </cell>
          <cell r="BF3167">
            <v>0</v>
          </cell>
          <cell r="BG3167">
            <v>0</v>
          </cell>
          <cell r="BH3167">
            <v>0</v>
          </cell>
          <cell r="BI3167">
            <v>0</v>
          </cell>
          <cell r="BJ3167">
            <v>0</v>
          </cell>
          <cell r="BK3167">
            <v>0</v>
          </cell>
          <cell r="BL3167">
            <v>0</v>
          </cell>
        </row>
        <row r="3168">
          <cell r="B3168" t="str">
            <v>2.1.04.01.00194</v>
          </cell>
          <cell r="C3168" t="str">
            <v xml:space="preserve">NV ORAS                                           </v>
          </cell>
          <cell r="D3168">
            <v>5</v>
          </cell>
          <cell r="E3168">
            <v>0</v>
          </cell>
          <cell r="F3168">
            <v>0</v>
          </cell>
          <cell r="G3168">
            <v>0</v>
          </cell>
          <cell r="H3168">
            <v>0</v>
          </cell>
          <cell r="I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  <cell r="T3168">
            <v>-77150.75</v>
          </cell>
          <cell r="U3168">
            <v>72477.33</v>
          </cell>
          <cell r="V3168">
            <v>70719.179999999993</v>
          </cell>
          <cell r="W3168">
            <v>70719.179999999993</v>
          </cell>
          <cell r="X3168">
            <v>70719.179999999993</v>
          </cell>
          <cell r="Y3168">
            <v>24458.12</v>
          </cell>
          <cell r="Z3168">
            <v>24458.12</v>
          </cell>
          <cell r="AA3168">
            <v>31970.07</v>
          </cell>
          <cell r="AB3168">
            <v>0</v>
          </cell>
          <cell r="AC3168">
            <v>0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H3168">
            <v>0</v>
          </cell>
          <cell r="AI3168">
            <v>0</v>
          </cell>
          <cell r="AJ3168">
            <v>0</v>
          </cell>
          <cell r="AK3168">
            <v>0</v>
          </cell>
          <cell r="AL3168">
            <v>0</v>
          </cell>
          <cell r="AM3168">
            <v>0</v>
          </cell>
          <cell r="AN3168">
            <v>0</v>
          </cell>
          <cell r="AO3168">
            <v>0</v>
          </cell>
          <cell r="AP3168">
            <v>0</v>
          </cell>
          <cell r="AQ3168">
            <v>0</v>
          </cell>
          <cell r="AR3168">
            <v>0</v>
          </cell>
          <cell r="AS3168">
            <v>0</v>
          </cell>
          <cell r="AT3168">
            <v>0</v>
          </cell>
          <cell r="AU3168">
            <v>0</v>
          </cell>
          <cell r="AV3168">
            <v>0</v>
          </cell>
          <cell r="AW3168">
            <v>0</v>
          </cell>
          <cell r="AX3168">
            <v>0</v>
          </cell>
          <cell r="AY3168">
            <v>0</v>
          </cell>
          <cell r="AZ3168">
            <v>0</v>
          </cell>
          <cell r="BA3168">
            <v>0</v>
          </cell>
          <cell r="BB3168">
            <v>0</v>
          </cell>
          <cell r="BC3168">
            <v>0</v>
          </cell>
          <cell r="BD3168">
            <v>0</v>
          </cell>
          <cell r="BE3168">
            <v>0</v>
          </cell>
          <cell r="BF3168">
            <v>0</v>
          </cell>
          <cell r="BG3168">
            <v>0</v>
          </cell>
          <cell r="BH3168">
            <v>0</v>
          </cell>
          <cell r="BI3168">
            <v>0</v>
          </cell>
          <cell r="BJ3168">
            <v>0</v>
          </cell>
          <cell r="BK3168">
            <v>0</v>
          </cell>
          <cell r="BL3168">
            <v>0</v>
          </cell>
        </row>
        <row r="3169">
          <cell r="B3169" t="str">
            <v>2.1.04.01.00195</v>
          </cell>
          <cell r="C3169" t="str">
            <v xml:space="preserve">NV AGIOS NEKTARIOS                                </v>
          </cell>
          <cell r="D3169">
            <v>5</v>
          </cell>
          <cell r="E3169">
            <v>0</v>
          </cell>
          <cell r="F3169">
            <v>0</v>
          </cell>
          <cell r="G3169">
            <v>0</v>
          </cell>
          <cell r="H3169">
            <v>0</v>
          </cell>
          <cell r="I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  <cell r="O3169">
            <v>0</v>
          </cell>
          <cell r="P3169">
            <v>0</v>
          </cell>
          <cell r="Q3169">
            <v>0</v>
          </cell>
          <cell r="R3169">
            <v>0</v>
          </cell>
          <cell r="S3169">
            <v>0</v>
          </cell>
          <cell r="T3169">
            <v>-31.36</v>
          </cell>
          <cell r="U3169">
            <v>213.57</v>
          </cell>
          <cell r="V3169">
            <v>213.57</v>
          </cell>
          <cell r="W3169">
            <v>213.57</v>
          </cell>
          <cell r="X3169">
            <v>213.57</v>
          </cell>
          <cell r="Y3169">
            <v>126.68</v>
          </cell>
          <cell r="Z3169">
            <v>126.68</v>
          </cell>
          <cell r="AA3169">
            <v>126.68</v>
          </cell>
          <cell r="AB3169">
            <v>0</v>
          </cell>
          <cell r="AC3169">
            <v>0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H3169">
            <v>0</v>
          </cell>
          <cell r="AI3169">
            <v>0</v>
          </cell>
          <cell r="AJ3169">
            <v>0</v>
          </cell>
          <cell r="AK3169">
            <v>0</v>
          </cell>
          <cell r="AL3169">
            <v>0</v>
          </cell>
          <cell r="AM3169">
            <v>0</v>
          </cell>
          <cell r="AN3169">
            <v>0</v>
          </cell>
          <cell r="AO3169">
            <v>0</v>
          </cell>
          <cell r="AP3169">
            <v>0</v>
          </cell>
          <cell r="AQ3169">
            <v>0</v>
          </cell>
          <cell r="AR3169">
            <v>0</v>
          </cell>
          <cell r="AS3169">
            <v>0</v>
          </cell>
          <cell r="AT3169">
            <v>0</v>
          </cell>
          <cell r="AU3169">
            <v>0</v>
          </cell>
          <cell r="AV3169">
            <v>0</v>
          </cell>
          <cell r="AW3169">
            <v>0</v>
          </cell>
          <cell r="AX3169">
            <v>0</v>
          </cell>
          <cell r="AY3169">
            <v>0</v>
          </cell>
          <cell r="AZ3169">
            <v>0</v>
          </cell>
          <cell r="BA3169">
            <v>0</v>
          </cell>
          <cell r="BB3169">
            <v>0</v>
          </cell>
          <cell r="BC3169">
            <v>0</v>
          </cell>
          <cell r="BD3169">
            <v>0</v>
          </cell>
          <cell r="BE3169">
            <v>0</v>
          </cell>
          <cell r="BF3169">
            <v>0</v>
          </cell>
          <cell r="BG3169">
            <v>0</v>
          </cell>
          <cell r="BH3169">
            <v>0</v>
          </cell>
          <cell r="BI3169">
            <v>0</v>
          </cell>
          <cell r="BJ3169">
            <v>0</v>
          </cell>
          <cell r="BK3169">
            <v>0</v>
          </cell>
          <cell r="BL3169">
            <v>0</v>
          </cell>
        </row>
        <row r="3170">
          <cell r="B3170" t="str">
            <v>2.1.04.01.00196</v>
          </cell>
          <cell r="C3170" t="str">
            <v xml:space="preserve">SEGURO S/ IMPORTACAO                              </v>
          </cell>
          <cell r="D3170">
            <v>5</v>
          </cell>
          <cell r="E3170">
            <v>0</v>
          </cell>
          <cell r="F3170">
            <v>0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  <cell r="O3170">
            <v>0</v>
          </cell>
          <cell r="P3170">
            <v>0</v>
          </cell>
          <cell r="Q3170">
            <v>0</v>
          </cell>
          <cell r="R3170">
            <v>0</v>
          </cell>
          <cell r="S3170">
            <v>0</v>
          </cell>
          <cell r="T3170">
            <v>0</v>
          </cell>
          <cell r="U3170">
            <v>0</v>
          </cell>
          <cell r="V3170">
            <v>0</v>
          </cell>
          <cell r="W3170">
            <v>0</v>
          </cell>
          <cell r="X3170">
            <v>0</v>
          </cell>
          <cell r="Y3170">
            <v>34760.879999999997</v>
          </cell>
          <cell r="Z3170">
            <v>34760.879999999997</v>
          </cell>
          <cell r="AA3170">
            <v>34760.879999999997</v>
          </cell>
          <cell r="AB3170">
            <v>0</v>
          </cell>
          <cell r="AC3170">
            <v>0</v>
          </cell>
          <cell r="AD3170">
            <v>0</v>
          </cell>
          <cell r="AE3170">
            <v>0</v>
          </cell>
          <cell r="AF3170">
            <v>0</v>
          </cell>
          <cell r="AG3170">
            <v>0</v>
          </cell>
          <cell r="AH3170">
            <v>0</v>
          </cell>
          <cell r="AI3170">
            <v>0</v>
          </cell>
          <cell r="AJ3170">
            <v>0</v>
          </cell>
          <cell r="AK3170">
            <v>0</v>
          </cell>
          <cell r="AL3170">
            <v>0</v>
          </cell>
          <cell r="AM3170">
            <v>0</v>
          </cell>
          <cell r="AN3170">
            <v>0</v>
          </cell>
          <cell r="AO3170">
            <v>0</v>
          </cell>
          <cell r="AP3170">
            <v>0</v>
          </cell>
          <cell r="AQ3170">
            <v>0</v>
          </cell>
          <cell r="AR3170">
            <v>0</v>
          </cell>
          <cell r="AS3170">
            <v>0</v>
          </cell>
          <cell r="AT3170">
            <v>0</v>
          </cell>
          <cell r="AU3170">
            <v>0</v>
          </cell>
          <cell r="AV3170">
            <v>0</v>
          </cell>
          <cell r="AW3170">
            <v>0</v>
          </cell>
          <cell r="AX3170">
            <v>0</v>
          </cell>
          <cell r="AY3170">
            <v>0</v>
          </cell>
          <cell r="AZ3170">
            <v>0</v>
          </cell>
          <cell r="BA3170">
            <v>0</v>
          </cell>
          <cell r="BB3170">
            <v>0</v>
          </cell>
          <cell r="BC3170">
            <v>0</v>
          </cell>
          <cell r="BD3170">
            <v>0</v>
          </cell>
          <cell r="BE3170">
            <v>0</v>
          </cell>
          <cell r="BF3170">
            <v>0</v>
          </cell>
          <cell r="BG3170">
            <v>0</v>
          </cell>
          <cell r="BH3170">
            <v>0</v>
          </cell>
          <cell r="BI3170">
            <v>0</v>
          </cell>
          <cell r="BJ3170">
            <v>0</v>
          </cell>
          <cell r="BK3170">
            <v>0</v>
          </cell>
          <cell r="BL3170">
            <v>0</v>
          </cell>
        </row>
        <row r="3171">
          <cell r="B3171" t="str">
            <v>2.1.04.01.00197</v>
          </cell>
          <cell r="C3171" t="str">
            <v xml:space="preserve">NV POWSTANIEC LISTOPADOWY                         </v>
          </cell>
          <cell r="D3171">
            <v>5</v>
          </cell>
          <cell r="E3171">
            <v>0</v>
          </cell>
          <cell r="F3171">
            <v>0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  <cell r="O3171">
            <v>0</v>
          </cell>
          <cell r="P3171">
            <v>0</v>
          </cell>
          <cell r="Q3171">
            <v>0</v>
          </cell>
          <cell r="R3171">
            <v>0</v>
          </cell>
          <cell r="S3171">
            <v>0</v>
          </cell>
          <cell r="T3171">
            <v>0</v>
          </cell>
          <cell r="U3171">
            <v>67804.5</v>
          </cell>
          <cell r="V3171">
            <v>53568.25</v>
          </cell>
          <cell r="W3171">
            <v>53568.25</v>
          </cell>
          <cell r="X3171">
            <v>53568.25</v>
          </cell>
          <cell r="Y3171">
            <v>42531.25</v>
          </cell>
          <cell r="Z3171">
            <v>10996.25</v>
          </cell>
          <cell r="AA3171">
            <v>10996.25</v>
          </cell>
          <cell r="AB3171">
            <v>0</v>
          </cell>
          <cell r="AC3171">
            <v>0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H3171">
            <v>0</v>
          </cell>
          <cell r="AI3171">
            <v>0</v>
          </cell>
          <cell r="AJ3171">
            <v>0</v>
          </cell>
          <cell r="AK3171">
            <v>612200</v>
          </cell>
          <cell r="AL3171">
            <v>612200</v>
          </cell>
          <cell r="AM3171">
            <v>-30388.51</v>
          </cell>
          <cell r="AN3171">
            <v>0</v>
          </cell>
          <cell r="AO3171">
            <v>0</v>
          </cell>
          <cell r="AP3171">
            <v>0</v>
          </cell>
          <cell r="AQ3171">
            <v>0</v>
          </cell>
          <cell r="AR3171">
            <v>0</v>
          </cell>
          <cell r="AS3171">
            <v>0</v>
          </cell>
          <cell r="AT3171">
            <v>0</v>
          </cell>
          <cell r="AU3171">
            <v>0</v>
          </cell>
          <cell r="AV3171">
            <v>0</v>
          </cell>
          <cell r="AW3171">
            <v>0</v>
          </cell>
          <cell r="AX3171">
            <v>0</v>
          </cell>
          <cell r="AY3171">
            <v>0</v>
          </cell>
          <cell r="AZ3171">
            <v>0</v>
          </cell>
          <cell r="BA3171">
            <v>0</v>
          </cell>
          <cell r="BB3171">
            <v>0</v>
          </cell>
          <cell r="BC3171">
            <v>0</v>
          </cell>
          <cell r="BD3171">
            <v>0</v>
          </cell>
          <cell r="BE3171">
            <v>0</v>
          </cell>
          <cell r="BF3171">
            <v>0</v>
          </cell>
          <cell r="BG3171">
            <v>0</v>
          </cell>
          <cell r="BH3171">
            <v>0</v>
          </cell>
          <cell r="BI3171">
            <v>0</v>
          </cell>
          <cell r="BJ3171">
            <v>0</v>
          </cell>
          <cell r="BK3171">
            <v>0</v>
          </cell>
          <cell r="BL3171">
            <v>0</v>
          </cell>
        </row>
        <row r="3172">
          <cell r="B3172" t="str">
            <v>2.1.04.01.00198</v>
          </cell>
          <cell r="C3172" t="str">
            <v xml:space="preserve">NV CHALLENGER                                     </v>
          </cell>
          <cell r="D3172">
            <v>5</v>
          </cell>
          <cell r="E3172">
            <v>0</v>
          </cell>
          <cell r="F3172">
            <v>0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  <cell r="O3172">
            <v>0</v>
          </cell>
          <cell r="P3172">
            <v>0</v>
          </cell>
          <cell r="Q3172">
            <v>0</v>
          </cell>
          <cell r="R3172">
            <v>0</v>
          </cell>
          <cell r="S3172">
            <v>0</v>
          </cell>
          <cell r="T3172">
            <v>-0.21</v>
          </cell>
          <cell r="U3172">
            <v>-0.21</v>
          </cell>
          <cell r="V3172">
            <v>-0.21</v>
          </cell>
          <cell r="W3172">
            <v>-0.21</v>
          </cell>
          <cell r="X3172">
            <v>-0.21</v>
          </cell>
          <cell r="Y3172">
            <v>155847.04999999999</v>
          </cell>
          <cell r="Z3172">
            <v>94426.53</v>
          </cell>
          <cell r="AA3172">
            <v>63533.75</v>
          </cell>
          <cell r="AB3172">
            <v>0</v>
          </cell>
          <cell r="AC3172">
            <v>0</v>
          </cell>
          <cell r="AD3172">
            <v>0</v>
          </cell>
          <cell r="AE3172">
            <v>0</v>
          </cell>
          <cell r="AF3172">
            <v>0</v>
          </cell>
          <cell r="AG3172">
            <v>0</v>
          </cell>
          <cell r="AH3172">
            <v>0</v>
          </cell>
          <cell r="AI3172">
            <v>0</v>
          </cell>
          <cell r="AJ3172">
            <v>0</v>
          </cell>
          <cell r="AK3172">
            <v>0</v>
          </cell>
          <cell r="AL3172">
            <v>0</v>
          </cell>
          <cell r="AM3172">
            <v>0</v>
          </cell>
          <cell r="AN3172">
            <v>0</v>
          </cell>
          <cell r="AO3172">
            <v>0</v>
          </cell>
          <cell r="AP3172">
            <v>0</v>
          </cell>
          <cell r="AQ3172">
            <v>0</v>
          </cell>
          <cell r="AR3172">
            <v>0</v>
          </cell>
          <cell r="AS3172">
            <v>0</v>
          </cell>
          <cell r="AT3172">
            <v>0</v>
          </cell>
          <cell r="AU3172">
            <v>0</v>
          </cell>
          <cell r="AV3172">
            <v>0</v>
          </cell>
          <cell r="AW3172">
            <v>0</v>
          </cell>
          <cell r="AX3172">
            <v>0</v>
          </cell>
          <cell r="AY3172">
            <v>394800</v>
          </cell>
          <cell r="AZ3172">
            <v>87504.36</v>
          </cell>
          <cell r="BA3172">
            <v>85767.89</v>
          </cell>
          <cell r="BB3172">
            <v>85767.89</v>
          </cell>
          <cell r="BC3172">
            <v>85663.31</v>
          </cell>
          <cell r="BD3172">
            <v>0</v>
          </cell>
          <cell r="BE3172">
            <v>0</v>
          </cell>
          <cell r="BF3172">
            <v>0</v>
          </cell>
          <cell r="BG3172">
            <v>0</v>
          </cell>
          <cell r="BH3172">
            <v>0</v>
          </cell>
          <cell r="BI3172">
            <v>0</v>
          </cell>
          <cell r="BJ3172">
            <v>0</v>
          </cell>
          <cell r="BK3172">
            <v>0</v>
          </cell>
          <cell r="BL3172">
            <v>0</v>
          </cell>
        </row>
        <row r="3173">
          <cell r="B3173" t="str">
            <v>2.1.04.01.00199</v>
          </cell>
          <cell r="C3173" t="str">
            <v xml:space="preserve">NV VEEONE                                         </v>
          </cell>
          <cell r="D3173">
            <v>5</v>
          </cell>
          <cell r="E3173">
            <v>0</v>
          </cell>
          <cell r="F3173">
            <v>0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  <cell r="M3173">
            <v>0</v>
          </cell>
          <cell r="N3173">
            <v>0</v>
          </cell>
          <cell r="O3173">
            <v>0</v>
          </cell>
          <cell r="P3173">
            <v>0</v>
          </cell>
          <cell r="Q3173">
            <v>25180</v>
          </cell>
          <cell r="R3173">
            <v>25180</v>
          </cell>
          <cell r="S3173">
            <v>25180</v>
          </cell>
          <cell r="T3173">
            <v>25180</v>
          </cell>
          <cell r="U3173">
            <v>25180</v>
          </cell>
          <cell r="V3173">
            <v>25180</v>
          </cell>
          <cell r="W3173">
            <v>25180</v>
          </cell>
          <cell r="X3173">
            <v>25180</v>
          </cell>
          <cell r="Y3173">
            <v>0</v>
          </cell>
          <cell r="Z3173">
            <v>0</v>
          </cell>
          <cell r="AA3173">
            <v>0</v>
          </cell>
          <cell r="AB3173">
            <v>0</v>
          </cell>
          <cell r="AC3173">
            <v>0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H3173">
            <v>0</v>
          </cell>
          <cell r="AI3173">
            <v>0</v>
          </cell>
          <cell r="AJ3173">
            <v>0</v>
          </cell>
          <cell r="AK3173">
            <v>0</v>
          </cell>
          <cell r="AL3173">
            <v>0</v>
          </cell>
          <cell r="AM3173">
            <v>0</v>
          </cell>
          <cell r="AN3173">
            <v>0</v>
          </cell>
          <cell r="AO3173">
            <v>0</v>
          </cell>
          <cell r="AP3173">
            <v>0</v>
          </cell>
          <cell r="AQ3173">
            <v>0</v>
          </cell>
          <cell r="AR3173">
            <v>0</v>
          </cell>
          <cell r="AS3173">
            <v>0</v>
          </cell>
          <cell r="AT3173">
            <v>0</v>
          </cell>
          <cell r="AU3173">
            <v>0</v>
          </cell>
          <cell r="AV3173">
            <v>0</v>
          </cell>
          <cell r="AW3173">
            <v>0</v>
          </cell>
          <cell r="AX3173">
            <v>0</v>
          </cell>
          <cell r="AY3173">
            <v>0</v>
          </cell>
          <cell r="AZ3173">
            <v>0</v>
          </cell>
          <cell r="BA3173">
            <v>0</v>
          </cell>
          <cell r="BB3173">
            <v>0</v>
          </cell>
          <cell r="BC3173">
            <v>0</v>
          </cell>
          <cell r="BD3173">
            <v>0</v>
          </cell>
          <cell r="BE3173">
            <v>0</v>
          </cell>
          <cell r="BF3173">
            <v>0</v>
          </cell>
          <cell r="BG3173">
            <v>0</v>
          </cell>
          <cell r="BH3173">
            <v>0</v>
          </cell>
          <cell r="BI3173">
            <v>0</v>
          </cell>
          <cell r="BJ3173">
            <v>0</v>
          </cell>
          <cell r="BK3173">
            <v>0</v>
          </cell>
          <cell r="BL3173">
            <v>0</v>
          </cell>
        </row>
        <row r="3174">
          <cell r="B3174" t="str">
            <v>2.1.04.01.00200</v>
          </cell>
          <cell r="C3174" t="str">
            <v xml:space="preserve">NV NEW HORLD                                      </v>
          </cell>
          <cell r="D3174">
            <v>5</v>
          </cell>
          <cell r="E3174">
            <v>0</v>
          </cell>
          <cell r="F3174">
            <v>0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  <cell r="O3174">
            <v>0</v>
          </cell>
          <cell r="P3174">
            <v>0</v>
          </cell>
          <cell r="Q3174">
            <v>56757.74</v>
          </cell>
          <cell r="R3174">
            <v>56757.74</v>
          </cell>
          <cell r="S3174">
            <v>56757.74</v>
          </cell>
          <cell r="T3174">
            <v>56757.74</v>
          </cell>
          <cell r="U3174">
            <v>56757.74</v>
          </cell>
          <cell r="V3174">
            <v>56757.74</v>
          </cell>
          <cell r="W3174">
            <v>56757.74</v>
          </cell>
          <cell r="X3174">
            <v>56757.74</v>
          </cell>
          <cell r="Y3174">
            <v>0</v>
          </cell>
          <cell r="Z3174">
            <v>0</v>
          </cell>
          <cell r="AA3174">
            <v>0</v>
          </cell>
          <cell r="AB3174">
            <v>0</v>
          </cell>
          <cell r="AC3174">
            <v>0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H3174">
            <v>0</v>
          </cell>
          <cell r="AI3174">
            <v>0</v>
          </cell>
          <cell r="AJ3174">
            <v>0</v>
          </cell>
          <cell r="AK3174">
            <v>0</v>
          </cell>
          <cell r="AL3174">
            <v>0</v>
          </cell>
          <cell r="AM3174">
            <v>0</v>
          </cell>
          <cell r="AN3174">
            <v>0</v>
          </cell>
          <cell r="AO3174">
            <v>0</v>
          </cell>
          <cell r="AP3174">
            <v>0</v>
          </cell>
          <cell r="AQ3174">
            <v>0</v>
          </cell>
          <cell r="AR3174">
            <v>0</v>
          </cell>
          <cell r="AS3174">
            <v>0</v>
          </cell>
          <cell r="AT3174">
            <v>0</v>
          </cell>
          <cell r="AU3174">
            <v>0</v>
          </cell>
          <cell r="AV3174">
            <v>0</v>
          </cell>
          <cell r="AW3174">
            <v>0</v>
          </cell>
          <cell r="AX3174">
            <v>0</v>
          </cell>
          <cell r="AY3174">
            <v>0</v>
          </cell>
          <cell r="AZ3174">
            <v>0</v>
          </cell>
          <cell r="BA3174">
            <v>0</v>
          </cell>
          <cell r="BB3174">
            <v>0</v>
          </cell>
          <cell r="BC3174">
            <v>0</v>
          </cell>
          <cell r="BD3174">
            <v>0</v>
          </cell>
          <cell r="BE3174">
            <v>0</v>
          </cell>
          <cell r="BF3174">
            <v>0</v>
          </cell>
          <cell r="BG3174">
            <v>0</v>
          </cell>
          <cell r="BH3174">
            <v>0</v>
          </cell>
          <cell r="BI3174">
            <v>0</v>
          </cell>
          <cell r="BJ3174">
            <v>0</v>
          </cell>
          <cell r="BK3174">
            <v>0</v>
          </cell>
          <cell r="BL3174">
            <v>0</v>
          </cell>
        </row>
        <row r="3175">
          <cell r="B3175" t="str">
            <v>2.1.04.01.00201</v>
          </cell>
          <cell r="C3175" t="str">
            <v xml:space="preserve">NV OTRAD                                          </v>
          </cell>
          <cell r="D3175">
            <v>5</v>
          </cell>
          <cell r="E3175">
            <v>0</v>
          </cell>
          <cell r="F3175">
            <v>0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  <cell r="O3175">
            <v>0</v>
          </cell>
          <cell r="P3175">
            <v>0</v>
          </cell>
          <cell r="AO3175">
            <v>0</v>
          </cell>
          <cell r="AP3175">
            <v>0</v>
          </cell>
          <cell r="AQ3175">
            <v>0</v>
          </cell>
          <cell r="AR3175">
            <v>0</v>
          </cell>
          <cell r="AS3175">
            <v>0</v>
          </cell>
          <cell r="AT3175">
            <v>0</v>
          </cell>
          <cell r="AU3175">
            <v>0</v>
          </cell>
          <cell r="AV3175">
            <v>0</v>
          </cell>
          <cell r="AW3175">
            <v>0</v>
          </cell>
          <cell r="AX3175">
            <v>0</v>
          </cell>
          <cell r="AY3175">
            <v>0</v>
          </cell>
          <cell r="AZ3175">
            <v>0</v>
          </cell>
          <cell r="BA3175">
            <v>0</v>
          </cell>
          <cell r="BB3175">
            <v>0</v>
          </cell>
          <cell r="BC3175">
            <v>0</v>
          </cell>
          <cell r="BD3175">
            <v>0</v>
          </cell>
          <cell r="BE3175">
            <v>0</v>
          </cell>
          <cell r="BF3175">
            <v>0</v>
          </cell>
          <cell r="BG3175">
            <v>0</v>
          </cell>
          <cell r="BH3175">
            <v>0</v>
          </cell>
          <cell r="BI3175">
            <v>0</v>
          </cell>
          <cell r="BJ3175">
            <v>0</v>
          </cell>
          <cell r="BK3175">
            <v>0</v>
          </cell>
          <cell r="BL3175">
            <v>0</v>
          </cell>
        </row>
        <row r="3176">
          <cell r="B3176" t="str">
            <v>2.1.04.01.00202</v>
          </cell>
          <cell r="C3176" t="str">
            <v xml:space="preserve">NV TIAN SHAN HAI                                  </v>
          </cell>
          <cell r="D3176">
            <v>5</v>
          </cell>
          <cell r="E3176">
            <v>0</v>
          </cell>
          <cell r="F3176">
            <v>0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  <cell r="O3176">
            <v>0</v>
          </cell>
          <cell r="P3176">
            <v>0</v>
          </cell>
          <cell r="Q3176">
            <v>60958.96</v>
          </cell>
          <cell r="R3176">
            <v>60958.96</v>
          </cell>
          <cell r="S3176">
            <v>60958.96</v>
          </cell>
          <cell r="T3176">
            <v>60958.96</v>
          </cell>
          <cell r="U3176">
            <v>60958.96</v>
          </cell>
          <cell r="V3176">
            <v>60958.96</v>
          </cell>
          <cell r="W3176">
            <v>60958.96</v>
          </cell>
          <cell r="X3176">
            <v>60958.96</v>
          </cell>
          <cell r="Y3176">
            <v>0</v>
          </cell>
          <cell r="Z3176">
            <v>0</v>
          </cell>
          <cell r="AA3176">
            <v>0</v>
          </cell>
          <cell r="AB3176">
            <v>0</v>
          </cell>
          <cell r="AC3176">
            <v>0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H3176">
            <v>0</v>
          </cell>
          <cell r="AI3176">
            <v>0</v>
          </cell>
          <cell r="AJ3176">
            <v>0</v>
          </cell>
          <cell r="AK3176">
            <v>0</v>
          </cell>
          <cell r="AL3176">
            <v>0</v>
          </cell>
          <cell r="AM3176">
            <v>0</v>
          </cell>
          <cell r="AN3176">
            <v>0</v>
          </cell>
          <cell r="AO3176">
            <v>0</v>
          </cell>
          <cell r="AP3176">
            <v>0</v>
          </cell>
          <cell r="AQ3176">
            <v>0</v>
          </cell>
          <cell r="AR3176">
            <v>0</v>
          </cell>
          <cell r="AS3176">
            <v>0</v>
          </cell>
          <cell r="AT3176">
            <v>0</v>
          </cell>
          <cell r="AU3176">
            <v>0</v>
          </cell>
          <cell r="AV3176">
            <v>0</v>
          </cell>
          <cell r="AW3176">
            <v>0</v>
          </cell>
          <cell r="AX3176">
            <v>0</v>
          </cell>
          <cell r="AY3176">
            <v>0</v>
          </cell>
          <cell r="AZ3176">
            <v>0</v>
          </cell>
          <cell r="BA3176">
            <v>0</v>
          </cell>
          <cell r="BB3176">
            <v>0</v>
          </cell>
          <cell r="BC3176">
            <v>0</v>
          </cell>
          <cell r="BD3176">
            <v>0</v>
          </cell>
          <cell r="BE3176">
            <v>0</v>
          </cell>
          <cell r="BF3176">
            <v>0</v>
          </cell>
          <cell r="BG3176">
            <v>0</v>
          </cell>
          <cell r="BH3176">
            <v>0</v>
          </cell>
          <cell r="BI3176">
            <v>0</v>
          </cell>
          <cell r="BJ3176">
            <v>0</v>
          </cell>
          <cell r="BK3176">
            <v>0</v>
          </cell>
          <cell r="BL3176">
            <v>0</v>
          </cell>
        </row>
        <row r="3177">
          <cell r="B3177" t="str">
            <v>2.1.04.01.00203</v>
          </cell>
          <cell r="C3177" t="str">
            <v xml:space="preserve">NV EUGENIA B                                      </v>
          </cell>
          <cell r="D3177">
            <v>5</v>
          </cell>
          <cell r="E3177">
            <v>0</v>
          </cell>
          <cell r="F3177">
            <v>0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  <cell r="O3177">
            <v>0</v>
          </cell>
          <cell r="P3177">
            <v>0</v>
          </cell>
          <cell r="Q3177">
            <v>2819.93</v>
          </cell>
          <cell r="R3177">
            <v>2819.93</v>
          </cell>
          <cell r="S3177">
            <v>2819.93</v>
          </cell>
          <cell r="T3177">
            <v>2819.93</v>
          </cell>
          <cell r="U3177">
            <v>2819.93</v>
          </cell>
          <cell r="V3177">
            <v>2819.93</v>
          </cell>
          <cell r="W3177">
            <v>2819.93</v>
          </cell>
          <cell r="X3177">
            <v>2819.93</v>
          </cell>
          <cell r="Y3177">
            <v>8432.7900000000009</v>
          </cell>
          <cell r="Z3177">
            <v>64768.61</v>
          </cell>
          <cell r="AA3177">
            <v>64768.61</v>
          </cell>
          <cell r="AB3177">
            <v>0</v>
          </cell>
          <cell r="AC3177">
            <v>0</v>
          </cell>
          <cell r="AD3177">
            <v>0</v>
          </cell>
          <cell r="AE3177">
            <v>0</v>
          </cell>
          <cell r="AF3177">
            <v>0</v>
          </cell>
          <cell r="AG3177">
            <v>0</v>
          </cell>
          <cell r="AH3177">
            <v>0</v>
          </cell>
          <cell r="AI3177">
            <v>0</v>
          </cell>
          <cell r="AJ3177">
            <v>0</v>
          </cell>
          <cell r="AK3177">
            <v>0</v>
          </cell>
          <cell r="AL3177">
            <v>0</v>
          </cell>
          <cell r="AM3177">
            <v>0</v>
          </cell>
          <cell r="AN3177">
            <v>0</v>
          </cell>
          <cell r="AO3177">
            <v>0</v>
          </cell>
          <cell r="AP3177">
            <v>0</v>
          </cell>
          <cell r="AQ3177">
            <v>0</v>
          </cell>
          <cell r="AR3177">
            <v>0</v>
          </cell>
          <cell r="AS3177">
            <v>0</v>
          </cell>
          <cell r="AT3177">
            <v>0</v>
          </cell>
          <cell r="AU3177">
            <v>0</v>
          </cell>
          <cell r="AV3177">
            <v>0</v>
          </cell>
          <cell r="AW3177">
            <v>0</v>
          </cell>
          <cell r="AX3177">
            <v>0</v>
          </cell>
          <cell r="AY3177">
            <v>0</v>
          </cell>
          <cell r="AZ3177">
            <v>0</v>
          </cell>
          <cell r="BA3177">
            <v>0</v>
          </cell>
          <cell r="BB3177">
            <v>0</v>
          </cell>
          <cell r="BC3177">
            <v>0</v>
          </cell>
          <cell r="BD3177">
            <v>0</v>
          </cell>
          <cell r="BE3177">
            <v>0</v>
          </cell>
          <cell r="BF3177">
            <v>0</v>
          </cell>
          <cell r="BG3177">
            <v>0</v>
          </cell>
          <cell r="BH3177">
            <v>0</v>
          </cell>
          <cell r="BI3177">
            <v>0</v>
          </cell>
          <cell r="BJ3177">
            <v>0</v>
          </cell>
          <cell r="BK3177">
            <v>0</v>
          </cell>
          <cell r="BL3177">
            <v>0</v>
          </cell>
        </row>
        <row r="3178">
          <cell r="B3178" t="str">
            <v>2.1.04.01.00204</v>
          </cell>
          <cell r="C3178" t="str">
            <v xml:space="preserve">NV HUTA KATOWICE                                  </v>
          </cell>
          <cell r="D3178">
            <v>5</v>
          </cell>
          <cell r="E3178">
            <v>0</v>
          </cell>
          <cell r="F3178">
            <v>0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  <cell r="O3178">
            <v>0</v>
          </cell>
          <cell r="P3178">
            <v>0</v>
          </cell>
          <cell r="AO3178">
            <v>0</v>
          </cell>
          <cell r="AP3178">
            <v>0</v>
          </cell>
          <cell r="AQ3178">
            <v>0</v>
          </cell>
          <cell r="AR3178">
            <v>0</v>
          </cell>
          <cell r="AS3178">
            <v>0</v>
          </cell>
          <cell r="AT3178">
            <v>0</v>
          </cell>
          <cell r="AU3178">
            <v>0</v>
          </cell>
          <cell r="AV3178">
            <v>0</v>
          </cell>
          <cell r="AW3178">
            <v>0</v>
          </cell>
          <cell r="AX3178">
            <v>0</v>
          </cell>
          <cell r="AY3178">
            <v>0</v>
          </cell>
          <cell r="AZ3178">
            <v>0</v>
          </cell>
          <cell r="BA3178">
            <v>0</v>
          </cell>
          <cell r="BB3178">
            <v>0</v>
          </cell>
          <cell r="BC3178">
            <v>0</v>
          </cell>
          <cell r="BD3178">
            <v>0</v>
          </cell>
          <cell r="BE3178">
            <v>0</v>
          </cell>
          <cell r="BF3178">
            <v>0</v>
          </cell>
          <cell r="BG3178">
            <v>0</v>
          </cell>
          <cell r="BH3178">
            <v>0</v>
          </cell>
          <cell r="BI3178">
            <v>0</v>
          </cell>
          <cell r="BJ3178">
            <v>0</v>
          </cell>
          <cell r="BK3178">
            <v>0</v>
          </cell>
          <cell r="BL3178">
            <v>0</v>
          </cell>
        </row>
        <row r="3179">
          <cell r="B3179" t="str">
            <v>2.1.04.01.00205</v>
          </cell>
          <cell r="C3179" t="str">
            <v xml:space="preserve">NV FATHER M                                       </v>
          </cell>
          <cell r="D3179">
            <v>5</v>
          </cell>
          <cell r="E3179">
            <v>0</v>
          </cell>
          <cell r="F3179">
            <v>0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  <cell r="O3179">
            <v>0</v>
          </cell>
          <cell r="P3179">
            <v>0</v>
          </cell>
          <cell r="AO3179">
            <v>0</v>
          </cell>
          <cell r="AP3179">
            <v>0</v>
          </cell>
          <cell r="AQ3179">
            <v>0</v>
          </cell>
          <cell r="AR3179">
            <v>0</v>
          </cell>
          <cell r="AS3179">
            <v>0</v>
          </cell>
          <cell r="AT3179">
            <v>0</v>
          </cell>
          <cell r="AU3179">
            <v>0</v>
          </cell>
          <cell r="AV3179">
            <v>0</v>
          </cell>
          <cell r="AW3179">
            <v>0</v>
          </cell>
          <cell r="AX3179">
            <v>0</v>
          </cell>
          <cell r="AY3179">
            <v>0</v>
          </cell>
          <cell r="AZ3179">
            <v>0</v>
          </cell>
          <cell r="BA3179">
            <v>0</v>
          </cell>
          <cell r="BB3179">
            <v>0</v>
          </cell>
          <cell r="BC3179">
            <v>0</v>
          </cell>
          <cell r="BD3179">
            <v>0</v>
          </cell>
          <cell r="BE3179">
            <v>0</v>
          </cell>
          <cell r="BF3179">
            <v>0</v>
          </cell>
          <cell r="BG3179">
            <v>0</v>
          </cell>
          <cell r="BH3179">
            <v>0</v>
          </cell>
          <cell r="BI3179">
            <v>0</v>
          </cell>
          <cell r="BJ3179">
            <v>0</v>
          </cell>
          <cell r="BK3179">
            <v>0</v>
          </cell>
          <cell r="BL3179">
            <v>0</v>
          </cell>
        </row>
        <row r="3180">
          <cell r="B3180" t="str">
            <v>2.1.04.01.00206</v>
          </cell>
          <cell r="C3180" t="str">
            <v xml:space="preserve">NV CATHERINE V                                    </v>
          </cell>
          <cell r="D3180">
            <v>5</v>
          </cell>
          <cell r="E3180">
            <v>0</v>
          </cell>
          <cell r="F3180">
            <v>0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  <cell r="O3180">
            <v>0</v>
          </cell>
          <cell r="P3180">
            <v>0</v>
          </cell>
          <cell r="Q3180">
            <v>17731.43</v>
          </cell>
          <cell r="R3180">
            <v>17731.43</v>
          </cell>
          <cell r="S3180">
            <v>17731.43</v>
          </cell>
          <cell r="T3180">
            <v>17731.43</v>
          </cell>
          <cell r="U3180">
            <v>17731.43</v>
          </cell>
          <cell r="V3180">
            <v>17731.43</v>
          </cell>
          <cell r="W3180">
            <v>17731.43</v>
          </cell>
          <cell r="X3180">
            <v>17731.43</v>
          </cell>
          <cell r="Y3180">
            <v>0</v>
          </cell>
          <cell r="Z3180">
            <v>0</v>
          </cell>
          <cell r="AA3180">
            <v>0</v>
          </cell>
          <cell r="AB3180">
            <v>0</v>
          </cell>
          <cell r="AC3180">
            <v>0</v>
          </cell>
          <cell r="AD3180">
            <v>0</v>
          </cell>
          <cell r="AE3180">
            <v>0</v>
          </cell>
          <cell r="AF3180">
            <v>0</v>
          </cell>
          <cell r="AG3180">
            <v>0</v>
          </cell>
          <cell r="AH3180">
            <v>0</v>
          </cell>
          <cell r="AI3180">
            <v>0</v>
          </cell>
          <cell r="AJ3180">
            <v>0</v>
          </cell>
          <cell r="AK3180">
            <v>0</v>
          </cell>
          <cell r="AL3180">
            <v>0</v>
          </cell>
          <cell r="AM3180">
            <v>0</v>
          </cell>
          <cell r="AN3180">
            <v>0</v>
          </cell>
          <cell r="AO3180">
            <v>0</v>
          </cell>
          <cell r="AP3180">
            <v>0</v>
          </cell>
          <cell r="AQ3180">
            <v>0</v>
          </cell>
          <cell r="AR3180">
            <v>0</v>
          </cell>
          <cell r="AS3180">
            <v>0</v>
          </cell>
          <cell r="AT3180">
            <v>0</v>
          </cell>
          <cell r="AU3180">
            <v>0</v>
          </cell>
          <cell r="AV3180">
            <v>0</v>
          </cell>
          <cell r="AW3180">
            <v>0</v>
          </cell>
          <cell r="AX3180">
            <v>0</v>
          </cell>
          <cell r="AY3180">
            <v>0</v>
          </cell>
          <cell r="AZ3180">
            <v>0</v>
          </cell>
          <cell r="BA3180">
            <v>0</v>
          </cell>
          <cell r="BB3180">
            <v>0</v>
          </cell>
          <cell r="BC3180">
            <v>0</v>
          </cell>
          <cell r="BD3180">
            <v>0</v>
          </cell>
          <cell r="BE3180">
            <v>0</v>
          </cell>
          <cell r="BF3180">
            <v>0</v>
          </cell>
          <cell r="BG3180">
            <v>0</v>
          </cell>
          <cell r="BH3180">
            <v>0</v>
          </cell>
          <cell r="BI3180">
            <v>0</v>
          </cell>
          <cell r="BJ3180">
            <v>0</v>
          </cell>
          <cell r="BK3180">
            <v>0</v>
          </cell>
          <cell r="BL3180">
            <v>0</v>
          </cell>
        </row>
        <row r="3181">
          <cell r="B3181" t="str">
            <v>2.1.04.01.00207</v>
          </cell>
          <cell r="C3181" t="str">
            <v xml:space="preserve">NV GEORGIOS K                                     </v>
          </cell>
          <cell r="D3181">
            <v>5</v>
          </cell>
          <cell r="E3181">
            <v>0</v>
          </cell>
          <cell r="F3181">
            <v>0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  <cell r="O3181">
            <v>0</v>
          </cell>
          <cell r="P3181">
            <v>0</v>
          </cell>
          <cell r="Q3181">
            <v>0</v>
          </cell>
          <cell r="R3181">
            <v>0</v>
          </cell>
          <cell r="S3181">
            <v>0</v>
          </cell>
          <cell r="T3181">
            <v>-47600</v>
          </cell>
          <cell r="U3181">
            <v>67200</v>
          </cell>
          <cell r="V3181">
            <v>39412.379999999997</v>
          </cell>
          <cell r="W3181">
            <v>39412.379999999997</v>
          </cell>
          <cell r="X3181">
            <v>134992.38</v>
          </cell>
          <cell r="Y3181">
            <v>106808.79</v>
          </cell>
          <cell r="Z3181">
            <v>64003.26</v>
          </cell>
          <cell r="AA3181">
            <v>64003.26</v>
          </cell>
          <cell r="AB3181">
            <v>0</v>
          </cell>
          <cell r="AC3181">
            <v>0</v>
          </cell>
          <cell r="AD3181">
            <v>0</v>
          </cell>
          <cell r="AE3181">
            <v>0</v>
          </cell>
          <cell r="AF3181">
            <v>0</v>
          </cell>
          <cell r="AG3181">
            <v>0</v>
          </cell>
          <cell r="AH3181">
            <v>0</v>
          </cell>
          <cell r="AI3181">
            <v>0</v>
          </cell>
          <cell r="AJ3181">
            <v>0</v>
          </cell>
          <cell r="AK3181">
            <v>0</v>
          </cell>
          <cell r="AL3181">
            <v>0</v>
          </cell>
          <cell r="AM3181">
            <v>0</v>
          </cell>
          <cell r="AN3181">
            <v>0</v>
          </cell>
          <cell r="AO3181">
            <v>0</v>
          </cell>
          <cell r="AP3181">
            <v>0</v>
          </cell>
          <cell r="AQ3181">
            <v>0</v>
          </cell>
          <cell r="AR3181">
            <v>0</v>
          </cell>
          <cell r="AS3181">
            <v>0</v>
          </cell>
          <cell r="AT3181">
            <v>0</v>
          </cell>
          <cell r="AU3181">
            <v>0</v>
          </cell>
          <cell r="AV3181">
            <v>0</v>
          </cell>
          <cell r="AW3181">
            <v>0</v>
          </cell>
          <cell r="AX3181">
            <v>0</v>
          </cell>
          <cell r="AY3181">
            <v>0</v>
          </cell>
          <cell r="AZ3181">
            <v>0</v>
          </cell>
          <cell r="BA3181">
            <v>0</v>
          </cell>
          <cell r="BB3181">
            <v>0</v>
          </cell>
          <cell r="BC3181">
            <v>0</v>
          </cell>
          <cell r="BD3181">
            <v>0</v>
          </cell>
          <cell r="BE3181">
            <v>0</v>
          </cell>
          <cell r="BF3181">
            <v>0</v>
          </cell>
          <cell r="BG3181">
            <v>0</v>
          </cell>
          <cell r="BH3181">
            <v>0</v>
          </cell>
          <cell r="BI3181">
            <v>0</v>
          </cell>
          <cell r="BJ3181">
            <v>0</v>
          </cell>
          <cell r="BK3181">
            <v>0</v>
          </cell>
          <cell r="BL3181">
            <v>0</v>
          </cell>
        </row>
        <row r="3182">
          <cell r="B3182" t="str">
            <v>2.1.04.01.00208</v>
          </cell>
          <cell r="C3182" t="str">
            <v xml:space="preserve">NV BERDYANSK                                      </v>
          </cell>
          <cell r="D3182">
            <v>5</v>
          </cell>
          <cell r="E3182">
            <v>0</v>
          </cell>
          <cell r="F3182">
            <v>0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  <cell r="O3182">
            <v>0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  <cell r="T3182">
            <v>0</v>
          </cell>
          <cell r="U3182">
            <v>11218.28</v>
          </cell>
          <cell r="V3182">
            <v>9012.0400000000009</v>
          </cell>
          <cell r="W3182">
            <v>9012.0400000000009</v>
          </cell>
          <cell r="X3182">
            <v>9012.0400000000009</v>
          </cell>
          <cell r="Y3182">
            <v>0</v>
          </cell>
          <cell r="Z3182">
            <v>0</v>
          </cell>
          <cell r="AA3182">
            <v>0</v>
          </cell>
          <cell r="AB3182">
            <v>0</v>
          </cell>
          <cell r="AC3182">
            <v>0</v>
          </cell>
          <cell r="AD3182">
            <v>0</v>
          </cell>
          <cell r="AE3182">
            <v>0</v>
          </cell>
          <cell r="AF3182">
            <v>0</v>
          </cell>
          <cell r="AG3182">
            <v>0</v>
          </cell>
          <cell r="AH3182">
            <v>0</v>
          </cell>
          <cell r="AI3182">
            <v>0</v>
          </cell>
          <cell r="AJ3182">
            <v>0</v>
          </cell>
          <cell r="AK3182">
            <v>0</v>
          </cell>
          <cell r="AL3182">
            <v>0</v>
          </cell>
          <cell r="AM3182">
            <v>0</v>
          </cell>
          <cell r="AN3182">
            <v>0</v>
          </cell>
          <cell r="AO3182">
            <v>0</v>
          </cell>
          <cell r="AP3182">
            <v>0</v>
          </cell>
          <cell r="AQ3182">
            <v>0</v>
          </cell>
          <cell r="AR3182">
            <v>0</v>
          </cell>
          <cell r="AS3182">
            <v>0</v>
          </cell>
          <cell r="AT3182">
            <v>0</v>
          </cell>
          <cell r="AU3182">
            <v>0</v>
          </cell>
          <cell r="AV3182">
            <v>0</v>
          </cell>
          <cell r="AW3182">
            <v>0</v>
          </cell>
          <cell r="AX3182">
            <v>0</v>
          </cell>
          <cell r="AY3182">
            <v>0</v>
          </cell>
          <cell r="AZ3182">
            <v>0</v>
          </cell>
          <cell r="BA3182">
            <v>0</v>
          </cell>
          <cell r="BB3182">
            <v>0</v>
          </cell>
          <cell r="BC3182">
            <v>0</v>
          </cell>
          <cell r="BD3182">
            <v>0</v>
          </cell>
          <cell r="BE3182">
            <v>0</v>
          </cell>
          <cell r="BF3182">
            <v>0</v>
          </cell>
          <cell r="BG3182">
            <v>0</v>
          </cell>
          <cell r="BH3182">
            <v>0</v>
          </cell>
          <cell r="BI3182">
            <v>0</v>
          </cell>
          <cell r="BJ3182">
            <v>0</v>
          </cell>
          <cell r="BK3182">
            <v>0</v>
          </cell>
          <cell r="BL3182">
            <v>0</v>
          </cell>
        </row>
        <row r="3183">
          <cell r="B3183" t="str">
            <v>2.1.04.01.00209</v>
          </cell>
          <cell r="C3183" t="str">
            <v xml:space="preserve">NV KAPITONAS SERAFINAS                            </v>
          </cell>
          <cell r="D3183">
            <v>5</v>
          </cell>
          <cell r="E3183">
            <v>0</v>
          </cell>
          <cell r="F3183">
            <v>0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  <cell r="O3183">
            <v>0</v>
          </cell>
          <cell r="P3183">
            <v>0</v>
          </cell>
          <cell r="Q3183">
            <v>0</v>
          </cell>
          <cell r="R3183">
            <v>0</v>
          </cell>
          <cell r="S3183">
            <v>0</v>
          </cell>
          <cell r="T3183">
            <v>0</v>
          </cell>
          <cell r="U3183">
            <v>68927.63</v>
          </cell>
          <cell r="V3183">
            <v>68927.63</v>
          </cell>
          <cell r="W3183">
            <v>68927.63</v>
          </cell>
          <cell r="X3183">
            <v>54401.84</v>
          </cell>
          <cell r="Y3183">
            <v>42617.52</v>
          </cell>
          <cell r="Z3183">
            <v>42271.27</v>
          </cell>
          <cell r="AA3183">
            <v>42271.27</v>
          </cell>
          <cell r="AB3183">
            <v>0</v>
          </cell>
          <cell r="AC3183">
            <v>0</v>
          </cell>
          <cell r="AD3183">
            <v>0</v>
          </cell>
          <cell r="AE3183">
            <v>0</v>
          </cell>
          <cell r="AF3183">
            <v>0</v>
          </cell>
          <cell r="AG3183">
            <v>0</v>
          </cell>
          <cell r="AH3183">
            <v>0</v>
          </cell>
          <cell r="AI3183">
            <v>0</v>
          </cell>
          <cell r="AJ3183">
            <v>0</v>
          </cell>
          <cell r="AK3183">
            <v>0</v>
          </cell>
          <cell r="AL3183">
            <v>0</v>
          </cell>
          <cell r="AM3183">
            <v>0</v>
          </cell>
          <cell r="AN3183">
            <v>0</v>
          </cell>
          <cell r="AO3183">
            <v>0</v>
          </cell>
          <cell r="AP3183">
            <v>0</v>
          </cell>
          <cell r="AQ3183">
            <v>0</v>
          </cell>
          <cell r="AR3183">
            <v>0</v>
          </cell>
          <cell r="AS3183">
            <v>0</v>
          </cell>
          <cell r="AT3183">
            <v>0</v>
          </cell>
          <cell r="AU3183">
            <v>0</v>
          </cell>
          <cell r="AV3183">
            <v>0</v>
          </cell>
          <cell r="AW3183">
            <v>0</v>
          </cell>
          <cell r="AX3183">
            <v>0</v>
          </cell>
          <cell r="AY3183">
            <v>0</v>
          </cell>
          <cell r="AZ3183">
            <v>0</v>
          </cell>
          <cell r="BA3183">
            <v>0</v>
          </cell>
          <cell r="BB3183">
            <v>0</v>
          </cell>
          <cell r="BC3183">
            <v>0</v>
          </cell>
          <cell r="BD3183">
            <v>0</v>
          </cell>
          <cell r="BE3183">
            <v>0</v>
          </cell>
          <cell r="BF3183">
            <v>0</v>
          </cell>
          <cell r="BG3183">
            <v>0</v>
          </cell>
          <cell r="BH3183">
            <v>0</v>
          </cell>
          <cell r="BI3183">
            <v>0</v>
          </cell>
          <cell r="BJ3183">
            <v>0</v>
          </cell>
          <cell r="BK3183">
            <v>0</v>
          </cell>
          <cell r="BL3183">
            <v>0</v>
          </cell>
        </row>
        <row r="3184">
          <cell r="B3184" t="str">
            <v>2.1.04.01.00210</v>
          </cell>
          <cell r="C3184" t="str">
            <v xml:space="preserve">NV AZALEA                                         </v>
          </cell>
          <cell r="D3184">
            <v>5</v>
          </cell>
          <cell r="E3184">
            <v>0</v>
          </cell>
          <cell r="F3184">
            <v>0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  <cell r="O3184">
            <v>0</v>
          </cell>
          <cell r="P3184">
            <v>0</v>
          </cell>
          <cell r="Q3184">
            <v>0</v>
          </cell>
          <cell r="R3184">
            <v>0</v>
          </cell>
          <cell r="S3184">
            <v>0</v>
          </cell>
          <cell r="T3184">
            <v>0</v>
          </cell>
          <cell r="U3184">
            <v>0</v>
          </cell>
          <cell r="V3184">
            <v>172078.5</v>
          </cell>
          <cell r="W3184">
            <v>90539.04</v>
          </cell>
          <cell r="X3184">
            <v>90539.04</v>
          </cell>
          <cell r="Y3184">
            <v>65013.84</v>
          </cell>
          <cell r="Z3184">
            <v>62918.19</v>
          </cell>
          <cell r="AA3184">
            <v>62918.19</v>
          </cell>
          <cell r="AB3184">
            <v>0</v>
          </cell>
          <cell r="AC3184">
            <v>0</v>
          </cell>
          <cell r="AD3184">
            <v>0</v>
          </cell>
          <cell r="AE3184">
            <v>0</v>
          </cell>
          <cell r="AF3184">
            <v>0</v>
          </cell>
          <cell r="AG3184">
            <v>0</v>
          </cell>
          <cell r="AH3184">
            <v>0</v>
          </cell>
          <cell r="AI3184">
            <v>0</v>
          </cell>
          <cell r="AJ3184">
            <v>0</v>
          </cell>
          <cell r="AK3184">
            <v>0</v>
          </cell>
          <cell r="AL3184">
            <v>0</v>
          </cell>
          <cell r="AM3184">
            <v>0</v>
          </cell>
          <cell r="AN3184">
            <v>0</v>
          </cell>
          <cell r="AO3184">
            <v>0</v>
          </cell>
          <cell r="AP3184">
            <v>0</v>
          </cell>
          <cell r="AQ3184">
            <v>0</v>
          </cell>
          <cell r="AR3184">
            <v>0</v>
          </cell>
          <cell r="AS3184">
            <v>0</v>
          </cell>
          <cell r="AT3184">
            <v>0</v>
          </cell>
          <cell r="AU3184">
            <v>0</v>
          </cell>
          <cell r="AV3184">
            <v>0</v>
          </cell>
          <cell r="AW3184">
            <v>0</v>
          </cell>
          <cell r="AX3184">
            <v>0</v>
          </cell>
          <cell r="AY3184">
            <v>0</v>
          </cell>
          <cell r="AZ3184">
            <v>0</v>
          </cell>
          <cell r="BA3184">
            <v>0</v>
          </cell>
          <cell r="BB3184">
            <v>0</v>
          </cell>
          <cell r="BC3184">
            <v>0</v>
          </cell>
          <cell r="BD3184">
            <v>0</v>
          </cell>
          <cell r="BE3184">
            <v>0</v>
          </cell>
          <cell r="BF3184">
            <v>0</v>
          </cell>
          <cell r="BG3184">
            <v>0</v>
          </cell>
          <cell r="BH3184">
            <v>0</v>
          </cell>
          <cell r="BI3184">
            <v>0</v>
          </cell>
          <cell r="BJ3184">
            <v>0</v>
          </cell>
          <cell r="BK3184">
            <v>0</v>
          </cell>
          <cell r="BL3184">
            <v>0</v>
          </cell>
        </row>
        <row r="3185">
          <cell r="B3185" t="str">
            <v>2.1.04.01.00211</v>
          </cell>
          <cell r="C3185" t="str">
            <v xml:space="preserve">NV MEHMET EMIN                                    </v>
          </cell>
          <cell r="D3185">
            <v>5</v>
          </cell>
          <cell r="E3185">
            <v>0</v>
          </cell>
          <cell r="F3185">
            <v>0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  <cell r="O3185">
            <v>0</v>
          </cell>
          <cell r="P3185">
            <v>0</v>
          </cell>
          <cell r="Q3185">
            <v>0</v>
          </cell>
          <cell r="R3185">
            <v>0</v>
          </cell>
          <cell r="S3185">
            <v>0</v>
          </cell>
          <cell r="T3185">
            <v>0</v>
          </cell>
          <cell r="U3185">
            <v>0</v>
          </cell>
          <cell r="V3185">
            <v>49496.53</v>
          </cell>
          <cell r="W3185">
            <v>49496.53</v>
          </cell>
          <cell r="X3185">
            <v>35538.28</v>
          </cell>
          <cell r="Y3185">
            <v>57101.97</v>
          </cell>
          <cell r="Z3185">
            <v>31166.97</v>
          </cell>
          <cell r="AA3185">
            <v>31166.97</v>
          </cell>
          <cell r="AB3185">
            <v>0</v>
          </cell>
          <cell r="AC3185">
            <v>0</v>
          </cell>
          <cell r="AD3185">
            <v>0</v>
          </cell>
          <cell r="AE3185">
            <v>0</v>
          </cell>
          <cell r="AF3185">
            <v>0</v>
          </cell>
          <cell r="AG3185">
            <v>0</v>
          </cell>
          <cell r="AH3185">
            <v>0</v>
          </cell>
          <cell r="AI3185">
            <v>0</v>
          </cell>
          <cell r="AJ3185">
            <v>0</v>
          </cell>
          <cell r="AK3185">
            <v>0</v>
          </cell>
          <cell r="AL3185">
            <v>0</v>
          </cell>
          <cell r="AM3185">
            <v>0</v>
          </cell>
          <cell r="AN3185">
            <v>0</v>
          </cell>
          <cell r="AO3185">
            <v>0</v>
          </cell>
          <cell r="AP3185">
            <v>0</v>
          </cell>
          <cell r="AQ3185">
            <v>0</v>
          </cell>
          <cell r="AR3185">
            <v>0</v>
          </cell>
          <cell r="AS3185">
            <v>0</v>
          </cell>
          <cell r="AT3185">
            <v>0</v>
          </cell>
          <cell r="AU3185">
            <v>0</v>
          </cell>
          <cell r="AV3185">
            <v>0</v>
          </cell>
          <cell r="AW3185">
            <v>0</v>
          </cell>
          <cell r="AX3185">
            <v>0</v>
          </cell>
          <cell r="AY3185">
            <v>0</v>
          </cell>
          <cell r="AZ3185">
            <v>0</v>
          </cell>
          <cell r="BA3185">
            <v>0</v>
          </cell>
          <cell r="BB3185">
            <v>0</v>
          </cell>
          <cell r="BC3185">
            <v>0</v>
          </cell>
          <cell r="BD3185">
            <v>0</v>
          </cell>
          <cell r="BE3185">
            <v>0</v>
          </cell>
          <cell r="BF3185">
            <v>0</v>
          </cell>
          <cell r="BG3185">
            <v>0</v>
          </cell>
          <cell r="BH3185">
            <v>0</v>
          </cell>
          <cell r="BI3185">
            <v>0</v>
          </cell>
          <cell r="BJ3185">
            <v>0</v>
          </cell>
          <cell r="BK3185">
            <v>0</v>
          </cell>
          <cell r="BL3185">
            <v>0</v>
          </cell>
        </row>
        <row r="3186">
          <cell r="B3186" t="str">
            <v>2.1.04.01.00212</v>
          </cell>
          <cell r="C3186" t="str">
            <v xml:space="preserve">NV WALKA MLODYCH                                  </v>
          </cell>
          <cell r="D3186">
            <v>5</v>
          </cell>
          <cell r="E3186">
            <v>0</v>
          </cell>
          <cell r="F3186">
            <v>0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  <cell r="O3186">
            <v>0</v>
          </cell>
          <cell r="P3186">
            <v>0</v>
          </cell>
          <cell r="Q3186">
            <v>0</v>
          </cell>
          <cell r="R3186">
            <v>0</v>
          </cell>
          <cell r="S3186">
            <v>0</v>
          </cell>
          <cell r="T3186">
            <v>0</v>
          </cell>
          <cell r="U3186">
            <v>0</v>
          </cell>
          <cell r="V3186">
            <v>111001</v>
          </cell>
          <cell r="W3186">
            <v>111001</v>
          </cell>
          <cell r="X3186">
            <v>87134.18</v>
          </cell>
          <cell r="Y3186">
            <v>70909.179999999993</v>
          </cell>
          <cell r="Z3186">
            <v>-33810.82</v>
          </cell>
          <cell r="AA3186">
            <v>0</v>
          </cell>
          <cell r="AB3186">
            <v>0</v>
          </cell>
          <cell r="AC3186">
            <v>0</v>
          </cell>
          <cell r="AD3186">
            <v>0</v>
          </cell>
          <cell r="AE3186">
            <v>0</v>
          </cell>
          <cell r="AF3186">
            <v>0</v>
          </cell>
          <cell r="AG3186">
            <v>0</v>
          </cell>
          <cell r="AH3186">
            <v>0</v>
          </cell>
          <cell r="AI3186">
            <v>0</v>
          </cell>
          <cell r="AJ3186">
            <v>0</v>
          </cell>
          <cell r="AK3186">
            <v>0</v>
          </cell>
          <cell r="AL3186">
            <v>0</v>
          </cell>
          <cell r="AM3186">
            <v>0</v>
          </cell>
          <cell r="AN3186">
            <v>0</v>
          </cell>
          <cell r="AO3186">
            <v>0</v>
          </cell>
          <cell r="AP3186">
            <v>0</v>
          </cell>
          <cell r="AQ3186">
            <v>0</v>
          </cell>
          <cell r="AR3186">
            <v>0</v>
          </cell>
          <cell r="AS3186">
            <v>0</v>
          </cell>
          <cell r="AT3186">
            <v>0</v>
          </cell>
          <cell r="AU3186">
            <v>0</v>
          </cell>
          <cell r="AV3186">
            <v>0</v>
          </cell>
          <cell r="AW3186">
            <v>0</v>
          </cell>
          <cell r="AX3186">
            <v>0</v>
          </cell>
          <cell r="AY3186">
            <v>0</v>
          </cell>
          <cell r="AZ3186">
            <v>0</v>
          </cell>
          <cell r="BA3186">
            <v>0</v>
          </cell>
          <cell r="BB3186">
            <v>25803.62</v>
          </cell>
          <cell r="BC3186">
            <v>25803.62</v>
          </cell>
          <cell r="BD3186">
            <v>0</v>
          </cell>
          <cell r="BE3186">
            <v>0</v>
          </cell>
          <cell r="BF3186">
            <v>0</v>
          </cell>
          <cell r="BG3186">
            <v>0</v>
          </cell>
          <cell r="BH3186">
            <v>0</v>
          </cell>
          <cell r="BI3186">
            <v>0</v>
          </cell>
          <cell r="BJ3186">
            <v>0</v>
          </cell>
          <cell r="BK3186">
            <v>0</v>
          </cell>
          <cell r="BL3186">
            <v>0</v>
          </cell>
        </row>
        <row r="3187">
          <cell r="B3187" t="str">
            <v>2.1.04.01.00213</v>
          </cell>
          <cell r="C3187" t="str">
            <v xml:space="preserve">NV NAVAL GENT                                     </v>
          </cell>
          <cell r="D3187">
            <v>5</v>
          </cell>
          <cell r="E3187">
            <v>0</v>
          </cell>
          <cell r="F3187">
            <v>0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N3187">
            <v>0</v>
          </cell>
          <cell r="O3187">
            <v>0</v>
          </cell>
          <cell r="P3187">
            <v>0</v>
          </cell>
          <cell r="Q3187">
            <v>0</v>
          </cell>
          <cell r="R3187">
            <v>0</v>
          </cell>
          <cell r="S3187">
            <v>0</v>
          </cell>
          <cell r="T3187">
            <v>0</v>
          </cell>
          <cell r="U3187">
            <v>0</v>
          </cell>
          <cell r="V3187">
            <v>-11101.68</v>
          </cell>
          <cell r="W3187">
            <v>-33363.14</v>
          </cell>
          <cell r="X3187">
            <v>-51200.22</v>
          </cell>
          <cell r="Y3187">
            <v>0</v>
          </cell>
          <cell r="Z3187">
            <v>-1183.5999999999999</v>
          </cell>
          <cell r="AA3187">
            <v>0</v>
          </cell>
          <cell r="AB3187">
            <v>0</v>
          </cell>
          <cell r="AC3187">
            <v>0</v>
          </cell>
          <cell r="AD3187">
            <v>0</v>
          </cell>
          <cell r="AE3187">
            <v>0</v>
          </cell>
          <cell r="AF3187">
            <v>0</v>
          </cell>
          <cell r="AG3187">
            <v>0</v>
          </cell>
          <cell r="AH3187">
            <v>0</v>
          </cell>
          <cell r="AI3187">
            <v>0</v>
          </cell>
          <cell r="AJ3187">
            <v>0</v>
          </cell>
          <cell r="AK3187">
            <v>0</v>
          </cell>
          <cell r="AL3187">
            <v>0</v>
          </cell>
          <cell r="AM3187">
            <v>0</v>
          </cell>
          <cell r="AN3187">
            <v>0</v>
          </cell>
          <cell r="AO3187">
            <v>0</v>
          </cell>
          <cell r="AP3187">
            <v>0</v>
          </cell>
          <cell r="AQ3187">
            <v>0</v>
          </cell>
          <cell r="AR3187">
            <v>0</v>
          </cell>
          <cell r="AS3187">
            <v>0</v>
          </cell>
          <cell r="AT3187">
            <v>0</v>
          </cell>
          <cell r="AU3187">
            <v>0</v>
          </cell>
          <cell r="AV3187">
            <v>0</v>
          </cell>
          <cell r="AW3187">
            <v>0</v>
          </cell>
          <cell r="AX3187">
            <v>0</v>
          </cell>
          <cell r="AY3187">
            <v>0</v>
          </cell>
          <cell r="AZ3187">
            <v>0</v>
          </cell>
          <cell r="BA3187">
            <v>0</v>
          </cell>
          <cell r="BB3187">
            <v>0</v>
          </cell>
          <cell r="BC3187">
            <v>0</v>
          </cell>
          <cell r="BD3187">
            <v>0</v>
          </cell>
          <cell r="BE3187">
            <v>0</v>
          </cell>
          <cell r="BF3187">
            <v>0</v>
          </cell>
          <cell r="BG3187">
            <v>0</v>
          </cell>
          <cell r="BH3187">
            <v>0</v>
          </cell>
          <cell r="BI3187">
            <v>0</v>
          </cell>
          <cell r="BJ3187">
            <v>0</v>
          </cell>
          <cell r="BK3187">
            <v>0</v>
          </cell>
          <cell r="BL3187">
            <v>0</v>
          </cell>
        </row>
        <row r="3188">
          <cell r="B3188" t="str">
            <v>2.1.04.01.00214</v>
          </cell>
          <cell r="C3188" t="str">
            <v xml:space="preserve">NV LUCKY LADY                                     </v>
          </cell>
          <cell r="D3188">
            <v>5</v>
          </cell>
          <cell r="E3188">
            <v>0</v>
          </cell>
          <cell r="F3188">
            <v>0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  <cell r="O3188">
            <v>0</v>
          </cell>
          <cell r="P3188">
            <v>0</v>
          </cell>
          <cell r="Q3188">
            <v>0</v>
          </cell>
          <cell r="R3188">
            <v>0</v>
          </cell>
          <cell r="S3188">
            <v>0</v>
          </cell>
          <cell r="T3188">
            <v>0</v>
          </cell>
          <cell r="U3188">
            <v>0</v>
          </cell>
          <cell r="V3188">
            <v>0</v>
          </cell>
          <cell r="W3188">
            <v>93684.81</v>
          </cell>
          <cell r="X3188">
            <v>84276.99</v>
          </cell>
          <cell r="Y3188">
            <v>77499.11</v>
          </cell>
          <cell r="Z3188">
            <v>77499.11</v>
          </cell>
          <cell r="AA3188">
            <v>77499.11</v>
          </cell>
          <cell r="AB3188">
            <v>0</v>
          </cell>
          <cell r="AC3188">
            <v>0</v>
          </cell>
          <cell r="AD3188">
            <v>0</v>
          </cell>
          <cell r="AE3188">
            <v>0</v>
          </cell>
          <cell r="AF3188">
            <v>0</v>
          </cell>
          <cell r="AG3188">
            <v>0</v>
          </cell>
          <cell r="AH3188">
            <v>0</v>
          </cell>
          <cell r="AI3188">
            <v>0</v>
          </cell>
          <cell r="AJ3188">
            <v>0</v>
          </cell>
          <cell r="AK3188">
            <v>0</v>
          </cell>
          <cell r="AL3188">
            <v>0</v>
          </cell>
          <cell r="AM3188">
            <v>0</v>
          </cell>
          <cell r="AN3188">
            <v>0</v>
          </cell>
          <cell r="AO3188">
            <v>0</v>
          </cell>
          <cell r="AP3188">
            <v>0</v>
          </cell>
          <cell r="AQ3188">
            <v>0</v>
          </cell>
          <cell r="AR3188">
            <v>0</v>
          </cell>
          <cell r="AS3188">
            <v>0</v>
          </cell>
          <cell r="AT3188">
            <v>0</v>
          </cell>
          <cell r="AU3188">
            <v>0</v>
          </cell>
          <cell r="AV3188">
            <v>0</v>
          </cell>
          <cell r="AW3188">
            <v>0</v>
          </cell>
          <cell r="AX3188">
            <v>0</v>
          </cell>
          <cell r="AY3188">
            <v>0</v>
          </cell>
          <cell r="AZ3188">
            <v>0</v>
          </cell>
          <cell r="BA3188">
            <v>0</v>
          </cell>
          <cell r="BB3188">
            <v>0</v>
          </cell>
          <cell r="BC3188">
            <v>0</v>
          </cell>
          <cell r="BD3188">
            <v>0</v>
          </cell>
          <cell r="BE3188">
            <v>0</v>
          </cell>
          <cell r="BF3188">
            <v>0</v>
          </cell>
          <cell r="BG3188">
            <v>0</v>
          </cell>
          <cell r="BH3188">
            <v>0</v>
          </cell>
          <cell r="BI3188">
            <v>0</v>
          </cell>
          <cell r="BJ3188">
            <v>0</v>
          </cell>
          <cell r="BK3188">
            <v>0</v>
          </cell>
          <cell r="BL3188">
            <v>0</v>
          </cell>
        </row>
        <row r="3189">
          <cell r="B3189" t="str">
            <v>2.1.04.01.00215</v>
          </cell>
          <cell r="C3189" t="str">
            <v xml:space="preserve">NV AURORA TOPAZ                                   </v>
          </cell>
          <cell r="D3189">
            <v>5</v>
          </cell>
          <cell r="E3189">
            <v>0</v>
          </cell>
          <cell r="F3189">
            <v>0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  <cell r="O3189">
            <v>0</v>
          </cell>
          <cell r="P3189">
            <v>0</v>
          </cell>
          <cell r="Q3189">
            <v>0</v>
          </cell>
          <cell r="R3189">
            <v>0</v>
          </cell>
          <cell r="S3189">
            <v>0</v>
          </cell>
          <cell r="T3189">
            <v>0</v>
          </cell>
          <cell r="U3189">
            <v>0</v>
          </cell>
          <cell r="V3189">
            <v>0</v>
          </cell>
          <cell r="W3189">
            <v>64550.720000000001</v>
          </cell>
          <cell r="X3189">
            <v>12531.35</v>
          </cell>
          <cell r="Y3189">
            <v>0</v>
          </cell>
          <cell r="Z3189">
            <v>-31343.51</v>
          </cell>
          <cell r="AA3189">
            <v>0</v>
          </cell>
          <cell r="AB3189">
            <v>0</v>
          </cell>
          <cell r="AC3189">
            <v>0</v>
          </cell>
          <cell r="AD3189">
            <v>0</v>
          </cell>
          <cell r="AE3189">
            <v>0</v>
          </cell>
          <cell r="AF3189">
            <v>0</v>
          </cell>
          <cell r="AG3189">
            <v>0</v>
          </cell>
          <cell r="AH3189">
            <v>0</v>
          </cell>
          <cell r="AI3189">
            <v>0</v>
          </cell>
          <cell r="AJ3189">
            <v>0</v>
          </cell>
          <cell r="AK3189">
            <v>0</v>
          </cell>
          <cell r="AL3189">
            <v>0</v>
          </cell>
          <cell r="AM3189">
            <v>0</v>
          </cell>
          <cell r="AN3189">
            <v>0</v>
          </cell>
          <cell r="AO3189">
            <v>0</v>
          </cell>
          <cell r="AP3189">
            <v>0</v>
          </cell>
          <cell r="AQ3189">
            <v>0</v>
          </cell>
          <cell r="AR3189">
            <v>0</v>
          </cell>
          <cell r="AS3189">
            <v>0</v>
          </cell>
          <cell r="AT3189">
            <v>0</v>
          </cell>
          <cell r="AU3189">
            <v>0</v>
          </cell>
          <cell r="AV3189">
            <v>0</v>
          </cell>
          <cell r="AW3189">
            <v>0</v>
          </cell>
          <cell r="AX3189">
            <v>0</v>
          </cell>
          <cell r="AY3189">
            <v>0</v>
          </cell>
          <cell r="AZ3189">
            <v>0</v>
          </cell>
          <cell r="BA3189">
            <v>0</v>
          </cell>
          <cell r="BB3189">
            <v>0</v>
          </cell>
          <cell r="BC3189">
            <v>0</v>
          </cell>
          <cell r="BD3189">
            <v>0</v>
          </cell>
          <cell r="BE3189">
            <v>0</v>
          </cell>
          <cell r="BF3189">
            <v>0</v>
          </cell>
          <cell r="BG3189">
            <v>0</v>
          </cell>
          <cell r="BH3189">
            <v>0</v>
          </cell>
          <cell r="BI3189">
            <v>0</v>
          </cell>
          <cell r="BJ3189">
            <v>0</v>
          </cell>
          <cell r="BK3189">
            <v>0</v>
          </cell>
          <cell r="BL3189">
            <v>0</v>
          </cell>
        </row>
        <row r="3190">
          <cell r="B3190" t="str">
            <v>2.1.04.01.00216</v>
          </cell>
          <cell r="C3190" t="str">
            <v xml:space="preserve">NV NAVAL GENT                                     </v>
          </cell>
          <cell r="D3190">
            <v>5</v>
          </cell>
          <cell r="E3190">
            <v>0</v>
          </cell>
          <cell r="F3190">
            <v>0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  <cell r="O3190">
            <v>0</v>
          </cell>
          <cell r="P3190">
            <v>0</v>
          </cell>
          <cell r="Q3190">
            <v>0</v>
          </cell>
          <cell r="R3190">
            <v>0</v>
          </cell>
          <cell r="S3190">
            <v>0</v>
          </cell>
          <cell r="T3190">
            <v>0</v>
          </cell>
          <cell r="U3190">
            <v>0</v>
          </cell>
          <cell r="V3190">
            <v>0</v>
          </cell>
          <cell r="W3190">
            <v>115506.5</v>
          </cell>
          <cell r="X3190">
            <v>115506.5</v>
          </cell>
          <cell r="Y3190">
            <v>17312.419999999998</v>
          </cell>
          <cell r="Z3190">
            <v>17312.419999999998</v>
          </cell>
          <cell r="AA3190">
            <v>16128.82</v>
          </cell>
          <cell r="AB3190">
            <v>0</v>
          </cell>
          <cell r="AC3190">
            <v>0</v>
          </cell>
          <cell r="AD3190">
            <v>0</v>
          </cell>
          <cell r="AE3190">
            <v>0</v>
          </cell>
          <cell r="AF3190">
            <v>0</v>
          </cell>
          <cell r="AG3190">
            <v>0</v>
          </cell>
          <cell r="AH3190">
            <v>0</v>
          </cell>
          <cell r="AI3190">
            <v>0</v>
          </cell>
          <cell r="AJ3190">
            <v>0</v>
          </cell>
          <cell r="AK3190">
            <v>0</v>
          </cell>
          <cell r="AL3190">
            <v>0</v>
          </cell>
          <cell r="AM3190">
            <v>0</v>
          </cell>
          <cell r="AN3190">
            <v>0</v>
          </cell>
          <cell r="AO3190">
            <v>0</v>
          </cell>
          <cell r="AP3190">
            <v>0</v>
          </cell>
          <cell r="AQ3190">
            <v>0</v>
          </cell>
          <cell r="AR3190">
            <v>0</v>
          </cell>
          <cell r="AS3190">
            <v>0</v>
          </cell>
          <cell r="AT3190">
            <v>0</v>
          </cell>
          <cell r="AU3190">
            <v>0</v>
          </cell>
          <cell r="AV3190">
            <v>0</v>
          </cell>
          <cell r="AW3190">
            <v>0</v>
          </cell>
          <cell r="AX3190">
            <v>0</v>
          </cell>
          <cell r="AY3190">
            <v>0</v>
          </cell>
          <cell r="AZ3190">
            <v>0</v>
          </cell>
          <cell r="BA3190">
            <v>0</v>
          </cell>
          <cell r="BB3190">
            <v>0</v>
          </cell>
          <cell r="BC3190">
            <v>0</v>
          </cell>
          <cell r="BD3190">
            <v>0</v>
          </cell>
          <cell r="BE3190">
            <v>0</v>
          </cell>
          <cell r="BF3190">
            <v>0</v>
          </cell>
          <cell r="BG3190">
            <v>0</v>
          </cell>
          <cell r="BH3190">
            <v>0</v>
          </cell>
          <cell r="BI3190">
            <v>0</v>
          </cell>
          <cell r="BJ3190">
            <v>0</v>
          </cell>
          <cell r="BK3190">
            <v>0</v>
          </cell>
          <cell r="BL3190">
            <v>0</v>
          </cell>
        </row>
        <row r="3191">
          <cell r="B3191" t="str">
            <v>2.1.04.01.00217</v>
          </cell>
          <cell r="C3191" t="str">
            <v xml:space="preserve">NV TAMAR                                          </v>
          </cell>
          <cell r="D3191">
            <v>5</v>
          </cell>
          <cell r="E3191">
            <v>0</v>
          </cell>
          <cell r="F3191">
            <v>0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  <cell r="O3191">
            <v>0</v>
          </cell>
          <cell r="P3191">
            <v>0</v>
          </cell>
          <cell r="Q3191">
            <v>0</v>
          </cell>
          <cell r="R3191">
            <v>0</v>
          </cell>
          <cell r="S3191">
            <v>0</v>
          </cell>
          <cell r="T3191">
            <v>0</v>
          </cell>
          <cell r="U3191">
            <v>0</v>
          </cell>
          <cell r="V3191">
            <v>0</v>
          </cell>
          <cell r="W3191">
            <v>205460.8</v>
          </cell>
          <cell r="X3191">
            <v>202539.75</v>
          </cell>
          <cell r="Y3191">
            <v>34101.71</v>
          </cell>
          <cell r="Z3191">
            <v>107167.71</v>
          </cell>
          <cell r="AA3191">
            <v>107167.71</v>
          </cell>
          <cell r="AB3191">
            <v>0</v>
          </cell>
          <cell r="AC3191">
            <v>0</v>
          </cell>
          <cell r="AD3191">
            <v>0</v>
          </cell>
          <cell r="AE3191">
            <v>0</v>
          </cell>
          <cell r="AF3191">
            <v>0</v>
          </cell>
          <cell r="AG3191">
            <v>0</v>
          </cell>
          <cell r="AH3191">
            <v>0</v>
          </cell>
          <cell r="AI3191">
            <v>0</v>
          </cell>
          <cell r="AJ3191">
            <v>0</v>
          </cell>
          <cell r="AK3191">
            <v>0</v>
          </cell>
          <cell r="AL3191">
            <v>0</v>
          </cell>
          <cell r="AM3191">
            <v>0</v>
          </cell>
          <cell r="AN3191">
            <v>0</v>
          </cell>
          <cell r="AO3191">
            <v>0</v>
          </cell>
          <cell r="AP3191">
            <v>0</v>
          </cell>
          <cell r="AQ3191">
            <v>0</v>
          </cell>
          <cell r="AR3191">
            <v>0</v>
          </cell>
          <cell r="AS3191">
            <v>0</v>
          </cell>
          <cell r="AT3191">
            <v>0</v>
          </cell>
          <cell r="AU3191">
            <v>0</v>
          </cell>
          <cell r="AV3191">
            <v>0</v>
          </cell>
          <cell r="AW3191">
            <v>0</v>
          </cell>
          <cell r="AX3191">
            <v>0</v>
          </cell>
          <cell r="AY3191">
            <v>0</v>
          </cell>
          <cell r="AZ3191">
            <v>0</v>
          </cell>
          <cell r="BA3191">
            <v>0</v>
          </cell>
          <cell r="BB3191">
            <v>0</v>
          </cell>
          <cell r="BC3191">
            <v>0</v>
          </cell>
          <cell r="BD3191">
            <v>0</v>
          </cell>
          <cell r="BE3191">
            <v>0</v>
          </cell>
          <cell r="BF3191">
            <v>0</v>
          </cell>
          <cell r="BG3191">
            <v>0</v>
          </cell>
          <cell r="BH3191">
            <v>0</v>
          </cell>
          <cell r="BI3191">
            <v>0</v>
          </cell>
          <cell r="BJ3191">
            <v>0</v>
          </cell>
          <cell r="BK3191">
            <v>0</v>
          </cell>
          <cell r="BL3191">
            <v>0</v>
          </cell>
        </row>
        <row r="3192">
          <cell r="B3192" t="str">
            <v>2.1.04.01.00218</v>
          </cell>
          <cell r="C3192" t="str">
            <v xml:space="preserve">NV PETALIS                                        </v>
          </cell>
          <cell r="D3192">
            <v>5</v>
          </cell>
          <cell r="E3192">
            <v>0</v>
          </cell>
          <cell r="F3192">
            <v>0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  <cell r="O3192">
            <v>0</v>
          </cell>
          <cell r="P3192">
            <v>0</v>
          </cell>
          <cell r="Q3192">
            <v>0</v>
          </cell>
          <cell r="R3192">
            <v>0</v>
          </cell>
          <cell r="S3192">
            <v>0</v>
          </cell>
          <cell r="T3192">
            <v>0</v>
          </cell>
          <cell r="U3192">
            <v>0</v>
          </cell>
          <cell r="V3192">
            <v>0</v>
          </cell>
          <cell r="W3192">
            <v>155628.54999999999</v>
          </cell>
          <cell r="X3192">
            <v>74614.240000000005</v>
          </cell>
          <cell r="Y3192">
            <v>0</v>
          </cell>
          <cell r="Z3192">
            <v>-29500</v>
          </cell>
          <cell r="AA3192">
            <v>0</v>
          </cell>
          <cell r="AB3192">
            <v>0</v>
          </cell>
          <cell r="AC3192">
            <v>0</v>
          </cell>
          <cell r="AD3192">
            <v>0</v>
          </cell>
          <cell r="AE3192">
            <v>0</v>
          </cell>
          <cell r="AF3192">
            <v>0</v>
          </cell>
          <cell r="AG3192">
            <v>0</v>
          </cell>
          <cell r="AH3192">
            <v>0</v>
          </cell>
          <cell r="AI3192">
            <v>0</v>
          </cell>
          <cell r="AJ3192">
            <v>0</v>
          </cell>
          <cell r="AK3192">
            <v>0</v>
          </cell>
          <cell r="AL3192">
            <v>0</v>
          </cell>
          <cell r="AM3192">
            <v>0</v>
          </cell>
          <cell r="AN3192">
            <v>0</v>
          </cell>
          <cell r="AO3192">
            <v>0</v>
          </cell>
          <cell r="AP3192">
            <v>0</v>
          </cell>
          <cell r="AQ3192">
            <v>0</v>
          </cell>
          <cell r="AR3192">
            <v>0</v>
          </cell>
          <cell r="AS3192">
            <v>0</v>
          </cell>
          <cell r="AT3192">
            <v>0</v>
          </cell>
          <cell r="AU3192">
            <v>0</v>
          </cell>
          <cell r="AV3192">
            <v>0</v>
          </cell>
          <cell r="AW3192">
            <v>0</v>
          </cell>
          <cell r="AX3192">
            <v>0</v>
          </cell>
          <cell r="AY3192">
            <v>0</v>
          </cell>
          <cell r="AZ3192">
            <v>0</v>
          </cell>
          <cell r="BA3192">
            <v>0</v>
          </cell>
          <cell r="BB3192">
            <v>0</v>
          </cell>
          <cell r="BC3192">
            <v>0</v>
          </cell>
          <cell r="BD3192">
            <v>0</v>
          </cell>
          <cell r="BE3192">
            <v>0</v>
          </cell>
          <cell r="BF3192">
            <v>0</v>
          </cell>
          <cell r="BG3192">
            <v>0</v>
          </cell>
          <cell r="BH3192">
            <v>0</v>
          </cell>
          <cell r="BI3192">
            <v>0</v>
          </cell>
          <cell r="BJ3192">
            <v>0</v>
          </cell>
          <cell r="BK3192">
            <v>0</v>
          </cell>
          <cell r="BL3192">
            <v>0</v>
          </cell>
        </row>
        <row r="3193">
          <cell r="B3193" t="str">
            <v>2.1.04.01.00219</v>
          </cell>
          <cell r="C3193" t="str">
            <v xml:space="preserve">NV ELENI M                                        </v>
          </cell>
          <cell r="D3193">
            <v>5</v>
          </cell>
          <cell r="E3193">
            <v>0</v>
          </cell>
          <cell r="F3193">
            <v>0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  <cell r="M3193">
            <v>0</v>
          </cell>
          <cell r="N3193">
            <v>0</v>
          </cell>
          <cell r="O3193">
            <v>0</v>
          </cell>
          <cell r="P3193">
            <v>0</v>
          </cell>
          <cell r="Q3193">
            <v>0</v>
          </cell>
          <cell r="R3193">
            <v>0</v>
          </cell>
          <cell r="S3193">
            <v>0</v>
          </cell>
          <cell r="T3193">
            <v>0</v>
          </cell>
          <cell r="U3193">
            <v>0</v>
          </cell>
          <cell r="V3193">
            <v>0</v>
          </cell>
          <cell r="W3193">
            <v>0</v>
          </cell>
          <cell r="X3193">
            <v>30503.439999999999</v>
          </cell>
          <cell r="Y3193">
            <v>0</v>
          </cell>
          <cell r="Z3193">
            <v>0</v>
          </cell>
          <cell r="AA3193">
            <v>155609.82999999999</v>
          </cell>
          <cell r="AB3193">
            <v>109988.13</v>
          </cell>
          <cell r="AC3193">
            <v>-19011.87</v>
          </cell>
          <cell r="AD3193">
            <v>-19011.87</v>
          </cell>
          <cell r="AE3193">
            <v>-19011.87</v>
          </cell>
          <cell r="AF3193">
            <v>0</v>
          </cell>
          <cell r="AG3193">
            <v>0</v>
          </cell>
          <cell r="AH3193">
            <v>0</v>
          </cell>
          <cell r="AI3193">
            <v>0</v>
          </cell>
          <cell r="AJ3193">
            <v>0</v>
          </cell>
          <cell r="AK3193">
            <v>0</v>
          </cell>
          <cell r="AL3193">
            <v>0</v>
          </cell>
          <cell r="AM3193">
            <v>0</v>
          </cell>
          <cell r="AN3193">
            <v>0</v>
          </cell>
          <cell r="AO3193">
            <v>0</v>
          </cell>
          <cell r="AP3193">
            <v>0</v>
          </cell>
          <cell r="AQ3193">
            <v>0</v>
          </cell>
          <cell r="AR3193">
            <v>0</v>
          </cell>
          <cell r="AS3193">
            <v>0</v>
          </cell>
          <cell r="AT3193">
            <v>0</v>
          </cell>
          <cell r="AU3193">
            <v>0</v>
          </cell>
          <cell r="AV3193">
            <v>0</v>
          </cell>
          <cell r="AW3193">
            <v>0</v>
          </cell>
          <cell r="AX3193">
            <v>0</v>
          </cell>
          <cell r="AY3193">
            <v>0</v>
          </cell>
          <cell r="AZ3193">
            <v>0</v>
          </cell>
          <cell r="BA3193">
            <v>0</v>
          </cell>
          <cell r="BB3193">
            <v>0</v>
          </cell>
          <cell r="BC3193">
            <v>0</v>
          </cell>
          <cell r="BD3193">
            <v>0</v>
          </cell>
          <cell r="BE3193">
            <v>0</v>
          </cell>
          <cell r="BF3193">
            <v>0</v>
          </cell>
          <cell r="BG3193">
            <v>0</v>
          </cell>
          <cell r="BH3193">
            <v>0</v>
          </cell>
          <cell r="BI3193">
            <v>0</v>
          </cell>
          <cell r="BJ3193">
            <v>0</v>
          </cell>
          <cell r="BK3193">
            <v>0</v>
          </cell>
          <cell r="BL3193">
            <v>0</v>
          </cell>
        </row>
        <row r="3194">
          <cell r="B3194" t="str">
            <v>2.1.04.01.00220</v>
          </cell>
          <cell r="C3194" t="str">
            <v xml:space="preserve">NV VAN DYCK                                       </v>
          </cell>
          <cell r="D3194">
            <v>5</v>
          </cell>
          <cell r="E3194">
            <v>0</v>
          </cell>
          <cell r="F3194">
            <v>0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  <cell r="M3194">
            <v>0</v>
          </cell>
          <cell r="N3194">
            <v>0</v>
          </cell>
          <cell r="O3194">
            <v>0</v>
          </cell>
          <cell r="P3194">
            <v>0</v>
          </cell>
          <cell r="Q3194">
            <v>0</v>
          </cell>
          <cell r="R3194">
            <v>0</v>
          </cell>
          <cell r="S3194">
            <v>0</v>
          </cell>
          <cell r="T3194">
            <v>0</v>
          </cell>
          <cell r="U3194">
            <v>0</v>
          </cell>
          <cell r="V3194">
            <v>0</v>
          </cell>
          <cell r="W3194">
            <v>207690</v>
          </cell>
          <cell r="X3194">
            <v>73300.08</v>
          </cell>
          <cell r="Y3194">
            <v>186011.43</v>
          </cell>
          <cell r="Z3194">
            <v>50380.11</v>
          </cell>
          <cell r="AA3194">
            <v>48220.83</v>
          </cell>
          <cell r="AB3194">
            <v>0</v>
          </cell>
          <cell r="AC3194">
            <v>0</v>
          </cell>
          <cell r="AD3194">
            <v>0</v>
          </cell>
          <cell r="AE3194">
            <v>0</v>
          </cell>
          <cell r="AF3194">
            <v>0</v>
          </cell>
          <cell r="AG3194">
            <v>0</v>
          </cell>
          <cell r="AH3194">
            <v>0</v>
          </cell>
          <cell r="AI3194">
            <v>0</v>
          </cell>
          <cell r="AJ3194">
            <v>0</v>
          </cell>
          <cell r="AK3194">
            <v>0</v>
          </cell>
          <cell r="AL3194">
            <v>0</v>
          </cell>
          <cell r="AM3194">
            <v>0</v>
          </cell>
          <cell r="AN3194">
            <v>0</v>
          </cell>
          <cell r="AO3194">
            <v>0</v>
          </cell>
          <cell r="AP3194">
            <v>0</v>
          </cell>
          <cell r="AQ3194">
            <v>0</v>
          </cell>
          <cell r="AR3194">
            <v>0</v>
          </cell>
          <cell r="AS3194">
            <v>0</v>
          </cell>
          <cell r="AT3194">
            <v>0</v>
          </cell>
          <cell r="AU3194">
            <v>0</v>
          </cell>
          <cell r="AV3194">
            <v>0</v>
          </cell>
          <cell r="AW3194">
            <v>0</v>
          </cell>
          <cell r="AX3194">
            <v>0</v>
          </cell>
          <cell r="AY3194">
            <v>0</v>
          </cell>
          <cell r="AZ3194">
            <v>0</v>
          </cell>
          <cell r="BA3194">
            <v>0</v>
          </cell>
          <cell r="BB3194">
            <v>0</v>
          </cell>
          <cell r="BC3194">
            <v>0</v>
          </cell>
          <cell r="BD3194">
            <v>0</v>
          </cell>
          <cell r="BE3194">
            <v>0</v>
          </cell>
          <cell r="BF3194">
            <v>0</v>
          </cell>
          <cell r="BG3194">
            <v>0</v>
          </cell>
          <cell r="BH3194">
            <v>0</v>
          </cell>
          <cell r="BI3194">
            <v>0</v>
          </cell>
          <cell r="BJ3194">
            <v>0</v>
          </cell>
          <cell r="BK3194">
            <v>0</v>
          </cell>
          <cell r="BL3194">
            <v>0</v>
          </cell>
        </row>
        <row r="3195">
          <cell r="B3195" t="str">
            <v>2.1.04.01.00221</v>
          </cell>
          <cell r="C3195" t="str">
            <v xml:space="preserve">NV ARIEL                                          </v>
          </cell>
          <cell r="D3195">
            <v>5</v>
          </cell>
          <cell r="E3195">
            <v>0</v>
          </cell>
          <cell r="F3195">
            <v>0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  <cell r="O3195">
            <v>0</v>
          </cell>
          <cell r="P3195">
            <v>0</v>
          </cell>
          <cell r="Q3195">
            <v>0</v>
          </cell>
          <cell r="R3195">
            <v>0</v>
          </cell>
          <cell r="S3195">
            <v>0</v>
          </cell>
          <cell r="T3195">
            <v>0</v>
          </cell>
          <cell r="U3195">
            <v>0</v>
          </cell>
          <cell r="V3195">
            <v>0</v>
          </cell>
          <cell r="W3195">
            <v>196973</v>
          </cell>
          <cell r="X3195">
            <v>196973</v>
          </cell>
          <cell r="Y3195">
            <v>110924</v>
          </cell>
          <cell r="Z3195">
            <v>21149</v>
          </cell>
          <cell r="AA3195">
            <v>21149</v>
          </cell>
          <cell r="AB3195">
            <v>0</v>
          </cell>
          <cell r="AC3195">
            <v>0</v>
          </cell>
          <cell r="AD3195">
            <v>0</v>
          </cell>
          <cell r="AE3195">
            <v>0</v>
          </cell>
          <cell r="AF3195">
            <v>0</v>
          </cell>
          <cell r="AG3195">
            <v>0</v>
          </cell>
          <cell r="AH3195">
            <v>0</v>
          </cell>
          <cell r="AI3195">
            <v>0</v>
          </cell>
          <cell r="AJ3195">
            <v>0</v>
          </cell>
          <cell r="AK3195">
            <v>0</v>
          </cell>
          <cell r="AL3195">
            <v>0</v>
          </cell>
          <cell r="AM3195">
            <v>0</v>
          </cell>
          <cell r="AN3195">
            <v>0</v>
          </cell>
          <cell r="AO3195">
            <v>0</v>
          </cell>
          <cell r="AP3195">
            <v>0</v>
          </cell>
          <cell r="AQ3195">
            <v>0</v>
          </cell>
          <cell r="AR3195">
            <v>0</v>
          </cell>
          <cell r="AS3195">
            <v>0</v>
          </cell>
          <cell r="AT3195">
            <v>0</v>
          </cell>
          <cell r="AU3195">
            <v>0</v>
          </cell>
          <cell r="AV3195">
            <v>0</v>
          </cell>
          <cell r="AW3195">
            <v>0</v>
          </cell>
          <cell r="AX3195">
            <v>0</v>
          </cell>
          <cell r="AY3195">
            <v>0</v>
          </cell>
          <cell r="AZ3195">
            <v>0</v>
          </cell>
          <cell r="BA3195">
            <v>0</v>
          </cell>
          <cell r="BB3195">
            <v>0</v>
          </cell>
          <cell r="BC3195">
            <v>0</v>
          </cell>
          <cell r="BD3195">
            <v>0</v>
          </cell>
          <cell r="BE3195">
            <v>0</v>
          </cell>
          <cell r="BF3195">
            <v>0</v>
          </cell>
          <cell r="BG3195">
            <v>0</v>
          </cell>
          <cell r="BH3195">
            <v>0</v>
          </cell>
          <cell r="BI3195">
            <v>0</v>
          </cell>
          <cell r="BJ3195">
            <v>0</v>
          </cell>
          <cell r="BK3195">
            <v>0</v>
          </cell>
          <cell r="BL3195">
            <v>0</v>
          </cell>
        </row>
        <row r="3196">
          <cell r="B3196" t="str">
            <v>2.1.04.01.00222</v>
          </cell>
          <cell r="C3196" t="str">
            <v xml:space="preserve">NV INCE B                                         </v>
          </cell>
          <cell r="D3196">
            <v>5</v>
          </cell>
          <cell r="E3196">
            <v>0</v>
          </cell>
          <cell r="F3196">
            <v>0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  <cell r="O3196">
            <v>0</v>
          </cell>
          <cell r="P3196">
            <v>0</v>
          </cell>
          <cell r="Q3196">
            <v>0</v>
          </cell>
          <cell r="R3196">
            <v>0</v>
          </cell>
          <cell r="S3196">
            <v>0</v>
          </cell>
          <cell r="T3196">
            <v>0</v>
          </cell>
          <cell r="U3196">
            <v>0</v>
          </cell>
          <cell r="V3196">
            <v>0</v>
          </cell>
          <cell r="W3196">
            <v>-62521.760000000002</v>
          </cell>
          <cell r="X3196">
            <v>370793.67</v>
          </cell>
          <cell r="Y3196">
            <v>50408.28</v>
          </cell>
          <cell r="Z3196">
            <v>229458.28</v>
          </cell>
          <cell r="AA3196">
            <v>60645.43</v>
          </cell>
          <cell r="AB3196">
            <v>0</v>
          </cell>
          <cell r="AC3196">
            <v>0</v>
          </cell>
          <cell r="AD3196">
            <v>0</v>
          </cell>
          <cell r="AE3196">
            <v>0</v>
          </cell>
          <cell r="AF3196">
            <v>0</v>
          </cell>
          <cell r="AG3196">
            <v>0</v>
          </cell>
          <cell r="AH3196">
            <v>0</v>
          </cell>
          <cell r="AI3196">
            <v>0</v>
          </cell>
          <cell r="AJ3196">
            <v>0</v>
          </cell>
          <cell r="AK3196">
            <v>0</v>
          </cell>
          <cell r="AL3196">
            <v>0</v>
          </cell>
          <cell r="AM3196">
            <v>0</v>
          </cell>
          <cell r="AN3196">
            <v>0</v>
          </cell>
          <cell r="AO3196">
            <v>0</v>
          </cell>
          <cell r="AP3196">
            <v>0</v>
          </cell>
          <cell r="AQ3196">
            <v>0</v>
          </cell>
          <cell r="AR3196">
            <v>0</v>
          </cell>
          <cell r="AS3196">
            <v>0</v>
          </cell>
          <cell r="AT3196">
            <v>0</v>
          </cell>
          <cell r="AU3196">
            <v>0</v>
          </cell>
          <cell r="AV3196">
            <v>0</v>
          </cell>
          <cell r="AW3196">
            <v>0</v>
          </cell>
          <cell r="AX3196">
            <v>0</v>
          </cell>
          <cell r="AY3196">
            <v>0</v>
          </cell>
          <cell r="AZ3196">
            <v>0</v>
          </cell>
          <cell r="BA3196">
            <v>0</v>
          </cell>
          <cell r="BB3196">
            <v>0</v>
          </cell>
          <cell r="BC3196">
            <v>0</v>
          </cell>
          <cell r="BD3196">
            <v>0</v>
          </cell>
          <cell r="BE3196">
            <v>0</v>
          </cell>
          <cell r="BF3196">
            <v>0</v>
          </cell>
          <cell r="BG3196">
            <v>0</v>
          </cell>
          <cell r="BH3196">
            <v>0</v>
          </cell>
          <cell r="BI3196">
            <v>0</v>
          </cell>
          <cell r="BJ3196">
            <v>0</v>
          </cell>
          <cell r="BK3196">
            <v>0</v>
          </cell>
          <cell r="BL3196">
            <v>0</v>
          </cell>
        </row>
        <row r="3197">
          <cell r="B3197" t="str">
            <v>2.1.04.01.00223</v>
          </cell>
          <cell r="C3197" t="str">
            <v xml:space="preserve">NV STRANGE ATRACTO                                </v>
          </cell>
          <cell r="D3197">
            <v>5</v>
          </cell>
          <cell r="E3197">
            <v>0</v>
          </cell>
          <cell r="F3197">
            <v>0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  <cell r="O3197">
            <v>0</v>
          </cell>
          <cell r="P3197">
            <v>0</v>
          </cell>
          <cell r="Q3197">
            <v>0</v>
          </cell>
          <cell r="R3197">
            <v>0</v>
          </cell>
          <cell r="S3197">
            <v>0</v>
          </cell>
          <cell r="T3197">
            <v>0</v>
          </cell>
          <cell r="U3197">
            <v>0</v>
          </cell>
          <cell r="V3197">
            <v>0</v>
          </cell>
          <cell r="W3197">
            <v>0</v>
          </cell>
          <cell r="X3197">
            <v>-24436.720000000001</v>
          </cell>
          <cell r="Y3197">
            <v>0</v>
          </cell>
          <cell r="Z3197">
            <v>-870</v>
          </cell>
          <cell r="AA3197">
            <v>0</v>
          </cell>
          <cell r="AB3197">
            <v>0</v>
          </cell>
          <cell r="AC3197">
            <v>0</v>
          </cell>
          <cell r="AD3197">
            <v>0</v>
          </cell>
          <cell r="AE3197">
            <v>0</v>
          </cell>
          <cell r="AF3197">
            <v>0</v>
          </cell>
          <cell r="AG3197">
            <v>0</v>
          </cell>
          <cell r="AH3197">
            <v>0</v>
          </cell>
          <cell r="AI3197">
            <v>0</v>
          </cell>
          <cell r="AJ3197">
            <v>0</v>
          </cell>
          <cell r="AK3197">
            <v>0</v>
          </cell>
          <cell r="AL3197">
            <v>0</v>
          </cell>
          <cell r="AM3197">
            <v>0</v>
          </cell>
          <cell r="AN3197">
            <v>0</v>
          </cell>
          <cell r="AO3197">
            <v>0</v>
          </cell>
          <cell r="AP3197">
            <v>0</v>
          </cell>
          <cell r="AQ3197">
            <v>0</v>
          </cell>
          <cell r="AR3197">
            <v>0</v>
          </cell>
          <cell r="AS3197">
            <v>0</v>
          </cell>
          <cell r="AT3197">
            <v>0</v>
          </cell>
          <cell r="AU3197">
            <v>0</v>
          </cell>
          <cell r="AV3197">
            <v>0</v>
          </cell>
          <cell r="AW3197">
            <v>0</v>
          </cell>
          <cell r="AX3197">
            <v>0</v>
          </cell>
          <cell r="AY3197">
            <v>0</v>
          </cell>
          <cell r="AZ3197">
            <v>0</v>
          </cell>
          <cell r="BA3197">
            <v>0</v>
          </cell>
          <cell r="BB3197">
            <v>0</v>
          </cell>
          <cell r="BC3197">
            <v>0</v>
          </cell>
          <cell r="BD3197">
            <v>0</v>
          </cell>
          <cell r="BE3197">
            <v>0</v>
          </cell>
          <cell r="BF3197">
            <v>0</v>
          </cell>
          <cell r="BG3197">
            <v>0</v>
          </cell>
          <cell r="BH3197">
            <v>0</v>
          </cell>
          <cell r="BI3197">
            <v>0</v>
          </cell>
          <cell r="BJ3197">
            <v>0</v>
          </cell>
          <cell r="BK3197">
            <v>0</v>
          </cell>
          <cell r="BL3197">
            <v>0</v>
          </cell>
        </row>
        <row r="3198">
          <cell r="B3198" t="str">
            <v>2.1.04.01.00224</v>
          </cell>
          <cell r="C3198" t="str">
            <v xml:space="preserve">NV ENY                                            </v>
          </cell>
          <cell r="D3198">
            <v>5</v>
          </cell>
          <cell r="E3198">
            <v>0</v>
          </cell>
          <cell r="F3198">
            <v>0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  <cell r="O3198">
            <v>0</v>
          </cell>
          <cell r="P3198">
            <v>0</v>
          </cell>
          <cell r="Q3198">
            <v>0</v>
          </cell>
          <cell r="R3198">
            <v>0</v>
          </cell>
          <cell r="S3198">
            <v>0</v>
          </cell>
          <cell r="T3198">
            <v>0</v>
          </cell>
          <cell r="U3198">
            <v>0</v>
          </cell>
          <cell r="V3198">
            <v>0</v>
          </cell>
          <cell r="W3198">
            <v>0</v>
          </cell>
          <cell r="X3198">
            <v>156120</v>
          </cell>
          <cell r="Y3198">
            <v>98662.11</v>
          </cell>
          <cell r="Z3198">
            <v>98662.11</v>
          </cell>
          <cell r="AA3198">
            <v>98662.11</v>
          </cell>
          <cell r="AB3198">
            <v>0</v>
          </cell>
          <cell r="AC3198">
            <v>0</v>
          </cell>
          <cell r="AD3198">
            <v>0</v>
          </cell>
          <cell r="AE3198">
            <v>0</v>
          </cell>
          <cell r="AF3198">
            <v>0</v>
          </cell>
          <cell r="AG3198">
            <v>0</v>
          </cell>
          <cell r="AH3198">
            <v>0</v>
          </cell>
          <cell r="AI3198">
            <v>0</v>
          </cell>
          <cell r="AJ3198">
            <v>0</v>
          </cell>
          <cell r="AK3198">
            <v>0</v>
          </cell>
          <cell r="AL3198">
            <v>0</v>
          </cell>
          <cell r="AM3198">
            <v>0</v>
          </cell>
          <cell r="AN3198">
            <v>0</v>
          </cell>
          <cell r="AO3198">
            <v>0</v>
          </cell>
          <cell r="AP3198">
            <v>0</v>
          </cell>
          <cell r="AQ3198">
            <v>0</v>
          </cell>
          <cell r="AR3198">
            <v>0</v>
          </cell>
          <cell r="AS3198">
            <v>0</v>
          </cell>
          <cell r="AT3198">
            <v>0</v>
          </cell>
          <cell r="AU3198">
            <v>0</v>
          </cell>
          <cell r="AV3198">
            <v>0</v>
          </cell>
          <cell r="AW3198">
            <v>0</v>
          </cell>
          <cell r="AX3198">
            <v>0</v>
          </cell>
          <cell r="AY3198">
            <v>0</v>
          </cell>
          <cell r="AZ3198">
            <v>0</v>
          </cell>
          <cell r="BA3198">
            <v>0</v>
          </cell>
          <cell r="BB3198">
            <v>0</v>
          </cell>
          <cell r="BC3198">
            <v>0</v>
          </cell>
          <cell r="BD3198">
            <v>0</v>
          </cell>
          <cell r="BE3198">
            <v>0</v>
          </cell>
          <cell r="BF3198">
            <v>0</v>
          </cell>
          <cell r="BG3198">
            <v>0</v>
          </cell>
          <cell r="BH3198">
            <v>0</v>
          </cell>
          <cell r="BI3198">
            <v>0</v>
          </cell>
          <cell r="BJ3198">
            <v>0</v>
          </cell>
          <cell r="BK3198">
            <v>0</v>
          </cell>
          <cell r="BL3198">
            <v>0</v>
          </cell>
        </row>
        <row r="3199">
          <cell r="B3199" t="str">
            <v>2.1.04.01.00225</v>
          </cell>
          <cell r="C3199" t="str">
            <v xml:space="preserve">NV ALFA                                           </v>
          </cell>
          <cell r="D3199">
            <v>5</v>
          </cell>
          <cell r="E3199">
            <v>0</v>
          </cell>
          <cell r="F3199">
            <v>0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  <cell r="O3199">
            <v>0</v>
          </cell>
          <cell r="P3199">
            <v>0</v>
          </cell>
          <cell r="Q3199">
            <v>0</v>
          </cell>
          <cell r="R3199">
            <v>0</v>
          </cell>
          <cell r="S3199">
            <v>0</v>
          </cell>
          <cell r="T3199">
            <v>0</v>
          </cell>
          <cell r="U3199">
            <v>0</v>
          </cell>
          <cell r="V3199">
            <v>0</v>
          </cell>
          <cell r="W3199">
            <v>0</v>
          </cell>
          <cell r="X3199">
            <v>107769.12</v>
          </cell>
          <cell r="Y3199">
            <v>25440.5</v>
          </cell>
          <cell r="Z3199">
            <v>36578.93</v>
          </cell>
          <cell r="AA3199">
            <v>25440.5</v>
          </cell>
          <cell r="AB3199">
            <v>0</v>
          </cell>
          <cell r="AC3199">
            <v>0</v>
          </cell>
          <cell r="AD3199">
            <v>0</v>
          </cell>
          <cell r="AE3199">
            <v>0</v>
          </cell>
          <cell r="AF3199">
            <v>0</v>
          </cell>
          <cell r="AG3199">
            <v>0</v>
          </cell>
          <cell r="AH3199">
            <v>0</v>
          </cell>
          <cell r="AI3199">
            <v>0</v>
          </cell>
          <cell r="AJ3199">
            <v>0</v>
          </cell>
          <cell r="AK3199">
            <v>0</v>
          </cell>
          <cell r="AL3199">
            <v>0</v>
          </cell>
          <cell r="AM3199">
            <v>0</v>
          </cell>
          <cell r="AN3199">
            <v>0</v>
          </cell>
          <cell r="AO3199">
            <v>0</v>
          </cell>
          <cell r="AP3199">
            <v>0</v>
          </cell>
          <cell r="AQ3199">
            <v>0</v>
          </cell>
          <cell r="AR3199">
            <v>64140.99</v>
          </cell>
          <cell r="AS3199">
            <v>53723.64</v>
          </cell>
          <cell r="AT3199">
            <v>0</v>
          </cell>
          <cell r="AU3199">
            <v>-324141.40999999997</v>
          </cell>
          <cell r="AV3199">
            <v>261308.02</v>
          </cell>
          <cell r="AW3199">
            <v>247594.13</v>
          </cell>
          <cell r="AX3199">
            <v>1103.4000000000001</v>
          </cell>
          <cell r="AY3199">
            <v>0</v>
          </cell>
          <cell r="AZ3199">
            <v>0</v>
          </cell>
          <cell r="BA3199">
            <v>0</v>
          </cell>
          <cell r="BB3199">
            <v>0</v>
          </cell>
          <cell r="BC3199">
            <v>0</v>
          </cell>
          <cell r="BD3199">
            <v>0</v>
          </cell>
          <cell r="BE3199">
            <v>0</v>
          </cell>
          <cell r="BF3199">
            <v>0</v>
          </cell>
          <cell r="BG3199">
            <v>0</v>
          </cell>
          <cell r="BH3199">
            <v>0</v>
          </cell>
          <cell r="BI3199">
            <v>0</v>
          </cell>
          <cell r="BJ3199">
            <v>0</v>
          </cell>
          <cell r="BK3199">
            <v>0</v>
          </cell>
          <cell r="BL3199">
            <v>0</v>
          </cell>
        </row>
        <row r="3200">
          <cell r="B3200" t="str">
            <v>2.1.04.01.00226</v>
          </cell>
          <cell r="C3200" t="str">
            <v xml:space="preserve">NV FAETHON                                        </v>
          </cell>
          <cell r="D3200">
            <v>5</v>
          </cell>
          <cell r="E3200">
            <v>0</v>
          </cell>
          <cell r="F3200">
            <v>0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  <cell r="O3200">
            <v>0</v>
          </cell>
          <cell r="P3200">
            <v>0</v>
          </cell>
          <cell r="Q3200">
            <v>0</v>
          </cell>
          <cell r="R3200">
            <v>0</v>
          </cell>
          <cell r="S3200">
            <v>0</v>
          </cell>
          <cell r="T3200">
            <v>0</v>
          </cell>
          <cell r="U3200">
            <v>0</v>
          </cell>
          <cell r="V3200">
            <v>0</v>
          </cell>
          <cell r="W3200">
            <v>0</v>
          </cell>
          <cell r="X3200">
            <v>128890.5</v>
          </cell>
          <cell r="Y3200">
            <v>72488.490000000005</v>
          </cell>
          <cell r="Z3200">
            <v>13763.49</v>
          </cell>
          <cell r="AA3200">
            <v>13763.49</v>
          </cell>
          <cell r="AB3200">
            <v>0</v>
          </cell>
          <cell r="AC3200">
            <v>0</v>
          </cell>
          <cell r="AD3200">
            <v>0</v>
          </cell>
          <cell r="AE3200">
            <v>0</v>
          </cell>
          <cell r="AF3200">
            <v>0</v>
          </cell>
          <cell r="AG3200">
            <v>0</v>
          </cell>
          <cell r="AH3200">
            <v>0</v>
          </cell>
          <cell r="AI3200">
            <v>0</v>
          </cell>
          <cell r="AJ3200">
            <v>0</v>
          </cell>
          <cell r="AK3200">
            <v>0</v>
          </cell>
          <cell r="AL3200">
            <v>0</v>
          </cell>
          <cell r="AM3200">
            <v>0</v>
          </cell>
          <cell r="AN3200">
            <v>0</v>
          </cell>
          <cell r="AO3200">
            <v>0</v>
          </cell>
          <cell r="AP3200">
            <v>0</v>
          </cell>
          <cell r="AQ3200">
            <v>0</v>
          </cell>
          <cell r="AR3200">
            <v>0</v>
          </cell>
          <cell r="AS3200">
            <v>0</v>
          </cell>
          <cell r="AT3200">
            <v>0</v>
          </cell>
          <cell r="AU3200">
            <v>0</v>
          </cell>
          <cell r="AV3200">
            <v>0</v>
          </cell>
          <cell r="AW3200">
            <v>0</v>
          </cell>
          <cell r="AX3200">
            <v>0</v>
          </cell>
          <cell r="AY3200">
            <v>0</v>
          </cell>
          <cell r="AZ3200">
            <v>0</v>
          </cell>
          <cell r="BA3200">
            <v>0</v>
          </cell>
          <cell r="BB3200">
            <v>0</v>
          </cell>
          <cell r="BC3200">
            <v>0</v>
          </cell>
          <cell r="BD3200">
            <v>0</v>
          </cell>
          <cell r="BE3200">
            <v>0</v>
          </cell>
          <cell r="BF3200">
            <v>0</v>
          </cell>
          <cell r="BG3200">
            <v>0</v>
          </cell>
          <cell r="BH3200">
            <v>0</v>
          </cell>
          <cell r="BI3200">
            <v>0</v>
          </cell>
          <cell r="BJ3200">
            <v>0</v>
          </cell>
          <cell r="BK3200">
            <v>0</v>
          </cell>
          <cell r="BL3200">
            <v>0</v>
          </cell>
        </row>
        <row r="3201">
          <cell r="B3201" t="str">
            <v>2.1.04.01.00227</v>
          </cell>
          <cell r="C3201" t="str">
            <v xml:space="preserve">NV DINAMIC                                        </v>
          </cell>
          <cell r="D3201">
            <v>5</v>
          </cell>
          <cell r="E3201">
            <v>0</v>
          </cell>
          <cell r="F3201">
            <v>0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  <cell r="O3201">
            <v>0</v>
          </cell>
          <cell r="P3201">
            <v>0</v>
          </cell>
          <cell r="Q3201">
            <v>0</v>
          </cell>
          <cell r="R3201">
            <v>0</v>
          </cell>
          <cell r="S3201">
            <v>0</v>
          </cell>
          <cell r="T3201">
            <v>0</v>
          </cell>
          <cell r="U3201">
            <v>0</v>
          </cell>
          <cell r="V3201">
            <v>0</v>
          </cell>
          <cell r="W3201">
            <v>-314367.94</v>
          </cell>
          <cell r="X3201">
            <v>104965.49</v>
          </cell>
          <cell r="Y3201">
            <v>0</v>
          </cell>
          <cell r="Z3201">
            <v>-69162.91</v>
          </cell>
          <cell r="AA3201">
            <v>0</v>
          </cell>
          <cell r="AB3201">
            <v>0</v>
          </cell>
          <cell r="AC3201">
            <v>0</v>
          </cell>
          <cell r="AD3201">
            <v>0</v>
          </cell>
          <cell r="AE3201">
            <v>0</v>
          </cell>
          <cell r="AF3201">
            <v>0</v>
          </cell>
          <cell r="AG3201">
            <v>0</v>
          </cell>
          <cell r="AH3201">
            <v>0</v>
          </cell>
          <cell r="AI3201">
            <v>0</v>
          </cell>
          <cell r="AJ3201">
            <v>0</v>
          </cell>
          <cell r="AK3201">
            <v>0</v>
          </cell>
          <cell r="AL3201">
            <v>0</v>
          </cell>
          <cell r="AM3201">
            <v>0</v>
          </cell>
          <cell r="AN3201">
            <v>0</v>
          </cell>
          <cell r="AO3201">
            <v>0</v>
          </cell>
          <cell r="AP3201">
            <v>0</v>
          </cell>
          <cell r="AQ3201">
            <v>0</v>
          </cell>
          <cell r="AR3201">
            <v>0</v>
          </cell>
          <cell r="AS3201">
            <v>0</v>
          </cell>
          <cell r="AT3201">
            <v>0</v>
          </cell>
          <cell r="AU3201">
            <v>0</v>
          </cell>
          <cell r="AV3201">
            <v>0</v>
          </cell>
          <cell r="AW3201">
            <v>0</v>
          </cell>
          <cell r="AX3201">
            <v>0</v>
          </cell>
          <cell r="AY3201">
            <v>0</v>
          </cell>
          <cell r="AZ3201">
            <v>0</v>
          </cell>
          <cell r="BA3201">
            <v>0</v>
          </cell>
          <cell r="BB3201">
            <v>0</v>
          </cell>
          <cell r="BC3201">
            <v>0</v>
          </cell>
          <cell r="BD3201">
            <v>0</v>
          </cell>
          <cell r="BE3201">
            <v>0</v>
          </cell>
          <cell r="BF3201">
            <v>0</v>
          </cell>
          <cell r="BG3201">
            <v>0</v>
          </cell>
          <cell r="BH3201">
            <v>0</v>
          </cell>
          <cell r="BI3201">
            <v>0</v>
          </cell>
          <cell r="BJ3201">
            <v>0</v>
          </cell>
          <cell r="BK3201">
            <v>0</v>
          </cell>
          <cell r="BL3201">
            <v>0</v>
          </cell>
        </row>
        <row r="3202">
          <cell r="B3202" t="str">
            <v>2.1.04.01.00228</v>
          </cell>
          <cell r="C3202" t="str">
            <v xml:space="preserve">NV AGIOS GERASSIMOS                               </v>
          </cell>
          <cell r="D3202">
            <v>5</v>
          </cell>
          <cell r="E3202">
            <v>0</v>
          </cell>
          <cell r="F3202">
            <v>0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  <cell r="O3202">
            <v>0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  <cell r="T3202">
            <v>0</v>
          </cell>
          <cell r="U3202">
            <v>0</v>
          </cell>
          <cell r="V3202">
            <v>0</v>
          </cell>
          <cell r="W3202">
            <v>0</v>
          </cell>
          <cell r="X3202">
            <v>311187.71999999997</v>
          </cell>
          <cell r="Y3202">
            <v>185002.81</v>
          </cell>
          <cell r="Z3202">
            <v>467171.22</v>
          </cell>
          <cell r="AA3202">
            <v>225682.08</v>
          </cell>
          <cell r="AB3202">
            <v>0</v>
          </cell>
          <cell r="AC3202">
            <v>0</v>
          </cell>
          <cell r="AD3202">
            <v>0</v>
          </cell>
          <cell r="AE3202">
            <v>0</v>
          </cell>
          <cell r="AF3202">
            <v>0</v>
          </cell>
          <cell r="AG3202">
            <v>0</v>
          </cell>
          <cell r="AH3202">
            <v>0</v>
          </cell>
          <cell r="AI3202">
            <v>0</v>
          </cell>
          <cell r="AJ3202">
            <v>0</v>
          </cell>
          <cell r="AK3202">
            <v>0</v>
          </cell>
          <cell r="AL3202">
            <v>0</v>
          </cell>
          <cell r="AM3202">
            <v>0</v>
          </cell>
          <cell r="AN3202">
            <v>0</v>
          </cell>
          <cell r="AO3202">
            <v>0</v>
          </cell>
          <cell r="AP3202">
            <v>0</v>
          </cell>
          <cell r="AQ3202">
            <v>0</v>
          </cell>
          <cell r="AR3202">
            <v>1705.99</v>
          </cell>
          <cell r="AS3202">
            <v>16.14</v>
          </cell>
          <cell r="AT3202">
            <v>16.14</v>
          </cell>
          <cell r="AU3202">
            <v>0</v>
          </cell>
          <cell r="AV3202">
            <v>0</v>
          </cell>
          <cell r="AW3202">
            <v>0</v>
          </cell>
          <cell r="AX3202">
            <v>0</v>
          </cell>
          <cell r="AY3202">
            <v>0</v>
          </cell>
          <cell r="AZ3202">
            <v>0</v>
          </cell>
          <cell r="BA3202">
            <v>0</v>
          </cell>
          <cell r="BB3202">
            <v>0</v>
          </cell>
          <cell r="BC3202">
            <v>0</v>
          </cell>
          <cell r="BD3202">
            <v>0</v>
          </cell>
          <cell r="BE3202">
            <v>0</v>
          </cell>
          <cell r="BF3202">
            <v>0</v>
          </cell>
          <cell r="BG3202">
            <v>0</v>
          </cell>
          <cell r="BH3202">
            <v>0</v>
          </cell>
          <cell r="BI3202">
            <v>0</v>
          </cell>
          <cell r="BJ3202">
            <v>0</v>
          </cell>
          <cell r="BK3202">
            <v>0</v>
          </cell>
          <cell r="BL3202">
            <v>0</v>
          </cell>
        </row>
        <row r="3203">
          <cell r="B3203" t="str">
            <v>2.1.04.01.00229</v>
          </cell>
          <cell r="C3203" t="str">
            <v xml:space="preserve">NV MASCOT                                         </v>
          </cell>
          <cell r="D3203">
            <v>5</v>
          </cell>
          <cell r="E3203">
            <v>0</v>
          </cell>
          <cell r="F3203">
            <v>0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  <cell r="O3203">
            <v>0</v>
          </cell>
          <cell r="P3203">
            <v>0</v>
          </cell>
          <cell r="Q3203">
            <v>0</v>
          </cell>
          <cell r="R3203">
            <v>0</v>
          </cell>
          <cell r="S3203">
            <v>0</v>
          </cell>
          <cell r="T3203">
            <v>0</v>
          </cell>
          <cell r="U3203">
            <v>0</v>
          </cell>
          <cell r="V3203">
            <v>0</v>
          </cell>
          <cell r="W3203">
            <v>-101282.76</v>
          </cell>
          <cell r="X3203">
            <v>304572.21999999997</v>
          </cell>
          <cell r="Y3203">
            <v>0</v>
          </cell>
          <cell r="Z3203">
            <v>-43577.4</v>
          </cell>
          <cell r="AA3203">
            <v>-43577.4</v>
          </cell>
          <cell r="AB3203">
            <v>0</v>
          </cell>
          <cell r="AC3203">
            <v>0</v>
          </cell>
          <cell r="AD3203">
            <v>0</v>
          </cell>
          <cell r="AE3203">
            <v>0</v>
          </cell>
          <cell r="AF3203">
            <v>0</v>
          </cell>
          <cell r="AG3203">
            <v>0</v>
          </cell>
          <cell r="AH3203">
            <v>0</v>
          </cell>
          <cell r="AI3203">
            <v>0</v>
          </cell>
          <cell r="AJ3203">
            <v>0</v>
          </cell>
          <cell r="AK3203">
            <v>2913.6</v>
          </cell>
          <cell r="AL3203">
            <v>0</v>
          </cell>
          <cell r="AM3203">
            <v>-2116.4</v>
          </cell>
          <cell r="AN3203">
            <v>0</v>
          </cell>
          <cell r="AO3203">
            <v>0</v>
          </cell>
          <cell r="AP3203">
            <v>0</v>
          </cell>
          <cell r="AQ3203">
            <v>0</v>
          </cell>
          <cell r="AR3203">
            <v>0</v>
          </cell>
          <cell r="AS3203">
            <v>0</v>
          </cell>
          <cell r="AT3203">
            <v>0</v>
          </cell>
          <cell r="AU3203">
            <v>0</v>
          </cell>
          <cell r="AV3203">
            <v>0</v>
          </cell>
          <cell r="AW3203">
            <v>0</v>
          </cell>
          <cell r="AX3203">
            <v>0</v>
          </cell>
          <cell r="AY3203">
            <v>0</v>
          </cell>
          <cell r="AZ3203">
            <v>0</v>
          </cell>
          <cell r="BA3203">
            <v>0</v>
          </cell>
          <cell r="BB3203">
            <v>0</v>
          </cell>
          <cell r="BC3203">
            <v>0</v>
          </cell>
          <cell r="BD3203">
            <v>0</v>
          </cell>
          <cell r="BE3203">
            <v>0</v>
          </cell>
          <cell r="BF3203">
            <v>0</v>
          </cell>
          <cell r="BG3203">
            <v>0</v>
          </cell>
          <cell r="BH3203">
            <v>0</v>
          </cell>
          <cell r="BI3203">
            <v>0</v>
          </cell>
          <cell r="BJ3203">
            <v>0</v>
          </cell>
          <cell r="BK3203">
            <v>0</v>
          </cell>
          <cell r="BL3203">
            <v>0</v>
          </cell>
        </row>
        <row r="3204">
          <cell r="B3204" t="str">
            <v>2.1.04.01.00230</v>
          </cell>
          <cell r="C3204" t="str">
            <v xml:space="preserve">NV JIM                                            </v>
          </cell>
          <cell r="D3204">
            <v>5</v>
          </cell>
          <cell r="E3204">
            <v>0</v>
          </cell>
          <cell r="F3204">
            <v>0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  <cell r="O3204">
            <v>0</v>
          </cell>
          <cell r="P3204">
            <v>0</v>
          </cell>
          <cell r="Q3204">
            <v>0</v>
          </cell>
          <cell r="R3204">
            <v>0</v>
          </cell>
          <cell r="S3204">
            <v>0</v>
          </cell>
          <cell r="T3204">
            <v>0</v>
          </cell>
          <cell r="U3204">
            <v>0</v>
          </cell>
          <cell r="V3204">
            <v>0</v>
          </cell>
          <cell r="W3204">
            <v>0</v>
          </cell>
          <cell r="X3204">
            <v>33757.480000000003</v>
          </cell>
          <cell r="Y3204">
            <v>0</v>
          </cell>
          <cell r="Z3204">
            <v>0</v>
          </cell>
          <cell r="AA3204">
            <v>0</v>
          </cell>
          <cell r="AB3204">
            <v>0</v>
          </cell>
          <cell r="AC3204">
            <v>0</v>
          </cell>
          <cell r="AD3204">
            <v>0</v>
          </cell>
          <cell r="AE3204">
            <v>0</v>
          </cell>
          <cell r="AF3204">
            <v>0</v>
          </cell>
          <cell r="AG3204">
            <v>0</v>
          </cell>
          <cell r="AH3204">
            <v>0</v>
          </cell>
          <cell r="AI3204">
            <v>0</v>
          </cell>
          <cell r="AJ3204">
            <v>0</v>
          </cell>
          <cell r="AK3204">
            <v>0</v>
          </cell>
          <cell r="AL3204">
            <v>0</v>
          </cell>
          <cell r="AM3204">
            <v>0</v>
          </cell>
          <cell r="AN3204">
            <v>0</v>
          </cell>
          <cell r="AO3204">
            <v>0</v>
          </cell>
          <cell r="AP3204">
            <v>0</v>
          </cell>
          <cell r="AQ3204">
            <v>0</v>
          </cell>
          <cell r="AR3204">
            <v>0</v>
          </cell>
          <cell r="AS3204">
            <v>0</v>
          </cell>
          <cell r="AT3204">
            <v>0</v>
          </cell>
          <cell r="AU3204">
            <v>0</v>
          </cell>
          <cell r="AV3204">
            <v>0</v>
          </cell>
          <cell r="AW3204">
            <v>0</v>
          </cell>
          <cell r="AX3204">
            <v>0</v>
          </cell>
          <cell r="AY3204">
            <v>0</v>
          </cell>
          <cell r="AZ3204">
            <v>0</v>
          </cell>
          <cell r="BA3204">
            <v>0</v>
          </cell>
          <cell r="BB3204">
            <v>0</v>
          </cell>
          <cell r="BC3204">
            <v>0</v>
          </cell>
          <cell r="BD3204">
            <v>0</v>
          </cell>
          <cell r="BE3204">
            <v>0</v>
          </cell>
          <cell r="BF3204">
            <v>0</v>
          </cell>
          <cell r="BG3204">
            <v>0</v>
          </cell>
          <cell r="BH3204">
            <v>0</v>
          </cell>
          <cell r="BI3204">
            <v>0</v>
          </cell>
          <cell r="BJ3204">
            <v>0</v>
          </cell>
          <cell r="BK3204">
            <v>0</v>
          </cell>
          <cell r="BL3204">
            <v>0</v>
          </cell>
        </row>
        <row r="3205">
          <cell r="B3205" t="str">
            <v>2.1.04.01.00231</v>
          </cell>
          <cell r="C3205" t="str">
            <v xml:space="preserve">NV BARBAROS KIRAN                                 </v>
          </cell>
          <cell r="D3205">
            <v>5</v>
          </cell>
          <cell r="E3205">
            <v>0</v>
          </cell>
          <cell r="F3205">
            <v>0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  <cell r="O3205">
            <v>0</v>
          </cell>
          <cell r="P3205">
            <v>0</v>
          </cell>
          <cell r="Q3205">
            <v>0</v>
          </cell>
          <cell r="R3205">
            <v>0</v>
          </cell>
          <cell r="S3205">
            <v>0</v>
          </cell>
          <cell r="T3205">
            <v>0</v>
          </cell>
          <cell r="U3205">
            <v>0</v>
          </cell>
          <cell r="V3205">
            <v>0</v>
          </cell>
          <cell r="W3205">
            <v>0</v>
          </cell>
          <cell r="X3205">
            <v>76724.75</v>
          </cell>
          <cell r="Y3205">
            <v>9354.99</v>
          </cell>
          <cell r="Z3205">
            <v>9354.99</v>
          </cell>
          <cell r="AA3205">
            <v>9354.99</v>
          </cell>
          <cell r="AB3205">
            <v>0</v>
          </cell>
          <cell r="AC3205">
            <v>0</v>
          </cell>
          <cell r="AD3205">
            <v>0</v>
          </cell>
          <cell r="AE3205">
            <v>0</v>
          </cell>
          <cell r="AF3205">
            <v>0</v>
          </cell>
          <cell r="AG3205">
            <v>0</v>
          </cell>
          <cell r="AH3205">
            <v>0</v>
          </cell>
          <cell r="AI3205">
            <v>0</v>
          </cell>
          <cell r="AJ3205">
            <v>0</v>
          </cell>
          <cell r="AK3205">
            <v>0</v>
          </cell>
          <cell r="AL3205">
            <v>0</v>
          </cell>
          <cell r="AM3205">
            <v>0</v>
          </cell>
          <cell r="AN3205">
            <v>0</v>
          </cell>
          <cell r="AO3205">
            <v>0</v>
          </cell>
          <cell r="AP3205">
            <v>0</v>
          </cell>
          <cell r="AQ3205">
            <v>0</v>
          </cell>
          <cell r="AR3205">
            <v>0</v>
          </cell>
          <cell r="AS3205">
            <v>0</v>
          </cell>
          <cell r="AT3205">
            <v>0</v>
          </cell>
          <cell r="AU3205">
            <v>0</v>
          </cell>
          <cell r="AV3205">
            <v>0</v>
          </cell>
          <cell r="AW3205">
            <v>0</v>
          </cell>
          <cell r="AX3205">
            <v>0</v>
          </cell>
          <cell r="AY3205">
            <v>0</v>
          </cell>
          <cell r="AZ3205">
            <v>0</v>
          </cell>
          <cell r="BA3205">
            <v>0</v>
          </cell>
          <cell r="BB3205">
            <v>0</v>
          </cell>
          <cell r="BC3205">
            <v>0</v>
          </cell>
          <cell r="BD3205">
            <v>0</v>
          </cell>
          <cell r="BE3205">
            <v>0</v>
          </cell>
          <cell r="BF3205">
            <v>0</v>
          </cell>
          <cell r="BG3205">
            <v>0</v>
          </cell>
          <cell r="BH3205">
            <v>0</v>
          </cell>
          <cell r="BI3205">
            <v>0</v>
          </cell>
          <cell r="BJ3205">
            <v>0</v>
          </cell>
          <cell r="BK3205">
            <v>0</v>
          </cell>
          <cell r="BL3205">
            <v>0</v>
          </cell>
        </row>
        <row r="3206">
          <cell r="B3206" t="str">
            <v>2.1.04.01.00232</v>
          </cell>
          <cell r="C3206" t="str">
            <v xml:space="preserve">NV ANTHEA Y                                       </v>
          </cell>
          <cell r="D3206">
            <v>5</v>
          </cell>
          <cell r="E3206">
            <v>0</v>
          </cell>
          <cell r="F3206">
            <v>0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  <cell r="O3206">
            <v>0</v>
          </cell>
          <cell r="P3206">
            <v>0</v>
          </cell>
          <cell r="Q3206">
            <v>0</v>
          </cell>
          <cell r="R3206">
            <v>0</v>
          </cell>
          <cell r="S3206">
            <v>0</v>
          </cell>
          <cell r="T3206">
            <v>0</v>
          </cell>
          <cell r="U3206">
            <v>0</v>
          </cell>
          <cell r="V3206">
            <v>0</v>
          </cell>
          <cell r="W3206">
            <v>-7403.4</v>
          </cell>
          <cell r="X3206">
            <v>14088.07</v>
          </cell>
          <cell r="Y3206">
            <v>8381.7000000000007</v>
          </cell>
          <cell r="Z3206">
            <v>8381.7000000000007</v>
          </cell>
          <cell r="AA3206">
            <v>8381.7000000000007</v>
          </cell>
          <cell r="AB3206">
            <v>0</v>
          </cell>
          <cell r="AC3206">
            <v>0</v>
          </cell>
          <cell r="AD3206">
            <v>0</v>
          </cell>
          <cell r="AE3206">
            <v>0</v>
          </cell>
          <cell r="AF3206">
            <v>0</v>
          </cell>
          <cell r="AG3206">
            <v>0</v>
          </cell>
          <cell r="AH3206">
            <v>0</v>
          </cell>
          <cell r="AI3206">
            <v>0</v>
          </cell>
          <cell r="AJ3206">
            <v>0</v>
          </cell>
          <cell r="AK3206">
            <v>0</v>
          </cell>
          <cell r="AL3206">
            <v>0</v>
          </cell>
          <cell r="AM3206">
            <v>0</v>
          </cell>
          <cell r="AN3206">
            <v>0</v>
          </cell>
          <cell r="AO3206">
            <v>0</v>
          </cell>
          <cell r="AP3206">
            <v>0</v>
          </cell>
          <cell r="AQ3206">
            <v>0</v>
          </cell>
          <cell r="AR3206">
            <v>0</v>
          </cell>
          <cell r="AS3206">
            <v>0</v>
          </cell>
          <cell r="AT3206">
            <v>0</v>
          </cell>
          <cell r="AU3206">
            <v>0</v>
          </cell>
          <cell r="AV3206">
            <v>0</v>
          </cell>
          <cell r="AW3206">
            <v>0</v>
          </cell>
          <cell r="AX3206">
            <v>0</v>
          </cell>
          <cell r="AY3206">
            <v>0</v>
          </cell>
          <cell r="AZ3206">
            <v>0</v>
          </cell>
          <cell r="BA3206">
            <v>0</v>
          </cell>
          <cell r="BB3206">
            <v>0</v>
          </cell>
          <cell r="BC3206">
            <v>0</v>
          </cell>
          <cell r="BD3206">
            <v>0</v>
          </cell>
          <cell r="BE3206">
            <v>0</v>
          </cell>
          <cell r="BF3206">
            <v>0</v>
          </cell>
          <cell r="BG3206">
            <v>0</v>
          </cell>
          <cell r="BH3206">
            <v>0</v>
          </cell>
          <cell r="BI3206">
            <v>0</v>
          </cell>
          <cell r="BJ3206">
            <v>0</v>
          </cell>
          <cell r="BK3206">
            <v>0</v>
          </cell>
          <cell r="BL3206">
            <v>0</v>
          </cell>
        </row>
        <row r="3207">
          <cell r="B3207" t="str">
            <v>2.1.04.01.00233</v>
          </cell>
          <cell r="C3207" t="str">
            <v xml:space="preserve">NV LITTLE LADY                                    </v>
          </cell>
          <cell r="D3207">
            <v>5</v>
          </cell>
          <cell r="E3207">
            <v>0</v>
          </cell>
          <cell r="F3207">
            <v>0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  <cell r="O3207">
            <v>0</v>
          </cell>
          <cell r="P3207">
            <v>0</v>
          </cell>
          <cell r="Q3207">
            <v>0</v>
          </cell>
          <cell r="R3207">
            <v>0</v>
          </cell>
          <cell r="S3207">
            <v>0</v>
          </cell>
          <cell r="T3207">
            <v>0</v>
          </cell>
          <cell r="U3207">
            <v>0</v>
          </cell>
          <cell r="V3207">
            <v>0</v>
          </cell>
          <cell r="W3207">
            <v>0</v>
          </cell>
          <cell r="X3207">
            <v>48960</v>
          </cell>
          <cell r="Y3207">
            <v>39765.620000000003</v>
          </cell>
          <cell r="Z3207">
            <v>21456.31</v>
          </cell>
          <cell r="AA3207">
            <v>11604.67</v>
          </cell>
          <cell r="AB3207">
            <v>0</v>
          </cell>
          <cell r="AC3207">
            <v>0</v>
          </cell>
          <cell r="AD3207">
            <v>0</v>
          </cell>
          <cell r="AE3207">
            <v>0</v>
          </cell>
          <cell r="AF3207">
            <v>0</v>
          </cell>
          <cell r="AG3207">
            <v>0</v>
          </cell>
          <cell r="AH3207">
            <v>0</v>
          </cell>
          <cell r="AI3207">
            <v>0</v>
          </cell>
          <cell r="AJ3207">
            <v>0</v>
          </cell>
          <cell r="AK3207">
            <v>0</v>
          </cell>
          <cell r="AL3207">
            <v>0</v>
          </cell>
          <cell r="AM3207">
            <v>0</v>
          </cell>
          <cell r="AN3207">
            <v>0</v>
          </cell>
          <cell r="AO3207">
            <v>0</v>
          </cell>
          <cell r="AP3207">
            <v>0</v>
          </cell>
          <cell r="AQ3207">
            <v>0</v>
          </cell>
          <cell r="AR3207">
            <v>0</v>
          </cell>
          <cell r="AS3207">
            <v>0</v>
          </cell>
          <cell r="AT3207">
            <v>0</v>
          </cell>
          <cell r="AU3207">
            <v>0</v>
          </cell>
          <cell r="AV3207">
            <v>0</v>
          </cell>
          <cell r="AW3207">
            <v>0</v>
          </cell>
          <cell r="AX3207">
            <v>0</v>
          </cell>
          <cell r="AY3207">
            <v>0</v>
          </cell>
          <cell r="AZ3207">
            <v>0</v>
          </cell>
          <cell r="BA3207">
            <v>0</v>
          </cell>
          <cell r="BB3207">
            <v>0</v>
          </cell>
          <cell r="BC3207">
            <v>0</v>
          </cell>
          <cell r="BD3207">
            <v>0</v>
          </cell>
          <cell r="BE3207">
            <v>0</v>
          </cell>
          <cell r="BF3207">
            <v>0</v>
          </cell>
          <cell r="BG3207">
            <v>0</v>
          </cell>
          <cell r="BH3207">
            <v>0</v>
          </cell>
          <cell r="BI3207">
            <v>0</v>
          </cell>
          <cell r="BJ3207">
            <v>0</v>
          </cell>
          <cell r="BK3207">
            <v>0</v>
          </cell>
          <cell r="BL3207">
            <v>0</v>
          </cell>
        </row>
        <row r="3208">
          <cell r="B3208" t="str">
            <v>2.1.04.01.00234</v>
          </cell>
          <cell r="C3208" t="str">
            <v xml:space="preserve">NV MAJOR BASIL                                    </v>
          </cell>
          <cell r="D3208">
            <v>5</v>
          </cell>
          <cell r="E3208">
            <v>0</v>
          </cell>
          <cell r="F3208">
            <v>0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  <cell r="T3208">
            <v>0</v>
          </cell>
          <cell r="U3208">
            <v>0</v>
          </cell>
          <cell r="V3208">
            <v>0</v>
          </cell>
          <cell r="W3208">
            <v>0</v>
          </cell>
          <cell r="X3208">
            <v>99413.77</v>
          </cell>
          <cell r="Y3208">
            <v>74003.12</v>
          </cell>
          <cell r="Z3208">
            <v>17909.689999999999</v>
          </cell>
          <cell r="AA3208">
            <v>17909.689999999999</v>
          </cell>
          <cell r="AB3208">
            <v>0</v>
          </cell>
          <cell r="AC3208">
            <v>0</v>
          </cell>
          <cell r="AD3208">
            <v>0</v>
          </cell>
          <cell r="AE3208">
            <v>0</v>
          </cell>
          <cell r="AF3208">
            <v>0</v>
          </cell>
          <cell r="AG3208">
            <v>0</v>
          </cell>
          <cell r="AH3208">
            <v>0</v>
          </cell>
          <cell r="AI3208">
            <v>0</v>
          </cell>
          <cell r="AJ3208">
            <v>0</v>
          </cell>
          <cell r="AK3208">
            <v>0</v>
          </cell>
          <cell r="AL3208">
            <v>0</v>
          </cell>
          <cell r="AM3208">
            <v>0</v>
          </cell>
          <cell r="AN3208">
            <v>0</v>
          </cell>
          <cell r="AO3208">
            <v>0</v>
          </cell>
          <cell r="AP3208">
            <v>0</v>
          </cell>
          <cell r="AQ3208">
            <v>0</v>
          </cell>
          <cell r="AR3208">
            <v>0</v>
          </cell>
          <cell r="AS3208">
            <v>0</v>
          </cell>
          <cell r="AT3208">
            <v>473157.72</v>
          </cell>
          <cell r="AU3208">
            <v>0</v>
          </cell>
          <cell r="AV3208">
            <v>0</v>
          </cell>
          <cell r="AW3208">
            <v>0</v>
          </cell>
          <cell r="AX3208">
            <v>0</v>
          </cell>
          <cell r="AY3208">
            <v>0</v>
          </cell>
          <cell r="AZ3208">
            <v>0</v>
          </cell>
          <cell r="BA3208">
            <v>0</v>
          </cell>
          <cell r="BB3208">
            <v>0</v>
          </cell>
          <cell r="BC3208">
            <v>0</v>
          </cell>
          <cell r="BD3208">
            <v>0</v>
          </cell>
          <cell r="BE3208">
            <v>0</v>
          </cell>
          <cell r="BF3208">
            <v>0</v>
          </cell>
          <cell r="BG3208">
            <v>0</v>
          </cell>
          <cell r="BH3208">
            <v>0</v>
          </cell>
          <cell r="BI3208">
            <v>0</v>
          </cell>
          <cell r="BJ3208">
            <v>0</v>
          </cell>
          <cell r="BK3208">
            <v>0</v>
          </cell>
          <cell r="BL3208">
            <v>0</v>
          </cell>
        </row>
        <row r="3209">
          <cell r="B3209" t="str">
            <v>2.1.04.01.00235</v>
          </cell>
          <cell r="C3209" t="str">
            <v xml:space="preserve">NV TOSCANA                                        </v>
          </cell>
          <cell r="D3209">
            <v>5</v>
          </cell>
          <cell r="E3209">
            <v>0</v>
          </cell>
          <cell r="F3209">
            <v>0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>
            <v>0</v>
          </cell>
          <cell r="S3209">
            <v>0</v>
          </cell>
          <cell r="T3209">
            <v>0</v>
          </cell>
          <cell r="U3209">
            <v>0</v>
          </cell>
          <cell r="V3209">
            <v>0</v>
          </cell>
          <cell r="W3209">
            <v>0</v>
          </cell>
          <cell r="X3209">
            <v>51735.61</v>
          </cell>
          <cell r="Y3209">
            <v>0</v>
          </cell>
          <cell r="Z3209">
            <v>-29172.66</v>
          </cell>
          <cell r="AA3209">
            <v>0</v>
          </cell>
          <cell r="AB3209">
            <v>0</v>
          </cell>
          <cell r="AC3209">
            <v>0</v>
          </cell>
          <cell r="AD3209">
            <v>0</v>
          </cell>
          <cell r="AE3209">
            <v>0</v>
          </cell>
          <cell r="AF3209">
            <v>0</v>
          </cell>
          <cell r="AG3209">
            <v>0</v>
          </cell>
          <cell r="AH3209">
            <v>0</v>
          </cell>
          <cell r="AI3209">
            <v>0</v>
          </cell>
          <cell r="AJ3209">
            <v>0</v>
          </cell>
          <cell r="AK3209">
            <v>0</v>
          </cell>
          <cell r="AL3209">
            <v>0</v>
          </cell>
          <cell r="AM3209">
            <v>0</v>
          </cell>
          <cell r="AN3209">
            <v>0</v>
          </cell>
          <cell r="AO3209">
            <v>0</v>
          </cell>
          <cell r="AP3209">
            <v>0</v>
          </cell>
          <cell r="AQ3209">
            <v>0</v>
          </cell>
          <cell r="AR3209">
            <v>0</v>
          </cell>
          <cell r="AS3209">
            <v>0</v>
          </cell>
          <cell r="AT3209">
            <v>0</v>
          </cell>
          <cell r="AU3209">
            <v>0</v>
          </cell>
          <cell r="AV3209">
            <v>0</v>
          </cell>
          <cell r="AW3209">
            <v>0</v>
          </cell>
          <cell r="AX3209">
            <v>0</v>
          </cell>
          <cell r="AY3209">
            <v>0</v>
          </cell>
          <cell r="AZ3209">
            <v>0</v>
          </cell>
          <cell r="BA3209">
            <v>0</v>
          </cell>
          <cell r="BB3209">
            <v>0</v>
          </cell>
          <cell r="BC3209">
            <v>0</v>
          </cell>
          <cell r="BD3209">
            <v>0</v>
          </cell>
          <cell r="BE3209">
            <v>0</v>
          </cell>
          <cell r="BF3209">
            <v>0</v>
          </cell>
          <cell r="BG3209">
            <v>0</v>
          </cell>
          <cell r="BH3209">
            <v>0</v>
          </cell>
          <cell r="BI3209">
            <v>0</v>
          </cell>
          <cell r="BJ3209">
            <v>0</v>
          </cell>
          <cell r="BK3209">
            <v>0</v>
          </cell>
          <cell r="BL3209">
            <v>0</v>
          </cell>
        </row>
        <row r="3210">
          <cell r="B3210" t="str">
            <v>2.1.04.01.00236</v>
          </cell>
          <cell r="C3210" t="str">
            <v xml:space="preserve">NV MARIA K                                        </v>
          </cell>
          <cell r="D3210">
            <v>5</v>
          </cell>
          <cell r="E3210">
            <v>0</v>
          </cell>
          <cell r="F3210">
            <v>0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  <cell r="O3210">
            <v>0</v>
          </cell>
          <cell r="P3210">
            <v>0</v>
          </cell>
          <cell r="Q3210">
            <v>0</v>
          </cell>
          <cell r="R3210">
            <v>0</v>
          </cell>
          <cell r="S3210">
            <v>0</v>
          </cell>
          <cell r="T3210">
            <v>0</v>
          </cell>
          <cell r="U3210">
            <v>0</v>
          </cell>
          <cell r="V3210">
            <v>0</v>
          </cell>
          <cell r="W3210">
            <v>0</v>
          </cell>
          <cell r="X3210">
            <v>547562</v>
          </cell>
          <cell r="Y3210">
            <v>75066.539999999994</v>
          </cell>
          <cell r="Z3210">
            <v>-43319.33</v>
          </cell>
          <cell r="AA3210">
            <v>0</v>
          </cell>
          <cell r="AB3210">
            <v>0</v>
          </cell>
          <cell r="AC3210">
            <v>0</v>
          </cell>
          <cell r="AD3210">
            <v>0</v>
          </cell>
          <cell r="AE3210">
            <v>0</v>
          </cell>
          <cell r="AF3210">
            <v>0</v>
          </cell>
          <cell r="AG3210">
            <v>0</v>
          </cell>
          <cell r="AH3210">
            <v>0</v>
          </cell>
          <cell r="AI3210">
            <v>0</v>
          </cell>
          <cell r="AJ3210">
            <v>0</v>
          </cell>
          <cell r="AK3210">
            <v>0</v>
          </cell>
          <cell r="AL3210">
            <v>0</v>
          </cell>
          <cell r="AM3210">
            <v>0</v>
          </cell>
          <cell r="AN3210">
            <v>0</v>
          </cell>
          <cell r="AO3210">
            <v>0</v>
          </cell>
          <cell r="AP3210">
            <v>0</v>
          </cell>
          <cell r="AQ3210">
            <v>0</v>
          </cell>
          <cell r="AR3210">
            <v>0</v>
          </cell>
          <cell r="AS3210">
            <v>0</v>
          </cell>
          <cell r="AT3210">
            <v>0</v>
          </cell>
          <cell r="AU3210">
            <v>0</v>
          </cell>
          <cell r="AV3210">
            <v>0</v>
          </cell>
          <cell r="AW3210">
            <v>0</v>
          </cell>
          <cell r="AX3210">
            <v>0</v>
          </cell>
          <cell r="AY3210">
            <v>0</v>
          </cell>
          <cell r="AZ3210">
            <v>0</v>
          </cell>
          <cell r="BA3210">
            <v>0</v>
          </cell>
          <cell r="BB3210">
            <v>0</v>
          </cell>
          <cell r="BC3210">
            <v>0</v>
          </cell>
          <cell r="BD3210">
            <v>0</v>
          </cell>
          <cell r="BE3210">
            <v>0</v>
          </cell>
          <cell r="BF3210">
            <v>0</v>
          </cell>
          <cell r="BG3210">
            <v>0</v>
          </cell>
          <cell r="BH3210">
            <v>0</v>
          </cell>
          <cell r="BI3210">
            <v>0</v>
          </cell>
          <cell r="BJ3210">
            <v>0</v>
          </cell>
          <cell r="BK3210">
            <v>0</v>
          </cell>
          <cell r="BL3210">
            <v>0</v>
          </cell>
        </row>
        <row r="3211">
          <cell r="B3211" t="str">
            <v>2.1.04.01.00237</v>
          </cell>
          <cell r="C3211" t="str">
            <v xml:space="preserve">NV LUCKY MAN                                      </v>
          </cell>
          <cell r="D3211">
            <v>5</v>
          </cell>
          <cell r="E3211">
            <v>0</v>
          </cell>
          <cell r="F3211">
            <v>0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  <cell r="O3211">
            <v>0</v>
          </cell>
          <cell r="P3211">
            <v>0</v>
          </cell>
          <cell r="Q3211">
            <v>0</v>
          </cell>
          <cell r="R3211">
            <v>0</v>
          </cell>
          <cell r="S3211">
            <v>0</v>
          </cell>
          <cell r="T3211">
            <v>0</v>
          </cell>
          <cell r="U3211">
            <v>0</v>
          </cell>
          <cell r="V3211">
            <v>0</v>
          </cell>
          <cell r="W3211">
            <v>0</v>
          </cell>
          <cell r="X3211">
            <v>282480</v>
          </cell>
          <cell r="Y3211">
            <v>0</v>
          </cell>
          <cell r="Z3211">
            <v>-13975.96</v>
          </cell>
          <cell r="AA3211">
            <v>-13975.96</v>
          </cell>
          <cell r="AB3211">
            <v>0</v>
          </cell>
          <cell r="AC3211">
            <v>0</v>
          </cell>
          <cell r="AD3211">
            <v>0</v>
          </cell>
          <cell r="AE3211">
            <v>0</v>
          </cell>
          <cell r="AF3211">
            <v>0</v>
          </cell>
          <cell r="AG3211">
            <v>0</v>
          </cell>
          <cell r="AH3211">
            <v>0</v>
          </cell>
          <cell r="AI3211">
            <v>0</v>
          </cell>
          <cell r="AJ3211">
            <v>0</v>
          </cell>
          <cell r="AK3211">
            <v>0</v>
          </cell>
          <cell r="AL3211">
            <v>0</v>
          </cell>
          <cell r="AM3211">
            <v>0</v>
          </cell>
          <cell r="AN3211">
            <v>0</v>
          </cell>
          <cell r="AO3211">
            <v>0</v>
          </cell>
          <cell r="AP3211">
            <v>0</v>
          </cell>
          <cell r="AQ3211">
            <v>0</v>
          </cell>
          <cell r="AR3211">
            <v>0</v>
          </cell>
          <cell r="AS3211">
            <v>0</v>
          </cell>
          <cell r="AT3211">
            <v>0</v>
          </cell>
          <cell r="AU3211">
            <v>0</v>
          </cell>
          <cell r="AV3211">
            <v>0</v>
          </cell>
          <cell r="AW3211">
            <v>0</v>
          </cell>
          <cell r="AX3211">
            <v>0</v>
          </cell>
          <cell r="AY3211">
            <v>0</v>
          </cell>
          <cell r="AZ3211">
            <v>0</v>
          </cell>
          <cell r="BA3211">
            <v>0</v>
          </cell>
          <cell r="BB3211">
            <v>0</v>
          </cell>
          <cell r="BC3211">
            <v>0</v>
          </cell>
          <cell r="BD3211">
            <v>0</v>
          </cell>
          <cell r="BE3211">
            <v>0</v>
          </cell>
          <cell r="BF3211">
            <v>0</v>
          </cell>
          <cell r="BG3211">
            <v>0</v>
          </cell>
          <cell r="BH3211">
            <v>0</v>
          </cell>
          <cell r="BI3211">
            <v>0</v>
          </cell>
          <cell r="BJ3211">
            <v>0</v>
          </cell>
          <cell r="BK3211">
            <v>0</v>
          </cell>
          <cell r="BL3211">
            <v>0</v>
          </cell>
        </row>
        <row r="3212">
          <cell r="B3212" t="str">
            <v>2.1.04.01.00238</v>
          </cell>
          <cell r="C3212" t="str">
            <v xml:space="preserve">NV SANTA ROSA                                     </v>
          </cell>
          <cell r="D3212">
            <v>5</v>
          </cell>
          <cell r="E3212">
            <v>0</v>
          </cell>
          <cell r="F3212">
            <v>0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  <cell r="O3212">
            <v>0</v>
          </cell>
          <cell r="P3212">
            <v>0</v>
          </cell>
          <cell r="Q3212">
            <v>0</v>
          </cell>
          <cell r="R3212">
            <v>0</v>
          </cell>
          <cell r="S3212">
            <v>0</v>
          </cell>
          <cell r="T3212">
            <v>0</v>
          </cell>
          <cell r="U3212">
            <v>0</v>
          </cell>
          <cell r="V3212">
            <v>0</v>
          </cell>
          <cell r="W3212">
            <v>0</v>
          </cell>
          <cell r="X3212">
            <v>145688.54</v>
          </cell>
          <cell r="Y3212">
            <v>29341.88</v>
          </cell>
          <cell r="Z3212">
            <v>34103.74</v>
          </cell>
          <cell r="AA3212">
            <v>34103.74</v>
          </cell>
          <cell r="AB3212">
            <v>0</v>
          </cell>
          <cell r="AC3212">
            <v>0</v>
          </cell>
          <cell r="AD3212">
            <v>96880</v>
          </cell>
          <cell r="AE3212">
            <v>17720.990000000002</v>
          </cell>
          <cell r="AF3212">
            <v>-12429.36</v>
          </cell>
          <cell r="AG3212">
            <v>-12429.36</v>
          </cell>
          <cell r="AH3212">
            <v>-12429.36</v>
          </cell>
          <cell r="AI3212">
            <v>-12429.36</v>
          </cell>
          <cell r="AJ3212">
            <v>228690.81</v>
          </cell>
          <cell r="AK3212">
            <v>226917.6</v>
          </cell>
          <cell r="AL3212">
            <v>226917.6</v>
          </cell>
          <cell r="AM3212">
            <v>226917.6</v>
          </cell>
          <cell r="AN3212">
            <v>0</v>
          </cell>
          <cell r="AO3212">
            <v>0</v>
          </cell>
          <cell r="AP3212">
            <v>0</v>
          </cell>
          <cell r="AQ3212">
            <v>0</v>
          </cell>
          <cell r="AR3212">
            <v>0</v>
          </cell>
          <cell r="AS3212">
            <v>80513.87</v>
          </cell>
          <cell r="AT3212">
            <v>38772.25</v>
          </cell>
          <cell r="AU3212">
            <v>25335.37</v>
          </cell>
          <cell r="AV3212">
            <v>0</v>
          </cell>
          <cell r="AW3212">
            <v>-47578.1</v>
          </cell>
          <cell r="AX3212">
            <v>73.48</v>
          </cell>
          <cell r="AY3212">
            <v>0</v>
          </cell>
          <cell r="AZ3212">
            <v>0</v>
          </cell>
          <cell r="BA3212">
            <v>0</v>
          </cell>
          <cell r="BB3212">
            <v>0</v>
          </cell>
          <cell r="BC3212">
            <v>0</v>
          </cell>
          <cell r="BD3212">
            <v>0</v>
          </cell>
          <cell r="BE3212">
            <v>0</v>
          </cell>
          <cell r="BF3212">
            <v>0</v>
          </cell>
          <cell r="BG3212">
            <v>0</v>
          </cell>
          <cell r="BH3212">
            <v>0</v>
          </cell>
          <cell r="BI3212">
            <v>0</v>
          </cell>
          <cell r="BJ3212">
            <v>0</v>
          </cell>
          <cell r="BK3212">
            <v>0</v>
          </cell>
          <cell r="BL3212">
            <v>0</v>
          </cell>
        </row>
        <row r="3213">
          <cell r="B3213" t="str">
            <v>2.1.04.01.00239</v>
          </cell>
          <cell r="C3213" t="str">
            <v xml:space="preserve">NV IRYDA                                          </v>
          </cell>
          <cell r="D3213">
            <v>5</v>
          </cell>
          <cell r="E3213">
            <v>0</v>
          </cell>
          <cell r="F3213">
            <v>0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  <cell r="O3213">
            <v>0</v>
          </cell>
          <cell r="P3213">
            <v>0</v>
          </cell>
          <cell r="Q3213">
            <v>0</v>
          </cell>
          <cell r="R3213">
            <v>0</v>
          </cell>
          <cell r="S3213">
            <v>0</v>
          </cell>
          <cell r="T3213">
            <v>0</v>
          </cell>
          <cell r="U3213">
            <v>0</v>
          </cell>
          <cell r="V3213">
            <v>0</v>
          </cell>
          <cell r="W3213">
            <v>0</v>
          </cell>
          <cell r="X3213">
            <v>152692</v>
          </cell>
          <cell r="Y3213">
            <v>85981.42</v>
          </cell>
          <cell r="Z3213">
            <v>6331.42</v>
          </cell>
          <cell r="AA3213">
            <v>6331.42</v>
          </cell>
          <cell r="AB3213">
            <v>0</v>
          </cell>
          <cell r="AC3213">
            <v>0</v>
          </cell>
          <cell r="AD3213">
            <v>0</v>
          </cell>
          <cell r="AE3213">
            <v>0</v>
          </cell>
          <cell r="AF3213">
            <v>1794.78</v>
          </cell>
          <cell r="AG3213">
            <v>1794.78</v>
          </cell>
          <cell r="AH3213">
            <v>1794.78</v>
          </cell>
          <cell r="AI3213">
            <v>0</v>
          </cell>
          <cell r="AJ3213">
            <v>0</v>
          </cell>
          <cell r="AK3213">
            <v>0</v>
          </cell>
          <cell r="AL3213">
            <v>0</v>
          </cell>
          <cell r="AM3213">
            <v>0</v>
          </cell>
          <cell r="AN3213">
            <v>0</v>
          </cell>
          <cell r="AO3213">
            <v>0</v>
          </cell>
          <cell r="AP3213">
            <v>0</v>
          </cell>
          <cell r="AQ3213">
            <v>0</v>
          </cell>
          <cell r="AR3213">
            <v>0</v>
          </cell>
          <cell r="AS3213">
            <v>0</v>
          </cell>
          <cell r="AT3213">
            <v>0</v>
          </cell>
          <cell r="AU3213">
            <v>0</v>
          </cell>
          <cell r="AV3213">
            <v>0</v>
          </cell>
          <cell r="AW3213">
            <v>0</v>
          </cell>
          <cell r="AX3213">
            <v>0</v>
          </cell>
          <cell r="AY3213">
            <v>0</v>
          </cell>
          <cell r="AZ3213">
            <v>0</v>
          </cell>
          <cell r="BA3213">
            <v>0</v>
          </cell>
          <cell r="BB3213">
            <v>0</v>
          </cell>
          <cell r="BC3213">
            <v>0</v>
          </cell>
          <cell r="BD3213">
            <v>0</v>
          </cell>
          <cell r="BE3213">
            <v>0</v>
          </cell>
          <cell r="BF3213">
            <v>0</v>
          </cell>
          <cell r="BG3213">
            <v>0</v>
          </cell>
          <cell r="BH3213">
            <v>0</v>
          </cell>
          <cell r="BI3213">
            <v>0</v>
          </cell>
          <cell r="BJ3213">
            <v>0</v>
          </cell>
          <cell r="BK3213">
            <v>0</v>
          </cell>
          <cell r="BL3213">
            <v>0</v>
          </cell>
        </row>
        <row r="3214">
          <cell r="B3214" t="str">
            <v>2.1.04.01.00240</v>
          </cell>
          <cell r="C3214" t="str">
            <v xml:space="preserve">NV SEA PEACE                                      </v>
          </cell>
          <cell r="D3214">
            <v>5</v>
          </cell>
          <cell r="E3214">
            <v>0</v>
          </cell>
          <cell r="F3214">
            <v>0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  <cell r="O3214">
            <v>0</v>
          </cell>
          <cell r="P3214">
            <v>0</v>
          </cell>
          <cell r="Q3214">
            <v>0</v>
          </cell>
          <cell r="R3214">
            <v>0</v>
          </cell>
          <cell r="S3214">
            <v>0</v>
          </cell>
          <cell r="T3214">
            <v>0</v>
          </cell>
          <cell r="U3214">
            <v>0</v>
          </cell>
          <cell r="V3214">
            <v>0</v>
          </cell>
          <cell r="W3214">
            <v>0</v>
          </cell>
          <cell r="X3214">
            <v>47415</v>
          </cell>
          <cell r="Y3214">
            <v>11235.26</v>
          </cell>
          <cell r="Z3214">
            <v>11235.26</v>
          </cell>
          <cell r="AA3214">
            <v>11235.26</v>
          </cell>
          <cell r="AB3214">
            <v>0</v>
          </cell>
          <cell r="AC3214">
            <v>0</v>
          </cell>
          <cell r="AD3214">
            <v>0</v>
          </cell>
          <cell r="AE3214">
            <v>0</v>
          </cell>
          <cell r="AF3214">
            <v>0</v>
          </cell>
          <cell r="AG3214">
            <v>0</v>
          </cell>
          <cell r="AH3214">
            <v>0</v>
          </cell>
          <cell r="AI3214">
            <v>0</v>
          </cell>
          <cell r="AJ3214">
            <v>0</v>
          </cell>
          <cell r="AK3214">
            <v>0</v>
          </cell>
          <cell r="AL3214">
            <v>0</v>
          </cell>
          <cell r="AM3214">
            <v>0</v>
          </cell>
          <cell r="AN3214">
            <v>0</v>
          </cell>
          <cell r="AO3214">
            <v>0</v>
          </cell>
          <cell r="AP3214">
            <v>0</v>
          </cell>
          <cell r="AQ3214">
            <v>0</v>
          </cell>
          <cell r="AR3214">
            <v>0</v>
          </cell>
          <cell r="AS3214">
            <v>0</v>
          </cell>
          <cell r="AT3214">
            <v>0</v>
          </cell>
          <cell r="AU3214">
            <v>0</v>
          </cell>
          <cell r="AV3214">
            <v>0</v>
          </cell>
          <cell r="AW3214">
            <v>0</v>
          </cell>
          <cell r="AX3214">
            <v>0</v>
          </cell>
          <cell r="AY3214">
            <v>0</v>
          </cell>
          <cell r="AZ3214">
            <v>0</v>
          </cell>
          <cell r="BA3214">
            <v>0</v>
          </cell>
          <cell r="BB3214">
            <v>0</v>
          </cell>
          <cell r="BC3214">
            <v>0</v>
          </cell>
          <cell r="BD3214">
            <v>0</v>
          </cell>
          <cell r="BE3214">
            <v>0</v>
          </cell>
          <cell r="BF3214">
            <v>0</v>
          </cell>
          <cell r="BG3214">
            <v>0</v>
          </cell>
          <cell r="BH3214">
            <v>0</v>
          </cell>
          <cell r="BI3214">
            <v>0</v>
          </cell>
          <cell r="BJ3214">
            <v>0</v>
          </cell>
          <cell r="BK3214">
            <v>0</v>
          </cell>
          <cell r="BL3214">
            <v>0</v>
          </cell>
        </row>
        <row r="3215">
          <cell r="B3215" t="str">
            <v>2.1.04.01.00241</v>
          </cell>
          <cell r="C3215" t="str">
            <v xml:space="preserve">NV STAR ALABAMA                                   </v>
          </cell>
          <cell r="D3215">
            <v>5</v>
          </cell>
          <cell r="E3215">
            <v>0</v>
          </cell>
          <cell r="F3215">
            <v>0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  <cell r="O3215">
            <v>0</v>
          </cell>
          <cell r="P3215">
            <v>0</v>
          </cell>
          <cell r="Q3215">
            <v>0</v>
          </cell>
          <cell r="R3215">
            <v>0</v>
          </cell>
          <cell r="S3215">
            <v>0</v>
          </cell>
          <cell r="T3215">
            <v>0</v>
          </cell>
          <cell r="U3215">
            <v>0</v>
          </cell>
          <cell r="V3215">
            <v>0</v>
          </cell>
          <cell r="W3215">
            <v>0</v>
          </cell>
          <cell r="X3215">
            <v>0</v>
          </cell>
          <cell r="Y3215">
            <v>17084.39</v>
          </cell>
          <cell r="Z3215">
            <v>17084.39</v>
          </cell>
          <cell r="AA3215">
            <v>17084.39</v>
          </cell>
          <cell r="AB3215">
            <v>0</v>
          </cell>
          <cell r="AC3215">
            <v>0</v>
          </cell>
          <cell r="AD3215">
            <v>0</v>
          </cell>
          <cell r="AE3215">
            <v>0</v>
          </cell>
          <cell r="AF3215">
            <v>0</v>
          </cell>
          <cell r="AG3215">
            <v>0</v>
          </cell>
          <cell r="AH3215">
            <v>0</v>
          </cell>
          <cell r="AI3215">
            <v>0</v>
          </cell>
          <cell r="AJ3215">
            <v>0</v>
          </cell>
          <cell r="AK3215">
            <v>0</v>
          </cell>
          <cell r="AL3215">
            <v>0</v>
          </cell>
          <cell r="AM3215">
            <v>0</v>
          </cell>
          <cell r="AN3215">
            <v>0</v>
          </cell>
          <cell r="AO3215">
            <v>0</v>
          </cell>
          <cell r="AP3215">
            <v>0</v>
          </cell>
          <cell r="AQ3215">
            <v>0</v>
          </cell>
          <cell r="AR3215">
            <v>0</v>
          </cell>
          <cell r="AS3215">
            <v>0</v>
          </cell>
          <cell r="AT3215">
            <v>0</v>
          </cell>
          <cell r="AU3215">
            <v>0</v>
          </cell>
          <cell r="AV3215">
            <v>0</v>
          </cell>
          <cell r="AW3215">
            <v>0</v>
          </cell>
          <cell r="AX3215">
            <v>0</v>
          </cell>
          <cell r="AY3215">
            <v>0</v>
          </cell>
          <cell r="AZ3215">
            <v>0</v>
          </cell>
          <cell r="BA3215">
            <v>0</v>
          </cell>
          <cell r="BB3215">
            <v>0</v>
          </cell>
          <cell r="BC3215">
            <v>0</v>
          </cell>
          <cell r="BD3215">
            <v>0</v>
          </cell>
          <cell r="BE3215">
            <v>0</v>
          </cell>
          <cell r="BF3215">
            <v>0</v>
          </cell>
          <cell r="BG3215">
            <v>0</v>
          </cell>
          <cell r="BH3215">
            <v>0</v>
          </cell>
          <cell r="BI3215">
            <v>0</v>
          </cell>
          <cell r="BJ3215">
            <v>0</v>
          </cell>
          <cell r="BK3215">
            <v>0</v>
          </cell>
          <cell r="BL3215">
            <v>0</v>
          </cell>
        </row>
        <row r="3216">
          <cell r="B3216" t="str">
            <v>2.1.04.01.00242</v>
          </cell>
          <cell r="C3216" t="str">
            <v xml:space="preserve">NV BARON                                          </v>
          </cell>
          <cell r="D3216">
            <v>5</v>
          </cell>
          <cell r="E3216">
            <v>0</v>
          </cell>
          <cell r="F3216">
            <v>0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  <cell r="O3216">
            <v>0</v>
          </cell>
          <cell r="P3216">
            <v>0</v>
          </cell>
          <cell r="Q3216">
            <v>0</v>
          </cell>
          <cell r="R3216">
            <v>0</v>
          </cell>
          <cell r="S3216">
            <v>0</v>
          </cell>
          <cell r="T3216">
            <v>0</v>
          </cell>
          <cell r="U3216">
            <v>0</v>
          </cell>
          <cell r="V3216">
            <v>0</v>
          </cell>
          <cell r="W3216">
            <v>0</v>
          </cell>
          <cell r="X3216">
            <v>0</v>
          </cell>
          <cell r="Y3216">
            <v>258685.14</v>
          </cell>
          <cell r="Z3216">
            <v>-11836.66</v>
          </cell>
          <cell r="AA3216">
            <v>0</v>
          </cell>
          <cell r="AB3216">
            <v>0</v>
          </cell>
          <cell r="AC3216">
            <v>0</v>
          </cell>
          <cell r="AD3216">
            <v>0</v>
          </cell>
          <cell r="AE3216">
            <v>0</v>
          </cell>
          <cell r="AF3216">
            <v>0</v>
          </cell>
          <cell r="AG3216">
            <v>0</v>
          </cell>
          <cell r="AH3216">
            <v>0</v>
          </cell>
          <cell r="AI3216">
            <v>0</v>
          </cell>
          <cell r="AJ3216">
            <v>0</v>
          </cell>
          <cell r="AK3216">
            <v>0</v>
          </cell>
          <cell r="AL3216">
            <v>0</v>
          </cell>
          <cell r="AM3216">
            <v>0</v>
          </cell>
          <cell r="AN3216">
            <v>0</v>
          </cell>
          <cell r="AO3216">
            <v>0</v>
          </cell>
          <cell r="AP3216">
            <v>0</v>
          </cell>
          <cell r="AQ3216">
            <v>0</v>
          </cell>
          <cell r="AR3216">
            <v>0</v>
          </cell>
          <cell r="AS3216">
            <v>0</v>
          </cell>
          <cell r="AT3216">
            <v>0</v>
          </cell>
          <cell r="AU3216">
            <v>0</v>
          </cell>
          <cell r="AV3216">
            <v>0</v>
          </cell>
          <cell r="AW3216">
            <v>0</v>
          </cell>
          <cell r="AX3216">
            <v>0</v>
          </cell>
          <cell r="AY3216">
            <v>399816.97</v>
          </cell>
          <cell r="AZ3216">
            <v>177390.96</v>
          </cell>
          <cell r="BA3216">
            <v>14677.04</v>
          </cell>
          <cell r="BB3216">
            <v>0</v>
          </cell>
          <cell r="BC3216">
            <v>0</v>
          </cell>
          <cell r="BD3216">
            <v>0</v>
          </cell>
          <cell r="BE3216">
            <v>0</v>
          </cell>
          <cell r="BF3216">
            <v>0</v>
          </cell>
          <cell r="BG3216">
            <v>0</v>
          </cell>
          <cell r="BH3216">
            <v>0</v>
          </cell>
          <cell r="BI3216">
            <v>0</v>
          </cell>
          <cell r="BJ3216">
            <v>0</v>
          </cell>
          <cell r="BK3216">
            <v>0</v>
          </cell>
          <cell r="BL3216">
            <v>0</v>
          </cell>
        </row>
        <row r="3217">
          <cell r="B3217" t="str">
            <v>2.1.04.01.00243</v>
          </cell>
          <cell r="C3217" t="str">
            <v xml:space="preserve">NV UNION CONFIDENCE                               </v>
          </cell>
          <cell r="D3217">
            <v>5</v>
          </cell>
          <cell r="E3217">
            <v>0</v>
          </cell>
          <cell r="F3217">
            <v>0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  <cell r="O3217">
            <v>0</v>
          </cell>
          <cell r="P3217">
            <v>0</v>
          </cell>
          <cell r="Q3217">
            <v>0</v>
          </cell>
          <cell r="R3217">
            <v>0</v>
          </cell>
          <cell r="S3217">
            <v>0</v>
          </cell>
          <cell r="T3217">
            <v>0</v>
          </cell>
          <cell r="U3217">
            <v>0</v>
          </cell>
          <cell r="V3217">
            <v>0</v>
          </cell>
          <cell r="W3217">
            <v>0</v>
          </cell>
          <cell r="X3217">
            <v>-6483.41</v>
          </cell>
          <cell r="Y3217">
            <v>0</v>
          </cell>
          <cell r="Z3217">
            <v>-7270.87</v>
          </cell>
          <cell r="AA3217">
            <v>0</v>
          </cell>
          <cell r="AB3217">
            <v>0</v>
          </cell>
          <cell r="AC3217">
            <v>0</v>
          </cell>
          <cell r="AD3217">
            <v>0</v>
          </cell>
          <cell r="AE3217">
            <v>0</v>
          </cell>
          <cell r="AF3217">
            <v>0</v>
          </cell>
          <cell r="AG3217">
            <v>0</v>
          </cell>
          <cell r="AH3217">
            <v>0</v>
          </cell>
          <cell r="AI3217">
            <v>0</v>
          </cell>
          <cell r="AJ3217">
            <v>0</v>
          </cell>
          <cell r="AK3217">
            <v>0</v>
          </cell>
          <cell r="AL3217">
            <v>0</v>
          </cell>
          <cell r="AM3217">
            <v>0</v>
          </cell>
          <cell r="AN3217">
            <v>0</v>
          </cell>
          <cell r="AO3217">
            <v>0</v>
          </cell>
          <cell r="AP3217">
            <v>0</v>
          </cell>
          <cell r="AQ3217">
            <v>0</v>
          </cell>
          <cell r="AR3217">
            <v>0</v>
          </cell>
          <cell r="AS3217">
            <v>0</v>
          </cell>
          <cell r="AT3217">
            <v>0</v>
          </cell>
          <cell r="AU3217">
            <v>0</v>
          </cell>
          <cell r="AV3217">
            <v>0</v>
          </cell>
          <cell r="AW3217">
            <v>0</v>
          </cell>
          <cell r="AX3217">
            <v>0</v>
          </cell>
          <cell r="AY3217">
            <v>0</v>
          </cell>
          <cell r="AZ3217">
            <v>0</v>
          </cell>
          <cell r="BA3217">
            <v>0</v>
          </cell>
          <cell r="BB3217">
            <v>0</v>
          </cell>
          <cell r="BC3217">
            <v>0</v>
          </cell>
          <cell r="BD3217">
            <v>0</v>
          </cell>
          <cell r="BE3217">
            <v>0</v>
          </cell>
          <cell r="BF3217">
            <v>0</v>
          </cell>
          <cell r="BG3217">
            <v>0</v>
          </cell>
          <cell r="BH3217">
            <v>0</v>
          </cell>
          <cell r="BI3217">
            <v>0</v>
          </cell>
          <cell r="BJ3217">
            <v>0</v>
          </cell>
          <cell r="BK3217">
            <v>0</v>
          </cell>
          <cell r="BL3217">
            <v>0</v>
          </cell>
        </row>
        <row r="3218">
          <cell r="B3218" t="str">
            <v>2.1.04.01.00244</v>
          </cell>
          <cell r="C3218" t="str">
            <v xml:space="preserve">NV ASIAN SHOENIX                                  </v>
          </cell>
          <cell r="D3218">
            <v>5</v>
          </cell>
          <cell r="E3218">
            <v>0</v>
          </cell>
          <cell r="F3218">
            <v>0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  <cell r="O3218">
            <v>0</v>
          </cell>
          <cell r="P3218">
            <v>0</v>
          </cell>
          <cell r="Q3218">
            <v>0</v>
          </cell>
          <cell r="R3218">
            <v>0</v>
          </cell>
          <cell r="S3218">
            <v>0</v>
          </cell>
          <cell r="T3218">
            <v>0</v>
          </cell>
          <cell r="U3218">
            <v>0</v>
          </cell>
          <cell r="V3218">
            <v>0</v>
          </cell>
          <cell r="W3218">
            <v>0</v>
          </cell>
          <cell r="X3218">
            <v>0</v>
          </cell>
          <cell r="Y3218">
            <v>174300</v>
          </cell>
          <cell r="Z3218">
            <v>74900</v>
          </cell>
          <cell r="AA3218">
            <v>17116.29</v>
          </cell>
          <cell r="AB3218">
            <v>0</v>
          </cell>
          <cell r="AC3218">
            <v>0</v>
          </cell>
          <cell r="AD3218">
            <v>0</v>
          </cell>
          <cell r="AE3218">
            <v>0</v>
          </cell>
          <cell r="AF3218">
            <v>0</v>
          </cell>
          <cell r="AG3218">
            <v>0</v>
          </cell>
          <cell r="AH3218">
            <v>0</v>
          </cell>
          <cell r="AI3218">
            <v>0</v>
          </cell>
          <cell r="AJ3218">
            <v>0</v>
          </cell>
          <cell r="AK3218">
            <v>0</v>
          </cell>
          <cell r="AL3218">
            <v>0</v>
          </cell>
          <cell r="AM3218">
            <v>0</v>
          </cell>
          <cell r="AN3218">
            <v>0</v>
          </cell>
          <cell r="AO3218">
            <v>0</v>
          </cell>
          <cell r="AP3218">
            <v>0</v>
          </cell>
          <cell r="AQ3218">
            <v>0</v>
          </cell>
          <cell r="AR3218">
            <v>0</v>
          </cell>
          <cell r="AS3218">
            <v>0</v>
          </cell>
          <cell r="AT3218">
            <v>0</v>
          </cell>
          <cell r="AU3218">
            <v>0</v>
          </cell>
          <cell r="AV3218">
            <v>0</v>
          </cell>
          <cell r="AW3218">
            <v>0</v>
          </cell>
          <cell r="AX3218">
            <v>0</v>
          </cell>
          <cell r="AY3218">
            <v>0</v>
          </cell>
          <cell r="AZ3218">
            <v>0</v>
          </cell>
          <cell r="BA3218">
            <v>0</v>
          </cell>
          <cell r="BB3218">
            <v>0</v>
          </cell>
          <cell r="BC3218">
            <v>0</v>
          </cell>
          <cell r="BD3218">
            <v>0</v>
          </cell>
          <cell r="BE3218">
            <v>0</v>
          </cell>
          <cell r="BF3218">
            <v>0</v>
          </cell>
          <cell r="BG3218">
            <v>0</v>
          </cell>
          <cell r="BH3218">
            <v>0</v>
          </cell>
          <cell r="BI3218">
            <v>0</v>
          </cell>
          <cell r="BJ3218">
            <v>0</v>
          </cell>
          <cell r="BK3218">
            <v>0</v>
          </cell>
          <cell r="BL3218">
            <v>0</v>
          </cell>
        </row>
        <row r="3219">
          <cell r="B3219" t="str">
            <v>2.1.04.01.00245</v>
          </cell>
          <cell r="C3219" t="str">
            <v xml:space="preserve">NV ZULJALAL                                       </v>
          </cell>
          <cell r="D3219">
            <v>5</v>
          </cell>
          <cell r="E3219">
            <v>0</v>
          </cell>
          <cell r="F3219">
            <v>0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  <cell r="T3219">
            <v>0</v>
          </cell>
          <cell r="U3219">
            <v>0</v>
          </cell>
          <cell r="V3219">
            <v>0</v>
          </cell>
          <cell r="W3219">
            <v>0</v>
          </cell>
          <cell r="X3219">
            <v>0</v>
          </cell>
          <cell r="Y3219">
            <v>115154.24000000001</v>
          </cell>
          <cell r="Z3219">
            <v>156545.38</v>
          </cell>
          <cell r="AA3219">
            <v>156545.38</v>
          </cell>
          <cell r="AB3219">
            <v>0</v>
          </cell>
          <cell r="AC3219">
            <v>0</v>
          </cell>
          <cell r="AD3219">
            <v>0</v>
          </cell>
          <cell r="AE3219">
            <v>0</v>
          </cell>
          <cell r="AF3219">
            <v>0</v>
          </cell>
          <cell r="AG3219">
            <v>0</v>
          </cell>
          <cell r="AH3219">
            <v>0</v>
          </cell>
          <cell r="AI3219">
            <v>0</v>
          </cell>
          <cell r="AJ3219">
            <v>0</v>
          </cell>
          <cell r="AK3219">
            <v>0</v>
          </cell>
          <cell r="AL3219">
            <v>0</v>
          </cell>
          <cell r="AM3219">
            <v>0</v>
          </cell>
          <cell r="AN3219">
            <v>0</v>
          </cell>
          <cell r="AO3219">
            <v>0</v>
          </cell>
          <cell r="AP3219">
            <v>0</v>
          </cell>
          <cell r="AQ3219">
            <v>0</v>
          </cell>
          <cell r="AR3219">
            <v>0</v>
          </cell>
          <cell r="AS3219">
            <v>0</v>
          </cell>
          <cell r="AT3219">
            <v>0</v>
          </cell>
          <cell r="AU3219">
            <v>0</v>
          </cell>
          <cell r="AV3219">
            <v>0</v>
          </cell>
          <cell r="AW3219">
            <v>0</v>
          </cell>
          <cell r="AX3219">
            <v>0</v>
          </cell>
          <cell r="AY3219">
            <v>0</v>
          </cell>
          <cell r="AZ3219">
            <v>0</v>
          </cell>
          <cell r="BA3219">
            <v>0</v>
          </cell>
          <cell r="BB3219">
            <v>0</v>
          </cell>
          <cell r="BC3219">
            <v>0</v>
          </cell>
          <cell r="BD3219">
            <v>0</v>
          </cell>
          <cell r="BE3219">
            <v>0</v>
          </cell>
          <cell r="BF3219">
            <v>0</v>
          </cell>
          <cell r="BG3219">
            <v>0</v>
          </cell>
          <cell r="BH3219">
            <v>0</v>
          </cell>
          <cell r="BI3219">
            <v>0</v>
          </cell>
          <cell r="BJ3219">
            <v>0</v>
          </cell>
          <cell r="BK3219">
            <v>0</v>
          </cell>
          <cell r="BL3219">
            <v>0</v>
          </cell>
        </row>
        <row r="3220">
          <cell r="B3220" t="str">
            <v>2.1.04.01.00246</v>
          </cell>
          <cell r="C3220" t="str">
            <v xml:space="preserve">NV NORVIK                                         </v>
          </cell>
          <cell r="D3220">
            <v>5</v>
          </cell>
          <cell r="E3220">
            <v>0</v>
          </cell>
          <cell r="F3220">
            <v>0</v>
          </cell>
          <cell r="G3220">
            <v>0</v>
          </cell>
          <cell r="H3220">
            <v>0</v>
          </cell>
          <cell r="I3220">
            <v>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  <cell r="O3220">
            <v>0</v>
          </cell>
          <cell r="P3220">
            <v>0</v>
          </cell>
          <cell r="Q3220">
            <v>0</v>
          </cell>
          <cell r="R3220">
            <v>0</v>
          </cell>
          <cell r="S3220">
            <v>0</v>
          </cell>
          <cell r="T3220">
            <v>0</v>
          </cell>
          <cell r="U3220">
            <v>0</v>
          </cell>
          <cell r="V3220">
            <v>0</v>
          </cell>
          <cell r="W3220">
            <v>0</v>
          </cell>
          <cell r="X3220">
            <v>0</v>
          </cell>
          <cell r="Y3220">
            <v>141953.95000000001</v>
          </cell>
          <cell r="Z3220">
            <v>222915.34</v>
          </cell>
          <cell r="AA3220">
            <v>222924.88</v>
          </cell>
          <cell r="AB3220">
            <v>0</v>
          </cell>
          <cell r="AC3220">
            <v>0</v>
          </cell>
          <cell r="AD3220">
            <v>0</v>
          </cell>
          <cell r="AE3220">
            <v>0</v>
          </cell>
          <cell r="AF3220">
            <v>0</v>
          </cell>
          <cell r="AG3220">
            <v>0</v>
          </cell>
          <cell r="AH3220">
            <v>0</v>
          </cell>
          <cell r="AI3220">
            <v>0</v>
          </cell>
          <cell r="AJ3220">
            <v>0</v>
          </cell>
          <cell r="AK3220">
            <v>0</v>
          </cell>
          <cell r="AL3220">
            <v>0</v>
          </cell>
          <cell r="AM3220">
            <v>0</v>
          </cell>
          <cell r="AN3220">
            <v>0</v>
          </cell>
          <cell r="AO3220">
            <v>0</v>
          </cell>
          <cell r="AP3220">
            <v>0</v>
          </cell>
          <cell r="AQ3220">
            <v>0</v>
          </cell>
          <cell r="AR3220">
            <v>0</v>
          </cell>
          <cell r="AS3220">
            <v>0</v>
          </cell>
          <cell r="AT3220">
            <v>0</v>
          </cell>
          <cell r="AU3220">
            <v>0</v>
          </cell>
          <cell r="AV3220">
            <v>0</v>
          </cell>
          <cell r="AW3220">
            <v>0</v>
          </cell>
          <cell r="AX3220">
            <v>0</v>
          </cell>
          <cell r="AY3220">
            <v>0</v>
          </cell>
          <cell r="AZ3220">
            <v>0</v>
          </cell>
          <cell r="BA3220">
            <v>0</v>
          </cell>
          <cell r="BB3220">
            <v>0</v>
          </cell>
          <cell r="BC3220">
            <v>0</v>
          </cell>
          <cell r="BD3220">
            <v>0</v>
          </cell>
          <cell r="BE3220">
            <v>0</v>
          </cell>
          <cell r="BF3220">
            <v>0</v>
          </cell>
          <cell r="BG3220">
            <v>0</v>
          </cell>
          <cell r="BH3220">
            <v>0</v>
          </cell>
          <cell r="BI3220">
            <v>0</v>
          </cell>
          <cell r="BJ3220">
            <v>0</v>
          </cell>
          <cell r="BK3220">
            <v>0</v>
          </cell>
          <cell r="BL3220">
            <v>0</v>
          </cell>
        </row>
        <row r="3221">
          <cell r="B3221" t="str">
            <v>2.1.04.01.00247</v>
          </cell>
          <cell r="C3221" t="str">
            <v xml:space="preserve">NV PERAMOS I                                      </v>
          </cell>
          <cell r="D3221">
            <v>5</v>
          </cell>
          <cell r="E3221">
            <v>0</v>
          </cell>
          <cell r="F3221">
            <v>0</v>
          </cell>
          <cell r="G3221">
            <v>0</v>
          </cell>
          <cell r="H3221">
            <v>0</v>
          </cell>
          <cell r="I3221">
            <v>0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  <cell r="O3221">
            <v>0</v>
          </cell>
          <cell r="P3221">
            <v>0</v>
          </cell>
          <cell r="Q3221">
            <v>0</v>
          </cell>
          <cell r="R3221">
            <v>0</v>
          </cell>
          <cell r="S3221">
            <v>0</v>
          </cell>
          <cell r="T3221">
            <v>0</v>
          </cell>
          <cell r="U3221">
            <v>0</v>
          </cell>
          <cell r="V3221">
            <v>0</v>
          </cell>
          <cell r="W3221">
            <v>0</v>
          </cell>
          <cell r="X3221">
            <v>0</v>
          </cell>
          <cell r="Y3221">
            <v>23855.4</v>
          </cell>
          <cell r="Z3221">
            <v>23854.5</v>
          </cell>
          <cell r="AA3221">
            <v>16691.05</v>
          </cell>
          <cell r="AB3221">
            <v>0</v>
          </cell>
          <cell r="AC3221">
            <v>0</v>
          </cell>
          <cell r="AD3221">
            <v>0</v>
          </cell>
          <cell r="AE3221">
            <v>0</v>
          </cell>
          <cell r="AF3221">
            <v>0</v>
          </cell>
          <cell r="AG3221">
            <v>0</v>
          </cell>
          <cell r="AH3221">
            <v>0</v>
          </cell>
          <cell r="AI3221">
            <v>0</v>
          </cell>
          <cell r="AJ3221">
            <v>0</v>
          </cell>
          <cell r="AK3221">
            <v>0</v>
          </cell>
          <cell r="AL3221">
            <v>0</v>
          </cell>
          <cell r="AM3221">
            <v>0</v>
          </cell>
          <cell r="AN3221">
            <v>0</v>
          </cell>
          <cell r="AO3221">
            <v>0</v>
          </cell>
          <cell r="AP3221">
            <v>0</v>
          </cell>
          <cell r="AQ3221">
            <v>0</v>
          </cell>
          <cell r="AR3221">
            <v>0</v>
          </cell>
          <cell r="AS3221">
            <v>0</v>
          </cell>
          <cell r="AT3221">
            <v>0</v>
          </cell>
          <cell r="AU3221">
            <v>0</v>
          </cell>
          <cell r="AV3221">
            <v>0</v>
          </cell>
          <cell r="AW3221">
            <v>0</v>
          </cell>
          <cell r="AX3221">
            <v>0</v>
          </cell>
          <cell r="AY3221">
            <v>0</v>
          </cell>
          <cell r="AZ3221">
            <v>0</v>
          </cell>
          <cell r="BA3221">
            <v>0</v>
          </cell>
          <cell r="BB3221">
            <v>0</v>
          </cell>
          <cell r="BC3221">
            <v>0</v>
          </cell>
          <cell r="BD3221">
            <v>0</v>
          </cell>
          <cell r="BE3221">
            <v>0</v>
          </cell>
          <cell r="BF3221">
            <v>0</v>
          </cell>
          <cell r="BG3221">
            <v>0</v>
          </cell>
          <cell r="BH3221">
            <v>0</v>
          </cell>
          <cell r="BI3221">
            <v>0</v>
          </cell>
          <cell r="BJ3221">
            <v>0</v>
          </cell>
          <cell r="BK3221">
            <v>0</v>
          </cell>
          <cell r="BL3221">
            <v>0</v>
          </cell>
        </row>
        <row r="3222">
          <cell r="B3222" t="str">
            <v>2.1.04.01.00248</v>
          </cell>
          <cell r="C3222" t="str">
            <v xml:space="preserve">NV LINDOS                                         </v>
          </cell>
          <cell r="D3222">
            <v>5</v>
          </cell>
          <cell r="E3222">
            <v>0</v>
          </cell>
          <cell r="F3222">
            <v>0</v>
          </cell>
          <cell r="G3222">
            <v>0</v>
          </cell>
          <cell r="H3222">
            <v>0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  <cell r="T3222">
            <v>0</v>
          </cell>
          <cell r="U3222">
            <v>0</v>
          </cell>
          <cell r="V3222">
            <v>0</v>
          </cell>
          <cell r="W3222">
            <v>0</v>
          </cell>
          <cell r="X3222">
            <v>0</v>
          </cell>
          <cell r="Y3222">
            <v>0</v>
          </cell>
          <cell r="Z3222">
            <v>49770.87</v>
          </cell>
          <cell r="AA3222">
            <v>12787.06</v>
          </cell>
          <cell r="AB3222">
            <v>0</v>
          </cell>
          <cell r="AC3222">
            <v>0</v>
          </cell>
          <cell r="AD3222">
            <v>0</v>
          </cell>
          <cell r="AE3222">
            <v>0</v>
          </cell>
          <cell r="AF3222">
            <v>0</v>
          </cell>
          <cell r="AG3222">
            <v>0</v>
          </cell>
          <cell r="AH3222">
            <v>0</v>
          </cell>
          <cell r="AI3222">
            <v>0</v>
          </cell>
          <cell r="AJ3222">
            <v>0</v>
          </cell>
          <cell r="AK3222">
            <v>0</v>
          </cell>
          <cell r="AL3222">
            <v>0</v>
          </cell>
          <cell r="AM3222">
            <v>0</v>
          </cell>
          <cell r="AN3222">
            <v>0</v>
          </cell>
          <cell r="AO3222">
            <v>0</v>
          </cell>
          <cell r="AP3222">
            <v>0</v>
          </cell>
          <cell r="AQ3222">
            <v>0</v>
          </cell>
          <cell r="AR3222">
            <v>0</v>
          </cell>
          <cell r="AS3222">
            <v>0</v>
          </cell>
          <cell r="AT3222">
            <v>0</v>
          </cell>
          <cell r="AU3222">
            <v>0</v>
          </cell>
          <cell r="AV3222">
            <v>0</v>
          </cell>
          <cell r="AW3222">
            <v>0</v>
          </cell>
          <cell r="AX3222">
            <v>0</v>
          </cell>
          <cell r="AY3222">
            <v>0</v>
          </cell>
          <cell r="AZ3222">
            <v>0</v>
          </cell>
          <cell r="BA3222">
            <v>0</v>
          </cell>
          <cell r="BB3222">
            <v>0</v>
          </cell>
          <cell r="BC3222">
            <v>0</v>
          </cell>
          <cell r="BD3222">
            <v>0</v>
          </cell>
          <cell r="BE3222">
            <v>0</v>
          </cell>
          <cell r="BF3222">
            <v>0</v>
          </cell>
          <cell r="BG3222">
            <v>0</v>
          </cell>
          <cell r="BH3222">
            <v>0</v>
          </cell>
          <cell r="BI3222">
            <v>0</v>
          </cell>
          <cell r="BJ3222">
            <v>0</v>
          </cell>
          <cell r="BK3222">
            <v>0</v>
          </cell>
          <cell r="BL3222">
            <v>0</v>
          </cell>
        </row>
        <row r="3223">
          <cell r="B3223" t="str">
            <v>2.1.04.01.00249</v>
          </cell>
          <cell r="C3223" t="str">
            <v xml:space="preserve">NV HILL HARMONY                                   </v>
          </cell>
          <cell r="D3223">
            <v>5</v>
          </cell>
          <cell r="E3223">
            <v>0</v>
          </cell>
          <cell r="F3223">
            <v>0</v>
          </cell>
          <cell r="G3223">
            <v>0</v>
          </cell>
          <cell r="H3223">
            <v>0</v>
          </cell>
          <cell r="I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  <cell r="O3223">
            <v>0</v>
          </cell>
          <cell r="P3223">
            <v>0</v>
          </cell>
          <cell r="Q3223">
            <v>0</v>
          </cell>
          <cell r="R3223">
            <v>0</v>
          </cell>
          <cell r="S3223">
            <v>0</v>
          </cell>
          <cell r="T3223">
            <v>0</v>
          </cell>
          <cell r="U3223">
            <v>0</v>
          </cell>
          <cell r="V3223">
            <v>0</v>
          </cell>
          <cell r="W3223">
            <v>0</v>
          </cell>
          <cell r="X3223">
            <v>0</v>
          </cell>
          <cell r="Y3223">
            <v>0</v>
          </cell>
          <cell r="Z3223">
            <v>514857.26</v>
          </cell>
          <cell r="AA3223">
            <v>343882.71</v>
          </cell>
          <cell r="AB3223">
            <v>0</v>
          </cell>
          <cell r="AC3223">
            <v>0</v>
          </cell>
          <cell r="AD3223">
            <v>0</v>
          </cell>
          <cell r="AE3223">
            <v>0</v>
          </cell>
          <cell r="AF3223">
            <v>0</v>
          </cell>
          <cell r="AG3223">
            <v>0</v>
          </cell>
          <cell r="AH3223">
            <v>0</v>
          </cell>
          <cell r="AI3223">
            <v>0</v>
          </cell>
          <cell r="AJ3223">
            <v>0</v>
          </cell>
          <cell r="AK3223">
            <v>0</v>
          </cell>
          <cell r="AL3223">
            <v>0</v>
          </cell>
          <cell r="AM3223">
            <v>0</v>
          </cell>
          <cell r="AN3223">
            <v>0</v>
          </cell>
          <cell r="AO3223">
            <v>0</v>
          </cell>
          <cell r="AP3223">
            <v>0</v>
          </cell>
          <cell r="AQ3223">
            <v>0</v>
          </cell>
          <cell r="AR3223">
            <v>0</v>
          </cell>
          <cell r="AS3223">
            <v>0</v>
          </cell>
          <cell r="AT3223">
            <v>0</v>
          </cell>
          <cell r="AU3223">
            <v>0</v>
          </cell>
          <cell r="AV3223">
            <v>0</v>
          </cell>
          <cell r="AW3223">
            <v>0</v>
          </cell>
          <cell r="AX3223">
            <v>0</v>
          </cell>
          <cell r="AY3223">
            <v>0</v>
          </cell>
          <cell r="AZ3223">
            <v>0</v>
          </cell>
          <cell r="BA3223">
            <v>0</v>
          </cell>
          <cell r="BB3223">
            <v>0</v>
          </cell>
          <cell r="BC3223">
            <v>0</v>
          </cell>
          <cell r="BD3223">
            <v>0</v>
          </cell>
          <cell r="BE3223">
            <v>0</v>
          </cell>
          <cell r="BF3223">
            <v>0</v>
          </cell>
          <cell r="BG3223">
            <v>0</v>
          </cell>
          <cell r="BH3223">
            <v>0</v>
          </cell>
          <cell r="BI3223">
            <v>0</v>
          </cell>
          <cell r="BJ3223">
            <v>0</v>
          </cell>
          <cell r="BK3223">
            <v>0</v>
          </cell>
          <cell r="BL3223">
            <v>0</v>
          </cell>
        </row>
        <row r="3224">
          <cell r="B3224" t="str">
            <v>2.1.04.01.00250</v>
          </cell>
          <cell r="C3224" t="str">
            <v xml:space="preserve">NV SVILEN RUSSEV                                  </v>
          </cell>
          <cell r="D3224">
            <v>5</v>
          </cell>
          <cell r="E3224">
            <v>0</v>
          </cell>
          <cell r="F3224">
            <v>0</v>
          </cell>
          <cell r="G3224">
            <v>0</v>
          </cell>
          <cell r="H3224">
            <v>0</v>
          </cell>
          <cell r="I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  <cell r="O3224">
            <v>0</v>
          </cell>
          <cell r="P3224">
            <v>0</v>
          </cell>
          <cell r="Q3224">
            <v>0</v>
          </cell>
          <cell r="R3224">
            <v>0</v>
          </cell>
          <cell r="S3224">
            <v>0</v>
          </cell>
          <cell r="T3224">
            <v>0</v>
          </cell>
          <cell r="U3224">
            <v>0</v>
          </cell>
          <cell r="V3224">
            <v>0</v>
          </cell>
          <cell r="W3224">
            <v>0</v>
          </cell>
          <cell r="X3224">
            <v>0</v>
          </cell>
          <cell r="Y3224">
            <v>0</v>
          </cell>
          <cell r="Z3224">
            <v>413472.34</v>
          </cell>
          <cell r="AA3224">
            <v>335592.34</v>
          </cell>
          <cell r="AB3224">
            <v>328637.8</v>
          </cell>
          <cell r="AC3224">
            <v>328637.8</v>
          </cell>
          <cell r="AD3224">
            <v>328637.8</v>
          </cell>
          <cell r="AE3224">
            <v>328637.8</v>
          </cell>
          <cell r="AF3224">
            <v>0</v>
          </cell>
          <cell r="AG3224">
            <v>0</v>
          </cell>
          <cell r="AH3224">
            <v>0</v>
          </cell>
          <cell r="AI3224">
            <v>0</v>
          </cell>
          <cell r="AJ3224">
            <v>0</v>
          </cell>
          <cell r="AK3224">
            <v>0</v>
          </cell>
          <cell r="AL3224">
            <v>0</v>
          </cell>
          <cell r="AM3224">
            <v>0</v>
          </cell>
          <cell r="AN3224">
            <v>0</v>
          </cell>
          <cell r="AO3224">
            <v>0</v>
          </cell>
          <cell r="AP3224">
            <v>0</v>
          </cell>
          <cell r="AQ3224">
            <v>0</v>
          </cell>
          <cell r="AR3224">
            <v>0</v>
          </cell>
          <cell r="AS3224">
            <v>0</v>
          </cell>
          <cell r="AT3224">
            <v>0</v>
          </cell>
          <cell r="AU3224">
            <v>0</v>
          </cell>
          <cell r="AV3224">
            <v>0</v>
          </cell>
          <cell r="AW3224">
            <v>0</v>
          </cell>
          <cell r="AX3224">
            <v>0</v>
          </cell>
          <cell r="AY3224">
            <v>0</v>
          </cell>
          <cell r="AZ3224">
            <v>0</v>
          </cell>
          <cell r="BA3224">
            <v>0</v>
          </cell>
          <cell r="BB3224">
            <v>0</v>
          </cell>
          <cell r="BC3224">
            <v>0</v>
          </cell>
          <cell r="BD3224">
            <v>0</v>
          </cell>
          <cell r="BE3224">
            <v>0</v>
          </cell>
          <cell r="BF3224">
            <v>0</v>
          </cell>
          <cell r="BG3224">
            <v>0</v>
          </cell>
          <cell r="BH3224">
            <v>0</v>
          </cell>
          <cell r="BI3224">
            <v>0</v>
          </cell>
          <cell r="BJ3224">
            <v>0</v>
          </cell>
          <cell r="BK3224">
            <v>0</v>
          </cell>
          <cell r="BL3224">
            <v>0</v>
          </cell>
        </row>
        <row r="3225">
          <cell r="B3225" t="str">
            <v>2.1.04.01.00251</v>
          </cell>
          <cell r="C3225" t="str">
            <v xml:space="preserve">NV. PRETTY SOURCE                                 </v>
          </cell>
          <cell r="D3225">
            <v>5</v>
          </cell>
          <cell r="E3225">
            <v>0</v>
          </cell>
          <cell r="F3225">
            <v>0</v>
          </cell>
          <cell r="G3225">
            <v>0</v>
          </cell>
          <cell r="H3225">
            <v>0</v>
          </cell>
          <cell r="I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  <cell r="O3225">
            <v>0</v>
          </cell>
          <cell r="P3225">
            <v>0</v>
          </cell>
          <cell r="Q3225">
            <v>0</v>
          </cell>
          <cell r="R3225">
            <v>0</v>
          </cell>
          <cell r="S3225">
            <v>0</v>
          </cell>
          <cell r="T3225">
            <v>0</v>
          </cell>
          <cell r="U3225">
            <v>0</v>
          </cell>
          <cell r="V3225">
            <v>0</v>
          </cell>
          <cell r="W3225">
            <v>0</v>
          </cell>
          <cell r="X3225">
            <v>0</v>
          </cell>
          <cell r="Y3225">
            <v>0</v>
          </cell>
          <cell r="Z3225">
            <v>312100</v>
          </cell>
          <cell r="AA3225">
            <v>168192.64000000001</v>
          </cell>
          <cell r="AB3225">
            <v>0</v>
          </cell>
          <cell r="AC3225">
            <v>0</v>
          </cell>
          <cell r="AD3225">
            <v>0</v>
          </cell>
          <cell r="AE3225">
            <v>0</v>
          </cell>
          <cell r="AF3225">
            <v>0</v>
          </cell>
          <cell r="AG3225">
            <v>0</v>
          </cell>
          <cell r="AH3225">
            <v>0</v>
          </cell>
          <cell r="AI3225">
            <v>0</v>
          </cell>
          <cell r="AJ3225">
            <v>0</v>
          </cell>
          <cell r="AK3225">
            <v>0</v>
          </cell>
          <cell r="AL3225">
            <v>0</v>
          </cell>
          <cell r="AM3225">
            <v>0</v>
          </cell>
          <cell r="AN3225">
            <v>0</v>
          </cell>
          <cell r="AO3225">
            <v>0</v>
          </cell>
          <cell r="AP3225">
            <v>0</v>
          </cell>
          <cell r="AQ3225">
            <v>0</v>
          </cell>
          <cell r="AR3225">
            <v>0</v>
          </cell>
          <cell r="AS3225">
            <v>0</v>
          </cell>
          <cell r="AT3225">
            <v>0</v>
          </cell>
          <cell r="AU3225">
            <v>0</v>
          </cell>
          <cell r="AV3225">
            <v>0</v>
          </cell>
          <cell r="AW3225">
            <v>0</v>
          </cell>
          <cell r="AX3225">
            <v>0</v>
          </cell>
          <cell r="AY3225">
            <v>0</v>
          </cell>
          <cell r="AZ3225">
            <v>0</v>
          </cell>
          <cell r="BA3225">
            <v>0</v>
          </cell>
          <cell r="BB3225">
            <v>0</v>
          </cell>
          <cell r="BC3225">
            <v>0</v>
          </cell>
          <cell r="BD3225">
            <v>0</v>
          </cell>
          <cell r="BE3225">
            <v>0</v>
          </cell>
          <cell r="BF3225">
            <v>0</v>
          </cell>
          <cell r="BG3225">
            <v>0</v>
          </cell>
          <cell r="BH3225">
            <v>0</v>
          </cell>
          <cell r="BI3225">
            <v>0</v>
          </cell>
          <cell r="BJ3225">
            <v>0</v>
          </cell>
          <cell r="BK3225">
            <v>0</v>
          </cell>
          <cell r="BL3225">
            <v>0</v>
          </cell>
        </row>
        <row r="3226">
          <cell r="B3226" t="str">
            <v>2.1.04.01.00252</v>
          </cell>
          <cell r="C3226" t="str">
            <v xml:space="preserve">NV. THALIA                                        </v>
          </cell>
          <cell r="D3226">
            <v>5</v>
          </cell>
          <cell r="E3226">
            <v>0</v>
          </cell>
          <cell r="F3226">
            <v>0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  <cell r="O3226">
            <v>0</v>
          </cell>
          <cell r="P3226">
            <v>0</v>
          </cell>
          <cell r="Q3226">
            <v>0</v>
          </cell>
          <cell r="R3226">
            <v>0</v>
          </cell>
          <cell r="S3226">
            <v>0</v>
          </cell>
          <cell r="T3226">
            <v>0</v>
          </cell>
          <cell r="U3226">
            <v>0</v>
          </cell>
          <cell r="V3226">
            <v>0</v>
          </cell>
          <cell r="W3226">
            <v>0</v>
          </cell>
          <cell r="X3226">
            <v>0</v>
          </cell>
          <cell r="Y3226">
            <v>0</v>
          </cell>
          <cell r="Z3226">
            <v>27661.68</v>
          </cell>
          <cell r="AA3226">
            <v>-130.43</v>
          </cell>
          <cell r="AB3226">
            <v>0</v>
          </cell>
          <cell r="AC3226">
            <v>0</v>
          </cell>
          <cell r="AD3226">
            <v>0</v>
          </cell>
          <cell r="AE3226">
            <v>0</v>
          </cell>
          <cell r="AF3226">
            <v>0</v>
          </cell>
          <cell r="AG3226">
            <v>0</v>
          </cell>
          <cell r="AH3226">
            <v>0</v>
          </cell>
          <cell r="AI3226">
            <v>0</v>
          </cell>
          <cell r="AJ3226">
            <v>0</v>
          </cell>
          <cell r="AK3226">
            <v>0</v>
          </cell>
          <cell r="AL3226">
            <v>0</v>
          </cell>
          <cell r="AM3226">
            <v>0</v>
          </cell>
          <cell r="AN3226">
            <v>0</v>
          </cell>
          <cell r="AO3226">
            <v>0</v>
          </cell>
          <cell r="AP3226">
            <v>0</v>
          </cell>
          <cell r="AQ3226">
            <v>0</v>
          </cell>
          <cell r="AR3226">
            <v>0</v>
          </cell>
          <cell r="AS3226">
            <v>0</v>
          </cell>
          <cell r="AT3226">
            <v>0</v>
          </cell>
          <cell r="AU3226">
            <v>0</v>
          </cell>
          <cell r="AV3226">
            <v>0</v>
          </cell>
          <cell r="AW3226">
            <v>0</v>
          </cell>
          <cell r="AX3226">
            <v>0</v>
          </cell>
          <cell r="AY3226">
            <v>0</v>
          </cell>
          <cell r="AZ3226">
            <v>0</v>
          </cell>
          <cell r="BA3226">
            <v>0</v>
          </cell>
          <cell r="BB3226">
            <v>0</v>
          </cell>
          <cell r="BC3226">
            <v>0</v>
          </cell>
          <cell r="BD3226">
            <v>0</v>
          </cell>
          <cell r="BE3226">
            <v>0</v>
          </cell>
          <cell r="BF3226">
            <v>0</v>
          </cell>
          <cell r="BG3226">
            <v>0</v>
          </cell>
          <cell r="BH3226">
            <v>0</v>
          </cell>
          <cell r="BI3226">
            <v>0</v>
          </cell>
          <cell r="BJ3226">
            <v>0</v>
          </cell>
          <cell r="BK3226">
            <v>0</v>
          </cell>
          <cell r="BL3226">
            <v>0</v>
          </cell>
        </row>
        <row r="3227">
          <cell r="B3227" t="str">
            <v>2.1.04.01.00253</v>
          </cell>
          <cell r="C3227" t="str">
            <v xml:space="preserve">NV MED UNITY                                      </v>
          </cell>
          <cell r="D3227">
            <v>5</v>
          </cell>
          <cell r="E3227">
            <v>0</v>
          </cell>
          <cell r="F3227">
            <v>0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  <cell r="O3227">
            <v>0</v>
          </cell>
          <cell r="P3227">
            <v>0</v>
          </cell>
          <cell r="Q3227">
            <v>0</v>
          </cell>
          <cell r="R3227">
            <v>0</v>
          </cell>
          <cell r="S3227">
            <v>0</v>
          </cell>
          <cell r="T3227">
            <v>0</v>
          </cell>
          <cell r="U3227">
            <v>0</v>
          </cell>
          <cell r="V3227">
            <v>0</v>
          </cell>
          <cell r="W3227">
            <v>0</v>
          </cell>
          <cell r="X3227">
            <v>0</v>
          </cell>
          <cell r="Y3227">
            <v>0</v>
          </cell>
          <cell r="Z3227">
            <v>224944.83</v>
          </cell>
          <cell r="AA3227">
            <v>178029.08</v>
          </cell>
          <cell r="AB3227">
            <v>178064.48</v>
          </cell>
          <cell r="AC3227">
            <v>178064.48</v>
          </cell>
          <cell r="AD3227">
            <v>178064.48</v>
          </cell>
          <cell r="AE3227">
            <v>178064.48</v>
          </cell>
          <cell r="AF3227">
            <v>0</v>
          </cell>
          <cell r="AG3227">
            <v>0</v>
          </cell>
          <cell r="AH3227">
            <v>0</v>
          </cell>
          <cell r="AI3227">
            <v>0</v>
          </cell>
          <cell r="AJ3227">
            <v>0</v>
          </cell>
          <cell r="AK3227">
            <v>0</v>
          </cell>
          <cell r="AL3227">
            <v>0</v>
          </cell>
          <cell r="AM3227">
            <v>0</v>
          </cell>
          <cell r="AN3227">
            <v>0</v>
          </cell>
          <cell r="AO3227">
            <v>0</v>
          </cell>
          <cell r="AP3227">
            <v>0</v>
          </cell>
          <cell r="AQ3227">
            <v>0</v>
          </cell>
          <cell r="AR3227">
            <v>0</v>
          </cell>
          <cell r="AS3227">
            <v>0</v>
          </cell>
          <cell r="AT3227">
            <v>0</v>
          </cell>
          <cell r="AU3227">
            <v>0</v>
          </cell>
          <cell r="AV3227">
            <v>0</v>
          </cell>
          <cell r="AW3227">
            <v>0</v>
          </cell>
          <cell r="AX3227">
            <v>0</v>
          </cell>
          <cell r="AY3227">
            <v>0</v>
          </cell>
          <cell r="AZ3227">
            <v>0</v>
          </cell>
          <cell r="BA3227">
            <v>0</v>
          </cell>
          <cell r="BB3227">
            <v>0</v>
          </cell>
          <cell r="BC3227">
            <v>0</v>
          </cell>
          <cell r="BD3227">
            <v>0</v>
          </cell>
          <cell r="BE3227">
            <v>0</v>
          </cell>
          <cell r="BF3227">
            <v>0</v>
          </cell>
          <cell r="BG3227">
            <v>0</v>
          </cell>
          <cell r="BH3227">
            <v>0</v>
          </cell>
          <cell r="BI3227">
            <v>0</v>
          </cell>
          <cell r="BJ3227">
            <v>0</v>
          </cell>
          <cell r="BK3227">
            <v>0</v>
          </cell>
          <cell r="BL3227">
            <v>0</v>
          </cell>
        </row>
        <row r="3228">
          <cell r="B3228" t="str">
            <v>2.1.04.01.00254</v>
          </cell>
          <cell r="C3228" t="str">
            <v xml:space="preserve">NV SVETI VLAHO                                    </v>
          </cell>
          <cell r="D3228">
            <v>5</v>
          </cell>
          <cell r="E3228">
            <v>0</v>
          </cell>
          <cell r="F3228">
            <v>0</v>
          </cell>
          <cell r="G3228">
            <v>0</v>
          </cell>
          <cell r="H3228">
            <v>0</v>
          </cell>
          <cell r="I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  <cell r="T3228">
            <v>0</v>
          </cell>
          <cell r="U3228">
            <v>0</v>
          </cell>
          <cell r="V3228">
            <v>0</v>
          </cell>
          <cell r="W3228">
            <v>0</v>
          </cell>
          <cell r="X3228">
            <v>0</v>
          </cell>
          <cell r="Y3228">
            <v>0</v>
          </cell>
          <cell r="Z3228">
            <v>34410</v>
          </cell>
          <cell r="AA3228">
            <v>16151.69</v>
          </cell>
          <cell r="AB3228">
            <v>0</v>
          </cell>
          <cell r="AC3228">
            <v>0</v>
          </cell>
          <cell r="AD3228">
            <v>0</v>
          </cell>
          <cell r="AE3228">
            <v>0</v>
          </cell>
          <cell r="AF3228">
            <v>0</v>
          </cell>
          <cell r="AG3228">
            <v>0</v>
          </cell>
          <cell r="AH3228">
            <v>0</v>
          </cell>
          <cell r="AI3228">
            <v>0</v>
          </cell>
          <cell r="AJ3228">
            <v>0</v>
          </cell>
          <cell r="AK3228">
            <v>0</v>
          </cell>
          <cell r="AL3228">
            <v>0</v>
          </cell>
          <cell r="AM3228">
            <v>0</v>
          </cell>
          <cell r="AN3228">
            <v>0</v>
          </cell>
          <cell r="AO3228">
            <v>0</v>
          </cell>
          <cell r="AP3228">
            <v>0</v>
          </cell>
          <cell r="AQ3228">
            <v>0</v>
          </cell>
          <cell r="AR3228">
            <v>0</v>
          </cell>
          <cell r="AS3228">
            <v>0</v>
          </cell>
          <cell r="AT3228">
            <v>0</v>
          </cell>
          <cell r="AU3228">
            <v>0</v>
          </cell>
          <cell r="AV3228">
            <v>0</v>
          </cell>
          <cell r="AW3228">
            <v>0</v>
          </cell>
          <cell r="AX3228">
            <v>0</v>
          </cell>
          <cell r="AY3228">
            <v>0</v>
          </cell>
          <cell r="AZ3228">
            <v>0</v>
          </cell>
          <cell r="BA3228">
            <v>0</v>
          </cell>
          <cell r="BB3228">
            <v>0</v>
          </cell>
          <cell r="BC3228">
            <v>0</v>
          </cell>
          <cell r="BD3228">
            <v>0</v>
          </cell>
          <cell r="BE3228">
            <v>0</v>
          </cell>
          <cell r="BF3228">
            <v>0</v>
          </cell>
          <cell r="BG3228">
            <v>0</v>
          </cell>
          <cell r="BH3228">
            <v>0</v>
          </cell>
          <cell r="BI3228">
            <v>0</v>
          </cell>
          <cell r="BJ3228">
            <v>0</v>
          </cell>
          <cell r="BK3228">
            <v>0</v>
          </cell>
          <cell r="BL3228">
            <v>0</v>
          </cell>
        </row>
        <row r="3229">
          <cell r="B3229" t="str">
            <v>2.1.04.01.00255</v>
          </cell>
          <cell r="C3229" t="str">
            <v xml:space="preserve">NV FUAT BEY                                       </v>
          </cell>
          <cell r="D3229">
            <v>5</v>
          </cell>
          <cell r="E3229">
            <v>0</v>
          </cell>
          <cell r="F3229">
            <v>0</v>
          </cell>
          <cell r="G3229">
            <v>0</v>
          </cell>
          <cell r="H3229">
            <v>0</v>
          </cell>
          <cell r="I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  <cell r="O3229">
            <v>0</v>
          </cell>
          <cell r="P3229">
            <v>0</v>
          </cell>
          <cell r="Q3229">
            <v>0</v>
          </cell>
          <cell r="R3229">
            <v>0</v>
          </cell>
          <cell r="S3229">
            <v>0</v>
          </cell>
          <cell r="T3229">
            <v>0</v>
          </cell>
          <cell r="U3229">
            <v>0</v>
          </cell>
          <cell r="V3229">
            <v>0</v>
          </cell>
          <cell r="W3229">
            <v>0</v>
          </cell>
          <cell r="X3229">
            <v>0</v>
          </cell>
          <cell r="Y3229">
            <v>0</v>
          </cell>
          <cell r="Z3229">
            <v>288468.40000000002</v>
          </cell>
          <cell r="AA3229">
            <v>59495.05</v>
          </cell>
          <cell r="AB3229">
            <v>0</v>
          </cell>
          <cell r="AC3229">
            <v>0</v>
          </cell>
          <cell r="AD3229">
            <v>0</v>
          </cell>
          <cell r="AE3229">
            <v>0</v>
          </cell>
          <cell r="AF3229">
            <v>0</v>
          </cell>
          <cell r="AG3229">
            <v>0</v>
          </cell>
          <cell r="AH3229">
            <v>0</v>
          </cell>
          <cell r="AI3229">
            <v>0</v>
          </cell>
          <cell r="AJ3229">
            <v>0</v>
          </cell>
          <cell r="AK3229">
            <v>0</v>
          </cell>
          <cell r="AL3229">
            <v>0</v>
          </cell>
          <cell r="AM3229">
            <v>0</v>
          </cell>
          <cell r="AN3229">
            <v>0</v>
          </cell>
          <cell r="AO3229">
            <v>0</v>
          </cell>
          <cell r="AP3229">
            <v>0</v>
          </cell>
          <cell r="AQ3229">
            <v>0</v>
          </cell>
          <cell r="AR3229">
            <v>0</v>
          </cell>
          <cell r="AS3229">
            <v>0</v>
          </cell>
          <cell r="AT3229">
            <v>0</v>
          </cell>
          <cell r="AU3229">
            <v>0</v>
          </cell>
          <cell r="AV3229">
            <v>0</v>
          </cell>
          <cell r="AW3229">
            <v>0</v>
          </cell>
          <cell r="AX3229">
            <v>0</v>
          </cell>
          <cell r="AY3229">
            <v>0</v>
          </cell>
          <cell r="AZ3229">
            <v>0</v>
          </cell>
          <cell r="BA3229">
            <v>0</v>
          </cell>
          <cell r="BB3229">
            <v>0</v>
          </cell>
          <cell r="BC3229">
            <v>0</v>
          </cell>
          <cell r="BD3229">
            <v>0</v>
          </cell>
          <cell r="BE3229">
            <v>0</v>
          </cell>
          <cell r="BF3229">
            <v>0</v>
          </cell>
          <cell r="BG3229">
            <v>0</v>
          </cell>
          <cell r="BH3229">
            <v>0</v>
          </cell>
          <cell r="BI3229">
            <v>0</v>
          </cell>
          <cell r="BJ3229">
            <v>0</v>
          </cell>
          <cell r="BK3229">
            <v>0</v>
          </cell>
          <cell r="BL3229">
            <v>0</v>
          </cell>
        </row>
        <row r="3230">
          <cell r="B3230" t="str">
            <v>2.1.04.01.00256</v>
          </cell>
          <cell r="C3230" t="str">
            <v xml:space="preserve">NV GINA M                                         </v>
          </cell>
          <cell r="D3230">
            <v>5</v>
          </cell>
          <cell r="E3230">
            <v>0</v>
          </cell>
          <cell r="F3230">
            <v>0</v>
          </cell>
          <cell r="G3230">
            <v>0</v>
          </cell>
          <cell r="H3230">
            <v>0</v>
          </cell>
          <cell r="I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  <cell r="O3230">
            <v>0</v>
          </cell>
          <cell r="P3230">
            <v>0</v>
          </cell>
          <cell r="Q3230">
            <v>0</v>
          </cell>
          <cell r="R3230">
            <v>0</v>
          </cell>
          <cell r="S3230">
            <v>0</v>
          </cell>
          <cell r="T3230">
            <v>0</v>
          </cell>
          <cell r="U3230">
            <v>0</v>
          </cell>
          <cell r="V3230">
            <v>0</v>
          </cell>
          <cell r="W3230">
            <v>0</v>
          </cell>
          <cell r="X3230">
            <v>0</v>
          </cell>
          <cell r="Y3230">
            <v>0</v>
          </cell>
          <cell r="Z3230">
            <v>43400</v>
          </cell>
          <cell r="AA3230">
            <v>-2557.27</v>
          </cell>
          <cell r="AB3230">
            <v>0</v>
          </cell>
          <cell r="AC3230">
            <v>0</v>
          </cell>
          <cell r="AD3230">
            <v>0</v>
          </cell>
          <cell r="AE3230">
            <v>0</v>
          </cell>
          <cell r="AF3230">
            <v>0</v>
          </cell>
          <cell r="AG3230">
            <v>0</v>
          </cell>
          <cell r="AH3230">
            <v>0</v>
          </cell>
          <cell r="AI3230">
            <v>0</v>
          </cell>
          <cell r="AJ3230">
            <v>0</v>
          </cell>
          <cell r="AK3230">
            <v>0</v>
          </cell>
          <cell r="AL3230">
            <v>0</v>
          </cell>
          <cell r="AM3230">
            <v>0</v>
          </cell>
          <cell r="AN3230">
            <v>0</v>
          </cell>
          <cell r="AO3230">
            <v>0</v>
          </cell>
          <cell r="AP3230">
            <v>0</v>
          </cell>
          <cell r="AQ3230">
            <v>0</v>
          </cell>
          <cell r="AR3230">
            <v>0</v>
          </cell>
          <cell r="AS3230">
            <v>0</v>
          </cell>
          <cell r="AT3230">
            <v>0</v>
          </cell>
          <cell r="AU3230">
            <v>0</v>
          </cell>
          <cell r="AV3230">
            <v>0</v>
          </cell>
          <cell r="AW3230">
            <v>0</v>
          </cell>
          <cell r="AX3230">
            <v>0</v>
          </cell>
          <cell r="AY3230">
            <v>0</v>
          </cell>
          <cell r="AZ3230">
            <v>0</v>
          </cell>
          <cell r="BA3230">
            <v>0</v>
          </cell>
          <cell r="BB3230">
            <v>0</v>
          </cell>
          <cell r="BC3230">
            <v>0</v>
          </cell>
          <cell r="BD3230">
            <v>0</v>
          </cell>
          <cell r="BE3230">
            <v>0</v>
          </cell>
          <cell r="BF3230">
            <v>0</v>
          </cell>
          <cell r="BG3230">
            <v>0</v>
          </cell>
          <cell r="BH3230">
            <v>0</v>
          </cell>
          <cell r="BI3230">
            <v>0</v>
          </cell>
          <cell r="BJ3230">
            <v>0</v>
          </cell>
          <cell r="BK3230">
            <v>0</v>
          </cell>
          <cell r="BL3230">
            <v>0</v>
          </cell>
        </row>
        <row r="3231">
          <cell r="B3231" t="str">
            <v>2.1.04.01.00257</v>
          </cell>
          <cell r="C3231" t="str">
            <v xml:space="preserve">NV ST.THOMAS                                      </v>
          </cell>
          <cell r="D3231">
            <v>5</v>
          </cell>
          <cell r="E3231">
            <v>0</v>
          </cell>
          <cell r="F3231">
            <v>0</v>
          </cell>
          <cell r="G3231">
            <v>0</v>
          </cell>
          <cell r="H3231">
            <v>0</v>
          </cell>
          <cell r="I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  <cell r="O3231">
            <v>0</v>
          </cell>
          <cell r="P3231">
            <v>0</v>
          </cell>
          <cell r="Q3231">
            <v>0</v>
          </cell>
          <cell r="R3231">
            <v>0</v>
          </cell>
          <cell r="S3231">
            <v>0</v>
          </cell>
          <cell r="T3231">
            <v>0</v>
          </cell>
          <cell r="U3231">
            <v>0</v>
          </cell>
          <cell r="V3231">
            <v>0</v>
          </cell>
          <cell r="W3231">
            <v>0</v>
          </cell>
          <cell r="X3231">
            <v>0</v>
          </cell>
          <cell r="Y3231">
            <v>0</v>
          </cell>
          <cell r="Z3231">
            <v>0</v>
          </cell>
          <cell r="AA3231">
            <v>493041.52</v>
          </cell>
          <cell r="AB3231">
            <v>319111.06</v>
          </cell>
          <cell r="AC3231">
            <v>90248.63</v>
          </cell>
          <cell r="AD3231">
            <v>90248.63</v>
          </cell>
          <cell r="AE3231">
            <v>90248.63</v>
          </cell>
          <cell r="AF3231">
            <v>0</v>
          </cell>
          <cell r="AG3231">
            <v>0</v>
          </cell>
          <cell r="AH3231">
            <v>0</v>
          </cell>
          <cell r="AI3231">
            <v>0</v>
          </cell>
          <cell r="AJ3231">
            <v>0</v>
          </cell>
          <cell r="AK3231">
            <v>0</v>
          </cell>
          <cell r="AL3231">
            <v>0</v>
          </cell>
          <cell r="AM3231">
            <v>0</v>
          </cell>
          <cell r="AN3231">
            <v>0</v>
          </cell>
          <cell r="AO3231">
            <v>0</v>
          </cell>
          <cell r="AP3231">
            <v>0</v>
          </cell>
          <cell r="AQ3231">
            <v>0</v>
          </cell>
          <cell r="AR3231">
            <v>0</v>
          </cell>
          <cell r="AS3231">
            <v>0</v>
          </cell>
          <cell r="AT3231">
            <v>0</v>
          </cell>
          <cell r="AU3231">
            <v>0</v>
          </cell>
          <cell r="AV3231">
            <v>0</v>
          </cell>
          <cell r="AW3231">
            <v>0</v>
          </cell>
          <cell r="AX3231">
            <v>0</v>
          </cell>
          <cell r="AY3231">
            <v>0</v>
          </cell>
          <cell r="AZ3231">
            <v>0</v>
          </cell>
          <cell r="BA3231">
            <v>0</v>
          </cell>
          <cell r="BB3231">
            <v>0</v>
          </cell>
          <cell r="BC3231">
            <v>0</v>
          </cell>
          <cell r="BD3231">
            <v>0</v>
          </cell>
          <cell r="BE3231">
            <v>0</v>
          </cell>
          <cell r="BF3231">
            <v>0</v>
          </cell>
          <cell r="BG3231">
            <v>0</v>
          </cell>
          <cell r="BH3231">
            <v>0</v>
          </cell>
          <cell r="BI3231">
            <v>0</v>
          </cell>
          <cell r="BJ3231">
            <v>0</v>
          </cell>
          <cell r="BK3231">
            <v>0</v>
          </cell>
          <cell r="BL3231">
            <v>0</v>
          </cell>
        </row>
        <row r="3232">
          <cell r="B3232" t="str">
            <v>2.1.04.01.00258</v>
          </cell>
          <cell r="C3232" t="str">
            <v xml:space="preserve">NV EXPLORER                                       </v>
          </cell>
          <cell r="D3232">
            <v>5</v>
          </cell>
          <cell r="E3232">
            <v>0</v>
          </cell>
          <cell r="F3232">
            <v>0</v>
          </cell>
          <cell r="G3232">
            <v>0</v>
          </cell>
          <cell r="H3232">
            <v>0</v>
          </cell>
          <cell r="I3232">
            <v>0</v>
          </cell>
          <cell r="J3232">
            <v>0</v>
          </cell>
          <cell r="K3232">
            <v>0</v>
          </cell>
          <cell r="L3232">
            <v>0</v>
          </cell>
          <cell r="M3232">
            <v>0</v>
          </cell>
          <cell r="N3232">
            <v>0</v>
          </cell>
          <cell r="O3232">
            <v>0</v>
          </cell>
          <cell r="P3232">
            <v>0</v>
          </cell>
          <cell r="Q3232">
            <v>0</v>
          </cell>
          <cell r="R3232">
            <v>0</v>
          </cell>
          <cell r="S3232">
            <v>0</v>
          </cell>
          <cell r="T3232">
            <v>0</v>
          </cell>
          <cell r="U3232">
            <v>0</v>
          </cell>
          <cell r="V3232">
            <v>0</v>
          </cell>
          <cell r="W3232">
            <v>0</v>
          </cell>
          <cell r="X3232">
            <v>0</v>
          </cell>
          <cell r="Y3232">
            <v>0</v>
          </cell>
          <cell r="Z3232">
            <v>0</v>
          </cell>
          <cell r="AA3232">
            <v>210833.13</v>
          </cell>
          <cell r="AB3232">
            <v>0</v>
          </cell>
          <cell r="AC3232">
            <v>0</v>
          </cell>
          <cell r="AD3232">
            <v>0</v>
          </cell>
          <cell r="AE3232">
            <v>0</v>
          </cell>
          <cell r="AF3232">
            <v>0</v>
          </cell>
          <cell r="AG3232">
            <v>0</v>
          </cell>
          <cell r="AH3232">
            <v>0</v>
          </cell>
          <cell r="AI3232">
            <v>0</v>
          </cell>
          <cell r="AJ3232">
            <v>0</v>
          </cell>
          <cell r="AK3232">
            <v>0</v>
          </cell>
          <cell r="AL3232">
            <v>0</v>
          </cell>
          <cell r="AM3232">
            <v>0</v>
          </cell>
          <cell r="AN3232">
            <v>0</v>
          </cell>
          <cell r="AO3232">
            <v>0</v>
          </cell>
          <cell r="AP3232">
            <v>0</v>
          </cell>
          <cell r="AQ3232">
            <v>0</v>
          </cell>
          <cell r="AR3232">
            <v>0</v>
          </cell>
          <cell r="AS3232">
            <v>0</v>
          </cell>
          <cell r="AT3232">
            <v>0</v>
          </cell>
          <cell r="AU3232">
            <v>0</v>
          </cell>
          <cell r="AV3232">
            <v>342047.44</v>
          </cell>
          <cell r="AW3232">
            <v>204475.45</v>
          </cell>
          <cell r="AX3232">
            <v>202957.7</v>
          </cell>
          <cell r="AY3232">
            <v>229917.08</v>
          </cell>
          <cell r="AZ3232">
            <v>67710</v>
          </cell>
          <cell r="BA3232">
            <v>47455.34</v>
          </cell>
          <cell r="BB3232">
            <v>92816.44</v>
          </cell>
          <cell r="BC3232">
            <v>92816.44</v>
          </cell>
          <cell r="BD3232">
            <v>0</v>
          </cell>
          <cell r="BE3232">
            <v>0</v>
          </cell>
          <cell r="BF3232">
            <v>0</v>
          </cell>
          <cell r="BG3232">
            <v>0</v>
          </cell>
          <cell r="BH3232">
            <v>0</v>
          </cell>
          <cell r="BI3232">
            <v>0</v>
          </cell>
          <cell r="BJ3232">
            <v>0</v>
          </cell>
          <cell r="BK3232">
            <v>0</v>
          </cell>
          <cell r="BL3232">
            <v>0</v>
          </cell>
        </row>
        <row r="3233">
          <cell r="B3233" t="str">
            <v>2.1.04.01.00259</v>
          </cell>
          <cell r="C3233" t="str">
            <v xml:space="preserve">NV MARQUISE                                       </v>
          </cell>
          <cell r="D3233">
            <v>5</v>
          </cell>
          <cell r="E3233">
            <v>0</v>
          </cell>
          <cell r="F3233">
            <v>0</v>
          </cell>
          <cell r="G3233">
            <v>0</v>
          </cell>
          <cell r="H3233">
            <v>0</v>
          </cell>
          <cell r="I3233">
            <v>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  <cell r="O3233">
            <v>0</v>
          </cell>
          <cell r="P3233">
            <v>0</v>
          </cell>
          <cell r="Q3233">
            <v>0</v>
          </cell>
          <cell r="R3233">
            <v>0</v>
          </cell>
          <cell r="S3233">
            <v>0</v>
          </cell>
          <cell r="T3233">
            <v>0</v>
          </cell>
          <cell r="U3233">
            <v>0</v>
          </cell>
          <cell r="V3233">
            <v>0</v>
          </cell>
          <cell r="W3233">
            <v>0</v>
          </cell>
          <cell r="X3233">
            <v>0</v>
          </cell>
          <cell r="Y3233">
            <v>0</v>
          </cell>
          <cell r="Z3233">
            <v>0</v>
          </cell>
          <cell r="AA3233">
            <v>0</v>
          </cell>
          <cell r="AB3233">
            <v>145790.94</v>
          </cell>
          <cell r="AC3233">
            <v>145346.94</v>
          </cell>
          <cell r="AD3233">
            <v>145346.94</v>
          </cell>
          <cell r="AE3233">
            <v>145346.94</v>
          </cell>
          <cell r="AF3233">
            <v>0</v>
          </cell>
          <cell r="AG3233">
            <v>0</v>
          </cell>
          <cell r="AH3233">
            <v>0</v>
          </cell>
          <cell r="AI3233">
            <v>0</v>
          </cell>
          <cell r="AJ3233">
            <v>0</v>
          </cell>
          <cell r="AK3233">
            <v>0</v>
          </cell>
          <cell r="AL3233">
            <v>0</v>
          </cell>
          <cell r="AM3233">
            <v>0</v>
          </cell>
          <cell r="AN3233">
            <v>0</v>
          </cell>
          <cell r="AO3233">
            <v>0</v>
          </cell>
          <cell r="AP3233">
            <v>0</v>
          </cell>
          <cell r="AQ3233">
            <v>0</v>
          </cell>
          <cell r="AR3233">
            <v>0</v>
          </cell>
          <cell r="AS3233">
            <v>0</v>
          </cell>
          <cell r="AT3233">
            <v>0</v>
          </cell>
          <cell r="AU3233">
            <v>0</v>
          </cell>
          <cell r="AV3233">
            <v>0</v>
          </cell>
          <cell r="AW3233">
            <v>0</v>
          </cell>
          <cell r="AX3233">
            <v>0</v>
          </cell>
          <cell r="AY3233">
            <v>0</v>
          </cell>
          <cell r="AZ3233">
            <v>0</v>
          </cell>
          <cell r="BA3233">
            <v>0</v>
          </cell>
          <cell r="BB3233">
            <v>0</v>
          </cell>
          <cell r="BC3233">
            <v>0</v>
          </cell>
          <cell r="BD3233">
            <v>0</v>
          </cell>
          <cell r="BE3233">
            <v>0</v>
          </cell>
          <cell r="BF3233">
            <v>0</v>
          </cell>
          <cell r="BG3233">
            <v>0</v>
          </cell>
          <cell r="BH3233">
            <v>0</v>
          </cell>
          <cell r="BI3233">
            <v>0</v>
          </cell>
          <cell r="BJ3233">
            <v>0</v>
          </cell>
          <cell r="BK3233">
            <v>0</v>
          </cell>
          <cell r="BL3233">
            <v>0</v>
          </cell>
        </row>
        <row r="3234">
          <cell r="B3234" t="str">
            <v>2.1.04.01.00260</v>
          </cell>
          <cell r="C3234" t="str">
            <v xml:space="preserve">TECNOQUIMICA IND. E COM. FRL                      </v>
          </cell>
          <cell r="D3234">
            <v>5</v>
          </cell>
          <cell r="E3234">
            <v>0</v>
          </cell>
          <cell r="F3234">
            <v>0</v>
          </cell>
          <cell r="G3234">
            <v>0</v>
          </cell>
          <cell r="H3234">
            <v>0</v>
          </cell>
          <cell r="I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  <cell r="O3234">
            <v>0</v>
          </cell>
          <cell r="P3234">
            <v>0</v>
          </cell>
          <cell r="AO3234">
            <v>0</v>
          </cell>
          <cell r="AP3234">
            <v>0</v>
          </cell>
          <cell r="AQ3234">
            <v>0</v>
          </cell>
          <cell r="AR3234">
            <v>0</v>
          </cell>
          <cell r="AS3234">
            <v>0</v>
          </cell>
          <cell r="AT3234">
            <v>0</v>
          </cell>
          <cell r="AU3234">
            <v>0</v>
          </cell>
          <cell r="AV3234">
            <v>0</v>
          </cell>
          <cell r="AW3234">
            <v>0</v>
          </cell>
          <cell r="AX3234">
            <v>0</v>
          </cell>
          <cell r="AY3234">
            <v>0</v>
          </cell>
          <cell r="AZ3234">
            <v>0</v>
          </cell>
          <cell r="BA3234">
            <v>0</v>
          </cell>
          <cell r="BB3234">
            <v>0</v>
          </cell>
          <cell r="BC3234">
            <v>0</v>
          </cell>
          <cell r="BD3234">
            <v>0</v>
          </cell>
          <cell r="BE3234">
            <v>0</v>
          </cell>
          <cell r="BF3234">
            <v>0</v>
          </cell>
          <cell r="BG3234">
            <v>0</v>
          </cell>
          <cell r="BH3234">
            <v>0</v>
          </cell>
          <cell r="BI3234">
            <v>0</v>
          </cell>
          <cell r="BJ3234">
            <v>0</v>
          </cell>
          <cell r="BK3234">
            <v>0</v>
          </cell>
          <cell r="BL3234">
            <v>0</v>
          </cell>
        </row>
        <row r="3235">
          <cell r="B3235" t="str">
            <v>2.1.04.01.00261</v>
          </cell>
          <cell r="C3235" t="str">
            <v xml:space="preserve">NV AUTUNM                                         </v>
          </cell>
          <cell r="D3235">
            <v>5</v>
          </cell>
          <cell r="E3235">
            <v>0</v>
          </cell>
          <cell r="F3235">
            <v>0</v>
          </cell>
          <cell r="G3235">
            <v>0</v>
          </cell>
          <cell r="H3235">
            <v>0</v>
          </cell>
          <cell r="I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  <cell r="Q3235">
            <v>0</v>
          </cell>
          <cell r="R3235">
            <v>0</v>
          </cell>
          <cell r="S3235">
            <v>0</v>
          </cell>
          <cell r="T3235">
            <v>0</v>
          </cell>
          <cell r="U3235">
            <v>0</v>
          </cell>
          <cell r="V3235">
            <v>0</v>
          </cell>
          <cell r="W3235">
            <v>0</v>
          </cell>
          <cell r="X3235">
            <v>0</v>
          </cell>
          <cell r="Y3235">
            <v>0</v>
          </cell>
          <cell r="Z3235">
            <v>0</v>
          </cell>
          <cell r="AA3235">
            <v>0</v>
          </cell>
          <cell r="AB3235">
            <v>0</v>
          </cell>
          <cell r="AC3235">
            <v>0</v>
          </cell>
          <cell r="AD3235">
            <v>0</v>
          </cell>
          <cell r="AE3235">
            <v>-727.88</v>
          </cell>
          <cell r="AF3235">
            <v>0</v>
          </cell>
          <cell r="AG3235">
            <v>0</v>
          </cell>
          <cell r="AH3235">
            <v>0</v>
          </cell>
          <cell r="AI3235">
            <v>0</v>
          </cell>
          <cell r="AJ3235">
            <v>0</v>
          </cell>
          <cell r="AK3235">
            <v>0</v>
          </cell>
          <cell r="AL3235">
            <v>0</v>
          </cell>
          <cell r="AM3235">
            <v>0</v>
          </cell>
          <cell r="AN3235">
            <v>0</v>
          </cell>
          <cell r="AO3235">
            <v>0</v>
          </cell>
          <cell r="AP3235">
            <v>0</v>
          </cell>
          <cell r="AQ3235">
            <v>0</v>
          </cell>
          <cell r="AR3235">
            <v>0</v>
          </cell>
          <cell r="AS3235">
            <v>0</v>
          </cell>
          <cell r="AT3235">
            <v>0</v>
          </cell>
          <cell r="AU3235">
            <v>0</v>
          </cell>
          <cell r="AV3235">
            <v>0</v>
          </cell>
          <cell r="AW3235">
            <v>0</v>
          </cell>
          <cell r="AX3235">
            <v>-34600.660000000003</v>
          </cell>
          <cell r="AY3235">
            <v>156084.34</v>
          </cell>
          <cell r="AZ3235">
            <v>62780.84</v>
          </cell>
          <cell r="BA3235">
            <v>62780.84</v>
          </cell>
          <cell r="BB3235">
            <v>62780.84</v>
          </cell>
          <cell r="BC3235">
            <v>0</v>
          </cell>
          <cell r="BD3235">
            <v>0</v>
          </cell>
          <cell r="BE3235">
            <v>0</v>
          </cell>
          <cell r="BF3235">
            <v>0</v>
          </cell>
          <cell r="BG3235">
            <v>0</v>
          </cell>
          <cell r="BH3235">
            <v>0</v>
          </cell>
          <cell r="BI3235">
            <v>0</v>
          </cell>
          <cell r="BJ3235">
            <v>0</v>
          </cell>
          <cell r="BK3235">
            <v>0</v>
          </cell>
          <cell r="BL3235">
            <v>0</v>
          </cell>
        </row>
        <row r="3236">
          <cell r="B3236" t="str">
            <v>2.1.04.01.00262</v>
          </cell>
          <cell r="C3236" t="str">
            <v xml:space="preserve">NV PAKSU                                          </v>
          </cell>
          <cell r="D3236">
            <v>5</v>
          </cell>
          <cell r="E3236">
            <v>0</v>
          </cell>
          <cell r="F3236">
            <v>0</v>
          </cell>
          <cell r="G3236">
            <v>0</v>
          </cell>
          <cell r="H3236">
            <v>0</v>
          </cell>
          <cell r="I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  <cell r="O3236">
            <v>0</v>
          </cell>
          <cell r="P3236">
            <v>0</v>
          </cell>
          <cell r="Q3236">
            <v>0</v>
          </cell>
          <cell r="R3236">
            <v>0</v>
          </cell>
          <cell r="S3236">
            <v>0</v>
          </cell>
          <cell r="T3236">
            <v>0</v>
          </cell>
          <cell r="U3236">
            <v>0</v>
          </cell>
          <cell r="V3236">
            <v>0</v>
          </cell>
          <cell r="W3236">
            <v>0</v>
          </cell>
          <cell r="X3236">
            <v>0</v>
          </cell>
          <cell r="Y3236">
            <v>0</v>
          </cell>
          <cell r="Z3236">
            <v>0</v>
          </cell>
          <cell r="AA3236">
            <v>0</v>
          </cell>
          <cell r="AB3236">
            <v>0</v>
          </cell>
          <cell r="AC3236">
            <v>0</v>
          </cell>
          <cell r="AD3236">
            <v>103149.16</v>
          </cell>
          <cell r="AE3236">
            <v>91226.28</v>
          </cell>
          <cell r="AF3236">
            <v>61717.74</v>
          </cell>
          <cell r="AG3236">
            <v>-9234.84</v>
          </cell>
          <cell r="AH3236">
            <v>-9234.84</v>
          </cell>
          <cell r="AI3236">
            <v>0</v>
          </cell>
          <cell r="AJ3236">
            <v>0</v>
          </cell>
          <cell r="AK3236">
            <v>0</v>
          </cell>
          <cell r="AL3236">
            <v>0</v>
          </cell>
          <cell r="AM3236">
            <v>0</v>
          </cell>
          <cell r="AN3236">
            <v>0</v>
          </cell>
          <cell r="AO3236">
            <v>0</v>
          </cell>
          <cell r="AP3236">
            <v>0</v>
          </cell>
          <cell r="AQ3236">
            <v>0</v>
          </cell>
          <cell r="AR3236">
            <v>0</v>
          </cell>
          <cell r="AS3236">
            <v>0</v>
          </cell>
          <cell r="AT3236">
            <v>0</v>
          </cell>
          <cell r="AU3236">
            <v>0</v>
          </cell>
          <cell r="AV3236">
            <v>0</v>
          </cell>
          <cell r="AW3236">
            <v>0</v>
          </cell>
          <cell r="AX3236">
            <v>0</v>
          </cell>
          <cell r="AY3236">
            <v>0</v>
          </cell>
          <cell r="AZ3236">
            <v>0</v>
          </cell>
          <cell r="BA3236">
            <v>0</v>
          </cell>
          <cell r="BB3236">
            <v>0</v>
          </cell>
          <cell r="BC3236">
            <v>0</v>
          </cell>
          <cell r="BD3236">
            <v>0</v>
          </cell>
          <cell r="BE3236">
            <v>0</v>
          </cell>
          <cell r="BF3236">
            <v>0</v>
          </cell>
          <cell r="BG3236">
            <v>0</v>
          </cell>
          <cell r="BH3236">
            <v>0</v>
          </cell>
          <cell r="BI3236">
            <v>0</v>
          </cell>
          <cell r="BJ3236">
            <v>0</v>
          </cell>
          <cell r="BK3236">
            <v>0</v>
          </cell>
          <cell r="BL3236">
            <v>0</v>
          </cell>
        </row>
        <row r="3237">
          <cell r="B3237" t="str">
            <v>2.1.04.01.00263</v>
          </cell>
          <cell r="C3237" t="str">
            <v xml:space="preserve">NV WIN                                            </v>
          </cell>
          <cell r="D3237">
            <v>5</v>
          </cell>
          <cell r="E3237">
            <v>0</v>
          </cell>
          <cell r="F3237">
            <v>0</v>
          </cell>
          <cell r="G3237">
            <v>0</v>
          </cell>
          <cell r="H3237">
            <v>0</v>
          </cell>
          <cell r="I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  <cell r="O3237">
            <v>0</v>
          </cell>
          <cell r="P3237">
            <v>0</v>
          </cell>
          <cell r="Q3237">
            <v>0</v>
          </cell>
          <cell r="R3237">
            <v>0</v>
          </cell>
          <cell r="S3237">
            <v>0</v>
          </cell>
          <cell r="T3237">
            <v>0</v>
          </cell>
          <cell r="U3237">
            <v>0</v>
          </cell>
          <cell r="V3237">
            <v>0</v>
          </cell>
          <cell r="W3237">
            <v>0</v>
          </cell>
          <cell r="X3237">
            <v>0</v>
          </cell>
          <cell r="Y3237">
            <v>0</v>
          </cell>
          <cell r="Z3237">
            <v>0</v>
          </cell>
          <cell r="AA3237">
            <v>0</v>
          </cell>
          <cell r="AB3237">
            <v>0</v>
          </cell>
          <cell r="AC3237">
            <v>0</v>
          </cell>
          <cell r="AD3237">
            <v>0</v>
          </cell>
          <cell r="AE3237">
            <v>95778.75</v>
          </cell>
          <cell r="AF3237">
            <v>0</v>
          </cell>
          <cell r="AG3237">
            <v>0</v>
          </cell>
          <cell r="AH3237">
            <v>0</v>
          </cell>
          <cell r="AI3237">
            <v>0</v>
          </cell>
          <cell r="AJ3237">
            <v>0</v>
          </cell>
          <cell r="AK3237">
            <v>0</v>
          </cell>
          <cell r="AL3237">
            <v>0</v>
          </cell>
          <cell r="AM3237">
            <v>0</v>
          </cell>
          <cell r="AN3237">
            <v>19233.04</v>
          </cell>
          <cell r="AO3237">
            <v>0</v>
          </cell>
          <cell r="AP3237">
            <v>0</v>
          </cell>
          <cell r="AQ3237">
            <v>0</v>
          </cell>
          <cell r="AR3237">
            <v>0</v>
          </cell>
          <cell r="AS3237">
            <v>0</v>
          </cell>
          <cell r="AT3237">
            <v>0</v>
          </cell>
          <cell r="AU3237">
            <v>0</v>
          </cell>
          <cell r="AV3237">
            <v>0</v>
          </cell>
          <cell r="AW3237">
            <v>0</v>
          </cell>
          <cell r="AX3237">
            <v>0</v>
          </cell>
          <cell r="AY3237">
            <v>0</v>
          </cell>
          <cell r="AZ3237">
            <v>0</v>
          </cell>
          <cell r="BA3237">
            <v>0</v>
          </cell>
          <cell r="BB3237">
            <v>0</v>
          </cell>
          <cell r="BC3237">
            <v>0</v>
          </cell>
          <cell r="BD3237">
            <v>0</v>
          </cell>
          <cell r="BE3237">
            <v>0</v>
          </cell>
          <cell r="BF3237">
            <v>0</v>
          </cell>
          <cell r="BG3237">
            <v>0</v>
          </cell>
          <cell r="BH3237">
            <v>0</v>
          </cell>
          <cell r="BI3237">
            <v>0</v>
          </cell>
          <cell r="BJ3237">
            <v>0</v>
          </cell>
          <cell r="BK3237">
            <v>0</v>
          </cell>
          <cell r="BL3237">
            <v>0</v>
          </cell>
        </row>
        <row r="3238">
          <cell r="B3238" t="str">
            <v>2.1.04.01.00264</v>
          </cell>
          <cell r="C3238" t="str">
            <v xml:space="preserve">NV CHRISTY                                        </v>
          </cell>
          <cell r="D3238">
            <v>5</v>
          </cell>
          <cell r="E3238">
            <v>0</v>
          </cell>
          <cell r="F3238">
            <v>0</v>
          </cell>
          <cell r="G3238">
            <v>0</v>
          </cell>
          <cell r="H3238">
            <v>0</v>
          </cell>
          <cell r="I3238">
            <v>0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  <cell r="N3238">
            <v>0</v>
          </cell>
          <cell r="O3238">
            <v>0</v>
          </cell>
          <cell r="P3238">
            <v>0</v>
          </cell>
          <cell r="Q3238">
            <v>0</v>
          </cell>
          <cell r="R3238">
            <v>0</v>
          </cell>
          <cell r="S3238">
            <v>0</v>
          </cell>
          <cell r="T3238">
            <v>0</v>
          </cell>
          <cell r="U3238">
            <v>0</v>
          </cell>
          <cell r="V3238">
            <v>0</v>
          </cell>
          <cell r="W3238">
            <v>0</v>
          </cell>
          <cell r="X3238">
            <v>0</v>
          </cell>
          <cell r="Y3238">
            <v>0</v>
          </cell>
          <cell r="Z3238">
            <v>0</v>
          </cell>
          <cell r="AA3238">
            <v>0</v>
          </cell>
          <cell r="AB3238">
            <v>0</v>
          </cell>
          <cell r="AC3238">
            <v>0</v>
          </cell>
          <cell r="AD3238">
            <v>0</v>
          </cell>
          <cell r="AE3238">
            <v>51000.01</v>
          </cell>
          <cell r="AF3238">
            <v>23024.26</v>
          </cell>
          <cell r="AG3238">
            <v>23024.26</v>
          </cell>
          <cell r="AH3238">
            <v>23024.26</v>
          </cell>
          <cell r="AI3238">
            <v>23024.26</v>
          </cell>
          <cell r="AJ3238">
            <v>0</v>
          </cell>
          <cell r="AK3238">
            <v>0</v>
          </cell>
          <cell r="AL3238">
            <v>0</v>
          </cell>
          <cell r="AM3238">
            <v>0</v>
          </cell>
          <cell r="AN3238">
            <v>0</v>
          </cell>
          <cell r="AO3238">
            <v>0</v>
          </cell>
          <cell r="AP3238">
            <v>0</v>
          </cell>
          <cell r="AQ3238">
            <v>0</v>
          </cell>
          <cell r="AR3238">
            <v>0</v>
          </cell>
          <cell r="AS3238">
            <v>0</v>
          </cell>
          <cell r="AT3238">
            <v>0</v>
          </cell>
          <cell r="AU3238">
            <v>0</v>
          </cell>
          <cell r="AV3238">
            <v>0</v>
          </cell>
          <cell r="AW3238">
            <v>0</v>
          </cell>
          <cell r="AX3238">
            <v>0</v>
          </cell>
          <cell r="AY3238">
            <v>0</v>
          </cell>
          <cell r="AZ3238">
            <v>0</v>
          </cell>
          <cell r="BA3238">
            <v>0</v>
          </cell>
          <cell r="BB3238">
            <v>0</v>
          </cell>
          <cell r="BC3238">
            <v>0</v>
          </cell>
          <cell r="BD3238">
            <v>0</v>
          </cell>
          <cell r="BE3238">
            <v>0</v>
          </cell>
          <cell r="BF3238">
            <v>0</v>
          </cell>
          <cell r="BG3238">
            <v>0</v>
          </cell>
          <cell r="BH3238">
            <v>0</v>
          </cell>
          <cell r="BI3238">
            <v>0</v>
          </cell>
          <cell r="BJ3238">
            <v>0</v>
          </cell>
          <cell r="BK3238">
            <v>0</v>
          </cell>
          <cell r="BL3238">
            <v>0</v>
          </cell>
        </row>
        <row r="3239">
          <cell r="B3239" t="str">
            <v>2.1.04.01.00265</v>
          </cell>
          <cell r="C3239" t="str">
            <v xml:space="preserve">NV OCEAN D                                        </v>
          </cell>
          <cell r="D3239">
            <v>5</v>
          </cell>
          <cell r="E3239">
            <v>0</v>
          </cell>
          <cell r="F3239">
            <v>0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0</v>
          </cell>
          <cell r="T3239">
            <v>0</v>
          </cell>
          <cell r="U3239">
            <v>0</v>
          </cell>
          <cell r="V3239">
            <v>0</v>
          </cell>
          <cell r="W3239">
            <v>0</v>
          </cell>
          <cell r="X3239">
            <v>0</v>
          </cell>
          <cell r="Y3239">
            <v>0</v>
          </cell>
          <cell r="Z3239">
            <v>0</v>
          </cell>
          <cell r="AA3239">
            <v>0</v>
          </cell>
          <cell r="AB3239">
            <v>0</v>
          </cell>
          <cell r="AC3239">
            <v>0</v>
          </cell>
          <cell r="AD3239">
            <v>0</v>
          </cell>
          <cell r="AE3239">
            <v>65953.75</v>
          </cell>
          <cell r="AF3239">
            <v>3423.1</v>
          </cell>
          <cell r="AG3239">
            <v>0</v>
          </cell>
          <cell r="AH3239">
            <v>0</v>
          </cell>
          <cell r="AI3239">
            <v>0</v>
          </cell>
          <cell r="AJ3239">
            <v>0</v>
          </cell>
          <cell r="AK3239">
            <v>0</v>
          </cell>
          <cell r="AL3239">
            <v>0</v>
          </cell>
          <cell r="AM3239">
            <v>0</v>
          </cell>
          <cell r="AN3239">
            <v>0</v>
          </cell>
          <cell r="AO3239">
            <v>0</v>
          </cell>
          <cell r="AP3239">
            <v>0</v>
          </cell>
          <cell r="AQ3239">
            <v>0</v>
          </cell>
          <cell r="AR3239">
            <v>0</v>
          </cell>
          <cell r="AS3239">
            <v>0</v>
          </cell>
          <cell r="AT3239">
            <v>0</v>
          </cell>
          <cell r="AU3239">
            <v>0</v>
          </cell>
          <cell r="AV3239">
            <v>0</v>
          </cell>
          <cell r="AW3239">
            <v>0</v>
          </cell>
          <cell r="AX3239">
            <v>0</v>
          </cell>
          <cell r="AY3239">
            <v>0</v>
          </cell>
          <cell r="AZ3239">
            <v>0</v>
          </cell>
          <cell r="BA3239">
            <v>0</v>
          </cell>
          <cell r="BB3239">
            <v>0</v>
          </cell>
          <cell r="BC3239">
            <v>0</v>
          </cell>
          <cell r="BD3239">
            <v>0</v>
          </cell>
          <cell r="BE3239">
            <v>0</v>
          </cell>
          <cell r="BF3239">
            <v>0</v>
          </cell>
          <cell r="BG3239">
            <v>0</v>
          </cell>
          <cell r="BH3239">
            <v>0</v>
          </cell>
          <cell r="BI3239">
            <v>0</v>
          </cell>
          <cell r="BJ3239">
            <v>0</v>
          </cell>
          <cell r="BK3239">
            <v>0</v>
          </cell>
          <cell r="BL3239">
            <v>0</v>
          </cell>
        </row>
        <row r="3240">
          <cell r="B3240" t="str">
            <v>2.1.04.01.00266</v>
          </cell>
          <cell r="C3240" t="str">
            <v xml:space="preserve">NV SANTA RITA                                     </v>
          </cell>
          <cell r="D3240">
            <v>5</v>
          </cell>
          <cell r="E3240">
            <v>0</v>
          </cell>
          <cell r="F3240">
            <v>0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  <cell r="O3240">
            <v>0</v>
          </cell>
          <cell r="P3240">
            <v>0</v>
          </cell>
          <cell r="Q3240">
            <v>0</v>
          </cell>
          <cell r="R3240">
            <v>0</v>
          </cell>
          <cell r="S3240">
            <v>0</v>
          </cell>
          <cell r="T3240">
            <v>0</v>
          </cell>
          <cell r="U3240">
            <v>0</v>
          </cell>
          <cell r="V3240">
            <v>0</v>
          </cell>
          <cell r="W3240">
            <v>0</v>
          </cell>
          <cell r="X3240">
            <v>0</v>
          </cell>
          <cell r="Y3240">
            <v>0</v>
          </cell>
          <cell r="Z3240">
            <v>0</v>
          </cell>
          <cell r="AA3240">
            <v>0</v>
          </cell>
          <cell r="AB3240">
            <v>0</v>
          </cell>
          <cell r="AC3240">
            <v>0</v>
          </cell>
          <cell r="AD3240">
            <v>0</v>
          </cell>
          <cell r="AE3240">
            <v>92140</v>
          </cell>
          <cell r="AF3240">
            <v>92140</v>
          </cell>
          <cell r="AG3240">
            <v>47547.86</v>
          </cell>
          <cell r="AH3240">
            <v>47547.86</v>
          </cell>
          <cell r="AI3240">
            <v>47547.86</v>
          </cell>
          <cell r="AJ3240">
            <v>0</v>
          </cell>
          <cell r="AK3240">
            <v>0</v>
          </cell>
          <cell r="AL3240">
            <v>0</v>
          </cell>
          <cell r="AM3240">
            <v>329903.35999999999</v>
          </cell>
          <cell r="AN3240">
            <v>0</v>
          </cell>
          <cell r="AO3240">
            <v>0</v>
          </cell>
          <cell r="AP3240">
            <v>0</v>
          </cell>
          <cell r="AQ3240">
            <v>0</v>
          </cell>
          <cell r="AR3240">
            <v>0</v>
          </cell>
          <cell r="AS3240">
            <v>0</v>
          </cell>
          <cell r="AT3240">
            <v>0</v>
          </cell>
          <cell r="AU3240">
            <v>0</v>
          </cell>
          <cell r="AV3240">
            <v>0</v>
          </cell>
          <cell r="AW3240">
            <v>0</v>
          </cell>
          <cell r="AX3240">
            <v>0</v>
          </cell>
          <cell r="AY3240">
            <v>0</v>
          </cell>
          <cell r="AZ3240">
            <v>0</v>
          </cell>
          <cell r="BA3240">
            <v>0</v>
          </cell>
          <cell r="BB3240">
            <v>0</v>
          </cell>
          <cell r="BC3240">
            <v>0</v>
          </cell>
          <cell r="BD3240">
            <v>0</v>
          </cell>
          <cell r="BE3240">
            <v>0</v>
          </cell>
          <cell r="BF3240">
            <v>0</v>
          </cell>
          <cell r="BG3240">
            <v>0</v>
          </cell>
          <cell r="BH3240">
            <v>0</v>
          </cell>
          <cell r="BI3240">
            <v>0</v>
          </cell>
          <cell r="BJ3240">
            <v>0</v>
          </cell>
          <cell r="BK3240">
            <v>0</v>
          </cell>
          <cell r="BL3240">
            <v>0</v>
          </cell>
        </row>
        <row r="3241">
          <cell r="B3241" t="str">
            <v>2.1.04.01.00267</v>
          </cell>
          <cell r="C3241" t="str">
            <v xml:space="preserve">NV GEORGIOS D                                     </v>
          </cell>
          <cell r="D3241">
            <v>5</v>
          </cell>
          <cell r="E3241">
            <v>0</v>
          </cell>
          <cell r="F3241">
            <v>0</v>
          </cell>
          <cell r="G3241">
            <v>0</v>
          </cell>
          <cell r="H3241">
            <v>0</v>
          </cell>
          <cell r="I3241">
            <v>0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  <cell r="O3241">
            <v>0</v>
          </cell>
          <cell r="P3241">
            <v>0</v>
          </cell>
          <cell r="Q3241">
            <v>0</v>
          </cell>
          <cell r="R3241">
            <v>0</v>
          </cell>
          <cell r="S3241">
            <v>0</v>
          </cell>
          <cell r="T3241">
            <v>0</v>
          </cell>
          <cell r="U3241">
            <v>0</v>
          </cell>
          <cell r="V3241">
            <v>0</v>
          </cell>
          <cell r="W3241">
            <v>0</v>
          </cell>
          <cell r="X3241">
            <v>0</v>
          </cell>
          <cell r="Y3241">
            <v>0</v>
          </cell>
          <cell r="Z3241">
            <v>0</v>
          </cell>
          <cell r="AA3241">
            <v>0</v>
          </cell>
          <cell r="AB3241">
            <v>0</v>
          </cell>
          <cell r="AC3241">
            <v>0</v>
          </cell>
          <cell r="AD3241">
            <v>0</v>
          </cell>
          <cell r="AE3241">
            <v>-3383.64</v>
          </cell>
          <cell r="AF3241">
            <v>0</v>
          </cell>
          <cell r="AG3241">
            <v>0</v>
          </cell>
          <cell r="AH3241">
            <v>0</v>
          </cell>
          <cell r="AI3241">
            <v>0</v>
          </cell>
          <cell r="AJ3241">
            <v>0</v>
          </cell>
          <cell r="AK3241">
            <v>0</v>
          </cell>
          <cell r="AL3241">
            <v>0</v>
          </cell>
          <cell r="AM3241">
            <v>0</v>
          </cell>
          <cell r="AN3241">
            <v>0</v>
          </cell>
          <cell r="AO3241">
            <v>0</v>
          </cell>
          <cell r="AP3241">
            <v>0</v>
          </cell>
          <cell r="AQ3241">
            <v>0</v>
          </cell>
          <cell r="AR3241">
            <v>0</v>
          </cell>
          <cell r="AS3241">
            <v>0</v>
          </cell>
          <cell r="AT3241">
            <v>0</v>
          </cell>
          <cell r="AU3241">
            <v>0</v>
          </cell>
          <cell r="AV3241">
            <v>0</v>
          </cell>
          <cell r="AW3241">
            <v>0</v>
          </cell>
          <cell r="AX3241">
            <v>0</v>
          </cell>
          <cell r="AY3241">
            <v>0</v>
          </cell>
          <cell r="AZ3241">
            <v>0</v>
          </cell>
          <cell r="BA3241">
            <v>0</v>
          </cell>
          <cell r="BB3241">
            <v>0</v>
          </cell>
          <cell r="BC3241">
            <v>0</v>
          </cell>
          <cell r="BD3241">
            <v>0</v>
          </cell>
          <cell r="BE3241">
            <v>0</v>
          </cell>
          <cell r="BF3241">
            <v>0</v>
          </cell>
          <cell r="BG3241">
            <v>0</v>
          </cell>
          <cell r="BH3241">
            <v>0</v>
          </cell>
          <cell r="BI3241">
            <v>0</v>
          </cell>
          <cell r="BJ3241">
            <v>0</v>
          </cell>
          <cell r="BK3241">
            <v>0</v>
          </cell>
          <cell r="BL3241">
            <v>0</v>
          </cell>
        </row>
        <row r="3242">
          <cell r="B3242" t="str">
            <v>2.1.04.01.00268</v>
          </cell>
          <cell r="C3242" t="str">
            <v xml:space="preserve">NV CHETTINAD GLORY                                </v>
          </cell>
          <cell r="D3242">
            <v>5</v>
          </cell>
          <cell r="E3242">
            <v>0</v>
          </cell>
          <cell r="F3242">
            <v>0</v>
          </cell>
          <cell r="G3242">
            <v>0</v>
          </cell>
          <cell r="H3242">
            <v>0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  <cell r="O3242">
            <v>0</v>
          </cell>
          <cell r="P3242">
            <v>0</v>
          </cell>
          <cell r="Q3242">
            <v>0</v>
          </cell>
          <cell r="R3242">
            <v>0</v>
          </cell>
          <cell r="S3242">
            <v>0</v>
          </cell>
          <cell r="T3242">
            <v>0</v>
          </cell>
          <cell r="U3242">
            <v>0</v>
          </cell>
          <cell r="V3242">
            <v>0</v>
          </cell>
          <cell r="W3242">
            <v>0</v>
          </cell>
          <cell r="X3242">
            <v>0</v>
          </cell>
          <cell r="Y3242">
            <v>0</v>
          </cell>
          <cell r="Z3242">
            <v>0</v>
          </cell>
          <cell r="AA3242">
            <v>0</v>
          </cell>
          <cell r="AB3242">
            <v>0</v>
          </cell>
          <cell r="AC3242">
            <v>0</v>
          </cell>
          <cell r="AD3242">
            <v>0</v>
          </cell>
          <cell r="AE3242">
            <v>169545.74</v>
          </cell>
          <cell r="AF3242">
            <v>76722.55</v>
          </cell>
          <cell r="AG3242">
            <v>19404.3</v>
          </cell>
          <cell r="AH3242">
            <v>19404.3</v>
          </cell>
          <cell r="AI3242">
            <v>21544.52</v>
          </cell>
          <cell r="AJ3242">
            <v>18122.57</v>
          </cell>
          <cell r="AK3242">
            <v>18122.57</v>
          </cell>
          <cell r="AL3242">
            <v>18122.57</v>
          </cell>
          <cell r="AM3242">
            <v>18122.57</v>
          </cell>
          <cell r="AN3242">
            <v>0</v>
          </cell>
          <cell r="AO3242">
            <v>0</v>
          </cell>
          <cell r="AP3242">
            <v>0</v>
          </cell>
          <cell r="AQ3242">
            <v>0</v>
          </cell>
          <cell r="AR3242">
            <v>0</v>
          </cell>
          <cell r="AS3242">
            <v>0</v>
          </cell>
          <cell r="AT3242">
            <v>0</v>
          </cell>
          <cell r="AU3242">
            <v>0</v>
          </cell>
          <cell r="AV3242">
            <v>0</v>
          </cell>
          <cell r="AW3242">
            <v>0</v>
          </cell>
          <cell r="AX3242">
            <v>0</v>
          </cell>
          <cell r="AY3242">
            <v>0</v>
          </cell>
          <cell r="AZ3242">
            <v>0</v>
          </cell>
          <cell r="BA3242">
            <v>0</v>
          </cell>
          <cell r="BB3242">
            <v>0</v>
          </cell>
          <cell r="BC3242">
            <v>0</v>
          </cell>
          <cell r="BD3242">
            <v>0</v>
          </cell>
          <cell r="BE3242">
            <v>0</v>
          </cell>
          <cell r="BF3242">
            <v>0</v>
          </cell>
          <cell r="BG3242">
            <v>0</v>
          </cell>
          <cell r="BH3242">
            <v>0</v>
          </cell>
          <cell r="BI3242">
            <v>0</v>
          </cell>
          <cell r="BJ3242">
            <v>0</v>
          </cell>
          <cell r="BK3242">
            <v>0</v>
          </cell>
          <cell r="BL3242">
            <v>0</v>
          </cell>
        </row>
        <row r="3243">
          <cell r="B3243" t="str">
            <v>2.1.04.01.00269</v>
          </cell>
          <cell r="C3243" t="str">
            <v xml:space="preserve">NV OCEAN SURF                                     </v>
          </cell>
          <cell r="D3243">
            <v>5</v>
          </cell>
          <cell r="E3243">
            <v>0</v>
          </cell>
          <cell r="F3243">
            <v>0</v>
          </cell>
          <cell r="G3243">
            <v>0</v>
          </cell>
          <cell r="H3243">
            <v>0</v>
          </cell>
          <cell r="I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  <cell r="O3243">
            <v>0</v>
          </cell>
          <cell r="P3243">
            <v>0</v>
          </cell>
          <cell r="Q3243">
            <v>0</v>
          </cell>
          <cell r="R3243">
            <v>0</v>
          </cell>
          <cell r="S3243">
            <v>0</v>
          </cell>
          <cell r="T3243">
            <v>0</v>
          </cell>
          <cell r="U3243">
            <v>0</v>
          </cell>
          <cell r="V3243">
            <v>0</v>
          </cell>
          <cell r="W3243">
            <v>0</v>
          </cell>
          <cell r="X3243">
            <v>0</v>
          </cell>
          <cell r="Y3243">
            <v>0</v>
          </cell>
          <cell r="Z3243">
            <v>0</v>
          </cell>
          <cell r="AA3243">
            <v>0</v>
          </cell>
          <cell r="AB3243">
            <v>0</v>
          </cell>
          <cell r="AC3243">
            <v>0</v>
          </cell>
          <cell r="AD3243">
            <v>0</v>
          </cell>
          <cell r="AE3243">
            <v>0</v>
          </cell>
          <cell r="AF3243">
            <v>154116</v>
          </cell>
          <cell r="AG3243">
            <v>26898.58</v>
          </cell>
          <cell r="AH3243">
            <v>26898.58</v>
          </cell>
          <cell r="AI3243">
            <v>28144.87</v>
          </cell>
          <cell r="AJ3243">
            <v>28144.87</v>
          </cell>
          <cell r="AK3243">
            <v>70384.87</v>
          </cell>
          <cell r="AL3243">
            <v>70384.87</v>
          </cell>
          <cell r="AM3243">
            <v>70384.87</v>
          </cell>
          <cell r="AN3243">
            <v>0</v>
          </cell>
          <cell r="AO3243">
            <v>0</v>
          </cell>
          <cell r="AP3243">
            <v>0</v>
          </cell>
          <cell r="AQ3243">
            <v>0</v>
          </cell>
          <cell r="AR3243">
            <v>0</v>
          </cell>
          <cell r="AS3243">
            <v>0</v>
          </cell>
          <cell r="AT3243">
            <v>0</v>
          </cell>
          <cell r="AU3243">
            <v>0</v>
          </cell>
          <cell r="AV3243">
            <v>0</v>
          </cell>
          <cell r="AW3243">
            <v>0</v>
          </cell>
          <cell r="AX3243">
            <v>157850</v>
          </cell>
          <cell r="AY3243">
            <v>63350</v>
          </cell>
          <cell r="AZ3243">
            <v>63350</v>
          </cell>
          <cell r="BA3243">
            <v>63350</v>
          </cell>
          <cell r="BB3243">
            <v>63350</v>
          </cell>
          <cell r="BC3243">
            <v>63350</v>
          </cell>
          <cell r="BD3243">
            <v>0</v>
          </cell>
          <cell r="BE3243">
            <v>0</v>
          </cell>
          <cell r="BF3243">
            <v>0</v>
          </cell>
          <cell r="BG3243">
            <v>0</v>
          </cell>
          <cell r="BH3243">
            <v>0</v>
          </cell>
          <cell r="BI3243">
            <v>0</v>
          </cell>
          <cell r="BJ3243">
            <v>0</v>
          </cell>
          <cell r="BK3243">
            <v>0</v>
          </cell>
          <cell r="BL3243">
            <v>0</v>
          </cell>
        </row>
        <row r="3244">
          <cell r="B3244" t="str">
            <v>2.1.04.01.00270</v>
          </cell>
          <cell r="C3244" t="str">
            <v xml:space="preserve">NV CARO                                           </v>
          </cell>
          <cell r="D3244">
            <v>5</v>
          </cell>
          <cell r="E3244">
            <v>0</v>
          </cell>
          <cell r="F3244">
            <v>0</v>
          </cell>
          <cell r="G3244">
            <v>0</v>
          </cell>
          <cell r="H3244">
            <v>0</v>
          </cell>
          <cell r="I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  <cell r="O3244">
            <v>0</v>
          </cell>
          <cell r="P3244">
            <v>0</v>
          </cell>
          <cell r="Q3244">
            <v>0</v>
          </cell>
          <cell r="R3244">
            <v>0</v>
          </cell>
          <cell r="S3244">
            <v>0</v>
          </cell>
          <cell r="T3244">
            <v>0</v>
          </cell>
          <cell r="U3244">
            <v>0</v>
          </cell>
          <cell r="V3244">
            <v>0</v>
          </cell>
          <cell r="W3244">
            <v>0</v>
          </cell>
          <cell r="X3244">
            <v>0</v>
          </cell>
          <cell r="Y3244">
            <v>0</v>
          </cell>
          <cell r="Z3244">
            <v>0</v>
          </cell>
          <cell r="AA3244">
            <v>0</v>
          </cell>
          <cell r="AB3244">
            <v>0</v>
          </cell>
          <cell r="AC3244">
            <v>0</v>
          </cell>
          <cell r="AD3244">
            <v>0</v>
          </cell>
          <cell r="AE3244">
            <v>0</v>
          </cell>
          <cell r="AF3244">
            <v>5191.2</v>
          </cell>
          <cell r="AG3244">
            <v>1281.73</v>
          </cell>
          <cell r="AH3244">
            <v>1281.73</v>
          </cell>
          <cell r="AI3244">
            <v>1281.73</v>
          </cell>
          <cell r="AJ3244">
            <v>1281.73</v>
          </cell>
          <cell r="AK3244">
            <v>1281.73</v>
          </cell>
          <cell r="AL3244">
            <v>1281.73</v>
          </cell>
          <cell r="AM3244">
            <v>1281.73</v>
          </cell>
          <cell r="AN3244">
            <v>0</v>
          </cell>
          <cell r="AO3244">
            <v>0</v>
          </cell>
          <cell r="AP3244">
            <v>0</v>
          </cell>
          <cell r="AQ3244">
            <v>0</v>
          </cell>
          <cell r="AR3244">
            <v>0</v>
          </cell>
          <cell r="AS3244">
            <v>0</v>
          </cell>
          <cell r="AT3244">
            <v>0</v>
          </cell>
          <cell r="AU3244">
            <v>0</v>
          </cell>
          <cell r="AV3244">
            <v>0</v>
          </cell>
          <cell r="AW3244">
            <v>0</v>
          </cell>
          <cell r="AX3244">
            <v>0</v>
          </cell>
          <cell r="AY3244">
            <v>0</v>
          </cell>
          <cell r="AZ3244">
            <v>0</v>
          </cell>
          <cell r="BA3244">
            <v>0</v>
          </cell>
          <cell r="BB3244">
            <v>0</v>
          </cell>
          <cell r="BC3244">
            <v>0</v>
          </cell>
          <cell r="BD3244">
            <v>0</v>
          </cell>
          <cell r="BE3244">
            <v>0</v>
          </cell>
          <cell r="BF3244">
            <v>0</v>
          </cell>
          <cell r="BG3244">
            <v>0</v>
          </cell>
          <cell r="BH3244">
            <v>0</v>
          </cell>
          <cell r="BI3244">
            <v>0</v>
          </cell>
          <cell r="BJ3244">
            <v>0</v>
          </cell>
          <cell r="BK3244">
            <v>0</v>
          </cell>
          <cell r="BL3244">
            <v>0</v>
          </cell>
        </row>
        <row r="3245">
          <cell r="B3245" t="str">
            <v>2.1.04.01.00271</v>
          </cell>
          <cell r="C3245" t="str">
            <v xml:space="preserve">NV ALMAVITA                                       </v>
          </cell>
          <cell r="D3245">
            <v>5</v>
          </cell>
          <cell r="E3245">
            <v>0</v>
          </cell>
          <cell r="F3245">
            <v>0</v>
          </cell>
          <cell r="G3245">
            <v>0</v>
          </cell>
          <cell r="H3245">
            <v>0</v>
          </cell>
          <cell r="I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  <cell r="O3245">
            <v>0</v>
          </cell>
          <cell r="P3245">
            <v>0</v>
          </cell>
          <cell r="Q3245">
            <v>0</v>
          </cell>
          <cell r="R3245">
            <v>0</v>
          </cell>
          <cell r="S3245">
            <v>0</v>
          </cell>
          <cell r="T3245">
            <v>0</v>
          </cell>
          <cell r="U3245">
            <v>0</v>
          </cell>
          <cell r="V3245">
            <v>0</v>
          </cell>
          <cell r="W3245">
            <v>0</v>
          </cell>
          <cell r="X3245">
            <v>0</v>
          </cell>
          <cell r="Y3245">
            <v>0</v>
          </cell>
          <cell r="Z3245">
            <v>0</v>
          </cell>
          <cell r="AA3245">
            <v>0</v>
          </cell>
          <cell r="AB3245">
            <v>0</v>
          </cell>
          <cell r="AC3245">
            <v>0</v>
          </cell>
          <cell r="AD3245">
            <v>0</v>
          </cell>
          <cell r="AE3245">
            <v>0</v>
          </cell>
          <cell r="AF3245">
            <v>16400</v>
          </cell>
          <cell r="AG3245">
            <v>5972.44</v>
          </cell>
          <cell r="AH3245">
            <v>5972.44</v>
          </cell>
          <cell r="AI3245">
            <v>5972.44</v>
          </cell>
          <cell r="AJ3245">
            <v>5972.44</v>
          </cell>
          <cell r="AK3245">
            <v>5972.44</v>
          </cell>
          <cell r="AL3245">
            <v>5972.44</v>
          </cell>
          <cell r="AM3245">
            <v>5972.44</v>
          </cell>
          <cell r="AN3245">
            <v>0</v>
          </cell>
          <cell r="AO3245">
            <v>0</v>
          </cell>
          <cell r="AP3245">
            <v>0</v>
          </cell>
          <cell r="AQ3245">
            <v>0</v>
          </cell>
          <cell r="AR3245">
            <v>0</v>
          </cell>
          <cell r="AS3245">
            <v>0</v>
          </cell>
          <cell r="AT3245">
            <v>0</v>
          </cell>
          <cell r="AU3245">
            <v>0</v>
          </cell>
          <cell r="AV3245">
            <v>0</v>
          </cell>
          <cell r="AW3245">
            <v>0</v>
          </cell>
          <cell r="AX3245">
            <v>0</v>
          </cell>
          <cell r="AY3245">
            <v>0</v>
          </cell>
          <cell r="AZ3245">
            <v>0</v>
          </cell>
          <cell r="BA3245">
            <v>0</v>
          </cell>
          <cell r="BB3245">
            <v>0</v>
          </cell>
          <cell r="BC3245">
            <v>0</v>
          </cell>
          <cell r="BD3245">
            <v>0</v>
          </cell>
          <cell r="BE3245">
            <v>0</v>
          </cell>
          <cell r="BF3245">
            <v>0</v>
          </cell>
          <cell r="BG3245">
            <v>0</v>
          </cell>
          <cell r="BH3245">
            <v>0</v>
          </cell>
          <cell r="BI3245">
            <v>0</v>
          </cell>
          <cell r="BJ3245">
            <v>0</v>
          </cell>
          <cell r="BK3245">
            <v>0</v>
          </cell>
          <cell r="BL3245">
            <v>0</v>
          </cell>
        </row>
        <row r="3246">
          <cell r="B3246" t="str">
            <v>2.1.04.01.00272</v>
          </cell>
          <cell r="C3246" t="str">
            <v xml:space="preserve">NV AURORA EMERALD                                 </v>
          </cell>
          <cell r="D3246">
            <v>5</v>
          </cell>
          <cell r="E3246">
            <v>0</v>
          </cell>
          <cell r="F3246">
            <v>0</v>
          </cell>
          <cell r="G3246">
            <v>0</v>
          </cell>
          <cell r="H3246">
            <v>0</v>
          </cell>
          <cell r="I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  <cell r="O3246">
            <v>0</v>
          </cell>
          <cell r="P3246">
            <v>0</v>
          </cell>
          <cell r="Q3246">
            <v>0</v>
          </cell>
          <cell r="R3246">
            <v>0</v>
          </cell>
          <cell r="S3246">
            <v>0</v>
          </cell>
          <cell r="T3246">
            <v>0</v>
          </cell>
          <cell r="U3246">
            <v>0</v>
          </cell>
          <cell r="V3246">
            <v>0</v>
          </cell>
          <cell r="W3246">
            <v>0</v>
          </cell>
          <cell r="X3246">
            <v>0</v>
          </cell>
          <cell r="Y3246">
            <v>0</v>
          </cell>
          <cell r="Z3246">
            <v>0</v>
          </cell>
          <cell r="AA3246">
            <v>0</v>
          </cell>
          <cell r="AB3246">
            <v>0</v>
          </cell>
          <cell r="AC3246">
            <v>0</v>
          </cell>
          <cell r="AD3246">
            <v>0</v>
          </cell>
          <cell r="AE3246">
            <v>0</v>
          </cell>
          <cell r="AF3246">
            <v>208645.47</v>
          </cell>
          <cell r="AG3246">
            <v>51533.66</v>
          </cell>
          <cell r="AH3246">
            <v>43097.82</v>
          </cell>
          <cell r="AI3246">
            <v>44458.1</v>
          </cell>
          <cell r="AJ3246">
            <v>44458.1</v>
          </cell>
          <cell r="AK3246">
            <v>44458.1</v>
          </cell>
          <cell r="AL3246">
            <v>44458.1</v>
          </cell>
          <cell r="AM3246">
            <v>44458.1</v>
          </cell>
          <cell r="AN3246">
            <v>0</v>
          </cell>
          <cell r="AO3246">
            <v>0</v>
          </cell>
          <cell r="AP3246">
            <v>0</v>
          </cell>
          <cell r="AQ3246">
            <v>0</v>
          </cell>
          <cell r="AR3246">
            <v>0</v>
          </cell>
          <cell r="AS3246">
            <v>0</v>
          </cell>
          <cell r="AT3246">
            <v>0</v>
          </cell>
          <cell r="AU3246">
            <v>0</v>
          </cell>
          <cell r="AV3246">
            <v>0</v>
          </cell>
          <cell r="AW3246">
            <v>-73636.05</v>
          </cell>
          <cell r="AX3246">
            <v>132328.32000000001</v>
          </cell>
          <cell r="AY3246">
            <v>129201.59</v>
          </cell>
          <cell r="AZ3246">
            <v>65666.53</v>
          </cell>
          <cell r="BA3246">
            <v>15722.95</v>
          </cell>
          <cell r="BB3246">
            <v>15722.95</v>
          </cell>
          <cell r="BC3246">
            <v>15722.95</v>
          </cell>
          <cell r="BD3246">
            <v>0</v>
          </cell>
          <cell r="BE3246">
            <v>0</v>
          </cell>
          <cell r="BF3246">
            <v>0</v>
          </cell>
          <cell r="BG3246">
            <v>0</v>
          </cell>
          <cell r="BH3246">
            <v>0</v>
          </cell>
          <cell r="BI3246">
            <v>0</v>
          </cell>
          <cell r="BJ3246">
            <v>0</v>
          </cell>
          <cell r="BK3246">
            <v>0</v>
          </cell>
          <cell r="BL3246">
            <v>0</v>
          </cell>
        </row>
        <row r="3247">
          <cell r="B3247" t="str">
            <v>2.1.04.01.00273</v>
          </cell>
          <cell r="C3247" t="str">
            <v xml:space="preserve">NV PRINCESS STEFANI                               </v>
          </cell>
          <cell r="D3247">
            <v>5</v>
          </cell>
          <cell r="E3247">
            <v>0</v>
          </cell>
          <cell r="F3247">
            <v>0</v>
          </cell>
          <cell r="G3247">
            <v>0</v>
          </cell>
          <cell r="H3247">
            <v>0</v>
          </cell>
          <cell r="I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  <cell r="O3247">
            <v>0</v>
          </cell>
          <cell r="P3247">
            <v>0</v>
          </cell>
          <cell r="Q3247">
            <v>0</v>
          </cell>
          <cell r="R3247">
            <v>0</v>
          </cell>
          <cell r="S3247">
            <v>0</v>
          </cell>
          <cell r="T3247">
            <v>0</v>
          </cell>
          <cell r="U3247">
            <v>0</v>
          </cell>
          <cell r="V3247">
            <v>0</v>
          </cell>
          <cell r="W3247">
            <v>0</v>
          </cell>
          <cell r="X3247">
            <v>0</v>
          </cell>
          <cell r="Y3247">
            <v>0</v>
          </cell>
          <cell r="Z3247">
            <v>0</v>
          </cell>
          <cell r="AA3247">
            <v>0</v>
          </cell>
          <cell r="AB3247">
            <v>0</v>
          </cell>
          <cell r="AC3247">
            <v>0</v>
          </cell>
          <cell r="AD3247">
            <v>0</v>
          </cell>
          <cell r="AE3247">
            <v>0</v>
          </cell>
          <cell r="AF3247">
            <v>234200</v>
          </cell>
          <cell r="AG3247">
            <v>41694.49</v>
          </cell>
          <cell r="AH3247">
            <v>41694.49</v>
          </cell>
          <cell r="AI3247">
            <v>34444.339999999997</v>
          </cell>
          <cell r="AJ3247">
            <v>0</v>
          </cell>
          <cell r="AK3247">
            <v>0</v>
          </cell>
          <cell r="AL3247">
            <v>0</v>
          </cell>
          <cell r="AM3247">
            <v>0</v>
          </cell>
          <cell r="AN3247">
            <v>0</v>
          </cell>
          <cell r="AO3247">
            <v>0</v>
          </cell>
          <cell r="AP3247">
            <v>0</v>
          </cell>
          <cell r="AQ3247">
            <v>0</v>
          </cell>
          <cell r="AR3247">
            <v>0</v>
          </cell>
          <cell r="AS3247">
            <v>0</v>
          </cell>
          <cell r="AT3247">
            <v>0</v>
          </cell>
          <cell r="AU3247">
            <v>0</v>
          </cell>
          <cell r="AV3247">
            <v>0</v>
          </cell>
          <cell r="AW3247">
            <v>0</v>
          </cell>
          <cell r="AX3247">
            <v>0</v>
          </cell>
          <cell r="AY3247">
            <v>0</v>
          </cell>
          <cell r="AZ3247">
            <v>0</v>
          </cell>
          <cell r="BA3247">
            <v>0</v>
          </cell>
          <cell r="BB3247">
            <v>0</v>
          </cell>
          <cell r="BC3247">
            <v>0</v>
          </cell>
          <cell r="BD3247">
            <v>0</v>
          </cell>
          <cell r="BE3247">
            <v>0</v>
          </cell>
          <cell r="BF3247">
            <v>0</v>
          </cell>
          <cell r="BG3247">
            <v>0</v>
          </cell>
          <cell r="BH3247">
            <v>0</v>
          </cell>
          <cell r="BI3247">
            <v>0</v>
          </cell>
          <cell r="BJ3247">
            <v>0</v>
          </cell>
          <cell r="BK3247">
            <v>0</v>
          </cell>
          <cell r="BL3247">
            <v>0</v>
          </cell>
        </row>
        <row r="3248">
          <cell r="B3248" t="str">
            <v>2.1.04.01.00274</v>
          </cell>
          <cell r="C3248" t="str">
            <v xml:space="preserve">NV ANANGEL FAITH                                  </v>
          </cell>
          <cell r="D3248">
            <v>5</v>
          </cell>
          <cell r="E3248">
            <v>0</v>
          </cell>
          <cell r="F3248">
            <v>0</v>
          </cell>
          <cell r="G3248">
            <v>0</v>
          </cell>
          <cell r="H3248">
            <v>0</v>
          </cell>
          <cell r="I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  <cell r="T3248">
            <v>0</v>
          </cell>
          <cell r="U3248">
            <v>0</v>
          </cell>
          <cell r="V3248">
            <v>0</v>
          </cell>
          <cell r="W3248">
            <v>0</v>
          </cell>
          <cell r="X3248">
            <v>0</v>
          </cell>
          <cell r="Y3248">
            <v>0</v>
          </cell>
          <cell r="Z3248">
            <v>0</v>
          </cell>
          <cell r="AA3248">
            <v>0</v>
          </cell>
          <cell r="AB3248">
            <v>0</v>
          </cell>
          <cell r="AC3248">
            <v>0</v>
          </cell>
          <cell r="AD3248">
            <v>0</v>
          </cell>
          <cell r="AE3248">
            <v>0</v>
          </cell>
          <cell r="AF3248">
            <v>0</v>
          </cell>
          <cell r="AG3248">
            <v>191435.99</v>
          </cell>
          <cell r="AH3248">
            <v>47052.13</v>
          </cell>
          <cell r="AI3248">
            <v>0</v>
          </cell>
          <cell r="AJ3248">
            <v>0</v>
          </cell>
          <cell r="AK3248">
            <v>0</v>
          </cell>
          <cell r="AL3248">
            <v>0</v>
          </cell>
          <cell r="AM3248">
            <v>0</v>
          </cell>
          <cell r="AN3248">
            <v>0</v>
          </cell>
          <cell r="AO3248">
            <v>0</v>
          </cell>
          <cell r="AP3248">
            <v>0</v>
          </cell>
          <cell r="AQ3248">
            <v>0</v>
          </cell>
          <cell r="AR3248">
            <v>0</v>
          </cell>
          <cell r="AS3248">
            <v>0</v>
          </cell>
          <cell r="AT3248">
            <v>0</v>
          </cell>
          <cell r="AU3248">
            <v>0</v>
          </cell>
          <cell r="AV3248">
            <v>0</v>
          </cell>
          <cell r="AW3248">
            <v>0</v>
          </cell>
          <cell r="AX3248">
            <v>0</v>
          </cell>
          <cell r="AY3248">
            <v>0</v>
          </cell>
          <cell r="AZ3248">
            <v>0</v>
          </cell>
          <cell r="BA3248">
            <v>0</v>
          </cell>
          <cell r="BB3248">
            <v>0</v>
          </cell>
          <cell r="BC3248">
            <v>0</v>
          </cell>
          <cell r="BD3248">
            <v>0</v>
          </cell>
          <cell r="BE3248">
            <v>0</v>
          </cell>
          <cell r="BF3248">
            <v>0</v>
          </cell>
          <cell r="BG3248">
            <v>0</v>
          </cell>
          <cell r="BH3248">
            <v>0</v>
          </cell>
          <cell r="BI3248">
            <v>0</v>
          </cell>
          <cell r="BJ3248">
            <v>0</v>
          </cell>
          <cell r="BK3248">
            <v>0</v>
          </cell>
          <cell r="BL3248">
            <v>0</v>
          </cell>
        </row>
        <row r="3249">
          <cell r="B3249" t="str">
            <v>2.1.04.01.00275</v>
          </cell>
          <cell r="C3249" t="str">
            <v xml:space="preserve">NV LESSOM LEADR                                   </v>
          </cell>
          <cell r="D3249">
            <v>5</v>
          </cell>
          <cell r="E3249">
            <v>0</v>
          </cell>
          <cell r="F3249">
            <v>0</v>
          </cell>
          <cell r="G3249">
            <v>0</v>
          </cell>
          <cell r="H3249">
            <v>0</v>
          </cell>
          <cell r="I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  <cell r="O3249">
            <v>0</v>
          </cell>
          <cell r="P3249">
            <v>0</v>
          </cell>
          <cell r="Q3249">
            <v>0</v>
          </cell>
          <cell r="R3249">
            <v>0</v>
          </cell>
          <cell r="S3249">
            <v>0</v>
          </cell>
          <cell r="T3249">
            <v>0</v>
          </cell>
          <cell r="U3249">
            <v>0</v>
          </cell>
          <cell r="V3249">
            <v>0</v>
          </cell>
          <cell r="W3249">
            <v>0</v>
          </cell>
          <cell r="X3249">
            <v>0</v>
          </cell>
          <cell r="Y3249">
            <v>0</v>
          </cell>
          <cell r="Z3249">
            <v>0</v>
          </cell>
          <cell r="AA3249">
            <v>0</v>
          </cell>
          <cell r="AB3249">
            <v>0</v>
          </cell>
          <cell r="AC3249">
            <v>0</v>
          </cell>
          <cell r="AD3249">
            <v>0</v>
          </cell>
          <cell r="AE3249">
            <v>0</v>
          </cell>
          <cell r="AF3249">
            <v>0</v>
          </cell>
          <cell r="AG3249">
            <v>92645.39</v>
          </cell>
          <cell r="AH3249">
            <v>92645.39</v>
          </cell>
          <cell r="AI3249">
            <v>-78283.12</v>
          </cell>
          <cell r="AJ3249">
            <v>0</v>
          </cell>
          <cell r="AK3249">
            <v>0</v>
          </cell>
          <cell r="AL3249">
            <v>0</v>
          </cell>
          <cell r="AM3249">
            <v>0</v>
          </cell>
          <cell r="AN3249">
            <v>0</v>
          </cell>
          <cell r="AO3249">
            <v>0</v>
          </cell>
          <cell r="AP3249">
            <v>0</v>
          </cell>
          <cell r="AQ3249">
            <v>0</v>
          </cell>
          <cell r="AR3249">
            <v>0</v>
          </cell>
          <cell r="AS3249">
            <v>0</v>
          </cell>
          <cell r="AT3249">
            <v>0</v>
          </cell>
          <cell r="AU3249">
            <v>0</v>
          </cell>
          <cell r="AV3249">
            <v>0</v>
          </cell>
          <cell r="AW3249">
            <v>0</v>
          </cell>
          <cell r="AX3249">
            <v>0</v>
          </cell>
          <cell r="AY3249">
            <v>0</v>
          </cell>
          <cell r="AZ3249">
            <v>0</v>
          </cell>
          <cell r="BA3249">
            <v>0</v>
          </cell>
          <cell r="BB3249">
            <v>0</v>
          </cell>
          <cell r="BC3249">
            <v>0</v>
          </cell>
          <cell r="BD3249">
            <v>0</v>
          </cell>
          <cell r="BE3249">
            <v>0</v>
          </cell>
          <cell r="BF3249">
            <v>0</v>
          </cell>
          <cell r="BG3249">
            <v>0</v>
          </cell>
          <cell r="BH3249">
            <v>0</v>
          </cell>
          <cell r="BI3249">
            <v>0</v>
          </cell>
          <cell r="BJ3249">
            <v>0</v>
          </cell>
          <cell r="BK3249">
            <v>0</v>
          </cell>
          <cell r="BL3249">
            <v>0</v>
          </cell>
        </row>
        <row r="3250">
          <cell r="B3250" t="str">
            <v>2.1.04.01.00276</v>
          </cell>
          <cell r="C3250" t="str">
            <v xml:space="preserve">NV SEVEN OCEAN                                    </v>
          </cell>
          <cell r="D3250">
            <v>5</v>
          </cell>
          <cell r="E3250">
            <v>0</v>
          </cell>
          <cell r="F3250">
            <v>0</v>
          </cell>
          <cell r="G3250">
            <v>0</v>
          </cell>
          <cell r="H3250">
            <v>0</v>
          </cell>
          <cell r="I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  <cell r="O3250">
            <v>0</v>
          </cell>
          <cell r="P3250">
            <v>0</v>
          </cell>
          <cell r="Q3250">
            <v>0</v>
          </cell>
          <cell r="R3250">
            <v>0</v>
          </cell>
          <cell r="S3250">
            <v>0</v>
          </cell>
          <cell r="T3250">
            <v>0</v>
          </cell>
          <cell r="U3250">
            <v>0</v>
          </cell>
          <cell r="V3250">
            <v>0</v>
          </cell>
          <cell r="W3250">
            <v>0</v>
          </cell>
          <cell r="X3250">
            <v>0</v>
          </cell>
          <cell r="Y3250">
            <v>0</v>
          </cell>
          <cell r="Z3250">
            <v>0</v>
          </cell>
          <cell r="AA3250">
            <v>0</v>
          </cell>
          <cell r="AB3250">
            <v>0</v>
          </cell>
          <cell r="AC3250">
            <v>0</v>
          </cell>
          <cell r="AD3250">
            <v>0</v>
          </cell>
          <cell r="AE3250">
            <v>0</v>
          </cell>
          <cell r="AF3250">
            <v>0</v>
          </cell>
          <cell r="AG3250">
            <v>225227.54</v>
          </cell>
          <cell r="AH3250">
            <v>225227.54</v>
          </cell>
          <cell r="AI3250">
            <v>48884.35</v>
          </cell>
          <cell r="AJ3250">
            <v>48884.35</v>
          </cell>
          <cell r="AK3250">
            <v>48884.35</v>
          </cell>
          <cell r="AL3250">
            <v>48884.35</v>
          </cell>
          <cell r="AM3250">
            <v>48884.35</v>
          </cell>
          <cell r="AN3250">
            <v>0</v>
          </cell>
          <cell r="AO3250">
            <v>0</v>
          </cell>
          <cell r="AP3250">
            <v>0</v>
          </cell>
          <cell r="AQ3250">
            <v>0</v>
          </cell>
          <cell r="AR3250">
            <v>0</v>
          </cell>
          <cell r="AS3250">
            <v>0</v>
          </cell>
          <cell r="AT3250">
            <v>0</v>
          </cell>
          <cell r="AU3250">
            <v>0</v>
          </cell>
          <cell r="AV3250">
            <v>0</v>
          </cell>
          <cell r="AW3250">
            <v>0</v>
          </cell>
          <cell r="AX3250">
            <v>0</v>
          </cell>
          <cell r="AY3250">
            <v>0</v>
          </cell>
          <cell r="AZ3250">
            <v>0</v>
          </cell>
          <cell r="BA3250">
            <v>0</v>
          </cell>
          <cell r="BB3250">
            <v>0</v>
          </cell>
          <cell r="BC3250">
            <v>0</v>
          </cell>
          <cell r="BD3250">
            <v>0</v>
          </cell>
          <cell r="BE3250">
            <v>0</v>
          </cell>
          <cell r="BF3250">
            <v>0</v>
          </cell>
          <cell r="BG3250">
            <v>0</v>
          </cell>
          <cell r="BH3250">
            <v>0</v>
          </cell>
          <cell r="BI3250">
            <v>0</v>
          </cell>
          <cell r="BJ3250">
            <v>0</v>
          </cell>
          <cell r="BK3250">
            <v>0</v>
          </cell>
          <cell r="BL3250">
            <v>0</v>
          </cell>
        </row>
        <row r="3251">
          <cell r="B3251" t="str">
            <v>2.1.04.01.00277</v>
          </cell>
          <cell r="C3251" t="str">
            <v xml:space="preserve">NV GIUSEPPE DAMATO                                </v>
          </cell>
          <cell r="D3251">
            <v>5</v>
          </cell>
          <cell r="E3251">
            <v>0</v>
          </cell>
          <cell r="F3251">
            <v>0</v>
          </cell>
          <cell r="G3251">
            <v>0</v>
          </cell>
          <cell r="H3251">
            <v>0</v>
          </cell>
          <cell r="I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  <cell r="O3251">
            <v>0</v>
          </cell>
          <cell r="P3251">
            <v>0</v>
          </cell>
          <cell r="Q3251">
            <v>0</v>
          </cell>
          <cell r="R3251">
            <v>0</v>
          </cell>
          <cell r="S3251">
            <v>0</v>
          </cell>
          <cell r="T3251">
            <v>0</v>
          </cell>
          <cell r="U3251">
            <v>0</v>
          </cell>
          <cell r="V3251">
            <v>0</v>
          </cell>
          <cell r="W3251">
            <v>0</v>
          </cell>
          <cell r="X3251">
            <v>0</v>
          </cell>
          <cell r="Y3251">
            <v>0</v>
          </cell>
          <cell r="Z3251">
            <v>0</v>
          </cell>
          <cell r="AA3251">
            <v>0</v>
          </cell>
          <cell r="AB3251">
            <v>0</v>
          </cell>
          <cell r="AC3251">
            <v>0</v>
          </cell>
          <cell r="AD3251">
            <v>0</v>
          </cell>
          <cell r="AE3251">
            <v>0</v>
          </cell>
          <cell r="AF3251">
            <v>0</v>
          </cell>
          <cell r="AG3251">
            <v>0</v>
          </cell>
          <cell r="AH3251">
            <v>415665.07</v>
          </cell>
          <cell r="AI3251">
            <v>11722.62</v>
          </cell>
          <cell r="AJ3251">
            <v>11722.62</v>
          </cell>
          <cell r="AK3251">
            <v>11722.62</v>
          </cell>
          <cell r="AL3251">
            <v>11722.62</v>
          </cell>
          <cell r="AM3251">
            <v>11722.62</v>
          </cell>
          <cell r="AN3251">
            <v>0</v>
          </cell>
          <cell r="AO3251">
            <v>0</v>
          </cell>
          <cell r="AP3251">
            <v>0</v>
          </cell>
          <cell r="AQ3251">
            <v>0</v>
          </cell>
          <cell r="AR3251">
            <v>0</v>
          </cell>
          <cell r="AS3251">
            <v>0</v>
          </cell>
          <cell r="AT3251">
            <v>0</v>
          </cell>
          <cell r="AU3251">
            <v>0</v>
          </cell>
          <cell r="AV3251">
            <v>0</v>
          </cell>
          <cell r="AW3251">
            <v>0</v>
          </cell>
          <cell r="AX3251">
            <v>0</v>
          </cell>
          <cell r="AY3251">
            <v>0</v>
          </cell>
          <cell r="AZ3251">
            <v>0</v>
          </cell>
          <cell r="BA3251">
            <v>0</v>
          </cell>
          <cell r="BB3251">
            <v>0</v>
          </cell>
          <cell r="BC3251">
            <v>0</v>
          </cell>
          <cell r="BD3251">
            <v>0</v>
          </cell>
          <cell r="BE3251">
            <v>0</v>
          </cell>
          <cell r="BF3251">
            <v>0</v>
          </cell>
          <cell r="BG3251">
            <v>0</v>
          </cell>
          <cell r="BH3251">
            <v>0</v>
          </cell>
          <cell r="BI3251">
            <v>0</v>
          </cell>
          <cell r="BJ3251">
            <v>0</v>
          </cell>
          <cell r="BK3251">
            <v>0</v>
          </cell>
          <cell r="BL3251">
            <v>0</v>
          </cell>
        </row>
        <row r="3252">
          <cell r="B3252" t="str">
            <v>2.1.04.01.00278</v>
          </cell>
          <cell r="C3252" t="str">
            <v xml:space="preserve">NV BATALIONY CHLOPSKIE                            </v>
          </cell>
          <cell r="D3252">
            <v>5</v>
          </cell>
          <cell r="E3252">
            <v>0</v>
          </cell>
          <cell r="F3252">
            <v>0</v>
          </cell>
          <cell r="G3252">
            <v>0</v>
          </cell>
          <cell r="H3252">
            <v>0</v>
          </cell>
          <cell r="I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  <cell r="O3252">
            <v>0</v>
          </cell>
          <cell r="P3252">
            <v>0</v>
          </cell>
          <cell r="Q3252">
            <v>0</v>
          </cell>
          <cell r="R3252">
            <v>0</v>
          </cell>
          <cell r="S3252">
            <v>0</v>
          </cell>
          <cell r="T3252">
            <v>0</v>
          </cell>
          <cell r="U3252">
            <v>0</v>
          </cell>
          <cell r="V3252">
            <v>0</v>
          </cell>
          <cell r="W3252">
            <v>0</v>
          </cell>
          <cell r="X3252">
            <v>0</v>
          </cell>
          <cell r="Y3252">
            <v>0</v>
          </cell>
          <cell r="Z3252">
            <v>0</v>
          </cell>
          <cell r="AA3252">
            <v>0</v>
          </cell>
          <cell r="AB3252">
            <v>0</v>
          </cell>
          <cell r="AC3252">
            <v>0</v>
          </cell>
          <cell r="AD3252">
            <v>0</v>
          </cell>
          <cell r="AE3252">
            <v>0</v>
          </cell>
          <cell r="AF3252">
            <v>0</v>
          </cell>
          <cell r="AG3252">
            <v>0</v>
          </cell>
          <cell r="AH3252">
            <v>104820</v>
          </cell>
          <cell r="AI3252">
            <v>20070.55</v>
          </cell>
          <cell r="AJ3252">
            <v>20070.55</v>
          </cell>
          <cell r="AK3252">
            <v>20070.55</v>
          </cell>
          <cell r="AL3252">
            <v>20070.55</v>
          </cell>
          <cell r="AM3252">
            <v>20070.55</v>
          </cell>
          <cell r="AN3252">
            <v>0</v>
          </cell>
          <cell r="AO3252">
            <v>0</v>
          </cell>
          <cell r="AP3252">
            <v>0</v>
          </cell>
          <cell r="AQ3252">
            <v>0</v>
          </cell>
          <cell r="AR3252">
            <v>0</v>
          </cell>
          <cell r="AS3252">
            <v>0</v>
          </cell>
          <cell r="AT3252">
            <v>0</v>
          </cell>
          <cell r="AU3252">
            <v>0</v>
          </cell>
          <cell r="AV3252">
            <v>0</v>
          </cell>
          <cell r="AW3252">
            <v>0</v>
          </cell>
          <cell r="AX3252">
            <v>0</v>
          </cell>
          <cell r="AY3252">
            <v>0</v>
          </cell>
          <cell r="AZ3252">
            <v>0</v>
          </cell>
          <cell r="BA3252">
            <v>0</v>
          </cell>
          <cell r="BB3252">
            <v>0</v>
          </cell>
          <cell r="BC3252">
            <v>0</v>
          </cell>
          <cell r="BD3252">
            <v>0</v>
          </cell>
          <cell r="BE3252">
            <v>0</v>
          </cell>
          <cell r="BF3252">
            <v>0</v>
          </cell>
          <cell r="BG3252">
            <v>0</v>
          </cell>
          <cell r="BH3252">
            <v>0</v>
          </cell>
          <cell r="BI3252">
            <v>0</v>
          </cell>
          <cell r="BJ3252">
            <v>0</v>
          </cell>
          <cell r="BK3252">
            <v>0</v>
          </cell>
          <cell r="BL3252">
            <v>0</v>
          </cell>
        </row>
        <row r="3253">
          <cell r="B3253" t="str">
            <v>2.1.04.01.00279</v>
          </cell>
          <cell r="C3253" t="str">
            <v xml:space="preserve">NV YUAN ZHI                                       </v>
          </cell>
          <cell r="D3253">
            <v>5</v>
          </cell>
          <cell r="E3253">
            <v>0</v>
          </cell>
          <cell r="F3253">
            <v>0</v>
          </cell>
          <cell r="G3253">
            <v>0</v>
          </cell>
          <cell r="H3253">
            <v>0</v>
          </cell>
          <cell r="I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  <cell r="O3253">
            <v>0</v>
          </cell>
          <cell r="P3253">
            <v>0</v>
          </cell>
          <cell r="Q3253">
            <v>0</v>
          </cell>
          <cell r="R3253">
            <v>0</v>
          </cell>
          <cell r="S3253">
            <v>0</v>
          </cell>
          <cell r="T3253">
            <v>0</v>
          </cell>
          <cell r="U3253">
            <v>0</v>
          </cell>
          <cell r="V3253">
            <v>0</v>
          </cell>
          <cell r="W3253">
            <v>0</v>
          </cell>
          <cell r="X3253">
            <v>0</v>
          </cell>
          <cell r="Y3253">
            <v>0</v>
          </cell>
          <cell r="Z3253">
            <v>0</v>
          </cell>
          <cell r="AA3253">
            <v>0</v>
          </cell>
          <cell r="AB3253">
            <v>0</v>
          </cell>
          <cell r="AC3253">
            <v>0</v>
          </cell>
          <cell r="AD3253">
            <v>0</v>
          </cell>
          <cell r="AE3253">
            <v>0</v>
          </cell>
          <cell r="AF3253">
            <v>0</v>
          </cell>
          <cell r="AG3253">
            <v>-77148.58</v>
          </cell>
          <cell r="AH3253">
            <v>134095.5</v>
          </cell>
          <cell r="AI3253">
            <v>-26527.06</v>
          </cell>
          <cell r="AJ3253">
            <v>0</v>
          </cell>
          <cell r="AK3253">
            <v>0</v>
          </cell>
          <cell r="AL3253">
            <v>0</v>
          </cell>
          <cell r="AM3253">
            <v>0</v>
          </cell>
          <cell r="AN3253">
            <v>0</v>
          </cell>
          <cell r="AO3253">
            <v>0</v>
          </cell>
          <cell r="AP3253">
            <v>0</v>
          </cell>
          <cell r="AQ3253">
            <v>0</v>
          </cell>
          <cell r="AR3253">
            <v>0</v>
          </cell>
          <cell r="AS3253">
            <v>0</v>
          </cell>
          <cell r="AT3253">
            <v>0</v>
          </cell>
          <cell r="AU3253">
            <v>0</v>
          </cell>
          <cell r="AV3253">
            <v>0</v>
          </cell>
          <cell r="AW3253">
            <v>0</v>
          </cell>
          <cell r="AX3253">
            <v>0</v>
          </cell>
          <cell r="AY3253">
            <v>0</v>
          </cell>
          <cell r="AZ3253">
            <v>0</v>
          </cell>
          <cell r="BA3253">
            <v>0</v>
          </cell>
          <cell r="BB3253">
            <v>0</v>
          </cell>
          <cell r="BC3253">
            <v>0</v>
          </cell>
          <cell r="BD3253">
            <v>0</v>
          </cell>
          <cell r="BE3253">
            <v>0</v>
          </cell>
          <cell r="BF3253">
            <v>0</v>
          </cell>
          <cell r="BG3253">
            <v>0</v>
          </cell>
          <cell r="BH3253">
            <v>0</v>
          </cell>
          <cell r="BI3253">
            <v>0</v>
          </cell>
          <cell r="BJ3253">
            <v>0</v>
          </cell>
          <cell r="BK3253">
            <v>0</v>
          </cell>
          <cell r="BL3253">
            <v>0</v>
          </cell>
        </row>
        <row r="3254">
          <cell r="B3254" t="str">
            <v>2.1.04.01.00280</v>
          </cell>
          <cell r="C3254" t="str">
            <v xml:space="preserve">NV SEAGUARDIAN II                                 </v>
          </cell>
          <cell r="D3254">
            <v>5</v>
          </cell>
          <cell r="E3254">
            <v>0</v>
          </cell>
          <cell r="F3254">
            <v>0</v>
          </cell>
          <cell r="G3254">
            <v>0</v>
          </cell>
          <cell r="H3254">
            <v>0</v>
          </cell>
          <cell r="I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  <cell r="O3254">
            <v>0</v>
          </cell>
          <cell r="P3254">
            <v>0</v>
          </cell>
          <cell r="Q3254">
            <v>0</v>
          </cell>
          <cell r="R3254">
            <v>0</v>
          </cell>
          <cell r="S3254">
            <v>0</v>
          </cell>
          <cell r="T3254">
            <v>0</v>
          </cell>
          <cell r="U3254">
            <v>0</v>
          </cell>
          <cell r="V3254">
            <v>0</v>
          </cell>
          <cell r="W3254">
            <v>0</v>
          </cell>
          <cell r="X3254">
            <v>0</v>
          </cell>
          <cell r="Y3254">
            <v>0</v>
          </cell>
          <cell r="Z3254">
            <v>0</v>
          </cell>
          <cell r="AA3254">
            <v>0</v>
          </cell>
          <cell r="AB3254">
            <v>0</v>
          </cell>
          <cell r="AC3254">
            <v>0</v>
          </cell>
          <cell r="AD3254">
            <v>0</v>
          </cell>
          <cell r="AE3254">
            <v>0</v>
          </cell>
          <cell r="AF3254">
            <v>0</v>
          </cell>
          <cell r="AG3254">
            <v>0</v>
          </cell>
          <cell r="AH3254">
            <v>22109.439999999999</v>
          </cell>
          <cell r="AI3254">
            <v>20874.48</v>
          </cell>
          <cell r="AJ3254">
            <v>7886.5</v>
          </cell>
          <cell r="AK3254">
            <v>7886.5</v>
          </cell>
          <cell r="AL3254">
            <v>7886.5</v>
          </cell>
          <cell r="AM3254">
            <v>7886.5</v>
          </cell>
          <cell r="AN3254">
            <v>0</v>
          </cell>
          <cell r="AO3254">
            <v>0</v>
          </cell>
          <cell r="AP3254">
            <v>0</v>
          </cell>
          <cell r="AQ3254">
            <v>0</v>
          </cell>
          <cell r="AR3254">
            <v>0</v>
          </cell>
          <cell r="AS3254">
            <v>0</v>
          </cell>
          <cell r="AT3254">
            <v>0</v>
          </cell>
          <cell r="AU3254">
            <v>72000</v>
          </cell>
          <cell r="AV3254">
            <v>72000</v>
          </cell>
          <cell r="AW3254">
            <v>72000</v>
          </cell>
          <cell r="AX3254">
            <v>72000</v>
          </cell>
          <cell r="AY3254">
            <v>72000</v>
          </cell>
          <cell r="AZ3254">
            <v>53080.62</v>
          </cell>
          <cell r="BA3254">
            <v>0</v>
          </cell>
          <cell r="BB3254">
            <v>0</v>
          </cell>
          <cell r="BC3254">
            <v>0</v>
          </cell>
          <cell r="BD3254">
            <v>0</v>
          </cell>
          <cell r="BE3254">
            <v>0</v>
          </cell>
          <cell r="BF3254">
            <v>0</v>
          </cell>
          <cell r="BG3254">
            <v>0</v>
          </cell>
          <cell r="BH3254">
            <v>0</v>
          </cell>
          <cell r="BI3254">
            <v>0</v>
          </cell>
          <cell r="BJ3254">
            <v>0</v>
          </cell>
          <cell r="BK3254">
            <v>0</v>
          </cell>
          <cell r="BL3254">
            <v>0</v>
          </cell>
        </row>
        <row r="3255">
          <cell r="B3255" t="str">
            <v>2.1.04.01.00281</v>
          </cell>
          <cell r="C3255" t="str">
            <v xml:space="preserve">NV LUCKY TRADE                                    </v>
          </cell>
          <cell r="D3255">
            <v>5</v>
          </cell>
          <cell r="E3255">
            <v>0</v>
          </cell>
          <cell r="F3255">
            <v>0</v>
          </cell>
          <cell r="G3255">
            <v>0</v>
          </cell>
          <cell r="H3255">
            <v>0</v>
          </cell>
          <cell r="I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  <cell r="O3255">
            <v>0</v>
          </cell>
          <cell r="P3255">
            <v>0</v>
          </cell>
          <cell r="Q3255">
            <v>0</v>
          </cell>
          <cell r="R3255">
            <v>0</v>
          </cell>
          <cell r="S3255">
            <v>0</v>
          </cell>
          <cell r="T3255">
            <v>0</v>
          </cell>
          <cell r="U3255">
            <v>0</v>
          </cell>
          <cell r="V3255">
            <v>0</v>
          </cell>
          <cell r="W3255">
            <v>0</v>
          </cell>
          <cell r="X3255">
            <v>0</v>
          </cell>
          <cell r="Y3255">
            <v>0</v>
          </cell>
          <cell r="Z3255">
            <v>0</v>
          </cell>
          <cell r="AA3255">
            <v>0</v>
          </cell>
          <cell r="AB3255">
            <v>0</v>
          </cell>
          <cell r="AC3255">
            <v>0</v>
          </cell>
          <cell r="AD3255">
            <v>0</v>
          </cell>
          <cell r="AE3255">
            <v>0</v>
          </cell>
          <cell r="AF3255">
            <v>0</v>
          </cell>
          <cell r="AG3255">
            <v>0</v>
          </cell>
          <cell r="AH3255">
            <v>23000</v>
          </cell>
          <cell r="AI3255">
            <v>8821.6200000000008</v>
          </cell>
          <cell r="AJ3255">
            <v>8821.6200000000008</v>
          </cell>
          <cell r="AK3255">
            <v>8821.6200000000008</v>
          </cell>
          <cell r="AL3255">
            <v>8821.6200000000008</v>
          </cell>
          <cell r="AM3255">
            <v>7912.62</v>
          </cell>
          <cell r="AN3255">
            <v>0</v>
          </cell>
          <cell r="AO3255">
            <v>0</v>
          </cell>
          <cell r="AP3255">
            <v>0</v>
          </cell>
          <cell r="AQ3255">
            <v>0</v>
          </cell>
          <cell r="AR3255">
            <v>0</v>
          </cell>
          <cell r="AS3255">
            <v>0</v>
          </cell>
          <cell r="AT3255">
            <v>0</v>
          </cell>
          <cell r="AU3255">
            <v>0</v>
          </cell>
          <cell r="AV3255">
            <v>0</v>
          </cell>
          <cell r="AW3255">
            <v>0</v>
          </cell>
          <cell r="AX3255">
            <v>0</v>
          </cell>
          <cell r="AY3255">
            <v>0</v>
          </cell>
          <cell r="AZ3255">
            <v>0</v>
          </cell>
          <cell r="BA3255">
            <v>0</v>
          </cell>
          <cell r="BB3255">
            <v>0</v>
          </cell>
          <cell r="BC3255">
            <v>0</v>
          </cell>
          <cell r="BD3255">
            <v>0</v>
          </cell>
          <cell r="BE3255">
            <v>0</v>
          </cell>
          <cell r="BF3255">
            <v>0</v>
          </cell>
          <cell r="BG3255">
            <v>0</v>
          </cell>
          <cell r="BH3255">
            <v>0</v>
          </cell>
          <cell r="BI3255">
            <v>0</v>
          </cell>
          <cell r="BJ3255">
            <v>0</v>
          </cell>
          <cell r="BK3255">
            <v>0</v>
          </cell>
          <cell r="BL3255">
            <v>0</v>
          </cell>
        </row>
        <row r="3256">
          <cell r="B3256" t="str">
            <v>2.1.04.01.00282</v>
          </cell>
          <cell r="C3256" t="str">
            <v xml:space="preserve">NV AGIOS DIMITRIOS                                </v>
          </cell>
          <cell r="D3256">
            <v>5</v>
          </cell>
          <cell r="E3256">
            <v>0</v>
          </cell>
          <cell r="F3256">
            <v>0</v>
          </cell>
          <cell r="G3256">
            <v>0</v>
          </cell>
          <cell r="H3256">
            <v>0</v>
          </cell>
          <cell r="I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  <cell r="Q3256">
            <v>0</v>
          </cell>
          <cell r="R3256">
            <v>0</v>
          </cell>
          <cell r="S3256">
            <v>0</v>
          </cell>
          <cell r="T3256">
            <v>0</v>
          </cell>
          <cell r="U3256">
            <v>0</v>
          </cell>
          <cell r="V3256">
            <v>0</v>
          </cell>
          <cell r="W3256">
            <v>0</v>
          </cell>
          <cell r="X3256">
            <v>0</v>
          </cell>
          <cell r="Y3256">
            <v>0</v>
          </cell>
          <cell r="Z3256">
            <v>0</v>
          </cell>
          <cell r="AA3256">
            <v>0</v>
          </cell>
          <cell r="AB3256">
            <v>0</v>
          </cell>
          <cell r="AC3256">
            <v>0</v>
          </cell>
          <cell r="AD3256">
            <v>0</v>
          </cell>
          <cell r="AE3256">
            <v>0</v>
          </cell>
          <cell r="AF3256">
            <v>0</v>
          </cell>
          <cell r="AG3256">
            <v>0</v>
          </cell>
          <cell r="AH3256">
            <v>300480</v>
          </cell>
          <cell r="AI3256">
            <v>199183.98</v>
          </cell>
          <cell r="AJ3256">
            <v>44383.98</v>
          </cell>
          <cell r="AK3256">
            <v>44383.98</v>
          </cell>
          <cell r="AL3256">
            <v>44383.98</v>
          </cell>
          <cell r="AM3256">
            <v>44383.98</v>
          </cell>
          <cell r="AN3256">
            <v>0</v>
          </cell>
          <cell r="AO3256">
            <v>0</v>
          </cell>
          <cell r="AP3256">
            <v>0</v>
          </cell>
          <cell r="AQ3256">
            <v>0</v>
          </cell>
          <cell r="AR3256">
            <v>0</v>
          </cell>
          <cell r="AS3256">
            <v>0</v>
          </cell>
          <cell r="AT3256">
            <v>0</v>
          </cell>
          <cell r="AU3256">
            <v>0</v>
          </cell>
          <cell r="AV3256">
            <v>0</v>
          </cell>
          <cell r="AW3256">
            <v>0</v>
          </cell>
          <cell r="AX3256">
            <v>0</v>
          </cell>
          <cell r="AY3256">
            <v>0</v>
          </cell>
          <cell r="AZ3256">
            <v>0</v>
          </cell>
          <cell r="BA3256">
            <v>0</v>
          </cell>
          <cell r="BB3256">
            <v>0</v>
          </cell>
          <cell r="BC3256">
            <v>0</v>
          </cell>
          <cell r="BD3256">
            <v>0</v>
          </cell>
          <cell r="BE3256">
            <v>0</v>
          </cell>
          <cell r="BF3256">
            <v>0</v>
          </cell>
          <cell r="BG3256">
            <v>0</v>
          </cell>
          <cell r="BH3256">
            <v>0</v>
          </cell>
          <cell r="BI3256">
            <v>0</v>
          </cell>
          <cell r="BJ3256">
            <v>0</v>
          </cell>
          <cell r="BK3256">
            <v>0</v>
          </cell>
          <cell r="BL3256">
            <v>0</v>
          </cell>
        </row>
        <row r="3257">
          <cell r="B3257" t="str">
            <v>2.1.04.01.00283</v>
          </cell>
          <cell r="C3257" t="str">
            <v xml:space="preserve">NV DOROTHEA                                       </v>
          </cell>
          <cell r="D3257">
            <v>5</v>
          </cell>
          <cell r="E3257">
            <v>0</v>
          </cell>
          <cell r="F3257">
            <v>0</v>
          </cell>
          <cell r="G3257">
            <v>0</v>
          </cell>
          <cell r="H3257">
            <v>0</v>
          </cell>
          <cell r="I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  <cell r="O3257">
            <v>0</v>
          </cell>
          <cell r="P3257">
            <v>0</v>
          </cell>
          <cell r="Q3257">
            <v>0</v>
          </cell>
          <cell r="R3257">
            <v>0</v>
          </cell>
          <cell r="S3257">
            <v>0</v>
          </cell>
          <cell r="T3257">
            <v>0</v>
          </cell>
          <cell r="U3257">
            <v>0</v>
          </cell>
          <cell r="V3257">
            <v>0</v>
          </cell>
          <cell r="W3257">
            <v>0</v>
          </cell>
          <cell r="X3257">
            <v>0</v>
          </cell>
          <cell r="Y3257">
            <v>0</v>
          </cell>
          <cell r="Z3257">
            <v>0</v>
          </cell>
          <cell r="AA3257">
            <v>0</v>
          </cell>
          <cell r="AB3257">
            <v>0</v>
          </cell>
          <cell r="AC3257">
            <v>0</v>
          </cell>
          <cell r="AD3257">
            <v>0</v>
          </cell>
          <cell r="AE3257">
            <v>0</v>
          </cell>
          <cell r="AF3257">
            <v>0</v>
          </cell>
          <cell r="AG3257">
            <v>0</v>
          </cell>
          <cell r="AH3257">
            <v>0</v>
          </cell>
          <cell r="AI3257">
            <v>90880</v>
          </cell>
          <cell r="AJ3257">
            <v>14934.57</v>
          </cell>
          <cell r="AK3257">
            <v>14934.57</v>
          </cell>
          <cell r="AL3257">
            <v>14934.57</v>
          </cell>
          <cell r="AM3257">
            <v>14934.57</v>
          </cell>
          <cell r="AN3257">
            <v>0</v>
          </cell>
          <cell r="AO3257">
            <v>0</v>
          </cell>
          <cell r="AP3257">
            <v>0</v>
          </cell>
          <cell r="AQ3257">
            <v>0</v>
          </cell>
          <cell r="AR3257">
            <v>0</v>
          </cell>
          <cell r="AS3257">
            <v>0</v>
          </cell>
          <cell r="AT3257">
            <v>0</v>
          </cell>
          <cell r="AU3257">
            <v>0</v>
          </cell>
          <cell r="AV3257">
            <v>0</v>
          </cell>
          <cell r="AW3257">
            <v>0</v>
          </cell>
          <cell r="AX3257">
            <v>0</v>
          </cell>
          <cell r="AY3257">
            <v>0</v>
          </cell>
          <cell r="AZ3257">
            <v>0</v>
          </cell>
          <cell r="BA3257">
            <v>0</v>
          </cell>
          <cell r="BB3257">
            <v>0</v>
          </cell>
          <cell r="BC3257">
            <v>0</v>
          </cell>
          <cell r="BD3257">
            <v>0</v>
          </cell>
          <cell r="BE3257">
            <v>0</v>
          </cell>
          <cell r="BF3257">
            <v>0</v>
          </cell>
          <cell r="BG3257">
            <v>0</v>
          </cell>
          <cell r="BH3257">
            <v>0</v>
          </cell>
          <cell r="BI3257">
            <v>0</v>
          </cell>
          <cell r="BJ3257">
            <v>0</v>
          </cell>
          <cell r="BK3257">
            <v>0</v>
          </cell>
          <cell r="BL3257">
            <v>0</v>
          </cell>
        </row>
        <row r="3258">
          <cell r="B3258" t="str">
            <v>2.1.04.01.00284</v>
          </cell>
          <cell r="C3258" t="str">
            <v xml:space="preserve">NV SILVER SHING                                   </v>
          </cell>
          <cell r="D3258">
            <v>5</v>
          </cell>
          <cell r="E3258">
            <v>0</v>
          </cell>
          <cell r="F3258">
            <v>0</v>
          </cell>
          <cell r="G3258">
            <v>0</v>
          </cell>
          <cell r="H3258">
            <v>0</v>
          </cell>
          <cell r="I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  <cell r="O3258">
            <v>0</v>
          </cell>
          <cell r="P3258">
            <v>0</v>
          </cell>
          <cell r="Q3258">
            <v>0</v>
          </cell>
          <cell r="R3258">
            <v>0</v>
          </cell>
          <cell r="S3258">
            <v>0</v>
          </cell>
          <cell r="T3258">
            <v>0</v>
          </cell>
          <cell r="U3258">
            <v>0</v>
          </cell>
          <cell r="V3258">
            <v>0</v>
          </cell>
          <cell r="W3258">
            <v>0</v>
          </cell>
          <cell r="X3258">
            <v>0</v>
          </cell>
          <cell r="Y3258">
            <v>0</v>
          </cell>
          <cell r="Z3258">
            <v>0</v>
          </cell>
          <cell r="AA3258">
            <v>0</v>
          </cell>
          <cell r="AB3258">
            <v>0</v>
          </cell>
          <cell r="AC3258">
            <v>0</v>
          </cell>
          <cell r="AD3258">
            <v>0</v>
          </cell>
          <cell r="AE3258">
            <v>0</v>
          </cell>
          <cell r="AF3258">
            <v>0</v>
          </cell>
          <cell r="AG3258">
            <v>0</v>
          </cell>
          <cell r="AH3258">
            <v>-158152.51</v>
          </cell>
          <cell r="AI3258">
            <v>12649.54</v>
          </cell>
          <cell r="AJ3258">
            <v>-2.1827872842550278E-11</v>
          </cell>
          <cell r="AK3258">
            <v>-2.1827872842550278E-11</v>
          </cell>
          <cell r="AL3258">
            <v>-2.1827872842550278E-11</v>
          </cell>
          <cell r="AM3258">
            <v>-2.1827872842550278E-11</v>
          </cell>
          <cell r="AN3258">
            <v>-2.1827872842550278E-11</v>
          </cell>
          <cell r="AO3258">
            <v>0</v>
          </cell>
          <cell r="AP3258">
            <v>0</v>
          </cell>
          <cell r="AQ3258">
            <v>0</v>
          </cell>
          <cell r="AR3258">
            <v>0</v>
          </cell>
          <cell r="AS3258">
            <v>0</v>
          </cell>
          <cell r="AT3258">
            <v>0</v>
          </cell>
          <cell r="AU3258">
            <v>0</v>
          </cell>
          <cell r="AV3258">
            <v>0</v>
          </cell>
          <cell r="AW3258">
            <v>0</v>
          </cell>
          <cell r="AX3258">
            <v>0</v>
          </cell>
          <cell r="AY3258">
            <v>0</v>
          </cell>
          <cell r="AZ3258">
            <v>0</v>
          </cell>
          <cell r="BA3258">
            <v>0</v>
          </cell>
          <cell r="BB3258">
            <v>0</v>
          </cell>
          <cell r="BC3258">
            <v>0</v>
          </cell>
          <cell r="BD3258">
            <v>0</v>
          </cell>
          <cell r="BE3258">
            <v>0</v>
          </cell>
          <cell r="BF3258">
            <v>0</v>
          </cell>
          <cell r="BG3258">
            <v>0</v>
          </cell>
          <cell r="BH3258">
            <v>0</v>
          </cell>
          <cell r="BI3258">
            <v>0</v>
          </cell>
          <cell r="BJ3258">
            <v>0</v>
          </cell>
          <cell r="BK3258">
            <v>0</v>
          </cell>
          <cell r="BL3258">
            <v>0</v>
          </cell>
        </row>
        <row r="3259">
          <cell r="B3259" t="str">
            <v>2.1.04.01.00285</v>
          </cell>
          <cell r="C3259" t="str">
            <v xml:space="preserve">NV RIO EXPRESS                                    </v>
          </cell>
          <cell r="D3259">
            <v>5</v>
          </cell>
          <cell r="E3259">
            <v>0</v>
          </cell>
          <cell r="F3259">
            <v>0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  <cell r="O3259">
            <v>0</v>
          </cell>
          <cell r="P3259">
            <v>0</v>
          </cell>
          <cell r="Q3259">
            <v>0</v>
          </cell>
          <cell r="R3259">
            <v>0</v>
          </cell>
          <cell r="S3259">
            <v>0</v>
          </cell>
          <cell r="T3259">
            <v>0</v>
          </cell>
          <cell r="U3259">
            <v>0</v>
          </cell>
          <cell r="V3259">
            <v>0</v>
          </cell>
          <cell r="W3259">
            <v>0</v>
          </cell>
          <cell r="X3259">
            <v>0</v>
          </cell>
          <cell r="Y3259">
            <v>0</v>
          </cell>
          <cell r="Z3259">
            <v>0</v>
          </cell>
          <cell r="AA3259">
            <v>0</v>
          </cell>
          <cell r="AB3259">
            <v>0</v>
          </cell>
          <cell r="AC3259">
            <v>0</v>
          </cell>
          <cell r="AD3259">
            <v>0</v>
          </cell>
          <cell r="AE3259">
            <v>0</v>
          </cell>
          <cell r="AF3259">
            <v>0</v>
          </cell>
          <cell r="AG3259">
            <v>0</v>
          </cell>
          <cell r="AH3259">
            <v>0</v>
          </cell>
          <cell r="AI3259">
            <v>318695.31</v>
          </cell>
          <cell r="AJ3259">
            <v>65295.72</v>
          </cell>
          <cell r="AK3259">
            <v>65295.72</v>
          </cell>
          <cell r="AL3259">
            <v>65295.72</v>
          </cell>
          <cell r="AM3259">
            <v>65295.72</v>
          </cell>
          <cell r="AN3259">
            <v>0</v>
          </cell>
          <cell r="AO3259">
            <v>0</v>
          </cell>
          <cell r="AP3259">
            <v>0</v>
          </cell>
          <cell r="AQ3259">
            <v>0</v>
          </cell>
          <cell r="AR3259">
            <v>0</v>
          </cell>
          <cell r="AS3259">
            <v>0</v>
          </cell>
          <cell r="AT3259">
            <v>0</v>
          </cell>
          <cell r="AU3259">
            <v>0</v>
          </cell>
          <cell r="AV3259">
            <v>0</v>
          </cell>
          <cell r="AW3259">
            <v>0</v>
          </cell>
          <cell r="AX3259">
            <v>0</v>
          </cell>
          <cell r="AY3259">
            <v>0</v>
          </cell>
          <cell r="AZ3259">
            <v>0</v>
          </cell>
          <cell r="BA3259">
            <v>0</v>
          </cell>
          <cell r="BB3259">
            <v>0</v>
          </cell>
          <cell r="BC3259">
            <v>0</v>
          </cell>
          <cell r="BD3259">
            <v>0</v>
          </cell>
          <cell r="BE3259">
            <v>0</v>
          </cell>
          <cell r="BF3259">
            <v>0</v>
          </cell>
          <cell r="BG3259">
            <v>0</v>
          </cell>
          <cell r="BH3259">
            <v>0</v>
          </cell>
          <cell r="BI3259">
            <v>0</v>
          </cell>
          <cell r="BJ3259">
            <v>0</v>
          </cell>
          <cell r="BK3259">
            <v>0</v>
          </cell>
          <cell r="BL3259">
            <v>0</v>
          </cell>
        </row>
        <row r="3260">
          <cell r="B3260" t="str">
            <v>2.1.04.01.00286</v>
          </cell>
          <cell r="C3260" t="str">
            <v xml:space="preserve">NV ZHAO YANG HAI                                  </v>
          </cell>
          <cell r="D3260">
            <v>5</v>
          </cell>
          <cell r="E3260">
            <v>0</v>
          </cell>
          <cell r="F3260">
            <v>0</v>
          </cell>
          <cell r="G3260">
            <v>0</v>
          </cell>
          <cell r="H3260">
            <v>0</v>
          </cell>
          <cell r="I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  <cell r="O3260">
            <v>0</v>
          </cell>
          <cell r="P3260">
            <v>0</v>
          </cell>
          <cell r="AO3260">
            <v>0</v>
          </cell>
          <cell r="AP3260">
            <v>0</v>
          </cell>
          <cell r="AQ3260">
            <v>0</v>
          </cell>
          <cell r="AR3260">
            <v>0</v>
          </cell>
          <cell r="AS3260">
            <v>0</v>
          </cell>
          <cell r="AT3260">
            <v>0</v>
          </cell>
          <cell r="AU3260">
            <v>0</v>
          </cell>
          <cell r="AV3260">
            <v>0</v>
          </cell>
          <cell r="AW3260">
            <v>0</v>
          </cell>
          <cell r="AX3260">
            <v>0</v>
          </cell>
          <cell r="AY3260">
            <v>0</v>
          </cell>
          <cell r="AZ3260">
            <v>0</v>
          </cell>
          <cell r="BA3260">
            <v>0</v>
          </cell>
          <cell r="BB3260">
            <v>0</v>
          </cell>
          <cell r="BC3260">
            <v>0</v>
          </cell>
          <cell r="BD3260">
            <v>0</v>
          </cell>
          <cell r="BE3260">
            <v>0</v>
          </cell>
          <cell r="BF3260">
            <v>0</v>
          </cell>
          <cell r="BG3260">
            <v>0</v>
          </cell>
          <cell r="BH3260">
            <v>0</v>
          </cell>
          <cell r="BI3260">
            <v>0</v>
          </cell>
          <cell r="BJ3260">
            <v>0</v>
          </cell>
          <cell r="BK3260">
            <v>0</v>
          </cell>
          <cell r="BL3260">
            <v>0</v>
          </cell>
        </row>
        <row r="3261">
          <cell r="B3261" t="str">
            <v>2.1.04.01.00287</v>
          </cell>
          <cell r="C3261" t="str">
            <v xml:space="preserve">NV ARIELLA                                        </v>
          </cell>
          <cell r="D3261">
            <v>5</v>
          </cell>
          <cell r="E3261">
            <v>0</v>
          </cell>
          <cell r="F3261">
            <v>0</v>
          </cell>
          <cell r="G3261">
            <v>0</v>
          </cell>
          <cell r="H3261">
            <v>0</v>
          </cell>
          <cell r="I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  <cell r="O3261">
            <v>0</v>
          </cell>
          <cell r="P3261">
            <v>0</v>
          </cell>
          <cell r="Q3261">
            <v>0</v>
          </cell>
          <cell r="R3261">
            <v>0</v>
          </cell>
          <cell r="S3261">
            <v>0</v>
          </cell>
          <cell r="T3261">
            <v>0</v>
          </cell>
          <cell r="U3261">
            <v>0</v>
          </cell>
          <cell r="V3261">
            <v>0</v>
          </cell>
          <cell r="W3261">
            <v>0</v>
          </cell>
          <cell r="X3261">
            <v>0</v>
          </cell>
          <cell r="Y3261">
            <v>0</v>
          </cell>
          <cell r="Z3261">
            <v>0</v>
          </cell>
          <cell r="AA3261">
            <v>0</v>
          </cell>
          <cell r="AB3261">
            <v>0</v>
          </cell>
          <cell r="AC3261">
            <v>0</v>
          </cell>
          <cell r="AD3261">
            <v>0</v>
          </cell>
          <cell r="AE3261">
            <v>0</v>
          </cell>
          <cell r="AF3261">
            <v>0</v>
          </cell>
          <cell r="AG3261">
            <v>0</v>
          </cell>
          <cell r="AH3261">
            <v>0</v>
          </cell>
          <cell r="AI3261">
            <v>138572.44</v>
          </cell>
          <cell r="AJ3261">
            <v>85797.19</v>
          </cell>
          <cell r="AK3261">
            <v>7709.19</v>
          </cell>
          <cell r="AL3261">
            <v>7709.19</v>
          </cell>
          <cell r="AM3261">
            <v>7709.19</v>
          </cell>
          <cell r="AN3261">
            <v>0</v>
          </cell>
          <cell r="AO3261">
            <v>0</v>
          </cell>
          <cell r="AP3261">
            <v>0</v>
          </cell>
          <cell r="AQ3261">
            <v>0</v>
          </cell>
          <cell r="AR3261">
            <v>0</v>
          </cell>
          <cell r="AS3261">
            <v>0</v>
          </cell>
          <cell r="AT3261">
            <v>0</v>
          </cell>
          <cell r="AU3261">
            <v>0</v>
          </cell>
          <cell r="AV3261">
            <v>0</v>
          </cell>
          <cell r="AW3261">
            <v>0</v>
          </cell>
          <cell r="AX3261">
            <v>0</v>
          </cell>
          <cell r="AY3261">
            <v>0</v>
          </cell>
          <cell r="AZ3261">
            <v>0</v>
          </cell>
          <cell r="BA3261">
            <v>0</v>
          </cell>
          <cell r="BB3261">
            <v>0</v>
          </cell>
          <cell r="BC3261">
            <v>0</v>
          </cell>
          <cell r="BD3261">
            <v>0</v>
          </cell>
          <cell r="BE3261">
            <v>0</v>
          </cell>
          <cell r="BF3261">
            <v>0</v>
          </cell>
          <cell r="BG3261">
            <v>0</v>
          </cell>
          <cell r="BH3261">
            <v>0</v>
          </cell>
          <cell r="BI3261">
            <v>0</v>
          </cell>
          <cell r="BJ3261">
            <v>0</v>
          </cell>
          <cell r="BK3261">
            <v>0</v>
          </cell>
          <cell r="BL3261">
            <v>0</v>
          </cell>
        </row>
        <row r="3262">
          <cell r="B3262" t="str">
            <v>2.1.04.01.00288</v>
          </cell>
          <cell r="C3262" t="str">
            <v xml:space="preserve">NV ALIKARNASSOS                                   </v>
          </cell>
          <cell r="D3262">
            <v>5</v>
          </cell>
          <cell r="E3262">
            <v>0</v>
          </cell>
          <cell r="F3262">
            <v>0</v>
          </cell>
          <cell r="G3262">
            <v>0</v>
          </cell>
          <cell r="H3262">
            <v>0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  <cell r="O3262">
            <v>0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  <cell r="T3262">
            <v>0</v>
          </cell>
          <cell r="U3262">
            <v>0</v>
          </cell>
          <cell r="V3262">
            <v>0</v>
          </cell>
          <cell r="W3262">
            <v>0</v>
          </cell>
          <cell r="X3262">
            <v>0</v>
          </cell>
          <cell r="Y3262">
            <v>0</v>
          </cell>
          <cell r="Z3262">
            <v>0</v>
          </cell>
          <cell r="AA3262">
            <v>0</v>
          </cell>
          <cell r="AB3262">
            <v>0</v>
          </cell>
          <cell r="AC3262">
            <v>0</v>
          </cell>
          <cell r="AD3262">
            <v>0</v>
          </cell>
          <cell r="AE3262">
            <v>0</v>
          </cell>
          <cell r="AF3262">
            <v>0</v>
          </cell>
          <cell r="AG3262">
            <v>0</v>
          </cell>
          <cell r="AH3262">
            <v>0</v>
          </cell>
          <cell r="AI3262">
            <v>188336.41</v>
          </cell>
          <cell r="AJ3262">
            <v>34811.730000000003</v>
          </cell>
          <cell r="AK3262">
            <v>34811.730000000003</v>
          </cell>
          <cell r="AL3262">
            <v>34811.730000000003</v>
          </cell>
          <cell r="AM3262">
            <v>34811.730000000003</v>
          </cell>
          <cell r="AN3262">
            <v>0</v>
          </cell>
          <cell r="AO3262">
            <v>0</v>
          </cell>
          <cell r="AP3262">
            <v>0</v>
          </cell>
          <cell r="AQ3262">
            <v>0</v>
          </cell>
          <cell r="AR3262">
            <v>0</v>
          </cell>
          <cell r="AS3262">
            <v>0</v>
          </cell>
          <cell r="AT3262">
            <v>0</v>
          </cell>
          <cell r="AU3262">
            <v>0</v>
          </cell>
          <cell r="AV3262">
            <v>0</v>
          </cell>
          <cell r="AW3262">
            <v>0</v>
          </cell>
          <cell r="AX3262">
            <v>0</v>
          </cell>
          <cell r="AY3262">
            <v>0</v>
          </cell>
          <cell r="AZ3262">
            <v>0</v>
          </cell>
          <cell r="BA3262">
            <v>0</v>
          </cell>
          <cell r="BB3262">
            <v>0</v>
          </cell>
          <cell r="BC3262">
            <v>0</v>
          </cell>
          <cell r="BD3262">
            <v>0</v>
          </cell>
          <cell r="BE3262">
            <v>0</v>
          </cell>
          <cell r="BF3262">
            <v>0</v>
          </cell>
          <cell r="BG3262">
            <v>0</v>
          </cell>
          <cell r="BH3262">
            <v>0</v>
          </cell>
          <cell r="BI3262">
            <v>0</v>
          </cell>
          <cell r="BJ3262">
            <v>0</v>
          </cell>
          <cell r="BK3262">
            <v>0</v>
          </cell>
          <cell r="BL3262">
            <v>0</v>
          </cell>
        </row>
        <row r="3263">
          <cell r="B3263" t="str">
            <v>2.1.04.01.00289</v>
          </cell>
          <cell r="C3263" t="str">
            <v xml:space="preserve">NV SEABOSS III                                    </v>
          </cell>
          <cell r="D3263">
            <v>5</v>
          </cell>
          <cell r="E3263">
            <v>0</v>
          </cell>
          <cell r="F3263">
            <v>0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  <cell r="O3263">
            <v>0</v>
          </cell>
          <cell r="P3263">
            <v>0</v>
          </cell>
          <cell r="Q3263">
            <v>0</v>
          </cell>
          <cell r="R3263">
            <v>0</v>
          </cell>
          <cell r="S3263">
            <v>0</v>
          </cell>
          <cell r="T3263">
            <v>0</v>
          </cell>
          <cell r="U3263">
            <v>0</v>
          </cell>
          <cell r="V3263">
            <v>0</v>
          </cell>
          <cell r="W3263">
            <v>0</v>
          </cell>
          <cell r="X3263">
            <v>0</v>
          </cell>
          <cell r="Y3263">
            <v>0</v>
          </cell>
          <cell r="Z3263">
            <v>0</v>
          </cell>
          <cell r="AA3263">
            <v>0</v>
          </cell>
          <cell r="AB3263">
            <v>0</v>
          </cell>
          <cell r="AC3263">
            <v>0</v>
          </cell>
          <cell r="AD3263">
            <v>0</v>
          </cell>
          <cell r="AE3263">
            <v>0</v>
          </cell>
          <cell r="AF3263">
            <v>0</v>
          </cell>
          <cell r="AG3263">
            <v>0</v>
          </cell>
          <cell r="AH3263">
            <v>0</v>
          </cell>
          <cell r="AI3263">
            <v>0</v>
          </cell>
          <cell r="AJ3263">
            <v>0</v>
          </cell>
          <cell r="AK3263">
            <v>2299.2600000000002</v>
          </cell>
          <cell r="AL3263">
            <v>429300.79</v>
          </cell>
          <cell r="AM3263">
            <v>245925.81</v>
          </cell>
          <cell r="AN3263">
            <v>0</v>
          </cell>
          <cell r="AO3263">
            <v>0</v>
          </cell>
          <cell r="AP3263">
            <v>0</v>
          </cell>
          <cell r="AQ3263">
            <v>0</v>
          </cell>
          <cell r="AR3263">
            <v>0</v>
          </cell>
          <cell r="AS3263">
            <v>0</v>
          </cell>
          <cell r="AT3263">
            <v>0</v>
          </cell>
          <cell r="AU3263">
            <v>0</v>
          </cell>
          <cell r="AV3263">
            <v>0</v>
          </cell>
          <cell r="AW3263">
            <v>0</v>
          </cell>
          <cell r="AX3263">
            <v>0</v>
          </cell>
          <cell r="AY3263">
            <v>0</v>
          </cell>
          <cell r="AZ3263">
            <v>0</v>
          </cell>
          <cell r="BA3263">
            <v>0</v>
          </cell>
          <cell r="BB3263">
            <v>0</v>
          </cell>
          <cell r="BC3263">
            <v>0</v>
          </cell>
          <cell r="BD3263">
            <v>0</v>
          </cell>
          <cell r="BE3263">
            <v>0</v>
          </cell>
          <cell r="BF3263">
            <v>0</v>
          </cell>
          <cell r="BG3263">
            <v>0</v>
          </cell>
          <cell r="BH3263">
            <v>0</v>
          </cell>
          <cell r="BI3263">
            <v>0</v>
          </cell>
          <cell r="BJ3263">
            <v>0</v>
          </cell>
          <cell r="BK3263">
            <v>0</v>
          </cell>
          <cell r="BL3263">
            <v>0</v>
          </cell>
        </row>
        <row r="3264">
          <cell r="B3264" t="str">
            <v>2.1.04.01.00290</v>
          </cell>
          <cell r="C3264" t="str">
            <v xml:space="preserve">NV NOR SUL BAHIA                                  </v>
          </cell>
          <cell r="D3264">
            <v>5</v>
          </cell>
          <cell r="E3264">
            <v>0</v>
          </cell>
          <cell r="F3264">
            <v>0</v>
          </cell>
          <cell r="G3264">
            <v>0</v>
          </cell>
          <cell r="H3264">
            <v>0</v>
          </cell>
          <cell r="I3264">
            <v>0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  <cell r="O3264">
            <v>0</v>
          </cell>
          <cell r="P3264">
            <v>0</v>
          </cell>
          <cell r="Q3264">
            <v>0</v>
          </cell>
          <cell r="R3264">
            <v>0</v>
          </cell>
          <cell r="S3264">
            <v>0</v>
          </cell>
          <cell r="T3264">
            <v>0</v>
          </cell>
          <cell r="U3264">
            <v>0</v>
          </cell>
          <cell r="V3264">
            <v>0</v>
          </cell>
          <cell r="W3264">
            <v>0</v>
          </cell>
          <cell r="X3264">
            <v>0</v>
          </cell>
          <cell r="Y3264">
            <v>0</v>
          </cell>
          <cell r="Z3264">
            <v>0</v>
          </cell>
          <cell r="AA3264">
            <v>0</v>
          </cell>
          <cell r="AB3264">
            <v>0</v>
          </cell>
          <cell r="AC3264">
            <v>0</v>
          </cell>
          <cell r="AD3264">
            <v>0</v>
          </cell>
          <cell r="AE3264">
            <v>0</v>
          </cell>
          <cell r="AF3264">
            <v>0</v>
          </cell>
          <cell r="AG3264">
            <v>0</v>
          </cell>
          <cell r="AH3264">
            <v>0</v>
          </cell>
          <cell r="AI3264">
            <v>0</v>
          </cell>
          <cell r="AJ3264">
            <v>0</v>
          </cell>
          <cell r="AK3264">
            <v>0</v>
          </cell>
          <cell r="AL3264">
            <v>0</v>
          </cell>
          <cell r="AM3264">
            <v>41059.42</v>
          </cell>
          <cell r="AN3264">
            <v>0</v>
          </cell>
          <cell r="AO3264">
            <v>0</v>
          </cell>
          <cell r="AP3264">
            <v>0</v>
          </cell>
          <cell r="AQ3264">
            <v>0</v>
          </cell>
          <cell r="AR3264">
            <v>0</v>
          </cell>
          <cell r="AS3264">
            <v>0</v>
          </cell>
          <cell r="AT3264">
            <v>0</v>
          </cell>
          <cell r="AU3264">
            <v>0</v>
          </cell>
          <cell r="AV3264">
            <v>0</v>
          </cell>
          <cell r="AW3264">
            <v>0</v>
          </cell>
          <cell r="AX3264">
            <v>0</v>
          </cell>
          <cell r="AY3264">
            <v>0</v>
          </cell>
          <cell r="AZ3264">
            <v>0</v>
          </cell>
          <cell r="BA3264">
            <v>0</v>
          </cell>
          <cell r="BB3264">
            <v>0</v>
          </cell>
          <cell r="BC3264">
            <v>0</v>
          </cell>
          <cell r="BD3264">
            <v>0</v>
          </cell>
          <cell r="BE3264">
            <v>0</v>
          </cell>
          <cell r="BF3264">
            <v>0</v>
          </cell>
          <cell r="BG3264">
            <v>0</v>
          </cell>
          <cell r="BH3264">
            <v>0</v>
          </cell>
          <cell r="BI3264">
            <v>0</v>
          </cell>
          <cell r="BJ3264">
            <v>0</v>
          </cell>
          <cell r="BK3264">
            <v>0</v>
          </cell>
          <cell r="BL3264">
            <v>0</v>
          </cell>
        </row>
        <row r="3265">
          <cell r="B3265" t="str">
            <v>2.1.04.01.00291</v>
          </cell>
          <cell r="C3265" t="str">
            <v xml:space="preserve">NV BAY BULKER                                     </v>
          </cell>
          <cell r="D3265">
            <v>5</v>
          </cell>
          <cell r="E3265">
            <v>0</v>
          </cell>
          <cell r="F3265">
            <v>0</v>
          </cell>
          <cell r="G3265">
            <v>0</v>
          </cell>
          <cell r="H3265">
            <v>0</v>
          </cell>
          <cell r="I3265">
            <v>0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  <cell r="O3265">
            <v>0</v>
          </cell>
          <cell r="P3265">
            <v>0</v>
          </cell>
          <cell r="Q3265">
            <v>0</v>
          </cell>
          <cell r="R3265">
            <v>0</v>
          </cell>
          <cell r="S3265">
            <v>0</v>
          </cell>
          <cell r="T3265">
            <v>0</v>
          </cell>
          <cell r="U3265">
            <v>0</v>
          </cell>
          <cell r="V3265">
            <v>0</v>
          </cell>
          <cell r="W3265">
            <v>0</v>
          </cell>
          <cell r="X3265">
            <v>0</v>
          </cell>
          <cell r="Y3265">
            <v>0</v>
          </cell>
          <cell r="Z3265">
            <v>0</v>
          </cell>
          <cell r="AA3265">
            <v>0</v>
          </cell>
          <cell r="AB3265">
            <v>0</v>
          </cell>
          <cell r="AC3265">
            <v>0</v>
          </cell>
          <cell r="AD3265">
            <v>0</v>
          </cell>
          <cell r="AE3265">
            <v>0</v>
          </cell>
          <cell r="AF3265">
            <v>0</v>
          </cell>
          <cell r="AG3265">
            <v>0</v>
          </cell>
          <cell r="AH3265">
            <v>0</v>
          </cell>
          <cell r="AI3265">
            <v>298608.84999999998</v>
          </cell>
          <cell r="AJ3265">
            <v>31215.65</v>
          </cell>
          <cell r="AK3265">
            <v>29293.24</v>
          </cell>
          <cell r="AL3265">
            <v>29293.24</v>
          </cell>
          <cell r="AM3265">
            <v>10925.24</v>
          </cell>
          <cell r="AN3265">
            <v>9477.0699999999651</v>
          </cell>
          <cell r="AO3265">
            <v>0</v>
          </cell>
          <cell r="AP3265">
            <v>0</v>
          </cell>
          <cell r="AQ3265">
            <v>0</v>
          </cell>
          <cell r="AR3265">
            <v>0</v>
          </cell>
          <cell r="AS3265">
            <v>0</v>
          </cell>
          <cell r="AT3265">
            <v>0</v>
          </cell>
          <cell r="AU3265">
            <v>0</v>
          </cell>
          <cell r="AV3265">
            <v>0</v>
          </cell>
          <cell r="AW3265">
            <v>0</v>
          </cell>
          <cell r="AX3265">
            <v>0</v>
          </cell>
          <cell r="AY3265">
            <v>0</v>
          </cell>
          <cell r="AZ3265">
            <v>0</v>
          </cell>
          <cell r="BA3265">
            <v>0</v>
          </cell>
          <cell r="BB3265">
            <v>0</v>
          </cell>
          <cell r="BC3265">
            <v>0</v>
          </cell>
          <cell r="BD3265">
            <v>0</v>
          </cell>
          <cell r="BE3265">
            <v>0</v>
          </cell>
          <cell r="BF3265">
            <v>0</v>
          </cell>
          <cell r="BG3265">
            <v>0</v>
          </cell>
          <cell r="BH3265">
            <v>0</v>
          </cell>
          <cell r="BI3265">
            <v>0</v>
          </cell>
          <cell r="BJ3265">
            <v>0</v>
          </cell>
          <cell r="BK3265">
            <v>0</v>
          </cell>
          <cell r="BL3265">
            <v>0</v>
          </cell>
        </row>
        <row r="3266">
          <cell r="B3266" t="str">
            <v>2.1.04.01.00292</v>
          </cell>
          <cell r="C3266" t="str">
            <v xml:space="preserve">NV ALETHINI                                       </v>
          </cell>
          <cell r="D3266">
            <v>5</v>
          </cell>
          <cell r="E3266">
            <v>0</v>
          </cell>
          <cell r="F3266">
            <v>0</v>
          </cell>
          <cell r="G3266">
            <v>0</v>
          </cell>
          <cell r="H3266">
            <v>0</v>
          </cell>
          <cell r="I3266">
            <v>0</v>
          </cell>
          <cell r="J3266">
            <v>0</v>
          </cell>
          <cell r="K3266">
            <v>0</v>
          </cell>
          <cell r="L3266">
            <v>0</v>
          </cell>
          <cell r="M3266">
            <v>0</v>
          </cell>
          <cell r="N3266">
            <v>0</v>
          </cell>
          <cell r="O3266">
            <v>0</v>
          </cell>
          <cell r="P3266">
            <v>0</v>
          </cell>
          <cell r="Q3266">
            <v>0</v>
          </cell>
          <cell r="R3266">
            <v>0</v>
          </cell>
          <cell r="S3266">
            <v>0</v>
          </cell>
          <cell r="T3266">
            <v>0</v>
          </cell>
          <cell r="U3266">
            <v>0</v>
          </cell>
          <cell r="V3266">
            <v>0</v>
          </cell>
          <cell r="W3266">
            <v>0</v>
          </cell>
          <cell r="X3266">
            <v>0</v>
          </cell>
          <cell r="Y3266">
            <v>0</v>
          </cell>
          <cell r="Z3266">
            <v>0</v>
          </cell>
          <cell r="AA3266">
            <v>0</v>
          </cell>
          <cell r="AB3266">
            <v>0</v>
          </cell>
          <cell r="AC3266">
            <v>0</v>
          </cell>
          <cell r="AD3266">
            <v>0</v>
          </cell>
          <cell r="AE3266">
            <v>0</v>
          </cell>
          <cell r="AF3266">
            <v>0</v>
          </cell>
          <cell r="AG3266">
            <v>0</v>
          </cell>
          <cell r="AH3266">
            <v>0</v>
          </cell>
          <cell r="AI3266">
            <v>71095.5</v>
          </cell>
          <cell r="AJ3266">
            <v>30460.5</v>
          </cell>
          <cell r="AK3266">
            <v>11187.75</v>
          </cell>
          <cell r="AL3266">
            <v>11187.75</v>
          </cell>
          <cell r="AM3266">
            <v>11187.75</v>
          </cell>
          <cell r="AN3266">
            <v>0</v>
          </cell>
          <cell r="AO3266">
            <v>0</v>
          </cell>
          <cell r="AP3266">
            <v>0</v>
          </cell>
          <cell r="AQ3266">
            <v>0</v>
          </cell>
          <cell r="AR3266">
            <v>0</v>
          </cell>
          <cell r="AS3266">
            <v>0</v>
          </cell>
          <cell r="AT3266">
            <v>0</v>
          </cell>
          <cell r="AU3266">
            <v>0</v>
          </cell>
          <cell r="AV3266">
            <v>0</v>
          </cell>
          <cell r="AW3266">
            <v>0</v>
          </cell>
          <cell r="AX3266">
            <v>0</v>
          </cell>
          <cell r="AY3266">
            <v>0</v>
          </cell>
          <cell r="AZ3266">
            <v>0</v>
          </cell>
          <cell r="BA3266">
            <v>0</v>
          </cell>
          <cell r="BB3266">
            <v>0</v>
          </cell>
          <cell r="BC3266">
            <v>0</v>
          </cell>
          <cell r="BD3266">
            <v>0</v>
          </cell>
          <cell r="BE3266">
            <v>0</v>
          </cell>
          <cell r="BF3266">
            <v>0</v>
          </cell>
          <cell r="BG3266">
            <v>0</v>
          </cell>
          <cell r="BH3266">
            <v>0</v>
          </cell>
          <cell r="BI3266">
            <v>0</v>
          </cell>
          <cell r="BJ3266">
            <v>0</v>
          </cell>
          <cell r="BK3266">
            <v>0</v>
          </cell>
          <cell r="BL3266">
            <v>0</v>
          </cell>
        </row>
        <row r="3267">
          <cell r="B3267" t="str">
            <v>2.1.04.01.00293</v>
          </cell>
          <cell r="C3267" t="str">
            <v xml:space="preserve">NV SOUTH TRADE                                    </v>
          </cell>
          <cell r="D3267">
            <v>5</v>
          </cell>
          <cell r="E3267">
            <v>0</v>
          </cell>
          <cell r="F3267">
            <v>0</v>
          </cell>
          <cell r="G3267">
            <v>0</v>
          </cell>
          <cell r="H3267">
            <v>0</v>
          </cell>
          <cell r="I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  <cell r="O3267">
            <v>0</v>
          </cell>
          <cell r="P3267">
            <v>0</v>
          </cell>
          <cell r="Q3267">
            <v>0</v>
          </cell>
          <cell r="R3267">
            <v>0</v>
          </cell>
          <cell r="S3267">
            <v>0</v>
          </cell>
          <cell r="T3267">
            <v>0</v>
          </cell>
          <cell r="U3267">
            <v>0</v>
          </cell>
          <cell r="V3267">
            <v>0</v>
          </cell>
          <cell r="W3267">
            <v>0</v>
          </cell>
          <cell r="X3267">
            <v>0</v>
          </cell>
          <cell r="Y3267">
            <v>0</v>
          </cell>
          <cell r="Z3267">
            <v>0</v>
          </cell>
          <cell r="AA3267">
            <v>0</v>
          </cell>
          <cell r="AB3267">
            <v>0</v>
          </cell>
          <cell r="AC3267">
            <v>0</v>
          </cell>
          <cell r="AD3267">
            <v>0</v>
          </cell>
          <cell r="AE3267">
            <v>0</v>
          </cell>
          <cell r="AF3267">
            <v>0</v>
          </cell>
          <cell r="AG3267">
            <v>0</v>
          </cell>
          <cell r="AH3267">
            <v>0</v>
          </cell>
          <cell r="AI3267">
            <v>24301.11</v>
          </cell>
          <cell r="AJ3267">
            <v>24301.11</v>
          </cell>
          <cell r="AK3267">
            <v>24301.11</v>
          </cell>
          <cell r="AL3267">
            <v>24301.11</v>
          </cell>
          <cell r="AM3267">
            <v>13115.61</v>
          </cell>
          <cell r="AN3267">
            <v>0</v>
          </cell>
          <cell r="AO3267">
            <v>0</v>
          </cell>
          <cell r="AP3267">
            <v>0</v>
          </cell>
          <cell r="AQ3267">
            <v>0</v>
          </cell>
          <cell r="AR3267">
            <v>0</v>
          </cell>
          <cell r="AS3267">
            <v>0</v>
          </cell>
          <cell r="AT3267">
            <v>0</v>
          </cell>
          <cell r="AU3267">
            <v>0</v>
          </cell>
          <cell r="AV3267">
            <v>0</v>
          </cell>
          <cell r="AW3267">
            <v>0</v>
          </cell>
          <cell r="AX3267">
            <v>0</v>
          </cell>
          <cell r="AY3267">
            <v>0</v>
          </cell>
          <cell r="AZ3267">
            <v>0</v>
          </cell>
          <cell r="BA3267">
            <v>15404.84</v>
          </cell>
          <cell r="BB3267">
            <v>15404.84</v>
          </cell>
          <cell r="BC3267">
            <v>0</v>
          </cell>
          <cell r="BD3267">
            <v>0</v>
          </cell>
          <cell r="BE3267">
            <v>0</v>
          </cell>
          <cell r="BF3267">
            <v>0</v>
          </cell>
          <cell r="BG3267">
            <v>0</v>
          </cell>
          <cell r="BH3267">
            <v>0</v>
          </cell>
          <cell r="BI3267">
            <v>0</v>
          </cell>
          <cell r="BJ3267">
            <v>0</v>
          </cell>
          <cell r="BK3267">
            <v>0</v>
          </cell>
          <cell r="BL3267">
            <v>0</v>
          </cell>
        </row>
        <row r="3268">
          <cell r="B3268" t="str">
            <v>2.1.04.01.00294</v>
          </cell>
          <cell r="C3268" t="str">
            <v xml:space="preserve">NV SEA LUCK                                       </v>
          </cell>
          <cell r="D3268">
            <v>5</v>
          </cell>
          <cell r="E3268">
            <v>0</v>
          </cell>
          <cell r="F3268">
            <v>0</v>
          </cell>
          <cell r="G3268">
            <v>0</v>
          </cell>
          <cell r="H3268">
            <v>0</v>
          </cell>
          <cell r="I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  <cell r="T3268">
            <v>0</v>
          </cell>
          <cell r="U3268">
            <v>0</v>
          </cell>
          <cell r="V3268">
            <v>0</v>
          </cell>
          <cell r="W3268">
            <v>0</v>
          </cell>
          <cell r="X3268">
            <v>0</v>
          </cell>
          <cell r="Y3268">
            <v>0</v>
          </cell>
          <cell r="Z3268">
            <v>0</v>
          </cell>
          <cell r="AA3268">
            <v>0</v>
          </cell>
          <cell r="AB3268">
            <v>0</v>
          </cell>
          <cell r="AC3268">
            <v>0</v>
          </cell>
          <cell r="AD3268">
            <v>0</v>
          </cell>
          <cell r="AE3268">
            <v>0</v>
          </cell>
          <cell r="AF3268">
            <v>0</v>
          </cell>
          <cell r="AG3268">
            <v>0</v>
          </cell>
          <cell r="AH3268">
            <v>0</v>
          </cell>
          <cell r="AI3268">
            <v>0</v>
          </cell>
          <cell r="AJ3268">
            <v>66300</v>
          </cell>
          <cell r="AK3268">
            <v>60419.43</v>
          </cell>
          <cell r="AL3268">
            <v>60419.43</v>
          </cell>
          <cell r="AM3268">
            <v>60419.43</v>
          </cell>
          <cell r="AN3268">
            <v>0</v>
          </cell>
          <cell r="AO3268">
            <v>0</v>
          </cell>
          <cell r="AP3268">
            <v>0</v>
          </cell>
          <cell r="AQ3268">
            <v>0</v>
          </cell>
          <cell r="AR3268">
            <v>0</v>
          </cell>
          <cell r="AS3268">
            <v>0</v>
          </cell>
          <cell r="AT3268">
            <v>0</v>
          </cell>
          <cell r="AU3268">
            <v>0</v>
          </cell>
          <cell r="AV3268">
            <v>0</v>
          </cell>
          <cell r="AW3268">
            <v>0</v>
          </cell>
          <cell r="AX3268">
            <v>0</v>
          </cell>
          <cell r="AY3268">
            <v>0</v>
          </cell>
          <cell r="AZ3268">
            <v>0</v>
          </cell>
          <cell r="BA3268">
            <v>0</v>
          </cell>
          <cell r="BB3268">
            <v>0</v>
          </cell>
          <cell r="BC3268">
            <v>0</v>
          </cell>
          <cell r="BD3268">
            <v>0</v>
          </cell>
          <cell r="BE3268">
            <v>0</v>
          </cell>
          <cell r="BF3268">
            <v>0</v>
          </cell>
          <cell r="BG3268">
            <v>0</v>
          </cell>
          <cell r="BH3268">
            <v>0</v>
          </cell>
          <cell r="BI3268">
            <v>0</v>
          </cell>
          <cell r="BJ3268">
            <v>0</v>
          </cell>
          <cell r="BK3268">
            <v>0</v>
          </cell>
          <cell r="BL3268">
            <v>0</v>
          </cell>
        </row>
        <row r="3269">
          <cell r="B3269" t="str">
            <v>2.1.04.01.00295</v>
          </cell>
          <cell r="C3269" t="str">
            <v xml:space="preserve">NV PACIFIC CHAMP                                  </v>
          </cell>
          <cell r="D3269">
            <v>5</v>
          </cell>
          <cell r="E3269">
            <v>0</v>
          </cell>
          <cell r="F3269">
            <v>0</v>
          </cell>
          <cell r="G3269">
            <v>0</v>
          </cell>
          <cell r="H3269">
            <v>0</v>
          </cell>
          <cell r="I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  <cell r="O3269">
            <v>0</v>
          </cell>
          <cell r="P3269">
            <v>0</v>
          </cell>
          <cell r="Q3269">
            <v>0</v>
          </cell>
          <cell r="R3269">
            <v>0</v>
          </cell>
          <cell r="S3269">
            <v>0</v>
          </cell>
          <cell r="T3269">
            <v>0</v>
          </cell>
          <cell r="U3269">
            <v>0</v>
          </cell>
          <cell r="V3269">
            <v>0</v>
          </cell>
          <cell r="W3269">
            <v>0</v>
          </cell>
          <cell r="X3269">
            <v>0</v>
          </cell>
          <cell r="Y3269">
            <v>0</v>
          </cell>
          <cell r="Z3269">
            <v>0</v>
          </cell>
          <cell r="AA3269">
            <v>0</v>
          </cell>
          <cell r="AB3269">
            <v>0</v>
          </cell>
          <cell r="AC3269">
            <v>0</v>
          </cell>
          <cell r="AD3269">
            <v>0</v>
          </cell>
          <cell r="AE3269">
            <v>0</v>
          </cell>
          <cell r="AF3269">
            <v>0</v>
          </cell>
          <cell r="AG3269">
            <v>0</v>
          </cell>
          <cell r="AH3269">
            <v>0</v>
          </cell>
          <cell r="AI3269">
            <v>0</v>
          </cell>
          <cell r="AJ3269">
            <v>235115.7</v>
          </cell>
          <cell r="AK3269">
            <v>137434.20000000001</v>
          </cell>
          <cell r="AL3269">
            <v>137434.20000000001</v>
          </cell>
          <cell r="AM3269">
            <v>55314.84</v>
          </cell>
          <cell r="AN3269">
            <v>0</v>
          </cell>
          <cell r="AO3269">
            <v>0</v>
          </cell>
          <cell r="AP3269">
            <v>0</v>
          </cell>
          <cell r="AQ3269">
            <v>0</v>
          </cell>
          <cell r="AR3269">
            <v>0</v>
          </cell>
          <cell r="AS3269">
            <v>0</v>
          </cell>
          <cell r="AT3269">
            <v>0</v>
          </cell>
          <cell r="AU3269">
            <v>0</v>
          </cell>
          <cell r="AV3269">
            <v>0</v>
          </cell>
          <cell r="AW3269">
            <v>0</v>
          </cell>
          <cell r="AX3269">
            <v>0</v>
          </cell>
          <cell r="AY3269">
            <v>0</v>
          </cell>
          <cell r="AZ3269">
            <v>0</v>
          </cell>
          <cell r="BA3269">
            <v>0</v>
          </cell>
          <cell r="BB3269">
            <v>0</v>
          </cell>
          <cell r="BC3269">
            <v>0</v>
          </cell>
          <cell r="BD3269">
            <v>0</v>
          </cell>
          <cell r="BE3269">
            <v>0</v>
          </cell>
          <cell r="BF3269">
            <v>0</v>
          </cell>
          <cell r="BG3269">
            <v>0</v>
          </cell>
          <cell r="BH3269">
            <v>0</v>
          </cell>
          <cell r="BI3269">
            <v>0</v>
          </cell>
          <cell r="BJ3269">
            <v>0</v>
          </cell>
          <cell r="BK3269">
            <v>0</v>
          </cell>
          <cell r="BL3269">
            <v>0</v>
          </cell>
        </row>
        <row r="3270">
          <cell r="B3270" t="str">
            <v>2.1.04.01.00296</v>
          </cell>
          <cell r="C3270" t="str">
            <v xml:space="preserve">NV TORM EASTERN                                   </v>
          </cell>
          <cell r="D3270">
            <v>5</v>
          </cell>
          <cell r="E3270">
            <v>0</v>
          </cell>
          <cell r="F3270">
            <v>0</v>
          </cell>
          <cell r="G3270">
            <v>0</v>
          </cell>
          <cell r="H3270">
            <v>0</v>
          </cell>
          <cell r="I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>
            <v>0</v>
          </cell>
          <cell r="S3270">
            <v>0</v>
          </cell>
          <cell r="T3270">
            <v>0</v>
          </cell>
          <cell r="U3270">
            <v>0</v>
          </cell>
          <cell r="V3270">
            <v>0</v>
          </cell>
          <cell r="W3270">
            <v>0</v>
          </cell>
          <cell r="X3270">
            <v>0</v>
          </cell>
          <cell r="Y3270">
            <v>0</v>
          </cell>
          <cell r="Z3270">
            <v>0</v>
          </cell>
          <cell r="AA3270">
            <v>0</v>
          </cell>
          <cell r="AB3270">
            <v>0</v>
          </cell>
          <cell r="AC3270">
            <v>0</v>
          </cell>
          <cell r="AD3270">
            <v>0</v>
          </cell>
          <cell r="AE3270">
            <v>0</v>
          </cell>
          <cell r="AF3270">
            <v>0</v>
          </cell>
          <cell r="AG3270">
            <v>0</v>
          </cell>
          <cell r="AH3270">
            <v>0</v>
          </cell>
          <cell r="AI3270">
            <v>0</v>
          </cell>
          <cell r="AJ3270">
            <v>257868.3</v>
          </cell>
          <cell r="AK3270">
            <v>257868.3</v>
          </cell>
          <cell r="AL3270">
            <v>257868.3</v>
          </cell>
          <cell r="AM3270">
            <v>161632.89000000001</v>
          </cell>
          <cell r="AN3270">
            <v>15319.85</v>
          </cell>
          <cell r="AO3270">
            <v>0</v>
          </cell>
          <cell r="AP3270">
            <v>0</v>
          </cell>
          <cell r="AQ3270">
            <v>0</v>
          </cell>
          <cell r="AR3270">
            <v>0</v>
          </cell>
          <cell r="AS3270">
            <v>0</v>
          </cell>
          <cell r="AT3270">
            <v>0</v>
          </cell>
          <cell r="AU3270">
            <v>0</v>
          </cell>
          <cell r="AV3270">
            <v>0</v>
          </cell>
          <cell r="AW3270">
            <v>0</v>
          </cell>
          <cell r="AX3270">
            <v>0</v>
          </cell>
          <cell r="AY3270">
            <v>0</v>
          </cell>
          <cell r="AZ3270">
            <v>0</v>
          </cell>
          <cell r="BA3270">
            <v>0</v>
          </cell>
          <cell r="BB3270">
            <v>0</v>
          </cell>
          <cell r="BC3270">
            <v>0</v>
          </cell>
          <cell r="BD3270">
            <v>0</v>
          </cell>
          <cell r="BE3270">
            <v>0</v>
          </cell>
          <cell r="BF3270">
            <v>0</v>
          </cell>
          <cell r="BG3270">
            <v>0</v>
          </cell>
          <cell r="BH3270">
            <v>0</v>
          </cell>
          <cell r="BI3270">
            <v>0</v>
          </cell>
          <cell r="BJ3270">
            <v>0</v>
          </cell>
          <cell r="BK3270">
            <v>0</v>
          </cell>
          <cell r="BL3270">
            <v>0</v>
          </cell>
        </row>
        <row r="3271">
          <cell r="B3271" t="str">
            <v>2.1.04.01.00297</v>
          </cell>
          <cell r="C3271" t="str">
            <v xml:space="preserve">NV QUI GON JINN                                   </v>
          </cell>
          <cell r="D3271">
            <v>5</v>
          </cell>
          <cell r="E3271">
            <v>0</v>
          </cell>
          <cell r="F3271">
            <v>0</v>
          </cell>
          <cell r="G3271">
            <v>0</v>
          </cell>
          <cell r="H3271">
            <v>0</v>
          </cell>
          <cell r="I3271">
            <v>0</v>
          </cell>
          <cell r="J3271">
            <v>0</v>
          </cell>
          <cell r="K3271">
            <v>0</v>
          </cell>
          <cell r="L3271">
            <v>0</v>
          </cell>
          <cell r="M3271">
            <v>0</v>
          </cell>
          <cell r="N3271">
            <v>0</v>
          </cell>
          <cell r="O3271">
            <v>0</v>
          </cell>
          <cell r="P3271">
            <v>0</v>
          </cell>
          <cell r="Q3271">
            <v>0</v>
          </cell>
          <cell r="R3271">
            <v>0</v>
          </cell>
          <cell r="S3271">
            <v>0</v>
          </cell>
          <cell r="T3271">
            <v>0</v>
          </cell>
          <cell r="U3271">
            <v>0</v>
          </cell>
          <cell r="V3271">
            <v>0</v>
          </cell>
          <cell r="W3271">
            <v>0</v>
          </cell>
          <cell r="X3271">
            <v>0</v>
          </cell>
          <cell r="Y3271">
            <v>0</v>
          </cell>
          <cell r="Z3271">
            <v>0</v>
          </cell>
          <cell r="AA3271">
            <v>0</v>
          </cell>
          <cell r="AB3271">
            <v>0</v>
          </cell>
          <cell r="AC3271">
            <v>0</v>
          </cell>
          <cell r="AD3271">
            <v>0</v>
          </cell>
          <cell r="AE3271">
            <v>0</v>
          </cell>
          <cell r="AF3271">
            <v>0</v>
          </cell>
          <cell r="AG3271">
            <v>0</v>
          </cell>
          <cell r="AH3271">
            <v>0</v>
          </cell>
          <cell r="AI3271">
            <v>0</v>
          </cell>
          <cell r="AJ3271">
            <v>29010</v>
          </cell>
          <cell r="AK3271">
            <v>8032.96</v>
          </cell>
          <cell r="AL3271">
            <v>8032.96</v>
          </cell>
          <cell r="AM3271">
            <v>8032.96</v>
          </cell>
          <cell r="AN3271">
            <v>0</v>
          </cell>
          <cell r="AO3271">
            <v>0</v>
          </cell>
          <cell r="AP3271">
            <v>0</v>
          </cell>
          <cell r="AQ3271">
            <v>0</v>
          </cell>
          <cell r="AR3271">
            <v>0</v>
          </cell>
          <cell r="AS3271">
            <v>0</v>
          </cell>
          <cell r="AT3271">
            <v>0</v>
          </cell>
          <cell r="AU3271">
            <v>0</v>
          </cell>
          <cell r="AV3271">
            <v>0</v>
          </cell>
          <cell r="AW3271">
            <v>0</v>
          </cell>
          <cell r="AX3271">
            <v>0</v>
          </cell>
          <cell r="AY3271">
            <v>0</v>
          </cell>
          <cell r="AZ3271">
            <v>0</v>
          </cell>
          <cell r="BA3271">
            <v>0</v>
          </cell>
          <cell r="BB3271">
            <v>0</v>
          </cell>
          <cell r="BC3271">
            <v>0</v>
          </cell>
          <cell r="BD3271">
            <v>0</v>
          </cell>
          <cell r="BE3271">
            <v>0</v>
          </cell>
          <cell r="BF3271">
            <v>0</v>
          </cell>
          <cell r="BG3271">
            <v>0</v>
          </cell>
          <cell r="BH3271">
            <v>0</v>
          </cell>
          <cell r="BI3271">
            <v>0</v>
          </cell>
          <cell r="BJ3271">
            <v>0</v>
          </cell>
          <cell r="BK3271">
            <v>0</v>
          </cell>
          <cell r="BL3271">
            <v>0</v>
          </cell>
        </row>
        <row r="3272">
          <cell r="B3272" t="str">
            <v>2.1.04.01.00298</v>
          </cell>
          <cell r="C3272" t="str">
            <v xml:space="preserve">NV MAKEEVKA                                       </v>
          </cell>
          <cell r="D3272">
            <v>5</v>
          </cell>
          <cell r="E3272">
            <v>0</v>
          </cell>
          <cell r="F3272">
            <v>0</v>
          </cell>
          <cell r="G3272">
            <v>0</v>
          </cell>
          <cell r="H3272">
            <v>0</v>
          </cell>
          <cell r="I3272">
            <v>0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>
            <v>0</v>
          </cell>
          <cell r="S3272">
            <v>0</v>
          </cell>
          <cell r="T3272">
            <v>0</v>
          </cell>
          <cell r="U3272">
            <v>0</v>
          </cell>
          <cell r="V3272">
            <v>0</v>
          </cell>
          <cell r="W3272">
            <v>0</v>
          </cell>
          <cell r="X3272">
            <v>0</v>
          </cell>
          <cell r="Y3272">
            <v>0</v>
          </cell>
          <cell r="Z3272">
            <v>0</v>
          </cell>
          <cell r="AA3272">
            <v>0</v>
          </cell>
          <cell r="AB3272">
            <v>0</v>
          </cell>
          <cell r="AC3272">
            <v>0</v>
          </cell>
          <cell r="AD3272">
            <v>0</v>
          </cell>
          <cell r="AE3272">
            <v>0</v>
          </cell>
          <cell r="AF3272">
            <v>0</v>
          </cell>
          <cell r="AG3272">
            <v>0</v>
          </cell>
          <cell r="AH3272">
            <v>0</v>
          </cell>
          <cell r="AI3272">
            <v>0</v>
          </cell>
          <cell r="AJ3272">
            <v>254039.5</v>
          </cell>
          <cell r="AK3272">
            <v>-2410.69</v>
          </cell>
          <cell r="AL3272">
            <v>-2410.69</v>
          </cell>
          <cell r="AM3272">
            <v>-2410.69</v>
          </cell>
          <cell r="AN3272">
            <v>0</v>
          </cell>
          <cell r="AO3272">
            <v>0</v>
          </cell>
          <cell r="AP3272">
            <v>0</v>
          </cell>
          <cell r="AQ3272">
            <v>0</v>
          </cell>
          <cell r="AR3272">
            <v>0</v>
          </cell>
          <cell r="AS3272">
            <v>0</v>
          </cell>
          <cell r="AT3272">
            <v>0</v>
          </cell>
          <cell r="AU3272">
            <v>0</v>
          </cell>
          <cell r="AV3272">
            <v>0</v>
          </cell>
          <cell r="AW3272">
            <v>0</v>
          </cell>
          <cell r="AX3272">
            <v>0</v>
          </cell>
          <cell r="AY3272">
            <v>0</v>
          </cell>
          <cell r="AZ3272">
            <v>0</v>
          </cell>
          <cell r="BA3272">
            <v>0</v>
          </cell>
          <cell r="BB3272">
            <v>0</v>
          </cell>
          <cell r="BC3272">
            <v>0</v>
          </cell>
          <cell r="BD3272">
            <v>0</v>
          </cell>
          <cell r="BE3272">
            <v>0</v>
          </cell>
          <cell r="BF3272">
            <v>0</v>
          </cell>
          <cell r="BG3272">
            <v>0</v>
          </cell>
          <cell r="BH3272">
            <v>0</v>
          </cell>
          <cell r="BI3272">
            <v>0</v>
          </cell>
          <cell r="BJ3272">
            <v>0</v>
          </cell>
          <cell r="BK3272">
            <v>0</v>
          </cell>
          <cell r="BL3272">
            <v>0</v>
          </cell>
        </row>
        <row r="3273">
          <cell r="B3273" t="str">
            <v>2.1.04.01.00299</v>
          </cell>
          <cell r="C3273" t="str">
            <v xml:space="preserve">NV ALPHA GEMINI                                   </v>
          </cell>
          <cell r="D3273">
            <v>5</v>
          </cell>
          <cell r="E3273">
            <v>0</v>
          </cell>
          <cell r="F3273">
            <v>0</v>
          </cell>
          <cell r="G3273">
            <v>0</v>
          </cell>
          <cell r="H3273">
            <v>0</v>
          </cell>
          <cell r="I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>
            <v>0</v>
          </cell>
          <cell r="S3273">
            <v>0</v>
          </cell>
          <cell r="T3273">
            <v>0</v>
          </cell>
          <cell r="U3273">
            <v>0</v>
          </cell>
          <cell r="V3273">
            <v>0</v>
          </cell>
          <cell r="W3273">
            <v>0</v>
          </cell>
          <cell r="X3273">
            <v>0</v>
          </cell>
          <cell r="Y3273">
            <v>0</v>
          </cell>
          <cell r="Z3273">
            <v>0</v>
          </cell>
          <cell r="AA3273">
            <v>0</v>
          </cell>
          <cell r="AB3273">
            <v>0</v>
          </cell>
          <cell r="AC3273">
            <v>0</v>
          </cell>
          <cell r="AD3273">
            <v>0</v>
          </cell>
          <cell r="AE3273">
            <v>0</v>
          </cell>
          <cell r="AF3273">
            <v>0</v>
          </cell>
          <cell r="AG3273">
            <v>0</v>
          </cell>
          <cell r="AH3273">
            <v>0</v>
          </cell>
          <cell r="AI3273">
            <v>0</v>
          </cell>
          <cell r="AJ3273">
            <v>282397.02</v>
          </cell>
          <cell r="AK3273">
            <v>213452.53</v>
          </cell>
          <cell r="AL3273">
            <v>0</v>
          </cell>
          <cell r="AM3273">
            <v>0</v>
          </cell>
          <cell r="AN3273">
            <v>0</v>
          </cell>
          <cell r="AO3273">
            <v>0</v>
          </cell>
          <cell r="AP3273">
            <v>0</v>
          </cell>
          <cell r="AQ3273">
            <v>0</v>
          </cell>
          <cell r="AR3273">
            <v>0</v>
          </cell>
          <cell r="AS3273">
            <v>0</v>
          </cell>
          <cell r="AT3273">
            <v>0</v>
          </cell>
          <cell r="AU3273">
            <v>0</v>
          </cell>
          <cell r="AV3273">
            <v>0</v>
          </cell>
          <cell r="AW3273">
            <v>0</v>
          </cell>
          <cell r="AX3273">
            <v>0</v>
          </cell>
          <cell r="AY3273">
            <v>0</v>
          </cell>
          <cell r="AZ3273">
            <v>0</v>
          </cell>
          <cell r="BA3273">
            <v>0</v>
          </cell>
          <cell r="BB3273">
            <v>0</v>
          </cell>
          <cell r="BC3273">
            <v>0</v>
          </cell>
          <cell r="BD3273">
            <v>0</v>
          </cell>
          <cell r="BE3273">
            <v>0</v>
          </cell>
          <cell r="BF3273">
            <v>0</v>
          </cell>
          <cell r="BG3273">
            <v>0</v>
          </cell>
          <cell r="BH3273">
            <v>0</v>
          </cell>
          <cell r="BI3273">
            <v>0</v>
          </cell>
          <cell r="BJ3273">
            <v>0</v>
          </cell>
          <cell r="BK3273">
            <v>0</v>
          </cell>
          <cell r="BL3273">
            <v>0</v>
          </cell>
        </row>
        <row r="3274">
          <cell r="B3274" t="str">
            <v>2.1.04.01.00300</v>
          </cell>
          <cell r="C3274" t="str">
            <v xml:space="preserve">NV AURELIA                                        </v>
          </cell>
          <cell r="D3274">
            <v>5</v>
          </cell>
          <cell r="E3274">
            <v>0</v>
          </cell>
          <cell r="F3274">
            <v>0</v>
          </cell>
          <cell r="G3274">
            <v>0</v>
          </cell>
          <cell r="H3274">
            <v>0</v>
          </cell>
          <cell r="I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>
            <v>0</v>
          </cell>
          <cell r="S3274">
            <v>0</v>
          </cell>
          <cell r="T3274">
            <v>0</v>
          </cell>
          <cell r="U3274">
            <v>0</v>
          </cell>
          <cell r="V3274">
            <v>0</v>
          </cell>
          <cell r="W3274">
            <v>0</v>
          </cell>
          <cell r="X3274">
            <v>0</v>
          </cell>
          <cell r="Y3274">
            <v>0</v>
          </cell>
          <cell r="Z3274">
            <v>0</v>
          </cell>
          <cell r="AA3274">
            <v>0</v>
          </cell>
          <cell r="AB3274">
            <v>0</v>
          </cell>
          <cell r="AC3274">
            <v>0</v>
          </cell>
          <cell r="AD3274">
            <v>0</v>
          </cell>
          <cell r="AE3274">
            <v>0</v>
          </cell>
          <cell r="AF3274">
            <v>0</v>
          </cell>
          <cell r="AG3274">
            <v>0</v>
          </cell>
          <cell r="AH3274">
            <v>0</v>
          </cell>
          <cell r="AI3274">
            <v>0</v>
          </cell>
          <cell r="AJ3274">
            <v>307543.55</v>
          </cell>
          <cell r="AK3274">
            <v>137737.15</v>
          </cell>
          <cell r="AL3274">
            <v>137737.15</v>
          </cell>
          <cell r="AM3274">
            <v>137737.15</v>
          </cell>
          <cell r="AN3274">
            <v>0</v>
          </cell>
          <cell r="AO3274">
            <v>0</v>
          </cell>
          <cell r="AP3274">
            <v>0</v>
          </cell>
          <cell r="AQ3274">
            <v>0</v>
          </cell>
          <cell r="AR3274">
            <v>0</v>
          </cell>
          <cell r="AS3274">
            <v>0</v>
          </cell>
          <cell r="AT3274">
            <v>0</v>
          </cell>
          <cell r="AU3274">
            <v>0</v>
          </cell>
          <cell r="AV3274">
            <v>0</v>
          </cell>
          <cell r="AW3274">
            <v>0</v>
          </cell>
          <cell r="AX3274">
            <v>0</v>
          </cell>
          <cell r="AY3274">
            <v>0</v>
          </cell>
          <cell r="AZ3274">
            <v>0</v>
          </cell>
          <cell r="BA3274">
            <v>0</v>
          </cell>
          <cell r="BB3274">
            <v>0</v>
          </cell>
          <cell r="BC3274">
            <v>0</v>
          </cell>
          <cell r="BD3274">
            <v>0</v>
          </cell>
          <cell r="BE3274">
            <v>0</v>
          </cell>
          <cell r="BF3274">
            <v>0</v>
          </cell>
          <cell r="BG3274">
            <v>0</v>
          </cell>
          <cell r="BH3274">
            <v>0</v>
          </cell>
          <cell r="BI3274">
            <v>0</v>
          </cell>
          <cell r="BJ3274">
            <v>0</v>
          </cell>
          <cell r="BK3274">
            <v>0</v>
          </cell>
          <cell r="BL3274">
            <v>0</v>
          </cell>
        </row>
        <row r="3275">
          <cell r="B3275" t="str">
            <v>2.1.04.01.00301</v>
          </cell>
          <cell r="C3275" t="str">
            <v xml:space="preserve">NV OPTIMA                                         </v>
          </cell>
          <cell r="D3275">
            <v>5</v>
          </cell>
          <cell r="E3275">
            <v>0</v>
          </cell>
          <cell r="F3275">
            <v>0</v>
          </cell>
          <cell r="G3275">
            <v>0</v>
          </cell>
          <cell r="H3275">
            <v>0</v>
          </cell>
          <cell r="I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>
            <v>0</v>
          </cell>
          <cell r="S3275">
            <v>0</v>
          </cell>
          <cell r="T3275">
            <v>0</v>
          </cell>
          <cell r="U3275">
            <v>0</v>
          </cell>
          <cell r="V3275">
            <v>0</v>
          </cell>
          <cell r="W3275">
            <v>0</v>
          </cell>
          <cell r="X3275">
            <v>0</v>
          </cell>
          <cell r="Y3275">
            <v>0</v>
          </cell>
          <cell r="Z3275">
            <v>0</v>
          </cell>
          <cell r="AA3275">
            <v>0</v>
          </cell>
          <cell r="AB3275">
            <v>0</v>
          </cell>
          <cell r="AC3275">
            <v>0</v>
          </cell>
          <cell r="AD3275">
            <v>0</v>
          </cell>
          <cell r="AE3275">
            <v>0</v>
          </cell>
          <cell r="AF3275">
            <v>0</v>
          </cell>
          <cell r="AG3275">
            <v>0</v>
          </cell>
          <cell r="AH3275">
            <v>0</v>
          </cell>
          <cell r="AI3275">
            <v>0</v>
          </cell>
          <cell r="AJ3275">
            <v>0</v>
          </cell>
          <cell r="AK3275">
            <v>-145130.01</v>
          </cell>
          <cell r="AL3275">
            <v>0</v>
          </cell>
          <cell r="AM3275">
            <v>-729.3</v>
          </cell>
          <cell r="AN3275">
            <v>0</v>
          </cell>
          <cell r="AO3275">
            <v>0</v>
          </cell>
          <cell r="AP3275">
            <v>0</v>
          </cell>
          <cell r="AQ3275">
            <v>0</v>
          </cell>
          <cell r="AR3275">
            <v>0</v>
          </cell>
          <cell r="AS3275">
            <v>0</v>
          </cell>
          <cell r="AT3275">
            <v>0</v>
          </cell>
          <cell r="AU3275">
            <v>0</v>
          </cell>
          <cell r="AV3275">
            <v>0</v>
          </cell>
          <cell r="AW3275">
            <v>0</v>
          </cell>
          <cell r="AX3275">
            <v>0</v>
          </cell>
          <cell r="AY3275">
            <v>0</v>
          </cell>
          <cell r="AZ3275">
            <v>0</v>
          </cell>
          <cell r="BA3275">
            <v>0</v>
          </cell>
          <cell r="BB3275">
            <v>0</v>
          </cell>
          <cell r="BC3275">
            <v>0</v>
          </cell>
          <cell r="BD3275">
            <v>0</v>
          </cell>
          <cell r="BE3275">
            <v>0</v>
          </cell>
          <cell r="BF3275">
            <v>0</v>
          </cell>
          <cell r="BG3275">
            <v>0</v>
          </cell>
          <cell r="BH3275">
            <v>0</v>
          </cell>
          <cell r="BI3275">
            <v>0</v>
          </cell>
          <cell r="BJ3275">
            <v>0</v>
          </cell>
          <cell r="BK3275">
            <v>0</v>
          </cell>
          <cell r="BL3275">
            <v>0</v>
          </cell>
        </row>
        <row r="3276">
          <cell r="B3276" t="str">
            <v>2.1.04.01.00302</v>
          </cell>
          <cell r="C3276" t="str">
            <v xml:space="preserve">NV DISCOVERER                                     </v>
          </cell>
          <cell r="D3276">
            <v>5</v>
          </cell>
          <cell r="E3276">
            <v>0</v>
          </cell>
          <cell r="F3276">
            <v>0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>
            <v>0</v>
          </cell>
          <cell r="S3276">
            <v>0</v>
          </cell>
          <cell r="T3276">
            <v>0</v>
          </cell>
          <cell r="U3276">
            <v>0</v>
          </cell>
          <cell r="V3276">
            <v>0</v>
          </cell>
          <cell r="W3276">
            <v>0</v>
          </cell>
          <cell r="X3276">
            <v>0</v>
          </cell>
          <cell r="Y3276">
            <v>0</v>
          </cell>
          <cell r="Z3276">
            <v>0</v>
          </cell>
          <cell r="AA3276">
            <v>0</v>
          </cell>
          <cell r="AB3276">
            <v>0</v>
          </cell>
          <cell r="AC3276">
            <v>0</v>
          </cell>
          <cell r="AD3276">
            <v>0</v>
          </cell>
          <cell r="AE3276">
            <v>0</v>
          </cell>
          <cell r="AF3276">
            <v>0</v>
          </cell>
          <cell r="AG3276">
            <v>0</v>
          </cell>
          <cell r="AH3276">
            <v>0</v>
          </cell>
          <cell r="AI3276">
            <v>0</v>
          </cell>
          <cell r="AJ3276">
            <v>0</v>
          </cell>
          <cell r="AK3276">
            <v>382293.09</v>
          </cell>
          <cell r="AL3276">
            <v>92652.76</v>
          </cell>
          <cell r="AM3276">
            <v>38766.22</v>
          </cell>
          <cell r="AN3276">
            <v>0</v>
          </cell>
          <cell r="AO3276">
            <v>0</v>
          </cell>
          <cell r="AP3276">
            <v>0</v>
          </cell>
          <cell r="AQ3276">
            <v>0</v>
          </cell>
          <cell r="AR3276">
            <v>0</v>
          </cell>
          <cell r="AS3276">
            <v>0</v>
          </cell>
          <cell r="AT3276">
            <v>0</v>
          </cell>
          <cell r="AU3276">
            <v>0</v>
          </cell>
          <cell r="AV3276">
            <v>0</v>
          </cell>
          <cell r="AW3276">
            <v>0</v>
          </cell>
          <cell r="AX3276">
            <v>0</v>
          </cell>
          <cell r="AY3276">
            <v>0</v>
          </cell>
          <cell r="AZ3276">
            <v>0</v>
          </cell>
          <cell r="BA3276">
            <v>136947.04999999999</v>
          </cell>
          <cell r="BB3276">
            <v>136947.04999999999</v>
          </cell>
          <cell r="BC3276">
            <v>0</v>
          </cell>
          <cell r="BD3276">
            <v>0</v>
          </cell>
          <cell r="BE3276">
            <v>0</v>
          </cell>
          <cell r="BF3276">
            <v>0</v>
          </cell>
          <cell r="BG3276">
            <v>0</v>
          </cell>
          <cell r="BH3276">
            <v>0</v>
          </cell>
          <cell r="BI3276">
            <v>0</v>
          </cell>
          <cell r="BJ3276">
            <v>0</v>
          </cell>
          <cell r="BK3276">
            <v>0</v>
          </cell>
          <cell r="BL3276">
            <v>0</v>
          </cell>
        </row>
        <row r="3277">
          <cell r="B3277" t="str">
            <v>2.1.04.01.00303</v>
          </cell>
          <cell r="C3277" t="str">
            <v xml:space="preserve">NV MURMANSK                                       </v>
          </cell>
          <cell r="D3277">
            <v>5</v>
          </cell>
          <cell r="E3277">
            <v>0</v>
          </cell>
          <cell r="F3277">
            <v>0</v>
          </cell>
          <cell r="G3277">
            <v>0</v>
          </cell>
          <cell r="H3277">
            <v>0</v>
          </cell>
          <cell r="I3277">
            <v>0</v>
          </cell>
          <cell r="J3277">
            <v>0</v>
          </cell>
          <cell r="K3277">
            <v>0</v>
          </cell>
          <cell r="L3277">
            <v>0</v>
          </cell>
          <cell r="M3277">
            <v>0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>
            <v>0</v>
          </cell>
          <cell r="S3277">
            <v>0</v>
          </cell>
          <cell r="T3277">
            <v>0</v>
          </cell>
          <cell r="U3277">
            <v>0</v>
          </cell>
          <cell r="V3277">
            <v>0</v>
          </cell>
          <cell r="W3277">
            <v>0</v>
          </cell>
          <cell r="X3277">
            <v>0</v>
          </cell>
          <cell r="Y3277">
            <v>0</v>
          </cell>
          <cell r="Z3277">
            <v>0</v>
          </cell>
          <cell r="AA3277">
            <v>0</v>
          </cell>
          <cell r="AB3277">
            <v>0</v>
          </cell>
          <cell r="AC3277">
            <v>0</v>
          </cell>
          <cell r="AD3277">
            <v>0</v>
          </cell>
          <cell r="AE3277">
            <v>0</v>
          </cell>
          <cell r="AF3277">
            <v>0</v>
          </cell>
          <cell r="AG3277">
            <v>0</v>
          </cell>
          <cell r="AH3277">
            <v>0</v>
          </cell>
          <cell r="AI3277">
            <v>0</v>
          </cell>
          <cell r="AJ3277">
            <v>69720</v>
          </cell>
          <cell r="AK3277">
            <v>69720</v>
          </cell>
          <cell r="AL3277">
            <v>29220</v>
          </cell>
          <cell r="AM3277">
            <v>29220</v>
          </cell>
          <cell r="AN3277">
            <v>0</v>
          </cell>
          <cell r="AO3277">
            <v>67696.7</v>
          </cell>
          <cell r="AP3277">
            <v>67696.7</v>
          </cell>
          <cell r="AQ3277">
            <v>0</v>
          </cell>
          <cell r="AR3277">
            <v>0</v>
          </cell>
          <cell r="AS3277">
            <v>0</v>
          </cell>
          <cell r="AT3277">
            <v>0</v>
          </cell>
          <cell r="AU3277">
            <v>0</v>
          </cell>
          <cell r="AV3277">
            <v>0</v>
          </cell>
          <cell r="AW3277">
            <v>0</v>
          </cell>
          <cell r="AX3277">
            <v>0</v>
          </cell>
          <cell r="AY3277">
            <v>0</v>
          </cell>
          <cell r="AZ3277">
            <v>0</v>
          </cell>
          <cell r="BA3277">
            <v>0</v>
          </cell>
          <cell r="BB3277">
            <v>0</v>
          </cell>
          <cell r="BC3277">
            <v>0</v>
          </cell>
          <cell r="BD3277">
            <v>0</v>
          </cell>
          <cell r="BE3277">
            <v>0</v>
          </cell>
          <cell r="BF3277">
            <v>0</v>
          </cell>
          <cell r="BG3277">
            <v>0</v>
          </cell>
          <cell r="BH3277">
            <v>0</v>
          </cell>
          <cell r="BI3277">
            <v>0</v>
          </cell>
          <cell r="BJ3277">
            <v>0</v>
          </cell>
          <cell r="BK3277">
            <v>0</v>
          </cell>
          <cell r="BL3277">
            <v>0</v>
          </cell>
        </row>
        <row r="3278">
          <cell r="B3278" t="str">
            <v>2.1.04.01.00304</v>
          </cell>
          <cell r="C3278" t="str">
            <v xml:space="preserve">NV GULL ARROW                                     </v>
          </cell>
          <cell r="D3278">
            <v>5</v>
          </cell>
          <cell r="E3278">
            <v>0</v>
          </cell>
          <cell r="F3278">
            <v>0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  <cell r="O3278">
            <v>0</v>
          </cell>
          <cell r="P3278">
            <v>0</v>
          </cell>
          <cell r="Q3278">
            <v>0</v>
          </cell>
          <cell r="R3278">
            <v>0</v>
          </cell>
          <cell r="S3278">
            <v>0</v>
          </cell>
          <cell r="T3278">
            <v>0</v>
          </cell>
          <cell r="U3278">
            <v>0</v>
          </cell>
          <cell r="V3278">
            <v>0</v>
          </cell>
          <cell r="W3278">
            <v>0</v>
          </cell>
          <cell r="X3278">
            <v>0</v>
          </cell>
          <cell r="Y3278">
            <v>0</v>
          </cell>
          <cell r="Z3278">
            <v>0</v>
          </cell>
          <cell r="AA3278">
            <v>0</v>
          </cell>
          <cell r="AB3278">
            <v>0</v>
          </cell>
          <cell r="AC3278">
            <v>0</v>
          </cell>
          <cell r="AD3278">
            <v>0</v>
          </cell>
          <cell r="AE3278">
            <v>0</v>
          </cell>
          <cell r="AF3278">
            <v>0</v>
          </cell>
          <cell r="AG3278">
            <v>0</v>
          </cell>
          <cell r="AH3278">
            <v>0</v>
          </cell>
          <cell r="AI3278">
            <v>0</v>
          </cell>
          <cell r="AJ3278">
            <v>20565.98</v>
          </cell>
          <cell r="AK3278">
            <v>20565.98</v>
          </cell>
          <cell r="AL3278">
            <v>20565.98</v>
          </cell>
          <cell r="AM3278">
            <v>20565.98</v>
          </cell>
          <cell r="AN3278">
            <v>0</v>
          </cell>
          <cell r="AO3278">
            <v>0</v>
          </cell>
          <cell r="AP3278">
            <v>0</v>
          </cell>
          <cell r="AQ3278">
            <v>0</v>
          </cell>
          <cell r="AR3278">
            <v>0</v>
          </cell>
          <cell r="AS3278">
            <v>0</v>
          </cell>
          <cell r="AT3278">
            <v>0</v>
          </cell>
          <cell r="AU3278">
            <v>0</v>
          </cell>
          <cell r="AV3278">
            <v>0</v>
          </cell>
          <cell r="AW3278">
            <v>0</v>
          </cell>
          <cell r="AX3278">
            <v>0</v>
          </cell>
          <cell r="AY3278">
            <v>0</v>
          </cell>
          <cell r="AZ3278">
            <v>0</v>
          </cell>
          <cell r="BA3278">
            <v>0</v>
          </cell>
          <cell r="BB3278">
            <v>0</v>
          </cell>
          <cell r="BC3278">
            <v>0</v>
          </cell>
          <cell r="BD3278">
            <v>0</v>
          </cell>
          <cell r="BE3278">
            <v>0</v>
          </cell>
          <cell r="BF3278">
            <v>0</v>
          </cell>
          <cell r="BG3278">
            <v>0</v>
          </cell>
          <cell r="BH3278">
            <v>0</v>
          </cell>
          <cell r="BI3278">
            <v>0</v>
          </cell>
          <cell r="BJ3278">
            <v>0</v>
          </cell>
          <cell r="BK3278">
            <v>0</v>
          </cell>
          <cell r="BL3278">
            <v>0</v>
          </cell>
        </row>
        <row r="3279">
          <cell r="B3279" t="str">
            <v>2.1.04.01.00305</v>
          </cell>
          <cell r="C3279" t="str">
            <v xml:space="preserve">NV TAURUS                                         </v>
          </cell>
          <cell r="D3279">
            <v>5</v>
          </cell>
          <cell r="E3279">
            <v>0</v>
          </cell>
          <cell r="F3279">
            <v>0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  <cell r="T3279">
            <v>0</v>
          </cell>
          <cell r="U3279">
            <v>0</v>
          </cell>
          <cell r="V3279">
            <v>0</v>
          </cell>
          <cell r="W3279">
            <v>0</v>
          </cell>
          <cell r="X3279">
            <v>0</v>
          </cell>
          <cell r="Y3279">
            <v>0</v>
          </cell>
          <cell r="Z3279">
            <v>0</v>
          </cell>
          <cell r="AA3279">
            <v>0</v>
          </cell>
          <cell r="AB3279">
            <v>0</v>
          </cell>
          <cell r="AC3279">
            <v>0</v>
          </cell>
          <cell r="AD3279">
            <v>0</v>
          </cell>
          <cell r="AE3279">
            <v>0</v>
          </cell>
          <cell r="AF3279">
            <v>0</v>
          </cell>
          <cell r="AG3279">
            <v>0</v>
          </cell>
          <cell r="AH3279">
            <v>0</v>
          </cell>
          <cell r="AI3279">
            <v>0</v>
          </cell>
          <cell r="AJ3279">
            <v>-60550</v>
          </cell>
          <cell r="AK3279">
            <v>96052.79</v>
          </cell>
          <cell r="AL3279">
            <v>96052.79</v>
          </cell>
          <cell r="AM3279">
            <v>23367.7</v>
          </cell>
          <cell r="AN3279">
            <v>0</v>
          </cell>
          <cell r="AO3279">
            <v>0</v>
          </cell>
          <cell r="AP3279">
            <v>0</v>
          </cell>
          <cell r="AQ3279">
            <v>0</v>
          </cell>
          <cell r="AR3279">
            <v>0</v>
          </cell>
          <cell r="AS3279">
            <v>0</v>
          </cell>
          <cell r="AT3279">
            <v>0</v>
          </cell>
          <cell r="AU3279">
            <v>0</v>
          </cell>
          <cell r="AV3279">
            <v>0</v>
          </cell>
          <cell r="AW3279">
            <v>0</v>
          </cell>
          <cell r="AX3279">
            <v>0</v>
          </cell>
          <cell r="AY3279">
            <v>0</v>
          </cell>
          <cell r="AZ3279">
            <v>0</v>
          </cell>
          <cell r="BA3279">
            <v>0</v>
          </cell>
          <cell r="BB3279">
            <v>0</v>
          </cell>
          <cell r="BC3279">
            <v>0</v>
          </cell>
          <cell r="BD3279">
            <v>0</v>
          </cell>
          <cell r="BE3279">
            <v>0</v>
          </cell>
          <cell r="BF3279">
            <v>0</v>
          </cell>
          <cell r="BG3279">
            <v>0</v>
          </cell>
          <cell r="BH3279">
            <v>0</v>
          </cell>
          <cell r="BI3279">
            <v>0</v>
          </cell>
          <cell r="BJ3279">
            <v>0</v>
          </cell>
          <cell r="BK3279">
            <v>0</v>
          </cell>
          <cell r="BL3279">
            <v>0</v>
          </cell>
        </row>
        <row r="3280">
          <cell r="B3280" t="str">
            <v>2.1.04.01.00306</v>
          </cell>
          <cell r="C3280" t="str">
            <v xml:space="preserve">NV TRUST                                          </v>
          </cell>
          <cell r="D3280">
            <v>5</v>
          </cell>
          <cell r="E3280">
            <v>0</v>
          </cell>
          <cell r="F3280">
            <v>0</v>
          </cell>
          <cell r="G3280">
            <v>0</v>
          </cell>
          <cell r="H3280">
            <v>0</v>
          </cell>
          <cell r="I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  <cell r="O3280">
            <v>0</v>
          </cell>
          <cell r="P3280">
            <v>0</v>
          </cell>
          <cell r="Q3280">
            <v>0</v>
          </cell>
          <cell r="R3280">
            <v>0</v>
          </cell>
          <cell r="S3280">
            <v>0</v>
          </cell>
          <cell r="T3280">
            <v>0</v>
          </cell>
          <cell r="U3280">
            <v>0</v>
          </cell>
          <cell r="V3280">
            <v>0</v>
          </cell>
          <cell r="W3280">
            <v>0</v>
          </cell>
          <cell r="X3280">
            <v>0</v>
          </cell>
          <cell r="Y3280">
            <v>0</v>
          </cell>
          <cell r="Z3280">
            <v>0</v>
          </cell>
          <cell r="AA3280">
            <v>0</v>
          </cell>
          <cell r="AB3280">
            <v>0</v>
          </cell>
          <cell r="AC3280">
            <v>0</v>
          </cell>
          <cell r="AD3280">
            <v>0</v>
          </cell>
          <cell r="AE3280">
            <v>0</v>
          </cell>
          <cell r="AF3280">
            <v>0</v>
          </cell>
          <cell r="AG3280">
            <v>0</v>
          </cell>
          <cell r="AH3280">
            <v>0</v>
          </cell>
          <cell r="AI3280">
            <v>0</v>
          </cell>
          <cell r="AJ3280">
            <v>-21515</v>
          </cell>
          <cell r="AK3280">
            <v>38170</v>
          </cell>
          <cell r="AL3280">
            <v>38170</v>
          </cell>
          <cell r="AM3280">
            <v>6815.24</v>
          </cell>
          <cell r="AN3280">
            <v>0</v>
          </cell>
          <cell r="AO3280">
            <v>0</v>
          </cell>
          <cell r="AP3280">
            <v>0</v>
          </cell>
          <cell r="AQ3280">
            <v>0</v>
          </cell>
          <cell r="AR3280">
            <v>0</v>
          </cell>
          <cell r="AS3280">
            <v>0</v>
          </cell>
          <cell r="AT3280">
            <v>0</v>
          </cell>
          <cell r="AU3280">
            <v>0</v>
          </cell>
          <cell r="AV3280">
            <v>0</v>
          </cell>
          <cell r="AW3280">
            <v>0</v>
          </cell>
          <cell r="AX3280">
            <v>0</v>
          </cell>
          <cell r="AY3280">
            <v>0</v>
          </cell>
          <cell r="AZ3280">
            <v>0</v>
          </cell>
          <cell r="BA3280">
            <v>0</v>
          </cell>
          <cell r="BB3280">
            <v>0</v>
          </cell>
          <cell r="BC3280">
            <v>0</v>
          </cell>
          <cell r="BD3280">
            <v>0</v>
          </cell>
          <cell r="BE3280">
            <v>0</v>
          </cell>
          <cell r="BF3280">
            <v>0</v>
          </cell>
          <cell r="BG3280">
            <v>0</v>
          </cell>
          <cell r="BH3280">
            <v>0</v>
          </cell>
          <cell r="BI3280">
            <v>0</v>
          </cell>
          <cell r="BJ3280">
            <v>0</v>
          </cell>
          <cell r="BK3280">
            <v>0</v>
          </cell>
          <cell r="BL3280">
            <v>0</v>
          </cell>
        </row>
        <row r="3281">
          <cell r="B3281" t="str">
            <v>2.1.04.01.00307</v>
          </cell>
          <cell r="C3281" t="str">
            <v xml:space="preserve">NV ROSALIA D AMATO                                </v>
          </cell>
          <cell r="D3281">
            <v>5</v>
          </cell>
          <cell r="E3281">
            <v>0</v>
          </cell>
          <cell r="F3281">
            <v>0</v>
          </cell>
          <cell r="G3281">
            <v>0</v>
          </cell>
          <cell r="H3281">
            <v>0</v>
          </cell>
          <cell r="I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  <cell r="O3281">
            <v>0</v>
          </cell>
          <cell r="P3281">
            <v>0</v>
          </cell>
          <cell r="Q3281">
            <v>0</v>
          </cell>
          <cell r="R3281">
            <v>0</v>
          </cell>
          <cell r="S3281">
            <v>0</v>
          </cell>
          <cell r="T3281">
            <v>0</v>
          </cell>
          <cell r="U3281">
            <v>0</v>
          </cell>
          <cell r="V3281">
            <v>0</v>
          </cell>
          <cell r="W3281">
            <v>0</v>
          </cell>
          <cell r="X3281">
            <v>0</v>
          </cell>
          <cell r="Y3281">
            <v>0</v>
          </cell>
          <cell r="Z3281">
            <v>0</v>
          </cell>
          <cell r="AA3281">
            <v>0</v>
          </cell>
          <cell r="AB3281">
            <v>0</v>
          </cell>
          <cell r="AC3281">
            <v>0</v>
          </cell>
          <cell r="AD3281">
            <v>0</v>
          </cell>
          <cell r="AE3281">
            <v>0</v>
          </cell>
          <cell r="AF3281">
            <v>0</v>
          </cell>
          <cell r="AG3281">
            <v>0</v>
          </cell>
          <cell r="AH3281">
            <v>0</v>
          </cell>
          <cell r="AI3281">
            <v>0</v>
          </cell>
          <cell r="AJ3281">
            <v>-16060</v>
          </cell>
          <cell r="AK3281">
            <v>20840</v>
          </cell>
          <cell r="AL3281">
            <v>20840</v>
          </cell>
          <cell r="AM3281">
            <v>20840</v>
          </cell>
          <cell r="AN3281">
            <v>0</v>
          </cell>
          <cell r="AO3281">
            <v>0</v>
          </cell>
          <cell r="AP3281">
            <v>0</v>
          </cell>
          <cell r="AQ3281">
            <v>0</v>
          </cell>
          <cell r="AR3281">
            <v>0</v>
          </cell>
          <cell r="AS3281">
            <v>0</v>
          </cell>
          <cell r="AT3281">
            <v>0</v>
          </cell>
          <cell r="AU3281">
            <v>0</v>
          </cell>
          <cell r="AV3281">
            <v>0</v>
          </cell>
          <cell r="AW3281">
            <v>0</v>
          </cell>
          <cell r="AX3281">
            <v>0</v>
          </cell>
          <cell r="AY3281">
            <v>0</v>
          </cell>
          <cell r="AZ3281">
            <v>0</v>
          </cell>
          <cell r="BA3281">
            <v>0</v>
          </cell>
          <cell r="BB3281">
            <v>0</v>
          </cell>
          <cell r="BC3281">
            <v>0</v>
          </cell>
          <cell r="BD3281">
            <v>0</v>
          </cell>
          <cell r="BE3281">
            <v>0</v>
          </cell>
          <cell r="BF3281">
            <v>0</v>
          </cell>
          <cell r="BG3281">
            <v>0</v>
          </cell>
          <cell r="BH3281">
            <v>0</v>
          </cell>
          <cell r="BI3281">
            <v>0</v>
          </cell>
          <cell r="BJ3281">
            <v>0</v>
          </cell>
          <cell r="BK3281">
            <v>0</v>
          </cell>
          <cell r="BL3281">
            <v>0</v>
          </cell>
        </row>
        <row r="3282">
          <cell r="B3282" t="str">
            <v>2.1.04.01.00308</v>
          </cell>
          <cell r="C3282" t="str">
            <v xml:space="preserve">NV ARK                                            </v>
          </cell>
          <cell r="D3282">
            <v>5</v>
          </cell>
          <cell r="E3282">
            <v>0</v>
          </cell>
          <cell r="F3282">
            <v>0</v>
          </cell>
          <cell r="G3282">
            <v>0</v>
          </cell>
          <cell r="H3282">
            <v>0</v>
          </cell>
          <cell r="I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  <cell r="O3282">
            <v>0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  <cell r="T3282">
            <v>0</v>
          </cell>
          <cell r="U3282">
            <v>0</v>
          </cell>
          <cell r="V3282">
            <v>0</v>
          </cell>
          <cell r="W3282">
            <v>0</v>
          </cell>
          <cell r="X3282">
            <v>0</v>
          </cell>
          <cell r="Y3282">
            <v>0</v>
          </cell>
          <cell r="Z3282">
            <v>0</v>
          </cell>
          <cell r="AA3282">
            <v>0</v>
          </cell>
          <cell r="AB3282">
            <v>0</v>
          </cell>
          <cell r="AC3282">
            <v>0</v>
          </cell>
          <cell r="AD3282">
            <v>0</v>
          </cell>
          <cell r="AE3282">
            <v>0</v>
          </cell>
          <cell r="AF3282">
            <v>0</v>
          </cell>
          <cell r="AG3282">
            <v>0</v>
          </cell>
          <cell r="AH3282">
            <v>0</v>
          </cell>
          <cell r="AI3282">
            <v>0</v>
          </cell>
          <cell r="AJ3282">
            <v>0</v>
          </cell>
          <cell r="AK3282">
            <v>38971.86</v>
          </cell>
          <cell r="AL3282">
            <v>38971.86</v>
          </cell>
          <cell r="AM3282">
            <v>-3992.62</v>
          </cell>
          <cell r="AN3282">
            <v>0</v>
          </cell>
          <cell r="AO3282">
            <v>0</v>
          </cell>
          <cell r="AP3282">
            <v>0</v>
          </cell>
          <cell r="AQ3282">
            <v>0</v>
          </cell>
          <cell r="AR3282">
            <v>0</v>
          </cell>
          <cell r="AS3282">
            <v>0</v>
          </cell>
          <cell r="AT3282">
            <v>0</v>
          </cell>
          <cell r="AU3282">
            <v>0</v>
          </cell>
          <cell r="AV3282">
            <v>0</v>
          </cell>
          <cell r="AW3282">
            <v>0</v>
          </cell>
          <cell r="AX3282">
            <v>0</v>
          </cell>
          <cell r="AY3282">
            <v>0</v>
          </cell>
          <cell r="AZ3282">
            <v>0</v>
          </cell>
          <cell r="BA3282">
            <v>0</v>
          </cell>
          <cell r="BB3282">
            <v>0</v>
          </cell>
          <cell r="BC3282">
            <v>68970</v>
          </cell>
          <cell r="BD3282">
            <v>0</v>
          </cell>
          <cell r="BE3282">
            <v>0</v>
          </cell>
          <cell r="BF3282">
            <v>0</v>
          </cell>
          <cell r="BG3282">
            <v>0</v>
          </cell>
          <cell r="BH3282">
            <v>0</v>
          </cell>
          <cell r="BI3282">
            <v>0</v>
          </cell>
          <cell r="BJ3282">
            <v>0</v>
          </cell>
          <cell r="BK3282">
            <v>0</v>
          </cell>
          <cell r="BL3282">
            <v>0</v>
          </cell>
        </row>
        <row r="3283">
          <cell r="B3283" t="str">
            <v>2.1.04.01.00309</v>
          </cell>
          <cell r="C3283" t="str">
            <v xml:space="preserve">NV IKAN SERONG                                    </v>
          </cell>
          <cell r="D3283">
            <v>5</v>
          </cell>
          <cell r="E3283">
            <v>0</v>
          </cell>
          <cell r="F3283">
            <v>0</v>
          </cell>
          <cell r="G3283">
            <v>0</v>
          </cell>
          <cell r="H3283">
            <v>0</v>
          </cell>
          <cell r="I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  <cell r="O3283">
            <v>0</v>
          </cell>
          <cell r="P3283">
            <v>0</v>
          </cell>
          <cell r="Q3283">
            <v>0</v>
          </cell>
          <cell r="R3283">
            <v>0</v>
          </cell>
          <cell r="S3283">
            <v>0</v>
          </cell>
          <cell r="T3283">
            <v>0</v>
          </cell>
          <cell r="U3283">
            <v>0</v>
          </cell>
          <cell r="V3283">
            <v>0</v>
          </cell>
          <cell r="W3283">
            <v>0</v>
          </cell>
          <cell r="X3283">
            <v>0</v>
          </cell>
          <cell r="Y3283">
            <v>0</v>
          </cell>
          <cell r="Z3283">
            <v>0</v>
          </cell>
          <cell r="AA3283">
            <v>0</v>
          </cell>
          <cell r="AB3283">
            <v>0</v>
          </cell>
          <cell r="AC3283">
            <v>0</v>
          </cell>
          <cell r="AD3283">
            <v>0</v>
          </cell>
          <cell r="AE3283">
            <v>0</v>
          </cell>
          <cell r="AF3283">
            <v>0</v>
          </cell>
          <cell r="AG3283">
            <v>0</v>
          </cell>
          <cell r="AH3283">
            <v>0</v>
          </cell>
          <cell r="AI3283">
            <v>0</v>
          </cell>
          <cell r="AJ3283">
            <v>0</v>
          </cell>
          <cell r="AK3283">
            <v>285155.58</v>
          </cell>
          <cell r="AL3283">
            <v>285155.58</v>
          </cell>
          <cell r="AM3283">
            <v>78935.22</v>
          </cell>
          <cell r="AN3283">
            <v>0</v>
          </cell>
          <cell r="AO3283">
            <v>0</v>
          </cell>
          <cell r="AP3283">
            <v>0</v>
          </cell>
          <cell r="AQ3283">
            <v>0</v>
          </cell>
          <cell r="AR3283">
            <v>0</v>
          </cell>
          <cell r="AS3283">
            <v>0</v>
          </cell>
          <cell r="AT3283">
            <v>0</v>
          </cell>
          <cell r="AU3283">
            <v>0</v>
          </cell>
          <cell r="AV3283">
            <v>0</v>
          </cell>
          <cell r="AW3283">
            <v>0</v>
          </cell>
          <cell r="AX3283">
            <v>0</v>
          </cell>
          <cell r="AY3283">
            <v>0</v>
          </cell>
          <cell r="AZ3283">
            <v>0</v>
          </cell>
          <cell r="BA3283">
            <v>0</v>
          </cell>
          <cell r="BB3283">
            <v>0</v>
          </cell>
          <cell r="BC3283">
            <v>0</v>
          </cell>
          <cell r="BD3283">
            <v>0</v>
          </cell>
          <cell r="BE3283">
            <v>0</v>
          </cell>
          <cell r="BF3283">
            <v>0</v>
          </cell>
          <cell r="BG3283">
            <v>0</v>
          </cell>
          <cell r="BH3283">
            <v>0</v>
          </cell>
          <cell r="BI3283">
            <v>0</v>
          </cell>
          <cell r="BJ3283">
            <v>0</v>
          </cell>
          <cell r="BK3283">
            <v>0</v>
          </cell>
          <cell r="BL3283">
            <v>0</v>
          </cell>
        </row>
        <row r="3284">
          <cell r="B3284" t="str">
            <v>2.1.04.01.00310</v>
          </cell>
          <cell r="C3284" t="str">
            <v xml:space="preserve">NV BELLA LONTRA                                   </v>
          </cell>
          <cell r="D3284">
            <v>5</v>
          </cell>
          <cell r="E3284">
            <v>0</v>
          </cell>
          <cell r="F3284">
            <v>0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  <cell r="O3284">
            <v>0</v>
          </cell>
          <cell r="P3284">
            <v>0</v>
          </cell>
          <cell r="Q3284">
            <v>0</v>
          </cell>
          <cell r="R3284">
            <v>0</v>
          </cell>
          <cell r="S3284">
            <v>0</v>
          </cell>
          <cell r="T3284">
            <v>0</v>
          </cell>
          <cell r="U3284">
            <v>0</v>
          </cell>
          <cell r="V3284">
            <v>0</v>
          </cell>
          <cell r="W3284">
            <v>0</v>
          </cell>
          <cell r="X3284">
            <v>0</v>
          </cell>
          <cell r="Y3284">
            <v>0</v>
          </cell>
          <cell r="Z3284">
            <v>0</v>
          </cell>
          <cell r="AA3284">
            <v>0</v>
          </cell>
          <cell r="AB3284">
            <v>0</v>
          </cell>
          <cell r="AC3284">
            <v>0</v>
          </cell>
          <cell r="AD3284">
            <v>0</v>
          </cell>
          <cell r="AE3284">
            <v>0</v>
          </cell>
          <cell r="AF3284">
            <v>0</v>
          </cell>
          <cell r="AG3284">
            <v>0</v>
          </cell>
          <cell r="AH3284">
            <v>0</v>
          </cell>
          <cell r="AI3284">
            <v>0</v>
          </cell>
          <cell r="AJ3284">
            <v>0</v>
          </cell>
          <cell r="AK3284">
            <v>168050</v>
          </cell>
          <cell r="AL3284">
            <v>168050</v>
          </cell>
          <cell r="AM3284">
            <v>64300.24</v>
          </cell>
          <cell r="AN3284">
            <v>0</v>
          </cell>
          <cell r="AO3284">
            <v>0</v>
          </cell>
          <cell r="AP3284">
            <v>0</v>
          </cell>
          <cell r="AQ3284">
            <v>0</v>
          </cell>
          <cell r="AR3284">
            <v>0</v>
          </cell>
          <cell r="AS3284">
            <v>0</v>
          </cell>
          <cell r="AT3284">
            <v>0</v>
          </cell>
          <cell r="AU3284">
            <v>0</v>
          </cell>
          <cell r="AV3284">
            <v>0</v>
          </cell>
          <cell r="AW3284">
            <v>0</v>
          </cell>
          <cell r="AX3284">
            <v>0</v>
          </cell>
          <cell r="AY3284">
            <v>0</v>
          </cell>
          <cell r="AZ3284">
            <v>0</v>
          </cell>
          <cell r="BA3284">
            <v>0</v>
          </cell>
          <cell r="BB3284">
            <v>0</v>
          </cell>
          <cell r="BC3284">
            <v>0</v>
          </cell>
          <cell r="BD3284">
            <v>0</v>
          </cell>
          <cell r="BE3284">
            <v>0</v>
          </cell>
          <cell r="BF3284">
            <v>0</v>
          </cell>
          <cell r="BG3284">
            <v>0</v>
          </cell>
          <cell r="BH3284">
            <v>0</v>
          </cell>
          <cell r="BI3284">
            <v>0</v>
          </cell>
          <cell r="BJ3284">
            <v>0</v>
          </cell>
          <cell r="BK3284">
            <v>0</v>
          </cell>
          <cell r="BL3284">
            <v>0</v>
          </cell>
        </row>
        <row r="3285">
          <cell r="B3285" t="str">
            <v>2.1.04.01.00311</v>
          </cell>
          <cell r="C3285" t="str">
            <v xml:space="preserve">NV KISSAMOS WAVE                                  </v>
          </cell>
          <cell r="D3285">
            <v>5</v>
          </cell>
          <cell r="E3285">
            <v>0</v>
          </cell>
          <cell r="F3285">
            <v>0</v>
          </cell>
          <cell r="G3285">
            <v>0</v>
          </cell>
          <cell r="H3285">
            <v>0</v>
          </cell>
          <cell r="I3285">
            <v>0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  <cell r="O3285">
            <v>0</v>
          </cell>
          <cell r="P3285">
            <v>0</v>
          </cell>
          <cell r="Q3285">
            <v>0</v>
          </cell>
          <cell r="R3285">
            <v>0</v>
          </cell>
          <cell r="S3285">
            <v>0</v>
          </cell>
          <cell r="T3285">
            <v>0</v>
          </cell>
          <cell r="U3285">
            <v>0</v>
          </cell>
          <cell r="V3285">
            <v>0</v>
          </cell>
          <cell r="W3285">
            <v>0</v>
          </cell>
          <cell r="X3285">
            <v>0</v>
          </cell>
          <cell r="Y3285">
            <v>0</v>
          </cell>
          <cell r="Z3285">
            <v>0</v>
          </cell>
          <cell r="AA3285">
            <v>0</v>
          </cell>
          <cell r="AB3285">
            <v>0</v>
          </cell>
          <cell r="AC3285">
            <v>0</v>
          </cell>
          <cell r="AD3285">
            <v>0</v>
          </cell>
          <cell r="AE3285">
            <v>0</v>
          </cell>
          <cell r="AF3285">
            <v>0</v>
          </cell>
          <cell r="AG3285">
            <v>0</v>
          </cell>
          <cell r="AH3285">
            <v>0</v>
          </cell>
          <cell r="AI3285">
            <v>0</v>
          </cell>
          <cell r="AJ3285">
            <v>0</v>
          </cell>
          <cell r="AK3285">
            <v>19300</v>
          </cell>
          <cell r="AL3285">
            <v>19300</v>
          </cell>
          <cell r="AM3285">
            <v>19300</v>
          </cell>
          <cell r="AN3285">
            <v>0</v>
          </cell>
          <cell r="AO3285">
            <v>0</v>
          </cell>
          <cell r="AP3285">
            <v>0</v>
          </cell>
          <cell r="AQ3285">
            <v>0</v>
          </cell>
          <cell r="AR3285">
            <v>0</v>
          </cell>
          <cell r="AS3285">
            <v>0</v>
          </cell>
          <cell r="AT3285">
            <v>0</v>
          </cell>
          <cell r="AU3285">
            <v>0</v>
          </cell>
          <cell r="AV3285">
            <v>0</v>
          </cell>
          <cell r="AW3285">
            <v>0</v>
          </cell>
          <cell r="AX3285">
            <v>0</v>
          </cell>
          <cell r="AY3285">
            <v>0</v>
          </cell>
          <cell r="AZ3285">
            <v>0</v>
          </cell>
          <cell r="BA3285">
            <v>0</v>
          </cell>
          <cell r="BB3285">
            <v>0</v>
          </cell>
          <cell r="BC3285">
            <v>0</v>
          </cell>
          <cell r="BD3285">
            <v>0</v>
          </cell>
          <cell r="BE3285">
            <v>0</v>
          </cell>
          <cell r="BF3285">
            <v>0</v>
          </cell>
          <cell r="BG3285">
            <v>0</v>
          </cell>
          <cell r="BH3285">
            <v>0</v>
          </cell>
          <cell r="BI3285">
            <v>0</v>
          </cell>
          <cell r="BJ3285">
            <v>0</v>
          </cell>
          <cell r="BK3285">
            <v>0</v>
          </cell>
          <cell r="BL3285">
            <v>0</v>
          </cell>
        </row>
        <row r="3286">
          <cell r="B3286" t="str">
            <v>2.1.04.01.00312</v>
          </cell>
          <cell r="C3286" t="str">
            <v xml:space="preserve">NV LISTOPADOWY                                    </v>
          </cell>
          <cell r="D3286">
            <v>5</v>
          </cell>
          <cell r="E3286">
            <v>0</v>
          </cell>
          <cell r="F3286">
            <v>0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  <cell r="O3286">
            <v>0</v>
          </cell>
          <cell r="P3286">
            <v>0</v>
          </cell>
          <cell r="AO3286">
            <v>0</v>
          </cell>
          <cell r="AP3286">
            <v>0</v>
          </cell>
          <cell r="AQ3286">
            <v>0</v>
          </cell>
          <cell r="AR3286">
            <v>0</v>
          </cell>
          <cell r="AS3286">
            <v>0</v>
          </cell>
          <cell r="AT3286">
            <v>0</v>
          </cell>
          <cell r="AU3286">
            <v>0</v>
          </cell>
          <cell r="AV3286">
            <v>0</v>
          </cell>
          <cell r="AW3286">
            <v>0</v>
          </cell>
          <cell r="AX3286">
            <v>0</v>
          </cell>
          <cell r="AY3286">
            <v>0</v>
          </cell>
          <cell r="AZ3286">
            <v>0</v>
          </cell>
          <cell r="BA3286">
            <v>0</v>
          </cell>
          <cell r="BB3286">
            <v>0</v>
          </cell>
          <cell r="BC3286">
            <v>0</v>
          </cell>
          <cell r="BD3286">
            <v>0</v>
          </cell>
          <cell r="BE3286">
            <v>0</v>
          </cell>
          <cell r="BF3286">
            <v>0</v>
          </cell>
          <cell r="BG3286">
            <v>0</v>
          </cell>
          <cell r="BH3286">
            <v>0</v>
          </cell>
          <cell r="BI3286">
            <v>0</v>
          </cell>
          <cell r="BJ3286">
            <v>0</v>
          </cell>
          <cell r="BK3286">
            <v>0</v>
          </cell>
          <cell r="BL3286">
            <v>0</v>
          </cell>
        </row>
        <row r="3287">
          <cell r="B3287" t="str">
            <v>2.1.04.01.00313</v>
          </cell>
          <cell r="C3287" t="str">
            <v xml:space="preserve">NV SANKO RADIANCE                                 </v>
          </cell>
          <cell r="D3287">
            <v>5</v>
          </cell>
          <cell r="E3287">
            <v>0</v>
          </cell>
          <cell r="F3287">
            <v>0</v>
          </cell>
          <cell r="G3287">
            <v>0</v>
          </cell>
          <cell r="H3287">
            <v>0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  <cell r="O3287">
            <v>0</v>
          </cell>
          <cell r="P3287">
            <v>0</v>
          </cell>
          <cell r="Q3287">
            <v>0</v>
          </cell>
          <cell r="R3287">
            <v>0</v>
          </cell>
          <cell r="S3287">
            <v>0</v>
          </cell>
          <cell r="T3287">
            <v>0</v>
          </cell>
          <cell r="U3287">
            <v>0</v>
          </cell>
          <cell r="V3287">
            <v>0</v>
          </cell>
          <cell r="W3287">
            <v>0</v>
          </cell>
          <cell r="X3287">
            <v>0</v>
          </cell>
          <cell r="Y3287">
            <v>0</v>
          </cell>
          <cell r="Z3287">
            <v>0</v>
          </cell>
          <cell r="AA3287">
            <v>0</v>
          </cell>
          <cell r="AB3287">
            <v>0</v>
          </cell>
          <cell r="AC3287">
            <v>0</v>
          </cell>
          <cell r="AD3287">
            <v>0</v>
          </cell>
          <cell r="AE3287">
            <v>0</v>
          </cell>
          <cell r="AF3287">
            <v>0</v>
          </cell>
          <cell r="AG3287">
            <v>0</v>
          </cell>
          <cell r="AH3287">
            <v>0</v>
          </cell>
          <cell r="AI3287">
            <v>0</v>
          </cell>
          <cell r="AJ3287">
            <v>0</v>
          </cell>
          <cell r="AK3287">
            <v>0</v>
          </cell>
          <cell r="AL3287">
            <v>192037.5</v>
          </cell>
          <cell r="AM3287">
            <v>100912.5</v>
          </cell>
          <cell r="AN3287">
            <v>0</v>
          </cell>
          <cell r="AO3287">
            <v>0</v>
          </cell>
          <cell r="AP3287">
            <v>0</v>
          </cell>
          <cell r="AQ3287">
            <v>0</v>
          </cell>
          <cell r="AR3287">
            <v>0</v>
          </cell>
          <cell r="AS3287">
            <v>0</v>
          </cell>
          <cell r="AT3287">
            <v>0</v>
          </cell>
          <cell r="AU3287">
            <v>0</v>
          </cell>
          <cell r="AV3287">
            <v>0</v>
          </cell>
          <cell r="AW3287">
            <v>0</v>
          </cell>
          <cell r="AX3287">
            <v>0</v>
          </cell>
          <cell r="AY3287">
            <v>0</v>
          </cell>
          <cell r="AZ3287">
            <v>0</v>
          </cell>
          <cell r="BA3287">
            <v>0</v>
          </cell>
          <cell r="BB3287">
            <v>0</v>
          </cell>
          <cell r="BC3287">
            <v>0</v>
          </cell>
          <cell r="BD3287">
            <v>0</v>
          </cell>
          <cell r="BE3287">
            <v>0</v>
          </cell>
          <cell r="BF3287">
            <v>0</v>
          </cell>
          <cell r="BG3287">
            <v>0</v>
          </cell>
          <cell r="BH3287">
            <v>0</v>
          </cell>
          <cell r="BI3287">
            <v>0</v>
          </cell>
          <cell r="BJ3287">
            <v>0</v>
          </cell>
          <cell r="BK3287">
            <v>0</v>
          </cell>
          <cell r="BL3287">
            <v>0</v>
          </cell>
        </row>
        <row r="3288">
          <cell r="B3288" t="str">
            <v>2.1.04.01.00314</v>
          </cell>
          <cell r="C3288" t="str">
            <v xml:space="preserve">NV STAM                                           </v>
          </cell>
          <cell r="D3288">
            <v>5</v>
          </cell>
          <cell r="E3288">
            <v>0</v>
          </cell>
          <cell r="F3288">
            <v>0</v>
          </cell>
          <cell r="G3288">
            <v>0</v>
          </cell>
          <cell r="H3288">
            <v>0</v>
          </cell>
          <cell r="I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  <cell r="T3288">
            <v>0</v>
          </cell>
          <cell r="U3288">
            <v>0</v>
          </cell>
          <cell r="V3288">
            <v>0</v>
          </cell>
          <cell r="W3288">
            <v>0</v>
          </cell>
          <cell r="X3288">
            <v>0</v>
          </cell>
          <cell r="Y3288">
            <v>0</v>
          </cell>
          <cell r="Z3288">
            <v>0</v>
          </cell>
          <cell r="AA3288">
            <v>0</v>
          </cell>
          <cell r="AB3288">
            <v>0</v>
          </cell>
          <cell r="AC3288">
            <v>0</v>
          </cell>
          <cell r="AD3288">
            <v>0</v>
          </cell>
          <cell r="AE3288">
            <v>0</v>
          </cell>
          <cell r="AF3288">
            <v>0</v>
          </cell>
          <cell r="AG3288">
            <v>0</v>
          </cell>
          <cell r="AH3288">
            <v>0</v>
          </cell>
          <cell r="AI3288">
            <v>0</v>
          </cell>
          <cell r="AJ3288">
            <v>0</v>
          </cell>
          <cell r="AK3288">
            <v>0</v>
          </cell>
          <cell r="AL3288">
            <v>111545.1</v>
          </cell>
          <cell r="AM3288">
            <v>-3735.75</v>
          </cell>
          <cell r="AN3288">
            <v>0</v>
          </cell>
          <cell r="AO3288">
            <v>0</v>
          </cell>
          <cell r="AP3288">
            <v>0</v>
          </cell>
          <cell r="AQ3288">
            <v>0</v>
          </cell>
          <cell r="AR3288">
            <v>0</v>
          </cell>
          <cell r="AS3288">
            <v>0</v>
          </cell>
          <cell r="AT3288">
            <v>0</v>
          </cell>
          <cell r="AU3288">
            <v>0</v>
          </cell>
          <cell r="AV3288">
            <v>0</v>
          </cell>
          <cell r="AW3288">
            <v>0</v>
          </cell>
          <cell r="AX3288">
            <v>0</v>
          </cell>
          <cell r="AY3288">
            <v>0</v>
          </cell>
          <cell r="AZ3288">
            <v>0</v>
          </cell>
          <cell r="BA3288">
            <v>0</v>
          </cell>
          <cell r="BB3288">
            <v>0</v>
          </cell>
          <cell r="BC3288">
            <v>0</v>
          </cell>
          <cell r="BD3288">
            <v>0</v>
          </cell>
          <cell r="BE3288">
            <v>0</v>
          </cell>
          <cell r="BF3288">
            <v>0</v>
          </cell>
          <cell r="BG3288">
            <v>0</v>
          </cell>
          <cell r="BH3288">
            <v>0</v>
          </cell>
          <cell r="BI3288">
            <v>0</v>
          </cell>
          <cell r="BJ3288">
            <v>0</v>
          </cell>
          <cell r="BK3288">
            <v>0</v>
          </cell>
          <cell r="BL3288">
            <v>0</v>
          </cell>
        </row>
        <row r="3289">
          <cell r="B3289" t="str">
            <v>2.1.04.01.00315</v>
          </cell>
          <cell r="C3289" t="str">
            <v xml:space="preserve">NV IBRAHIM JUNIOR                                 </v>
          </cell>
          <cell r="D3289">
            <v>5</v>
          </cell>
          <cell r="E3289">
            <v>0</v>
          </cell>
          <cell r="F3289">
            <v>0</v>
          </cell>
          <cell r="G3289">
            <v>0</v>
          </cell>
          <cell r="H3289">
            <v>0</v>
          </cell>
          <cell r="I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  <cell r="O3289">
            <v>0</v>
          </cell>
          <cell r="P3289">
            <v>0</v>
          </cell>
          <cell r="Q3289">
            <v>0</v>
          </cell>
          <cell r="R3289">
            <v>0</v>
          </cell>
          <cell r="S3289">
            <v>0</v>
          </cell>
          <cell r="T3289">
            <v>0</v>
          </cell>
          <cell r="U3289">
            <v>0</v>
          </cell>
          <cell r="V3289">
            <v>0</v>
          </cell>
          <cell r="W3289">
            <v>0</v>
          </cell>
          <cell r="X3289">
            <v>0</v>
          </cell>
          <cell r="Y3289">
            <v>0</v>
          </cell>
          <cell r="Z3289">
            <v>0</v>
          </cell>
          <cell r="AA3289">
            <v>0</v>
          </cell>
          <cell r="AB3289">
            <v>0</v>
          </cell>
          <cell r="AC3289">
            <v>0</v>
          </cell>
          <cell r="AD3289">
            <v>0</v>
          </cell>
          <cell r="AE3289">
            <v>0</v>
          </cell>
          <cell r="AF3289">
            <v>0</v>
          </cell>
          <cell r="AG3289">
            <v>0</v>
          </cell>
          <cell r="AH3289">
            <v>0</v>
          </cell>
          <cell r="AI3289">
            <v>0</v>
          </cell>
          <cell r="AJ3289">
            <v>0</v>
          </cell>
          <cell r="AK3289">
            <v>0</v>
          </cell>
          <cell r="AL3289">
            <v>345120</v>
          </cell>
          <cell r="AM3289">
            <v>74560</v>
          </cell>
          <cell r="AN3289">
            <v>0</v>
          </cell>
          <cell r="AO3289">
            <v>0</v>
          </cell>
          <cell r="AP3289">
            <v>0</v>
          </cell>
          <cell r="AQ3289">
            <v>0</v>
          </cell>
          <cell r="AR3289">
            <v>0</v>
          </cell>
          <cell r="AS3289">
            <v>0</v>
          </cell>
          <cell r="AT3289">
            <v>0</v>
          </cell>
          <cell r="AU3289">
            <v>0</v>
          </cell>
          <cell r="AV3289">
            <v>0</v>
          </cell>
          <cell r="AW3289">
            <v>0</v>
          </cell>
          <cell r="AX3289">
            <v>0</v>
          </cell>
          <cell r="AY3289">
            <v>0</v>
          </cell>
          <cell r="AZ3289">
            <v>0</v>
          </cell>
          <cell r="BA3289">
            <v>0</v>
          </cell>
          <cell r="BB3289">
            <v>0</v>
          </cell>
          <cell r="BC3289">
            <v>0</v>
          </cell>
          <cell r="BD3289">
            <v>0</v>
          </cell>
          <cell r="BE3289">
            <v>0</v>
          </cell>
          <cell r="BF3289">
            <v>0</v>
          </cell>
          <cell r="BG3289">
            <v>0</v>
          </cell>
          <cell r="BH3289">
            <v>0</v>
          </cell>
          <cell r="BI3289">
            <v>0</v>
          </cell>
          <cell r="BJ3289">
            <v>0</v>
          </cell>
          <cell r="BK3289">
            <v>0</v>
          </cell>
          <cell r="BL3289">
            <v>0</v>
          </cell>
        </row>
        <row r="3290">
          <cell r="B3290" t="str">
            <v>2.1.04.01.00316</v>
          </cell>
          <cell r="C3290" t="str">
            <v xml:space="preserve">NV ARISTEAS P                                     </v>
          </cell>
          <cell r="D3290">
            <v>5</v>
          </cell>
          <cell r="E3290">
            <v>0</v>
          </cell>
          <cell r="F3290">
            <v>0</v>
          </cell>
          <cell r="G3290">
            <v>0</v>
          </cell>
          <cell r="H3290">
            <v>0</v>
          </cell>
          <cell r="I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  <cell r="O3290">
            <v>0</v>
          </cell>
          <cell r="P3290">
            <v>0</v>
          </cell>
          <cell r="Q3290">
            <v>0</v>
          </cell>
          <cell r="R3290">
            <v>0</v>
          </cell>
          <cell r="S3290">
            <v>0</v>
          </cell>
          <cell r="T3290">
            <v>0</v>
          </cell>
          <cell r="U3290">
            <v>0</v>
          </cell>
          <cell r="V3290">
            <v>0</v>
          </cell>
          <cell r="W3290">
            <v>0</v>
          </cell>
          <cell r="X3290">
            <v>0</v>
          </cell>
          <cell r="Y3290">
            <v>0</v>
          </cell>
          <cell r="Z3290">
            <v>0</v>
          </cell>
          <cell r="AA3290">
            <v>0</v>
          </cell>
          <cell r="AB3290">
            <v>0</v>
          </cell>
          <cell r="AC3290">
            <v>0</v>
          </cell>
          <cell r="AD3290">
            <v>0</v>
          </cell>
          <cell r="AE3290">
            <v>0</v>
          </cell>
          <cell r="AF3290">
            <v>0</v>
          </cell>
          <cell r="AG3290">
            <v>0</v>
          </cell>
          <cell r="AH3290">
            <v>0</v>
          </cell>
          <cell r="AI3290">
            <v>0</v>
          </cell>
          <cell r="AJ3290">
            <v>0</v>
          </cell>
          <cell r="AK3290">
            <v>0</v>
          </cell>
          <cell r="AL3290">
            <v>-2050.21</v>
          </cell>
          <cell r="AM3290">
            <v>166983.85</v>
          </cell>
          <cell r="AN3290">
            <v>-74923.59</v>
          </cell>
          <cell r="AO3290">
            <v>0</v>
          </cell>
          <cell r="AP3290">
            <v>0</v>
          </cell>
          <cell r="AQ3290">
            <v>0</v>
          </cell>
          <cell r="AR3290">
            <v>0</v>
          </cell>
          <cell r="AS3290">
            <v>0</v>
          </cell>
          <cell r="AT3290">
            <v>0</v>
          </cell>
          <cell r="AU3290">
            <v>0</v>
          </cell>
          <cell r="AV3290">
            <v>0</v>
          </cell>
          <cell r="AW3290">
            <v>0</v>
          </cell>
          <cell r="AX3290">
            <v>0</v>
          </cell>
          <cell r="AY3290">
            <v>0</v>
          </cell>
          <cell r="AZ3290">
            <v>0</v>
          </cell>
          <cell r="BA3290">
            <v>0</v>
          </cell>
          <cell r="BB3290">
            <v>0</v>
          </cell>
          <cell r="BC3290">
            <v>0</v>
          </cell>
          <cell r="BD3290">
            <v>0</v>
          </cell>
          <cell r="BE3290">
            <v>0</v>
          </cell>
          <cell r="BF3290">
            <v>0</v>
          </cell>
          <cell r="BG3290">
            <v>0</v>
          </cell>
          <cell r="BH3290">
            <v>0</v>
          </cell>
          <cell r="BI3290">
            <v>0</v>
          </cell>
          <cell r="BJ3290">
            <v>0</v>
          </cell>
          <cell r="BK3290">
            <v>0</v>
          </cell>
          <cell r="BL3290">
            <v>0</v>
          </cell>
        </row>
        <row r="3291">
          <cell r="B3291" t="str">
            <v>2.1.04.01.00317</v>
          </cell>
          <cell r="C3291" t="str">
            <v xml:space="preserve">NV ALPHA EFFORT                                   </v>
          </cell>
          <cell r="D3291">
            <v>5</v>
          </cell>
          <cell r="E3291">
            <v>0</v>
          </cell>
          <cell r="F3291">
            <v>0</v>
          </cell>
          <cell r="G3291">
            <v>0</v>
          </cell>
          <cell r="H3291">
            <v>0</v>
          </cell>
          <cell r="I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  <cell r="O3291">
            <v>0</v>
          </cell>
          <cell r="P3291">
            <v>0</v>
          </cell>
          <cell r="Q3291">
            <v>0</v>
          </cell>
          <cell r="R3291">
            <v>0</v>
          </cell>
          <cell r="S3291">
            <v>0</v>
          </cell>
          <cell r="T3291">
            <v>0</v>
          </cell>
          <cell r="U3291">
            <v>0</v>
          </cell>
          <cell r="V3291">
            <v>0</v>
          </cell>
          <cell r="W3291">
            <v>0</v>
          </cell>
          <cell r="X3291">
            <v>0</v>
          </cell>
          <cell r="Y3291">
            <v>0</v>
          </cell>
          <cell r="Z3291">
            <v>0</v>
          </cell>
          <cell r="AA3291">
            <v>0</v>
          </cell>
          <cell r="AB3291">
            <v>0</v>
          </cell>
          <cell r="AC3291">
            <v>0</v>
          </cell>
          <cell r="AD3291">
            <v>0</v>
          </cell>
          <cell r="AE3291">
            <v>0</v>
          </cell>
          <cell r="AF3291">
            <v>0</v>
          </cell>
          <cell r="AG3291">
            <v>0</v>
          </cell>
          <cell r="AH3291">
            <v>0</v>
          </cell>
          <cell r="AI3291">
            <v>0</v>
          </cell>
          <cell r="AJ3291">
            <v>0</v>
          </cell>
          <cell r="AK3291">
            <v>0</v>
          </cell>
          <cell r="AL3291">
            <v>366910.5</v>
          </cell>
          <cell r="AM3291">
            <v>244663.1</v>
          </cell>
          <cell r="AN3291">
            <v>0</v>
          </cell>
          <cell r="AO3291">
            <v>0</v>
          </cell>
          <cell r="AP3291">
            <v>0</v>
          </cell>
          <cell r="AQ3291">
            <v>0</v>
          </cell>
          <cell r="AR3291">
            <v>0</v>
          </cell>
          <cell r="AS3291">
            <v>0</v>
          </cell>
          <cell r="AT3291">
            <v>0</v>
          </cell>
          <cell r="AU3291">
            <v>0</v>
          </cell>
          <cell r="AV3291">
            <v>0</v>
          </cell>
          <cell r="AW3291">
            <v>0</v>
          </cell>
          <cell r="AX3291">
            <v>0</v>
          </cell>
          <cell r="AY3291">
            <v>0</v>
          </cell>
          <cell r="AZ3291">
            <v>0</v>
          </cell>
          <cell r="BA3291">
            <v>0</v>
          </cell>
          <cell r="BB3291">
            <v>0</v>
          </cell>
          <cell r="BC3291">
            <v>0</v>
          </cell>
          <cell r="BD3291">
            <v>0</v>
          </cell>
          <cell r="BE3291">
            <v>0</v>
          </cell>
          <cell r="BF3291">
            <v>0</v>
          </cell>
          <cell r="BG3291">
            <v>0</v>
          </cell>
          <cell r="BH3291">
            <v>0</v>
          </cell>
          <cell r="BI3291">
            <v>0</v>
          </cell>
          <cell r="BJ3291">
            <v>0</v>
          </cell>
          <cell r="BK3291">
            <v>0</v>
          </cell>
          <cell r="BL3291">
            <v>0</v>
          </cell>
        </row>
        <row r="3292">
          <cell r="B3292" t="str">
            <v>2.1.04.01.00318</v>
          </cell>
          <cell r="C3292" t="str">
            <v xml:space="preserve">NV HUI SHUN HAI                                   </v>
          </cell>
          <cell r="D3292">
            <v>5</v>
          </cell>
          <cell r="E3292">
            <v>0</v>
          </cell>
          <cell r="F3292">
            <v>0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  <cell r="O3292">
            <v>0</v>
          </cell>
          <cell r="P3292">
            <v>0</v>
          </cell>
          <cell r="Q3292">
            <v>0</v>
          </cell>
          <cell r="R3292">
            <v>0</v>
          </cell>
          <cell r="S3292">
            <v>0</v>
          </cell>
          <cell r="T3292">
            <v>0</v>
          </cell>
          <cell r="U3292">
            <v>0</v>
          </cell>
          <cell r="V3292">
            <v>0</v>
          </cell>
          <cell r="W3292">
            <v>0</v>
          </cell>
          <cell r="X3292">
            <v>0</v>
          </cell>
          <cell r="Y3292">
            <v>0</v>
          </cell>
          <cell r="Z3292">
            <v>0</v>
          </cell>
          <cell r="AA3292">
            <v>0</v>
          </cell>
          <cell r="AB3292">
            <v>0</v>
          </cell>
          <cell r="AC3292">
            <v>0</v>
          </cell>
          <cell r="AD3292">
            <v>0</v>
          </cell>
          <cell r="AE3292">
            <v>0</v>
          </cell>
          <cell r="AF3292">
            <v>0</v>
          </cell>
          <cell r="AG3292">
            <v>0</v>
          </cell>
          <cell r="AH3292">
            <v>0</v>
          </cell>
          <cell r="AI3292">
            <v>0</v>
          </cell>
          <cell r="AJ3292">
            <v>0</v>
          </cell>
          <cell r="AK3292">
            <v>0</v>
          </cell>
          <cell r="AL3292">
            <v>106530</v>
          </cell>
          <cell r="AM3292">
            <v>36390</v>
          </cell>
          <cell r="AN3292">
            <v>0</v>
          </cell>
          <cell r="AO3292">
            <v>0</v>
          </cell>
          <cell r="AP3292">
            <v>0</v>
          </cell>
          <cell r="AQ3292">
            <v>0</v>
          </cell>
          <cell r="AR3292">
            <v>0</v>
          </cell>
          <cell r="AS3292">
            <v>0</v>
          </cell>
          <cell r="AT3292">
            <v>0</v>
          </cell>
          <cell r="AU3292">
            <v>0</v>
          </cell>
          <cell r="AV3292">
            <v>0</v>
          </cell>
          <cell r="AW3292">
            <v>0</v>
          </cell>
          <cell r="AX3292">
            <v>0</v>
          </cell>
          <cell r="AY3292">
            <v>0</v>
          </cell>
          <cell r="AZ3292">
            <v>0</v>
          </cell>
          <cell r="BA3292">
            <v>0</v>
          </cell>
          <cell r="BB3292">
            <v>0</v>
          </cell>
          <cell r="BC3292">
            <v>0</v>
          </cell>
          <cell r="BD3292">
            <v>0</v>
          </cell>
          <cell r="BE3292">
            <v>0</v>
          </cell>
          <cell r="BF3292">
            <v>0</v>
          </cell>
          <cell r="BG3292">
            <v>0</v>
          </cell>
          <cell r="BH3292">
            <v>0</v>
          </cell>
          <cell r="BI3292">
            <v>0</v>
          </cell>
          <cell r="BJ3292">
            <v>0</v>
          </cell>
          <cell r="BK3292">
            <v>0</v>
          </cell>
          <cell r="BL3292">
            <v>0</v>
          </cell>
        </row>
        <row r="3293">
          <cell r="B3293" t="str">
            <v>2.1.04.01.00319</v>
          </cell>
          <cell r="C3293" t="str">
            <v xml:space="preserve">NV LOK RAJESHWARI                                 </v>
          </cell>
          <cell r="D3293">
            <v>5</v>
          </cell>
          <cell r="E3293">
            <v>0</v>
          </cell>
          <cell r="F3293">
            <v>0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  <cell r="O3293">
            <v>0</v>
          </cell>
          <cell r="P3293">
            <v>0</v>
          </cell>
          <cell r="Q3293">
            <v>0</v>
          </cell>
          <cell r="R3293">
            <v>0</v>
          </cell>
          <cell r="S3293">
            <v>0</v>
          </cell>
          <cell r="T3293">
            <v>0</v>
          </cell>
          <cell r="U3293">
            <v>0</v>
          </cell>
          <cell r="V3293">
            <v>0</v>
          </cell>
          <cell r="W3293">
            <v>0</v>
          </cell>
          <cell r="X3293">
            <v>0</v>
          </cell>
          <cell r="Y3293">
            <v>0</v>
          </cell>
          <cell r="Z3293">
            <v>0</v>
          </cell>
          <cell r="AA3293">
            <v>0</v>
          </cell>
          <cell r="AB3293">
            <v>0</v>
          </cell>
          <cell r="AC3293">
            <v>0</v>
          </cell>
          <cell r="AD3293">
            <v>0</v>
          </cell>
          <cell r="AE3293">
            <v>0</v>
          </cell>
          <cell r="AF3293">
            <v>0</v>
          </cell>
          <cell r="AG3293">
            <v>0</v>
          </cell>
          <cell r="AH3293">
            <v>0</v>
          </cell>
          <cell r="AI3293">
            <v>0</v>
          </cell>
          <cell r="AJ3293">
            <v>0</v>
          </cell>
          <cell r="AK3293">
            <v>0</v>
          </cell>
          <cell r="AL3293">
            <v>0</v>
          </cell>
          <cell r="AM3293">
            <v>77688</v>
          </cell>
          <cell r="AN3293">
            <v>77701.36</v>
          </cell>
          <cell r="AO3293">
            <v>0</v>
          </cell>
          <cell r="AP3293">
            <v>0</v>
          </cell>
          <cell r="AQ3293">
            <v>0</v>
          </cell>
          <cell r="AR3293">
            <v>0</v>
          </cell>
          <cell r="AS3293">
            <v>0</v>
          </cell>
          <cell r="AT3293">
            <v>0</v>
          </cell>
          <cell r="AU3293">
            <v>0</v>
          </cell>
          <cell r="AV3293">
            <v>0</v>
          </cell>
          <cell r="AW3293">
            <v>0</v>
          </cell>
          <cell r="AX3293">
            <v>0</v>
          </cell>
          <cell r="AY3293">
            <v>0</v>
          </cell>
          <cell r="AZ3293">
            <v>0</v>
          </cell>
          <cell r="BA3293">
            <v>0</v>
          </cell>
          <cell r="BB3293">
            <v>0</v>
          </cell>
          <cell r="BC3293">
            <v>0</v>
          </cell>
          <cell r="BD3293">
            <v>0</v>
          </cell>
          <cell r="BE3293">
            <v>0</v>
          </cell>
          <cell r="BF3293">
            <v>0</v>
          </cell>
          <cell r="BG3293">
            <v>0</v>
          </cell>
          <cell r="BH3293">
            <v>0</v>
          </cell>
          <cell r="BI3293">
            <v>0</v>
          </cell>
          <cell r="BJ3293">
            <v>0</v>
          </cell>
          <cell r="BK3293">
            <v>0</v>
          </cell>
          <cell r="BL3293">
            <v>0</v>
          </cell>
        </row>
        <row r="3294">
          <cell r="B3294" t="str">
            <v>2.1.04.01.00320</v>
          </cell>
          <cell r="C3294" t="str">
            <v xml:space="preserve">NV MALYOVITZA                                     </v>
          </cell>
          <cell r="D3294">
            <v>5</v>
          </cell>
          <cell r="E3294">
            <v>0</v>
          </cell>
          <cell r="F3294">
            <v>0</v>
          </cell>
          <cell r="G3294">
            <v>0</v>
          </cell>
          <cell r="H3294">
            <v>0</v>
          </cell>
          <cell r="I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  <cell r="O3294">
            <v>0</v>
          </cell>
          <cell r="P3294">
            <v>0</v>
          </cell>
          <cell r="Q3294">
            <v>0</v>
          </cell>
          <cell r="R3294">
            <v>0</v>
          </cell>
          <cell r="S3294">
            <v>0</v>
          </cell>
          <cell r="T3294">
            <v>0</v>
          </cell>
          <cell r="U3294">
            <v>0</v>
          </cell>
          <cell r="V3294">
            <v>0</v>
          </cell>
          <cell r="W3294">
            <v>0</v>
          </cell>
          <cell r="X3294">
            <v>0</v>
          </cell>
          <cell r="Y3294">
            <v>0</v>
          </cell>
          <cell r="Z3294">
            <v>0</v>
          </cell>
          <cell r="AA3294">
            <v>0</v>
          </cell>
          <cell r="AB3294">
            <v>0</v>
          </cell>
          <cell r="AC3294">
            <v>0</v>
          </cell>
          <cell r="AD3294">
            <v>0</v>
          </cell>
          <cell r="AE3294">
            <v>0</v>
          </cell>
          <cell r="AF3294">
            <v>0</v>
          </cell>
          <cell r="AG3294">
            <v>0</v>
          </cell>
          <cell r="AH3294">
            <v>0</v>
          </cell>
          <cell r="AI3294">
            <v>0</v>
          </cell>
          <cell r="AJ3294">
            <v>0</v>
          </cell>
          <cell r="AK3294">
            <v>0</v>
          </cell>
          <cell r="AL3294">
            <v>0</v>
          </cell>
          <cell r="AM3294">
            <v>520507.14</v>
          </cell>
          <cell r="AN3294">
            <v>0</v>
          </cell>
          <cell r="AO3294">
            <v>0</v>
          </cell>
          <cell r="AP3294">
            <v>0</v>
          </cell>
          <cell r="AQ3294">
            <v>0</v>
          </cell>
          <cell r="AR3294">
            <v>0</v>
          </cell>
          <cell r="AS3294">
            <v>0</v>
          </cell>
          <cell r="AT3294">
            <v>0</v>
          </cell>
          <cell r="AU3294">
            <v>0</v>
          </cell>
          <cell r="AV3294">
            <v>0</v>
          </cell>
          <cell r="AW3294">
            <v>0</v>
          </cell>
          <cell r="AX3294">
            <v>0</v>
          </cell>
          <cell r="AY3294">
            <v>0</v>
          </cell>
          <cell r="AZ3294">
            <v>0</v>
          </cell>
          <cell r="BA3294">
            <v>0</v>
          </cell>
          <cell r="BB3294">
            <v>0</v>
          </cell>
          <cell r="BC3294">
            <v>0</v>
          </cell>
          <cell r="BD3294">
            <v>0</v>
          </cell>
          <cell r="BE3294">
            <v>0</v>
          </cell>
          <cell r="BF3294">
            <v>0</v>
          </cell>
          <cell r="BG3294">
            <v>0</v>
          </cell>
          <cell r="BH3294">
            <v>0</v>
          </cell>
          <cell r="BI3294">
            <v>0</v>
          </cell>
          <cell r="BJ3294">
            <v>0</v>
          </cell>
          <cell r="BK3294">
            <v>0</v>
          </cell>
          <cell r="BL3294">
            <v>0</v>
          </cell>
        </row>
        <row r="3295">
          <cell r="B3295" t="str">
            <v>2.1.04.01.00321</v>
          </cell>
          <cell r="C3295" t="str">
            <v xml:space="preserve">NV ELVER                                          </v>
          </cell>
          <cell r="D3295">
            <v>5</v>
          </cell>
          <cell r="E3295">
            <v>0</v>
          </cell>
          <cell r="F3295">
            <v>0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  <cell r="O3295">
            <v>0</v>
          </cell>
          <cell r="P3295">
            <v>0</v>
          </cell>
          <cell r="Q3295">
            <v>0</v>
          </cell>
          <cell r="R3295">
            <v>0</v>
          </cell>
          <cell r="S3295">
            <v>0</v>
          </cell>
          <cell r="T3295">
            <v>0</v>
          </cell>
          <cell r="U3295">
            <v>0</v>
          </cell>
          <cell r="V3295">
            <v>0</v>
          </cell>
          <cell r="W3295">
            <v>0</v>
          </cell>
          <cell r="X3295">
            <v>0</v>
          </cell>
          <cell r="Y3295">
            <v>0</v>
          </cell>
          <cell r="Z3295">
            <v>0</v>
          </cell>
          <cell r="AA3295">
            <v>0</v>
          </cell>
          <cell r="AB3295">
            <v>0</v>
          </cell>
          <cell r="AC3295">
            <v>0</v>
          </cell>
          <cell r="AD3295">
            <v>0</v>
          </cell>
          <cell r="AE3295">
            <v>0</v>
          </cell>
          <cell r="AF3295">
            <v>0</v>
          </cell>
          <cell r="AG3295">
            <v>0</v>
          </cell>
          <cell r="AH3295">
            <v>0</v>
          </cell>
          <cell r="AI3295">
            <v>0</v>
          </cell>
          <cell r="AJ3295">
            <v>0</v>
          </cell>
          <cell r="AK3295">
            <v>0</v>
          </cell>
          <cell r="AL3295">
            <v>0</v>
          </cell>
          <cell r="AM3295">
            <v>18328.11</v>
          </cell>
          <cell r="AN3295">
            <v>0</v>
          </cell>
          <cell r="AO3295">
            <v>0</v>
          </cell>
          <cell r="AP3295">
            <v>0</v>
          </cell>
          <cell r="AQ3295">
            <v>0</v>
          </cell>
          <cell r="AR3295">
            <v>0</v>
          </cell>
          <cell r="AS3295">
            <v>0</v>
          </cell>
          <cell r="AT3295">
            <v>0</v>
          </cell>
          <cell r="AU3295">
            <v>0</v>
          </cell>
          <cell r="AV3295">
            <v>0</v>
          </cell>
          <cell r="AW3295">
            <v>0</v>
          </cell>
          <cell r="AX3295">
            <v>0</v>
          </cell>
          <cell r="AY3295">
            <v>0</v>
          </cell>
          <cell r="AZ3295">
            <v>0</v>
          </cell>
          <cell r="BA3295">
            <v>0</v>
          </cell>
          <cell r="BB3295">
            <v>0</v>
          </cell>
          <cell r="BC3295">
            <v>0</v>
          </cell>
          <cell r="BD3295">
            <v>0</v>
          </cell>
          <cell r="BE3295">
            <v>0</v>
          </cell>
          <cell r="BF3295">
            <v>0</v>
          </cell>
          <cell r="BG3295">
            <v>0</v>
          </cell>
          <cell r="BH3295">
            <v>0</v>
          </cell>
          <cell r="BI3295">
            <v>0</v>
          </cell>
          <cell r="BJ3295">
            <v>0</v>
          </cell>
          <cell r="BK3295">
            <v>0</v>
          </cell>
          <cell r="BL3295">
            <v>0</v>
          </cell>
        </row>
        <row r="3296">
          <cell r="B3296" t="str">
            <v>2.1.04.01.00322</v>
          </cell>
          <cell r="C3296" t="str">
            <v xml:space="preserve">NV LUCAS OLDENDORFT                               </v>
          </cell>
          <cell r="D3296">
            <v>5</v>
          </cell>
          <cell r="E3296">
            <v>0</v>
          </cell>
          <cell r="F3296">
            <v>0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  <cell r="O3296">
            <v>0</v>
          </cell>
          <cell r="P3296">
            <v>0</v>
          </cell>
          <cell r="Q3296">
            <v>0</v>
          </cell>
          <cell r="R3296">
            <v>0</v>
          </cell>
          <cell r="S3296">
            <v>0</v>
          </cell>
          <cell r="T3296">
            <v>0</v>
          </cell>
          <cell r="U3296">
            <v>0</v>
          </cell>
          <cell r="V3296">
            <v>0</v>
          </cell>
          <cell r="W3296">
            <v>0</v>
          </cell>
          <cell r="X3296">
            <v>0</v>
          </cell>
          <cell r="Y3296">
            <v>0</v>
          </cell>
          <cell r="Z3296">
            <v>0</v>
          </cell>
          <cell r="AA3296">
            <v>0</v>
          </cell>
          <cell r="AB3296">
            <v>0</v>
          </cell>
          <cell r="AC3296">
            <v>0</v>
          </cell>
          <cell r="AD3296">
            <v>0</v>
          </cell>
          <cell r="AE3296">
            <v>0</v>
          </cell>
          <cell r="AF3296">
            <v>0</v>
          </cell>
          <cell r="AG3296">
            <v>0</v>
          </cell>
          <cell r="AH3296">
            <v>0</v>
          </cell>
          <cell r="AI3296">
            <v>0</v>
          </cell>
          <cell r="AJ3296">
            <v>0</v>
          </cell>
          <cell r="AK3296">
            <v>0</v>
          </cell>
          <cell r="AL3296">
            <v>0</v>
          </cell>
          <cell r="AM3296">
            <v>0</v>
          </cell>
          <cell r="AN3296">
            <v>244716</v>
          </cell>
          <cell r="AO3296">
            <v>198836.48000000001</v>
          </cell>
          <cell r="AP3296">
            <v>0</v>
          </cell>
          <cell r="AQ3296">
            <v>0</v>
          </cell>
          <cell r="AR3296">
            <v>0</v>
          </cell>
          <cell r="AS3296">
            <v>0</v>
          </cell>
          <cell r="AT3296">
            <v>0</v>
          </cell>
          <cell r="AU3296">
            <v>0</v>
          </cell>
          <cell r="AV3296">
            <v>0</v>
          </cell>
          <cell r="AW3296">
            <v>0</v>
          </cell>
          <cell r="AX3296">
            <v>0</v>
          </cell>
          <cell r="AY3296">
            <v>0</v>
          </cell>
          <cell r="AZ3296">
            <v>0</v>
          </cell>
          <cell r="BA3296">
            <v>0</v>
          </cell>
          <cell r="BB3296">
            <v>0</v>
          </cell>
          <cell r="BC3296">
            <v>0</v>
          </cell>
          <cell r="BD3296">
            <v>0</v>
          </cell>
          <cell r="BE3296">
            <v>0</v>
          </cell>
          <cell r="BF3296">
            <v>0</v>
          </cell>
          <cell r="BG3296">
            <v>0</v>
          </cell>
          <cell r="BH3296">
            <v>0</v>
          </cell>
          <cell r="BI3296">
            <v>0</v>
          </cell>
          <cell r="BJ3296">
            <v>0</v>
          </cell>
          <cell r="BK3296">
            <v>0</v>
          </cell>
          <cell r="BL3296">
            <v>0</v>
          </cell>
        </row>
        <row r="3297">
          <cell r="B3297" t="str">
            <v>2.1.04.01.00323</v>
          </cell>
          <cell r="C3297" t="str">
            <v xml:space="preserve">NV ILEANA                                         </v>
          </cell>
          <cell r="D3297">
            <v>5</v>
          </cell>
          <cell r="E3297">
            <v>0</v>
          </cell>
          <cell r="F3297">
            <v>0</v>
          </cell>
          <cell r="G3297">
            <v>0</v>
          </cell>
          <cell r="H3297">
            <v>0</v>
          </cell>
          <cell r="I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  <cell r="O3297">
            <v>0</v>
          </cell>
          <cell r="P3297">
            <v>0</v>
          </cell>
          <cell r="Q3297">
            <v>0</v>
          </cell>
          <cell r="R3297">
            <v>0</v>
          </cell>
          <cell r="S3297">
            <v>0</v>
          </cell>
          <cell r="T3297">
            <v>0</v>
          </cell>
          <cell r="U3297">
            <v>0</v>
          </cell>
          <cell r="V3297">
            <v>0</v>
          </cell>
          <cell r="W3297">
            <v>0</v>
          </cell>
          <cell r="X3297">
            <v>0</v>
          </cell>
          <cell r="Y3297">
            <v>0</v>
          </cell>
          <cell r="Z3297">
            <v>0</v>
          </cell>
          <cell r="AA3297">
            <v>0</v>
          </cell>
          <cell r="AB3297">
            <v>0</v>
          </cell>
          <cell r="AC3297">
            <v>0</v>
          </cell>
          <cell r="AD3297">
            <v>0</v>
          </cell>
          <cell r="AE3297">
            <v>0</v>
          </cell>
          <cell r="AF3297">
            <v>0</v>
          </cell>
          <cell r="AG3297">
            <v>0</v>
          </cell>
          <cell r="AH3297">
            <v>0</v>
          </cell>
          <cell r="AI3297">
            <v>0</v>
          </cell>
          <cell r="AJ3297">
            <v>0</v>
          </cell>
          <cell r="AK3297">
            <v>0</v>
          </cell>
          <cell r="AL3297">
            <v>0</v>
          </cell>
          <cell r="AM3297">
            <v>141636</v>
          </cell>
          <cell r="AN3297">
            <v>50692.22</v>
          </cell>
          <cell r="AO3297">
            <v>0</v>
          </cell>
          <cell r="AP3297">
            <v>0</v>
          </cell>
          <cell r="AQ3297">
            <v>0</v>
          </cell>
          <cell r="AR3297">
            <v>0</v>
          </cell>
          <cell r="AS3297">
            <v>0</v>
          </cell>
          <cell r="AT3297">
            <v>0</v>
          </cell>
          <cell r="AU3297">
            <v>0</v>
          </cell>
          <cell r="AV3297">
            <v>0</v>
          </cell>
          <cell r="AW3297">
            <v>0</v>
          </cell>
          <cell r="AX3297">
            <v>0</v>
          </cell>
          <cell r="AY3297">
            <v>0</v>
          </cell>
          <cell r="AZ3297">
            <v>0</v>
          </cell>
          <cell r="BA3297">
            <v>0</v>
          </cell>
          <cell r="BB3297">
            <v>0</v>
          </cell>
          <cell r="BC3297">
            <v>0</v>
          </cell>
          <cell r="BD3297">
            <v>0</v>
          </cell>
          <cell r="BE3297">
            <v>0</v>
          </cell>
          <cell r="BF3297">
            <v>0</v>
          </cell>
          <cell r="BG3297">
            <v>0</v>
          </cell>
          <cell r="BH3297">
            <v>0</v>
          </cell>
          <cell r="BI3297">
            <v>0</v>
          </cell>
          <cell r="BJ3297">
            <v>0</v>
          </cell>
          <cell r="BK3297">
            <v>0</v>
          </cell>
          <cell r="BL3297">
            <v>0</v>
          </cell>
        </row>
        <row r="3298">
          <cell r="B3298" t="str">
            <v>2.1.04.01.00324</v>
          </cell>
          <cell r="C3298" t="str">
            <v xml:space="preserve">NV KATERINA G                                     </v>
          </cell>
          <cell r="D3298">
            <v>5</v>
          </cell>
          <cell r="E3298">
            <v>0</v>
          </cell>
          <cell r="F3298">
            <v>0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  <cell r="O3298">
            <v>0</v>
          </cell>
          <cell r="P3298">
            <v>0</v>
          </cell>
          <cell r="Q3298">
            <v>0</v>
          </cell>
          <cell r="R3298">
            <v>0</v>
          </cell>
          <cell r="S3298">
            <v>0</v>
          </cell>
          <cell r="T3298">
            <v>0</v>
          </cell>
          <cell r="U3298">
            <v>0</v>
          </cell>
          <cell r="V3298">
            <v>0</v>
          </cell>
          <cell r="W3298">
            <v>0</v>
          </cell>
          <cell r="X3298">
            <v>0</v>
          </cell>
          <cell r="Y3298">
            <v>0</v>
          </cell>
          <cell r="Z3298">
            <v>0</v>
          </cell>
          <cell r="AA3298">
            <v>0</v>
          </cell>
          <cell r="AB3298">
            <v>0</v>
          </cell>
          <cell r="AC3298">
            <v>0</v>
          </cell>
          <cell r="AD3298">
            <v>0</v>
          </cell>
          <cell r="AE3298">
            <v>0</v>
          </cell>
          <cell r="AF3298">
            <v>0</v>
          </cell>
          <cell r="AG3298">
            <v>0</v>
          </cell>
          <cell r="AH3298">
            <v>0</v>
          </cell>
          <cell r="AI3298">
            <v>0</v>
          </cell>
          <cell r="AJ3298">
            <v>0</v>
          </cell>
          <cell r="AK3298">
            <v>0</v>
          </cell>
          <cell r="AL3298">
            <v>0</v>
          </cell>
          <cell r="AM3298">
            <v>45936</v>
          </cell>
          <cell r="AN3298">
            <v>0</v>
          </cell>
          <cell r="AO3298">
            <v>0</v>
          </cell>
          <cell r="AP3298">
            <v>0</v>
          </cell>
          <cell r="AQ3298">
            <v>0</v>
          </cell>
          <cell r="AR3298">
            <v>0</v>
          </cell>
          <cell r="AS3298">
            <v>0</v>
          </cell>
          <cell r="AT3298">
            <v>0</v>
          </cell>
          <cell r="AU3298">
            <v>0</v>
          </cell>
          <cell r="AV3298">
            <v>0</v>
          </cell>
          <cell r="AW3298">
            <v>0</v>
          </cell>
          <cell r="AX3298">
            <v>0</v>
          </cell>
          <cell r="AY3298">
            <v>0</v>
          </cell>
          <cell r="AZ3298">
            <v>0</v>
          </cell>
          <cell r="BA3298">
            <v>0</v>
          </cell>
          <cell r="BB3298">
            <v>0</v>
          </cell>
          <cell r="BC3298">
            <v>0</v>
          </cell>
          <cell r="BD3298">
            <v>0</v>
          </cell>
          <cell r="BE3298">
            <v>0</v>
          </cell>
          <cell r="BF3298">
            <v>0</v>
          </cell>
          <cell r="BG3298">
            <v>0</v>
          </cell>
          <cell r="BH3298">
            <v>0</v>
          </cell>
          <cell r="BI3298">
            <v>0</v>
          </cell>
          <cell r="BJ3298">
            <v>0</v>
          </cell>
          <cell r="BK3298">
            <v>0</v>
          </cell>
          <cell r="BL3298">
            <v>0</v>
          </cell>
        </row>
        <row r="3299">
          <cell r="B3299" t="str">
            <v>2.1.04.01.00325</v>
          </cell>
          <cell r="C3299" t="str">
            <v xml:space="preserve">NV PANORMOS                                       </v>
          </cell>
          <cell r="D3299">
            <v>5</v>
          </cell>
          <cell r="E3299">
            <v>0</v>
          </cell>
          <cell r="F3299">
            <v>0</v>
          </cell>
          <cell r="G3299">
            <v>0</v>
          </cell>
          <cell r="H3299">
            <v>0</v>
          </cell>
          <cell r="I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  <cell r="O3299">
            <v>0</v>
          </cell>
          <cell r="P3299">
            <v>0</v>
          </cell>
          <cell r="Q3299">
            <v>0</v>
          </cell>
          <cell r="R3299">
            <v>0</v>
          </cell>
          <cell r="S3299">
            <v>0</v>
          </cell>
          <cell r="T3299">
            <v>0</v>
          </cell>
          <cell r="U3299">
            <v>0</v>
          </cell>
          <cell r="V3299">
            <v>0</v>
          </cell>
          <cell r="W3299">
            <v>0</v>
          </cell>
          <cell r="X3299">
            <v>0</v>
          </cell>
          <cell r="Y3299">
            <v>0</v>
          </cell>
          <cell r="Z3299">
            <v>0</v>
          </cell>
          <cell r="AA3299">
            <v>0</v>
          </cell>
          <cell r="AB3299">
            <v>0</v>
          </cell>
          <cell r="AC3299">
            <v>0</v>
          </cell>
          <cell r="AD3299">
            <v>0</v>
          </cell>
          <cell r="AE3299">
            <v>0</v>
          </cell>
          <cell r="AF3299">
            <v>0</v>
          </cell>
          <cell r="AG3299">
            <v>0</v>
          </cell>
          <cell r="AH3299">
            <v>0</v>
          </cell>
          <cell r="AI3299">
            <v>0</v>
          </cell>
          <cell r="AJ3299">
            <v>0</v>
          </cell>
          <cell r="AK3299">
            <v>0</v>
          </cell>
          <cell r="AL3299">
            <v>0</v>
          </cell>
          <cell r="AM3299">
            <v>0</v>
          </cell>
          <cell r="AN3299">
            <v>101047.89</v>
          </cell>
          <cell r="AO3299">
            <v>0</v>
          </cell>
          <cell r="AP3299">
            <v>0</v>
          </cell>
          <cell r="AQ3299">
            <v>0</v>
          </cell>
          <cell r="AR3299">
            <v>0</v>
          </cell>
          <cell r="AS3299">
            <v>0</v>
          </cell>
          <cell r="AT3299">
            <v>0</v>
          </cell>
          <cell r="AU3299">
            <v>0</v>
          </cell>
          <cell r="AV3299">
            <v>0</v>
          </cell>
          <cell r="AW3299">
            <v>0</v>
          </cell>
          <cell r="AX3299">
            <v>0</v>
          </cell>
          <cell r="AY3299">
            <v>0</v>
          </cell>
          <cell r="AZ3299">
            <v>0</v>
          </cell>
          <cell r="BA3299">
            <v>0</v>
          </cell>
          <cell r="BB3299">
            <v>0</v>
          </cell>
          <cell r="BC3299">
            <v>0</v>
          </cell>
          <cell r="BD3299">
            <v>0</v>
          </cell>
          <cell r="BE3299">
            <v>0</v>
          </cell>
          <cell r="BF3299">
            <v>0</v>
          </cell>
          <cell r="BG3299">
            <v>0</v>
          </cell>
          <cell r="BH3299">
            <v>0</v>
          </cell>
          <cell r="BI3299">
            <v>0</v>
          </cell>
          <cell r="BJ3299">
            <v>0</v>
          </cell>
          <cell r="BK3299">
            <v>0</v>
          </cell>
          <cell r="BL3299">
            <v>0</v>
          </cell>
        </row>
        <row r="3300">
          <cell r="B3300" t="str">
            <v>2.1.04.01.00326</v>
          </cell>
          <cell r="C3300" t="str">
            <v xml:space="preserve">NV NORSUL BAHIA                                   </v>
          </cell>
          <cell r="D3300">
            <v>5</v>
          </cell>
          <cell r="E3300">
            <v>0</v>
          </cell>
          <cell r="F3300">
            <v>0</v>
          </cell>
          <cell r="G3300">
            <v>0</v>
          </cell>
          <cell r="H3300">
            <v>0</v>
          </cell>
          <cell r="I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  <cell r="AO3300">
            <v>0</v>
          </cell>
          <cell r="AP3300">
            <v>0</v>
          </cell>
          <cell r="AQ3300">
            <v>0</v>
          </cell>
          <cell r="AR3300">
            <v>0</v>
          </cell>
          <cell r="AS3300">
            <v>0</v>
          </cell>
          <cell r="AT3300">
            <v>0</v>
          </cell>
          <cell r="AU3300">
            <v>0</v>
          </cell>
          <cell r="AV3300">
            <v>0</v>
          </cell>
          <cell r="AW3300">
            <v>0</v>
          </cell>
          <cell r="AX3300">
            <v>0</v>
          </cell>
          <cell r="AY3300">
            <v>0</v>
          </cell>
          <cell r="AZ3300">
            <v>0</v>
          </cell>
          <cell r="BA3300">
            <v>0</v>
          </cell>
          <cell r="BB3300">
            <v>0</v>
          </cell>
          <cell r="BC3300">
            <v>0</v>
          </cell>
          <cell r="BD3300">
            <v>0</v>
          </cell>
          <cell r="BE3300">
            <v>0</v>
          </cell>
          <cell r="BF3300">
            <v>0</v>
          </cell>
          <cell r="BG3300">
            <v>0</v>
          </cell>
          <cell r="BH3300">
            <v>0</v>
          </cell>
          <cell r="BI3300">
            <v>0</v>
          </cell>
          <cell r="BJ3300">
            <v>0</v>
          </cell>
          <cell r="BK3300">
            <v>0</v>
          </cell>
          <cell r="BL3300">
            <v>0</v>
          </cell>
        </row>
        <row r="3301">
          <cell r="B3301" t="str">
            <v>2.1.04.01.00327</v>
          </cell>
          <cell r="C3301" t="str">
            <v xml:space="preserve">NV VIENNA WOOD N                                  </v>
          </cell>
          <cell r="D3301">
            <v>5</v>
          </cell>
          <cell r="E3301">
            <v>0</v>
          </cell>
          <cell r="F3301">
            <v>0</v>
          </cell>
          <cell r="G3301">
            <v>0</v>
          </cell>
          <cell r="H3301">
            <v>0</v>
          </cell>
          <cell r="I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  <cell r="O3301">
            <v>0</v>
          </cell>
          <cell r="P3301">
            <v>0</v>
          </cell>
          <cell r="Q3301">
            <v>0</v>
          </cell>
          <cell r="R3301">
            <v>0</v>
          </cell>
          <cell r="S3301">
            <v>0</v>
          </cell>
          <cell r="T3301">
            <v>0</v>
          </cell>
          <cell r="U3301">
            <v>0</v>
          </cell>
          <cell r="V3301">
            <v>0</v>
          </cell>
          <cell r="W3301">
            <v>0</v>
          </cell>
          <cell r="X3301">
            <v>0</v>
          </cell>
          <cell r="Y3301">
            <v>0</v>
          </cell>
          <cell r="Z3301">
            <v>0</v>
          </cell>
          <cell r="AA3301">
            <v>0</v>
          </cell>
          <cell r="AB3301">
            <v>0</v>
          </cell>
          <cell r="AC3301">
            <v>0</v>
          </cell>
          <cell r="AD3301">
            <v>0</v>
          </cell>
          <cell r="AE3301">
            <v>0</v>
          </cell>
          <cell r="AF3301">
            <v>0</v>
          </cell>
          <cell r="AG3301">
            <v>0</v>
          </cell>
          <cell r="AH3301">
            <v>0</v>
          </cell>
          <cell r="AI3301">
            <v>0</v>
          </cell>
          <cell r="AJ3301">
            <v>0</v>
          </cell>
          <cell r="AK3301">
            <v>0</v>
          </cell>
          <cell r="AL3301">
            <v>0</v>
          </cell>
          <cell r="AM3301">
            <v>0</v>
          </cell>
          <cell r="AN3301">
            <v>22701.78</v>
          </cell>
          <cell r="AO3301">
            <v>16280.51</v>
          </cell>
          <cell r="AP3301">
            <v>0</v>
          </cell>
          <cell r="AQ3301">
            <v>0</v>
          </cell>
          <cell r="AR3301">
            <v>0</v>
          </cell>
          <cell r="AS3301">
            <v>0</v>
          </cell>
          <cell r="AT3301">
            <v>0</v>
          </cell>
          <cell r="AU3301">
            <v>0</v>
          </cell>
          <cell r="AV3301">
            <v>0</v>
          </cell>
          <cell r="AW3301">
            <v>0</v>
          </cell>
          <cell r="AX3301">
            <v>0</v>
          </cell>
          <cell r="AY3301">
            <v>0</v>
          </cell>
          <cell r="AZ3301">
            <v>0</v>
          </cell>
          <cell r="BA3301">
            <v>0</v>
          </cell>
          <cell r="BB3301">
            <v>-81900</v>
          </cell>
          <cell r="BC3301">
            <v>19425</v>
          </cell>
          <cell r="BD3301">
            <v>0</v>
          </cell>
          <cell r="BE3301">
            <v>0</v>
          </cell>
          <cell r="BF3301">
            <v>0</v>
          </cell>
          <cell r="BG3301">
            <v>0</v>
          </cell>
          <cell r="BH3301">
            <v>0</v>
          </cell>
          <cell r="BI3301">
            <v>0</v>
          </cell>
          <cell r="BJ3301">
            <v>0</v>
          </cell>
          <cell r="BK3301">
            <v>0</v>
          </cell>
          <cell r="BL3301">
            <v>0</v>
          </cell>
        </row>
        <row r="3302">
          <cell r="B3302" t="str">
            <v>2.1.04.01.00328</v>
          </cell>
          <cell r="C3302" t="str">
            <v xml:space="preserve">NV WINNER                                         </v>
          </cell>
          <cell r="D3302">
            <v>5</v>
          </cell>
          <cell r="E3302">
            <v>0</v>
          </cell>
          <cell r="F3302">
            <v>0</v>
          </cell>
          <cell r="G3302">
            <v>0</v>
          </cell>
          <cell r="H3302">
            <v>0</v>
          </cell>
          <cell r="I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  <cell r="O3302">
            <v>0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  <cell r="T3302">
            <v>0</v>
          </cell>
          <cell r="U3302">
            <v>0</v>
          </cell>
          <cell r="V3302">
            <v>0</v>
          </cell>
          <cell r="W3302">
            <v>0</v>
          </cell>
          <cell r="X3302">
            <v>0</v>
          </cell>
          <cell r="Y3302">
            <v>0</v>
          </cell>
          <cell r="Z3302">
            <v>0</v>
          </cell>
          <cell r="AA3302">
            <v>0</v>
          </cell>
          <cell r="AB3302">
            <v>0</v>
          </cell>
          <cell r="AC3302">
            <v>0</v>
          </cell>
          <cell r="AD3302">
            <v>0</v>
          </cell>
          <cell r="AE3302">
            <v>0</v>
          </cell>
          <cell r="AF3302">
            <v>0</v>
          </cell>
          <cell r="AG3302">
            <v>0</v>
          </cell>
          <cell r="AH3302">
            <v>0</v>
          </cell>
          <cell r="AI3302">
            <v>0</v>
          </cell>
          <cell r="AJ3302">
            <v>0</v>
          </cell>
          <cell r="AK3302">
            <v>0</v>
          </cell>
          <cell r="AL3302">
            <v>0</v>
          </cell>
          <cell r="AM3302">
            <v>0</v>
          </cell>
          <cell r="AN3302">
            <v>100653.97</v>
          </cell>
          <cell r="AO3302">
            <v>0</v>
          </cell>
          <cell r="AP3302">
            <v>0</v>
          </cell>
          <cell r="AQ3302">
            <v>0</v>
          </cell>
          <cell r="AR3302">
            <v>0</v>
          </cell>
          <cell r="AS3302">
            <v>0</v>
          </cell>
          <cell r="AT3302">
            <v>0</v>
          </cell>
          <cell r="AU3302">
            <v>0</v>
          </cell>
          <cell r="AV3302">
            <v>0</v>
          </cell>
          <cell r="AW3302">
            <v>0</v>
          </cell>
          <cell r="AX3302">
            <v>0</v>
          </cell>
          <cell r="AY3302">
            <v>0</v>
          </cell>
          <cell r="AZ3302">
            <v>0</v>
          </cell>
          <cell r="BA3302">
            <v>0</v>
          </cell>
          <cell r="BB3302">
            <v>0</v>
          </cell>
          <cell r="BC3302">
            <v>109506.93</v>
          </cell>
          <cell r="BD3302">
            <v>0</v>
          </cell>
          <cell r="BE3302">
            <v>0</v>
          </cell>
          <cell r="BF3302">
            <v>0</v>
          </cell>
          <cell r="BG3302">
            <v>0</v>
          </cell>
          <cell r="BH3302">
            <v>0</v>
          </cell>
          <cell r="BI3302">
            <v>0</v>
          </cell>
          <cell r="BJ3302">
            <v>0</v>
          </cell>
          <cell r="BK3302">
            <v>0</v>
          </cell>
          <cell r="BL3302">
            <v>0</v>
          </cell>
        </row>
        <row r="3303">
          <cell r="B3303" t="str">
            <v>2.1.04.01.00329</v>
          </cell>
          <cell r="C3303" t="str">
            <v xml:space="preserve">NV ARCADIA                                        </v>
          </cell>
          <cell r="D3303">
            <v>5</v>
          </cell>
          <cell r="E3303">
            <v>0</v>
          </cell>
          <cell r="F3303">
            <v>0</v>
          </cell>
          <cell r="G3303">
            <v>0</v>
          </cell>
          <cell r="H3303">
            <v>0</v>
          </cell>
          <cell r="I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  <cell r="O3303">
            <v>0</v>
          </cell>
          <cell r="P3303">
            <v>0</v>
          </cell>
          <cell r="Q3303">
            <v>0</v>
          </cell>
          <cell r="R3303">
            <v>0</v>
          </cell>
          <cell r="S3303">
            <v>0</v>
          </cell>
          <cell r="T3303">
            <v>0</v>
          </cell>
          <cell r="U3303">
            <v>0</v>
          </cell>
          <cell r="V3303">
            <v>0</v>
          </cell>
          <cell r="W3303">
            <v>0</v>
          </cell>
          <cell r="X3303">
            <v>0</v>
          </cell>
          <cell r="Y3303">
            <v>0</v>
          </cell>
          <cell r="Z3303">
            <v>0</v>
          </cell>
          <cell r="AA3303">
            <v>0</v>
          </cell>
          <cell r="AB3303">
            <v>0</v>
          </cell>
          <cell r="AC3303">
            <v>0</v>
          </cell>
          <cell r="AD3303">
            <v>0</v>
          </cell>
          <cell r="AE3303">
            <v>0</v>
          </cell>
          <cell r="AF3303">
            <v>0</v>
          </cell>
          <cell r="AG3303">
            <v>0</v>
          </cell>
          <cell r="AH3303">
            <v>0</v>
          </cell>
          <cell r="AI3303">
            <v>0</v>
          </cell>
          <cell r="AJ3303">
            <v>0</v>
          </cell>
          <cell r="AK3303">
            <v>0</v>
          </cell>
          <cell r="AL3303">
            <v>0</v>
          </cell>
          <cell r="AM3303">
            <v>0</v>
          </cell>
          <cell r="AN3303">
            <v>328755</v>
          </cell>
          <cell r="AO3303">
            <v>0</v>
          </cell>
          <cell r="AP3303">
            <v>0</v>
          </cell>
          <cell r="AQ3303">
            <v>0</v>
          </cell>
          <cell r="AR3303">
            <v>0</v>
          </cell>
          <cell r="AS3303">
            <v>0</v>
          </cell>
          <cell r="AT3303">
            <v>0</v>
          </cell>
          <cell r="AU3303">
            <v>0</v>
          </cell>
          <cell r="AV3303">
            <v>0</v>
          </cell>
          <cell r="AW3303">
            <v>0</v>
          </cell>
          <cell r="AX3303">
            <v>0</v>
          </cell>
          <cell r="AY3303">
            <v>0</v>
          </cell>
          <cell r="AZ3303">
            <v>0</v>
          </cell>
          <cell r="BA3303">
            <v>0</v>
          </cell>
          <cell r="BB3303">
            <v>0</v>
          </cell>
          <cell r="BC3303">
            <v>0</v>
          </cell>
          <cell r="BD3303">
            <v>0</v>
          </cell>
          <cell r="BE3303">
            <v>0</v>
          </cell>
          <cell r="BF3303">
            <v>0</v>
          </cell>
          <cell r="BG3303">
            <v>0</v>
          </cell>
          <cell r="BH3303">
            <v>0</v>
          </cell>
          <cell r="BI3303">
            <v>0</v>
          </cell>
          <cell r="BJ3303">
            <v>0</v>
          </cell>
          <cell r="BK3303">
            <v>0</v>
          </cell>
          <cell r="BL3303">
            <v>0</v>
          </cell>
        </row>
        <row r="3304">
          <cell r="B3304" t="str">
            <v>2.1.04.01.00330</v>
          </cell>
          <cell r="C3304" t="str">
            <v xml:space="preserve">NV SAGA TIDE                                      </v>
          </cell>
          <cell r="D3304">
            <v>5</v>
          </cell>
          <cell r="E3304">
            <v>0</v>
          </cell>
          <cell r="F3304">
            <v>0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  <cell r="O3304">
            <v>0</v>
          </cell>
          <cell r="P3304">
            <v>0</v>
          </cell>
          <cell r="Q3304">
            <v>0</v>
          </cell>
          <cell r="R3304">
            <v>0</v>
          </cell>
          <cell r="S3304">
            <v>0</v>
          </cell>
          <cell r="T3304">
            <v>0</v>
          </cell>
          <cell r="U3304">
            <v>0</v>
          </cell>
          <cell r="V3304">
            <v>0</v>
          </cell>
          <cell r="W3304">
            <v>0</v>
          </cell>
          <cell r="X3304">
            <v>0</v>
          </cell>
          <cell r="Y3304">
            <v>0</v>
          </cell>
          <cell r="Z3304">
            <v>0</v>
          </cell>
          <cell r="AA3304">
            <v>0</v>
          </cell>
          <cell r="AB3304">
            <v>0</v>
          </cell>
          <cell r="AC3304">
            <v>0</v>
          </cell>
          <cell r="AD3304">
            <v>0</v>
          </cell>
          <cell r="AE3304">
            <v>0</v>
          </cell>
          <cell r="AF3304">
            <v>0</v>
          </cell>
          <cell r="AG3304">
            <v>0</v>
          </cell>
          <cell r="AH3304">
            <v>0</v>
          </cell>
          <cell r="AI3304">
            <v>0</v>
          </cell>
          <cell r="AJ3304">
            <v>0</v>
          </cell>
          <cell r="AK3304">
            <v>0</v>
          </cell>
          <cell r="AL3304">
            <v>0</v>
          </cell>
          <cell r="AM3304">
            <v>0</v>
          </cell>
          <cell r="AN3304">
            <v>7092.55</v>
          </cell>
          <cell r="AO3304">
            <v>0</v>
          </cell>
          <cell r="AP3304">
            <v>0</v>
          </cell>
          <cell r="AQ3304">
            <v>0</v>
          </cell>
          <cell r="AR3304">
            <v>0</v>
          </cell>
          <cell r="AS3304">
            <v>-30900</v>
          </cell>
          <cell r="AT3304">
            <v>9001.51</v>
          </cell>
          <cell r="AU3304">
            <v>9001.51</v>
          </cell>
          <cell r="AV3304">
            <v>0</v>
          </cell>
          <cell r="AW3304">
            <v>0</v>
          </cell>
          <cell r="AX3304">
            <v>0</v>
          </cell>
          <cell r="AY3304">
            <v>0</v>
          </cell>
          <cell r="AZ3304">
            <v>0</v>
          </cell>
          <cell r="BA3304">
            <v>0</v>
          </cell>
          <cell r="BB3304">
            <v>0</v>
          </cell>
          <cell r="BC3304">
            <v>0</v>
          </cell>
          <cell r="BD3304">
            <v>0</v>
          </cell>
          <cell r="BE3304">
            <v>0</v>
          </cell>
          <cell r="BF3304">
            <v>0</v>
          </cell>
          <cell r="BG3304">
            <v>0</v>
          </cell>
          <cell r="BH3304">
            <v>0</v>
          </cell>
          <cell r="BI3304">
            <v>0</v>
          </cell>
          <cell r="BJ3304">
            <v>0</v>
          </cell>
          <cell r="BK3304">
            <v>0</v>
          </cell>
          <cell r="BL3304">
            <v>0</v>
          </cell>
        </row>
        <row r="3305">
          <cell r="B3305" t="str">
            <v>2.1.04.01.00331</v>
          </cell>
          <cell r="C3305" t="str">
            <v xml:space="preserve">NV AXON QUEEN                                     </v>
          </cell>
          <cell r="D3305">
            <v>5</v>
          </cell>
          <cell r="E3305">
            <v>0</v>
          </cell>
          <cell r="F3305">
            <v>0</v>
          </cell>
          <cell r="G3305">
            <v>0</v>
          </cell>
          <cell r="H3305">
            <v>0</v>
          </cell>
          <cell r="I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  <cell r="O3305">
            <v>0</v>
          </cell>
          <cell r="P3305">
            <v>0</v>
          </cell>
          <cell r="Q3305">
            <v>0</v>
          </cell>
          <cell r="R3305">
            <v>0</v>
          </cell>
          <cell r="S3305">
            <v>0</v>
          </cell>
          <cell r="T3305">
            <v>0</v>
          </cell>
          <cell r="U3305">
            <v>0</v>
          </cell>
          <cell r="V3305">
            <v>0</v>
          </cell>
          <cell r="W3305">
            <v>0</v>
          </cell>
          <cell r="X3305">
            <v>0</v>
          </cell>
          <cell r="Y3305">
            <v>0</v>
          </cell>
          <cell r="Z3305">
            <v>0</v>
          </cell>
          <cell r="AA3305">
            <v>0</v>
          </cell>
          <cell r="AB3305">
            <v>0</v>
          </cell>
          <cell r="AC3305">
            <v>0</v>
          </cell>
          <cell r="AD3305">
            <v>0</v>
          </cell>
          <cell r="AE3305">
            <v>0</v>
          </cell>
          <cell r="AF3305">
            <v>0</v>
          </cell>
          <cell r="AG3305">
            <v>0</v>
          </cell>
          <cell r="AH3305">
            <v>0</v>
          </cell>
          <cell r="AI3305">
            <v>0</v>
          </cell>
          <cell r="AJ3305">
            <v>0</v>
          </cell>
          <cell r="AK3305">
            <v>0</v>
          </cell>
          <cell r="AL3305">
            <v>0</v>
          </cell>
          <cell r="AM3305">
            <v>0</v>
          </cell>
          <cell r="AN3305">
            <v>152075</v>
          </cell>
          <cell r="AO3305">
            <v>152075</v>
          </cell>
          <cell r="AP3305">
            <v>95131.27</v>
          </cell>
          <cell r="AQ3305">
            <v>95131.27</v>
          </cell>
          <cell r="AR3305">
            <v>95131.27</v>
          </cell>
          <cell r="AS3305">
            <v>95131.27</v>
          </cell>
          <cell r="AT3305">
            <v>95131.27</v>
          </cell>
          <cell r="AU3305">
            <v>95131.27</v>
          </cell>
          <cell r="AV3305">
            <v>95131.27</v>
          </cell>
          <cell r="AW3305">
            <v>143023.26999999999</v>
          </cell>
          <cell r="AX3305">
            <v>143023.26999999999</v>
          </cell>
          <cell r="AY3305">
            <v>143023.26999999999</v>
          </cell>
          <cell r="AZ3305">
            <v>143023.26999999999</v>
          </cell>
          <cell r="BA3305">
            <v>143023.26999999999</v>
          </cell>
          <cell r="BB3305">
            <v>143023.26999999999</v>
          </cell>
          <cell r="BC3305">
            <v>143023.26999999999</v>
          </cell>
          <cell r="BD3305">
            <v>0</v>
          </cell>
          <cell r="BE3305">
            <v>0</v>
          </cell>
          <cell r="BF3305">
            <v>0</v>
          </cell>
          <cell r="BG3305">
            <v>0</v>
          </cell>
          <cell r="BH3305">
            <v>0</v>
          </cell>
          <cell r="BI3305">
            <v>0</v>
          </cell>
          <cell r="BJ3305">
            <v>0</v>
          </cell>
          <cell r="BK3305">
            <v>0</v>
          </cell>
          <cell r="BL3305">
            <v>0</v>
          </cell>
        </row>
        <row r="3306">
          <cell r="B3306" t="str">
            <v>2.1.04.01.00332</v>
          </cell>
          <cell r="C3306" t="str">
            <v xml:space="preserve">NV DESTINO DOS                                    </v>
          </cell>
          <cell r="D3306">
            <v>5</v>
          </cell>
          <cell r="E3306">
            <v>0</v>
          </cell>
          <cell r="F3306">
            <v>0</v>
          </cell>
          <cell r="G3306">
            <v>0</v>
          </cell>
          <cell r="H3306">
            <v>0</v>
          </cell>
          <cell r="I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  <cell r="O3306">
            <v>0</v>
          </cell>
          <cell r="P3306">
            <v>0</v>
          </cell>
          <cell r="AO3306">
            <v>105632</v>
          </cell>
          <cell r="AP3306">
            <v>64071.68</v>
          </cell>
          <cell r="AQ3306">
            <v>0</v>
          </cell>
          <cell r="AR3306">
            <v>0</v>
          </cell>
          <cell r="AS3306">
            <v>0</v>
          </cell>
          <cell r="AT3306">
            <v>0</v>
          </cell>
          <cell r="AU3306">
            <v>0</v>
          </cell>
          <cell r="AV3306">
            <v>0</v>
          </cell>
          <cell r="AW3306">
            <v>0</v>
          </cell>
          <cell r="AX3306">
            <v>0</v>
          </cell>
          <cell r="AY3306">
            <v>0</v>
          </cell>
          <cell r="AZ3306">
            <v>0</v>
          </cell>
          <cell r="BA3306">
            <v>48880</v>
          </cell>
          <cell r="BB3306">
            <v>48880</v>
          </cell>
          <cell r="BC3306">
            <v>11747.35</v>
          </cell>
          <cell r="BD3306">
            <v>0</v>
          </cell>
          <cell r="BE3306">
            <v>0</v>
          </cell>
          <cell r="BF3306">
            <v>0</v>
          </cell>
          <cell r="BG3306">
            <v>0</v>
          </cell>
          <cell r="BH3306">
            <v>0</v>
          </cell>
          <cell r="BI3306">
            <v>0</v>
          </cell>
          <cell r="BJ3306">
            <v>0</v>
          </cell>
          <cell r="BK3306">
            <v>0</v>
          </cell>
          <cell r="BL3306">
            <v>0</v>
          </cell>
        </row>
        <row r="3307">
          <cell r="B3307" t="str">
            <v>2.1.04.01.00333</v>
          </cell>
          <cell r="C3307" t="str">
            <v xml:space="preserve">NV JOHNNY P                                       </v>
          </cell>
          <cell r="D3307">
            <v>5</v>
          </cell>
          <cell r="E3307">
            <v>0</v>
          </cell>
          <cell r="F3307">
            <v>0</v>
          </cell>
          <cell r="G3307">
            <v>0</v>
          </cell>
          <cell r="H3307">
            <v>0</v>
          </cell>
          <cell r="I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  <cell r="O3307">
            <v>0</v>
          </cell>
          <cell r="P3307">
            <v>0</v>
          </cell>
          <cell r="AO3307">
            <v>0</v>
          </cell>
          <cell r="AP3307">
            <v>0</v>
          </cell>
          <cell r="AQ3307">
            <v>0</v>
          </cell>
          <cell r="AR3307">
            <v>0</v>
          </cell>
          <cell r="AS3307">
            <v>140451.95000000001</v>
          </cell>
          <cell r="AT3307">
            <v>140451.95000000001</v>
          </cell>
          <cell r="AU3307">
            <v>140451.95000000001</v>
          </cell>
          <cell r="AV3307">
            <v>140451.95000000001</v>
          </cell>
          <cell r="AW3307">
            <v>140451.95000000001</v>
          </cell>
          <cell r="AX3307">
            <v>140451.95000000001</v>
          </cell>
          <cell r="AY3307">
            <v>140451.95000000001</v>
          </cell>
          <cell r="AZ3307">
            <v>140451.95000000001</v>
          </cell>
          <cell r="BA3307">
            <v>0</v>
          </cell>
          <cell r="BB3307">
            <v>0</v>
          </cell>
          <cell r="BC3307">
            <v>0</v>
          </cell>
          <cell r="BD3307">
            <v>0</v>
          </cell>
          <cell r="BE3307">
            <v>0</v>
          </cell>
          <cell r="BF3307">
            <v>0</v>
          </cell>
          <cell r="BG3307">
            <v>0</v>
          </cell>
          <cell r="BH3307">
            <v>0</v>
          </cell>
          <cell r="BI3307">
            <v>0</v>
          </cell>
          <cell r="BJ3307">
            <v>0</v>
          </cell>
          <cell r="BK3307">
            <v>0</v>
          </cell>
          <cell r="BL3307">
            <v>0</v>
          </cell>
        </row>
        <row r="3308">
          <cell r="B3308" t="str">
            <v>2.1.04.01.00334</v>
          </cell>
          <cell r="C3308" t="str">
            <v xml:space="preserve">NV POLYDEFKIS P                                   </v>
          </cell>
          <cell r="D3308">
            <v>5</v>
          </cell>
          <cell r="E3308">
            <v>0</v>
          </cell>
          <cell r="F3308">
            <v>0</v>
          </cell>
          <cell r="G3308">
            <v>0</v>
          </cell>
          <cell r="H3308">
            <v>0</v>
          </cell>
          <cell r="I3308">
            <v>0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AO3308">
            <v>0</v>
          </cell>
          <cell r="AP3308">
            <v>0</v>
          </cell>
          <cell r="AQ3308">
            <v>0</v>
          </cell>
          <cell r="AR3308">
            <v>0</v>
          </cell>
          <cell r="AS3308">
            <v>0</v>
          </cell>
          <cell r="AT3308">
            <v>0</v>
          </cell>
          <cell r="AU3308">
            <v>0</v>
          </cell>
          <cell r="AV3308">
            <v>0</v>
          </cell>
          <cell r="AW3308">
            <v>0</v>
          </cell>
          <cell r="AX3308">
            <v>-22017.25</v>
          </cell>
          <cell r="AY3308">
            <v>388113.34</v>
          </cell>
          <cell r="AZ3308">
            <v>49833</v>
          </cell>
          <cell r="BA3308">
            <v>50891.02</v>
          </cell>
          <cell r="BB3308">
            <v>49833</v>
          </cell>
          <cell r="BC3308">
            <v>0</v>
          </cell>
          <cell r="BD3308">
            <v>0</v>
          </cell>
          <cell r="BE3308">
            <v>0</v>
          </cell>
          <cell r="BF3308">
            <v>0</v>
          </cell>
          <cell r="BG3308">
            <v>0</v>
          </cell>
          <cell r="BH3308">
            <v>0</v>
          </cell>
          <cell r="BI3308">
            <v>0</v>
          </cell>
          <cell r="BJ3308">
            <v>0</v>
          </cell>
          <cell r="BK3308">
            <v>0</v>
          </cell>
          <cell r="BL3308">
            <v>0</v>
          </cell>
        </row>
        <row r="3309">
          <cell r="B3309" t="str">
            <v>2.1.04.01.00335</v>
          </cell>
          <cell r="C3309" t="str">
            <v xml:space="preserve">NV FRIENDSHIP                                     </v>
          </cell>
          <cell r="D3309">
            <v>5</v>
          </cell>
          <cell r="E3309">
            <v>0</v>
          </cell>
          <cell r="F3309">
            <v>0</v>
          </cell>
          <cell r="G3309">
            <v>0</v>
          </cell>
          <cell r="H3309">
            <v>0</v>
          </cell>
          <cell r="I3309">
            <v>0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  <cell r="O3309">
            <v>0</v>
          </cell>
          <cell r="P3309">
            <v>0</v>
          </cell>
          <cell r="AO3309">
            <v>0</v>
          </cell>
          <cell r="AP3309">
            <v>137926.32</v>
          </cell>
          <cell r="AQ3309">
            <v>0</v>
          </cell>
          <cell r="AR3309">
            <v>0</v>
          </cell>
          <cell r="AS3309">
            <v>0</v>
          </cell>
          <cell r="AT3309">
            <v>0</v>
          </cell>
          <cell r="AU3309">
            <v>0</v>
          </cell>
          <cell r="AV3309">
            <v>0</v>
          </cell>
          <cell r="AW3309">
            <v>0</v>
          </cell>
          <cell r="AX3309">
            <v>0</v>
          </cell>
          <cell r="AY3309">
            <v>0</v>
          </cell>
          <cell r="AZ3309">
            <v>0</v>
          </cell>
          <cell r="BA3309">
            <v>0</v>
          </cell>
          <cell r="BB3309">
            <v>0</v>
          </cell>
          <cell r="BC3309">
            <v>0</v>
          </cell>
          <cell r="BD3309">
            <v>0</v>
          </cell>
          <cell r="BE3309">
            <v>0</v>
          </cell>
          <cell r="BF3309">
            <v>0</v>
          </cell>
          <cell r="BG3309">
            <v>0</v>
          </cell>
          <cell r="BH3309">
            <v>0</v>
          </cell>
          <cell r="BI3309">
            <v>0</v>
          </cell>
          <cell r="BJ3309">
            <v>0</v>
          </cell>
          <cell r="BK3309">
            <v>0</v>
          </cell>
          <cell r="BL3309">
            <v>0</v>
          </cell>
        </row>
        <row r="3310">
          <cell r="B3310" t="str">
            <v>2.1.04.01.00336</v>
          </cell>
          <cell r="C3310" t="str">
            <v xml:space="preserve">NV ALYCIA                                         </v>
          </cell>
          <cell r="D3310">
            <v>5</v>
          </cell>
          <cell r="E3310">
            <v>0</v>
          </cell>
          <cell r="F3310">
            <v>0</v>
          </cell>
          <cell r="G3310">
            <v>0</v>
          </cell>
          <cell r="H3310">
            <v>0</v>
          </cell>
          <cell r="I3310">
            <v>0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  <cell r="O3310">
            <v>0</v>
          </cell>
          <cell r="P3310">
            <v>0</v>
          </cell>
          <cell r="AO3310">
            <v>0</v>
          </cell>
          <cell r="AP3310">
            <v>107797.37</v>
          </cell>
          <cell r="AQ3310">
            <v>0</v>
          </cell>
          <cell r="AR3310">
            <v>0</v>
          </cell>
          <cell r="AS3310">
            <v>0</v>
          </cell>
          <cell r="AT3310">
            <v>0</v>
          </cell>
          <cell r="AU3310">
            <v>0</v>
          </cell>
          <cell r="AV3310">
            <v>0</v>
          </cell>
          <cell r="AW3310">
            <v>0</v>
          </cell>
          <cell r="AX3310">
            <v>0</v>
          </cell>
          <cell r="AY3310">
            <v>0</v>
          </cell>
          <cell r="AZ3310">
            <v>0</v>
          </cell>
          <cell r="BA3310">
            <v>0</v>
          </cell>
          <cell r="BB3310">
            <v>0</v>
          </cell>
          <cell r="BC3310">
            <v>0</v>
          </cell>
          <cell r="BD3310">
            <v>0</v>
          </cell>
          <cell r="BE3310">
            <v>0</v>
          </cell>
          <cell r="BF3310">
            <v>0</v>
          </cell>
          <cell r="BG3310">
            <v>0</v>
          </cell>
          <cell r="BH3310">
            <v>0</v>
          </cell>
          <cell r="BI3310">
            <v>0</v>
          </cell>
          <cell r="BJ3310">
            <v>0</v>
          </cell>
          <cell r="BK3310">
            <v>0</v>
          </cell>
          <cell r="BL3310">
            <v>0</v>
          </cell>
        </row>
        <row r="3311">
          <cell r="B3311" t="str">
            <v>2.1.04.01.00337</v>
          </cell>
          <cell r="C3311" t="str">
            <v xml:space="preserve">NV SENATOR                                        </v>
          </cell>
          <cell r="D3311">
            <v>5</v>
          </cell>
          <cell r="E3311">
            <v>0</v>
          </cell>
          <cell r="F3311">
            <v>0</v>
          </cell>
          <cell r="G3311">
            <v>0</v>
          </cell>
          <cell r="H3311">
            <v>0</v>
          </cell>
          <cell r="I3311">
            <v>0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  <cell r="O3311">
            <v>0</v>
          </cell>
          <cell r="P3311">
            <v>0</v>
          </cell>
          <cell r="AO3311">
            <v>-158830.76</v>
          </cell>
          <cell r="AP3311">
            <v>0</v>
          </cell>
          <cell r="AQ3311">
            <v>0</v>
          </cell>
          <cell r="AR3311">
            <v>0</v>
          </cell>
          <cell r="AS3311">
            <v>0</v>
          </cell>
          <cell r="AT3311">
            <v>0</v>
          </cell>
          <cell r="AU3311">
            <v>0</v>
          </cell>
          <cell r="AV3311">
            <v>0</v>
          </cell>
          <cell r="AW3311">
            <v>0</v>
          </cell>
          <cell r="AX3311">
            <v>0</v>
          </cell>
          <cell r="AY3311">
            <v>0</v>
          </cell>
          <cell r="AZ3311">
            <v>0</v>
          </cell>
          <cell r="BA3311">
            <v>0</v>
          </cell>
          <cell r="BB3311">
            <v>0</v>
          </cell>
          <cell r="BC3311">
            <v>0</v>
          </cell>
          <cell r="BD3311">
            <v>0</v>
          </cell>
          <cell r="BE3311">
            <v>0</v>
          </cell>
          <cell r="BF3311">
            <v>0</v>
          </cell>
          <cell r="BG3311">
            <v>0</v>
          </cell>
          <cell r="BH3311">
            <v>0</v>
          </cell>
          <cell r="BI3311">
            <v>0</v>
          </cell>
          <cell r="BJ3311">
            <v>0</v>
          </cell>
          <cell r="BK3311">
            <v>0</v>
          </cell>
          <cell r="BL3311">
            <v>0</v>
          </cell>
        </row>
        <row r="3312">
          <cell r="B3312" t="str">
            <v>2.1.04.01.00338</v>
          </cell>
          <cell r="C3312" t="str">
            <v xml:space="preserve">NV ALTHEA                                         </v>
          </cell>
          <cell r="D3312">
            <v>5</v>
          </cell>
          <cell r="E3312">
            <v>0</v>
          </cell>
          <cell r="F3312">
            <v>0</v>
          </cell>
          <cell r="G3312">
            <v>0</v>
          </cell>
          <cell r="H3312">
            <v>0</v>
          </cell>
          <cell r="I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  <cell r="AO3312">
            <v>0</v>
          </cell>
          <cell r="AP3312">
            <v>143376.10999999999</v>
          </cell>
          <cell r="AQ3312">
            <v>137582.39000000001</v>
          </cell>
          <cell r="AR3312">
            <v>137582.39000000001</v>
          </cell>
          <cell r="AS3312">
            <v>137582.39000000001</v>
          </cell>
          <cell r="AT3312">
            <v>137582.39000000001</v>
          </cell>
          <cell r="AU3312">
            <v>137582.39000000001</v>
          </cell>
          <cell r="AV3312">
            <v>137582.39000000001</v>
          </cell>
          <cell r="AW3312">
            <v>137582.39000000001</v>
          </cell>
          <cell r="AX3312">
            <v>137582.39000000001</v>
          </cell>
          <cell r="AY3312">
            <v>137582.39000000001</v>
          </cell>
          <cell r="AZ3312">
            <v>137582.39000000001</v>
          </cell>
          <cell r="BA3312">
            <v>0</v>
          </cell>
          <cell r="BB3312">
            <v>0</v>
          </cell>
          <cell r="BC3312">
            <v>-49010</v>
          </cell>
          <cell r="BD3312">
            <v>0</v>
          </cell>
          <cell r="BE3312">
            <v>0</v>
          </cell>
          <cell r="BF3312">
            <v>0</v>
          </cell>
          <cell r="BG3312">
            <v>0</v>
          </cell>
          <cell r="BH3312">
            <v>0</v>
          </cell>
          <cell r="BI3312">
            <v>0</v>
          </cell>
          <cell r="BJ3312">
            <v>0</v>
          </cell>
          <cell r="BK3312">
            <v>0</v>
          </cell>
          <cell r="BL3312">
            <v>0</v>
          </cell>
        </row>
        <row r="3313">
          <cell r="B3313" t="str">
            <v>2.1.04.01.00339</v>
          </cell>
          <cell r="C3313" t="str">
            <v xml:space="preserve">NV NEDIM BEY                                      </v>
          </cell>
          <cell r="D3313">
            <v>5</v>
          </cell>
          <cell r="E3313">
            <v>0</v>
          </cell>
          <cell r="F3313">
            <v>0</v>
          </cell>
          <cell r="G3313">
            <v>0</v>
          </cell>
          <cell r="H3313">
            <v>0</v>
          </cell>
          <cell r="I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  <cell r="O3313">
            <v>0</v>
          </cell>
          <cell r="P3313">
            <v>0</v>
          </cell>
          <cell r="AO3313">
            <v>0</v>
          </cell>
          <cell r="AP3313">
            <v>39665.33</v>
          </cell>
          <cell r="AQ3313">
            <v>39665.33</v>
          </cell>
          <cell r="AR3313">
            <v>39665.33</v>
          </cell>
          <cell r="AS3313">
            <v>0</v>
          </cell>
          <cell r="AT3313">
            <v>0</v>
          </cell>
          <cell r="AU3313">
            <v>0</v>
          </cell>
          <cell r="AV3313">
            <v>0</v>
          </cell>
          <cell r="AW3313">
            <v>0</v>
          </cell>
          <cell r="AX3313">
            <v>0</v>
          </cell>
          <cell r="AY3313">
            <v>0</v>
          </cell>
          <cell r="AZ3313">
            <v>0</v>
          </cell>
          <cell r="BA3313">
            <v>0</v>
          </cell>
          <cell r="BB3313">
            <v>0</v>
          </cell>
          <cell r="BC3313">
            <v>0</v>
          </cell>
          <cell r="BD3313">
            <v>0</v>
          </cell>
          <cell r="BE3313">
            <v>0</v>
          </cell>
          <cell r="BF3313">
            <v>0</v>
          </cell>
          <cell r="BG3313">
            <v>0</v>
          </cell>
          <cell r="BH3313">
            <v>0</v>
          </cell>
          <cell r="BI3313">
            <v>0</v>
          </cell>
          <cell r="BJ3313">
            <v>0</v>
          </cell>
          <cell r="BK3313">
            <v>0</v>
          </cell>
          <cell r="BL3313">
            <v>0</v>
          </cell>
        </row>
        <row r="3314">
          <cell r="B3314" t="str">
            <v>2.1.04.01.00340</v>
          </cell>
          <cell r="C3314" t="str">
            <v xml:space="preserve">NV COSMAR                                         </v>
          </cell>
          <cell r="D3314">
            <v>5</v>
          </cell>
          <cell r="E3314">
            <v>0</v>
          </cell>
          <cell r="F3314">
            <v>0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  <cell r="O3314">
            <v>0</v>
          </cell>
          <cell r="P3314">
            <v>0</v>
          </cell>
          <cell r="AO3314">
            <v>0</v>
          </cell>
          <cell r="AP3314">
            <v>0</v>
          </cell>
          <cell r="AQ3314">
            <v>0</v>
          </cell>
          <cell r="AR3314">
            <v>0</v>
          </cell>
          <cell r="AS3314">
            <v>0</v>
          </cell>
          <cell r="AT3314">
            <v>0</v>
          </cell>
          <cell r="AU3314">
            <v>0</v>
          </cell>
          <cell r="AV3314">
            <v>0</v>
          </cell>
          <cell r="AW3314">
            <v>0</v>
          </cell>
          <cell r="AX3314">
            <v>0</v>
          </cell>
          <cell r="AY3314">
            <v>0</v>
          </cell>
          <cell r="AZ3314">
            <v>0</v>
          </cell>
          <cell r="BA3314">
            <v>0</v>
          </cell>
          <cell r="BB3314">
            <v>0</v>
          </cell>
          <cell r="BC3314">
            <v>0</v>
          </cell>
          <cell r="BD3314">
            <v>0</v>
          </cell>
          <cell r="BE3314">
            <v>0</v>
          </cell>
          <cell r="BF3314">
            <v>0</v>
          </cell>
          <cell r="BG3314">
            <v>0</v>
          </cell>
          <cell r="BH3314">
            <v>0</v>
          </cell>
          <cell r="BI3314">
            <v>0</v>
          </cell>
          <cell r="BJ3314">
            <v>0</v>
          </cell>
          <cell r="BK3314">
            <v>0</v>
          </cell>
          <cell r="BL3314">
            <v>0</v>
          </cell>
        </row>
        <row r="3315">
          <cell r="B3315" t="str">
            <v>2.1.04.01.00341</v>
          </cell>
          <cell r="C3315" t="str">
            <v xml:space="preserve">NV AGAMEMNON                                      </v>
          </cell>
          <cell r="D3315">
            <v>5</v>
          </cell>
          <cell r="E3315">
            <v>0</v>
          </cell>
          <cell r="F3315">
            <v>0</v>
          </cell>
          <cell r="G3315">
            <v>0</v>
          </cell>
          <cell r="H3315">
            <v>0</v>
          </cell>
          <cell r="I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  <cell r="O3315">
            <v>0</v>
          </cell>
          <cell r="P3315">
            <v>0</v>
          </cell>
          <cell r="AO3315">
            <v>0</v>
          </cell>
          <cell r="AP3315">
            <v>-27969.23</v>
          </cell>
          <cell r="AQ3315">
            <v>250279.3</v>
          </cell>
          <cell r="AR3315">
            <v>46889.82</v>
          </cell>
          <cell r="AS3315">
            <v>17.82</v>
          </cell>
          <cell r="AT3315">
            <v>17.82</v>
          </cell>
          <cell r="AU3315">
            <v>17.82</v>
          </cell>
          <cell r="AV3315">
            <v>0</v>
          </cell>
          <cell r="AW3315">
            <v>0</v>
          </cell>
          <cell r="AX3315">
            <v>0</v>
          </cell>
          <cell r="AY3315">
            <v>0</v>
          </cell>
          <cell r="AZ3315">
            <v>0</v>
          </cell>
          <cell r="BA3315">
            <v>0</v>
          </cell>
          <cell r="BB3315">
            <v>0</v>
          </cell>
          <cell r="BC3315">
            <v>0</v>
          </cell>
          <cell r="BD3315">
            <v>0</v>
          </cell>
          <cell r="BE3315">
            <v>0</v>
          </cell>
          <cell r="BF3315">
            <v>0</v>
          </cell>
          <cell r="BG3315">
            <v>0</v>
          </cell>
          <cell r="BH3315">
            <v>0</v>
          </cell>
          <cell r="BI3315">
            <v>0</v>
          </cell>
          <cell r="BJ3315">
            <v>0</v>
          </cell>
          <cell r="BK3315">
            <v>0</v>
          </cell>
          <cell r="BL3315">
            <v>0</v>
          </cell>
        </row>
        <row r="3316">
          <cell r="B3316" t="str">
            <v>2.1.04.01.00342</v>
          </cell>
          <cell r="C3316" t="str">
            <v xml:space="preserve">NV GREAT GAIN                                     </v>
          </cell>
          <cell r="D3316">
            <v>5</v>
          </cell>
          <cell r="E3316">
            <v>0</v>
          </cell>
          <cell r="F3316">
            <v>0</v>
          </cell>
          <cell r="G3316">
            <v>0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  <cell r="O3316">
            <v>0</v>
          </cell>
          <cell r="P3316">
            <v>0</v>
          </cell>
          <cell r="AO3316">
            <v>0</v>
          </cell>
          <cell r="AP3316">
            <v>72800</v>
          </cell>
          <cell r="AQ3316">
            <v>72800</v>
          </cell>
          <cell r="AR3316">
            <v>72800</v>
          </cell>
          <cell r="AS3316">
            <v>0</v>
          </cell>
          <cell r="AT3316">
            <v>0</v>
          </cell>
          <cell r="AU3316">
            <v>0</v>
          </cell>
          <cell r="AV3316">
            <v>0</v>
          </cell>
          <cell r="AW3316">
            <v>0</v>
          </cell>
          <cell r="AX3316">
            <v>0</v>
          </cell>
          <cell r="AY3316">
            <v>0</v>
          </cell>
          <cell r="AZ3316">
            <v>0</v>
          </cell>
          <cell r="BA3316">
            <v>0</v>
          </cell>
          <cell r="BB3316">
            <v>0</v>
          </cell>
          <cell r="BC3316">
            <v>0</v>
          </cell>
          <cell r="BD3316">
            <v>0</v>
          </cell>
          <cell r="BE3316">
            <v>0</v>
          </cell>
          <cell r="BF3316">
            <v>0</v>
          </cell>
          <cell r="BG3316">
            <v>0</v>
          </cell>
          <cell r="BH3316">
            <v>0</v>
          </cell>
          <cell r="BI3316">
            <v>0</v>
          </cell>
          <cell r="BJ3316">
            <v>0</v>
          </cell>
          <cell r="BK3316">
            <v>0</v>
          </cell>
          <cell r="BL3316">
            <v>0</v>
          </cell>
        </row>
        <row r="3317">
          <cell r="B3317" t="str">
            <v>2.1.04.01.00343</v>
          </cell>
          <cell r="C3317" t="str">
            <v xml:space="preserve">NV IKAN SELANGAT                                  </v>
          </cell>
          <cell r="D3317">
            <v>5</v>
          </cell>
          <cell r="E3317">
            <v>0</v>
          </cell>
          <cell r="F3317">
            <v>0</v>
          </cell>
          <cell r="G3317">
            <v>0</v>
          </cell>
          <cell r="H3317">
            <v>0</v>
          </cell>
          <cell r="I3317">
            <v>0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  <cell r="O3317">
            <v>0</v>
          </cell>
          <cell r="P3317">
            <v>0</v>
          </cell>
          <cell r="AO3317">
            <v>0</v>
          </cell>
          <cell r="AP3317">
            <v>338437.5</v>
          </cell>
          <cell r="AQ3317">
            <v>147901.95000000001</v>
          </cell>
          <cell r="AR3317">
            <v>76880.22</v>
          </cell>
          <cell r="AS3317">
            <v>76880.22</v>
          </cell>
          <cell r="AT3317">
            <v>76880.22</v>
          </cell>
          <cell r="AU3317">
            <v>76880.22</v>
          </cell>
          <cell r="AV3317">
            <v>76880.22</v>
          </cell>
          <cell r="AW3317">
            <v>76880.22</v>
          </cell>
          <cell r="AX3317">
            <v>76880.22</v>
          </cell>
          <cell r="AY3317">
            <v>76880.22</v>
          </cell>
          <cell r="AZ3317">
            <v>0</v>
          </cell>
          <cell r="BA3317">
            <v>0</v>
          </cell>
          <cell r="BB3317">
            <v>0</v>
          </cell>
          <cell r="BC3317">
            <v>0</v>
          </cell>
          <cell r="BD3317">
            <v>0</v>
          </cell>
          <cell r="BE3317">
            <v>0</v>
          </cell>
          <cell r="BF3317">
            <v>0</v>
          </cell>
          <cell r="BG3317">
            <v>0</v>
          </cell>
          <cell r="BH3317">
            <v>0</v>
          </cell>
          <cell r="BI3317">
            <v>0</v>
          </cell>
          <cell r="BJ3317">
            <v>0</v>
          </cell>
          <cell r="BK3317">
            <v>0</v>
          </cell>
          <cell r="BL3317">
            <v>0</v>
          </cell>
        </row>
        <row r="3318">
          <cell r="B3318" t="str">
            <v>2.1.04.01.00344</v>
          </cell>
          <cell r="C3318" t="str">
            <v xml:space="preserve">NV WESTWIND                                       </v>
          </cell>
          <cell r="D3318">
            <v>5</v>
          </cell>
          <cell r="E3318">
            <v>0</v>
          </cell>
          <cell r="F3318">
            <v>0</v>
          </cell>
          <cell r="G3318">
            <v>0</v>
          </cell>
          <cell r="H3318">
            <v>0</v>
          </cell>
          <cell r="I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  <cell r="O3318">
            <v>0</v>
          </cell>
          <cell r="P3318">
            <v>0</v>
          </cell>
          <cell r="AO3318">
            <v>0</v>
          </cell>
          <cell r="AP3318">
            <v>34620</v>
          </cell>
          <cell r="AQ3318">
            <v>34620</v>
          </cell>
          <cell r="AR3318">
            <v>16233.58</v>
          </cell>
          <cell r="AS3318">
            <v>16233.58</v>
          </cell>
          <cell r="AT3318">
            <v>16233.58</v>
          </cell>
          <cell r="AU3318">
            <v>16233.58</v>
          </cell>
          <cell r="AV3318">
            <v>16233.58</v>
          </cell>
          <cell r="AW3318">
            <v>16233.58</v>
          </cell>
          <cell r="AX3318">
            <v>16233.58</v>
          </cell>
          <cell r="AY3318">
            <v>16233.58</v>
          </cell>
          <cell r="AZ3318">
            <v>0</v>
          </cell>
          <cell r="BA3318">
            <v>0</v>
          </cell>
          <cell r="BB3318">
            <v>0</v>
          </cell>
          <cell r="BC3318">
            <v>0</v>
          </cell>
          <cell r="BD3318">
            <v>0</v>
          </cell>
          <cell r="BE3318">
            <v>0</v>
          </cell>
          <cell r="BF3318">
            <v>0</v>
          </cell>
          <cell r="BG3318">
            <v>0</v>
          </cell>
          <cell r="BH3318">
            <v>0</v>
          </cell>
          <cell r="BI3318">
            <v>0</v>
          </cell>
          <cell r="BJ3318">
            <v>0</v>
          </cell>
          <cell r="BK3318">
            <v>0</v>
          </cell>
          <cell r="BL3318">
            <v>0</v>
          </cell>
        </row>
        <row r="3319">
          <cell r="B3319" t="str">
            <v>2.1.04.01.00345</v>
          </cell>
          <cell r="C3319" t="str">
            <v xml:space="preserve">NV SHAWNEE PRINCESS                               </v>
          </cell>
          <cell r="D3319">
            <v>5</v>
          </cell>
          <cell r="E3319">
            <v>0</v>
          </cell>
          <cell r="F3319">
            <v>0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  <cell r="O3319">
            <v>0</v>
          </cell>
          <cell r="P3319">
            <v>0</v>
          </cell>
          <cell r="AO3319">
            <v>0</v>
          </cell>
          <cell r="AP3319">
            <v>143469.75</v>
          </cell>
          <cell r="AQ3319">
            <v>26526.82</v>
          </cell>
          <cell r="AR3319">
            <v>26526.82</v>
          </cell>
          <cell r="AS3319">
            <v>26526.82</v>
          </cell>
          <cell r="AT3319">
            <v>26526.82</v>
          </cell>
          <cell r="AU3319">
            <v>26526.82</v>
          </cell>
          <cell r="AV3319">
            <v>26526.82</v>
          </cell>
          <cell r="AW3319">
            <v>26526.82</v>
          </cell>
          <cell r="AX3319">
            <v>26526.82</v>
          </cell>
          <cell r="AY3319">
            <v>26526.82</v>
          </cell>
          <cell r="AZ3319">
            <v>0</v>
          </cell>
          <cell r="BA3319">
            <v>0</v>
          </cell>
          <cell r="BB3319">
            <v>0</v>
          </cell>
          <cell r="BC3319">
            <v>0</v>
          </cell>
          <cell r="BD3319">
            <v>0</v>
          </cell>
          <cell r="BE3319">
            <v>0</v>
          </cell>
          <cell r="BF3319">
            <v>0</v>
          </cell>
          <cell r="BG3319">
            <v>0</v>
          </cell>
          <cell r="BH3319">
            <v>0</v>
          </cell>
          <cell r="BI3319">
            <v>0</v>
          </cell>
          <cell r="BJ3319">
            <v>0</v>
          </cell>
          <cell r="BK3319">
            <v>0</v>
          </cell>
          <cell r="BL3319">
            <v>0</v>
          </cell>
        </row>
        <row r="3320">
          <cell r="B3320" t="str">
            <v>2.1.04.01.00346</v>
          </cell>
          <cell r="C3320" t="str">
            <v xml:space="preserve">NV LAKE CHAMPLAIN                                 </v>
          </cell>
          <cell r="D3320">
            <v>5</v>
          </cell>
          <cell r="E3320">
            <v>0</v>
          </cell>
          <cell r="F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  <cell r="O3320">
            <v>0</v>
          </cell>
          <cell r="P3320">
            <v>0</v>
          </cell>
          <cell r="AO3320">
            <v>0</v>
          </cell>
          <cell r="AP3320">
            <v>0</v>
          </cell>
          <cell r="AQ3320">
            <v>32717.58</v>
          </cell>
          <cell r="AR3320">
            <v>16903.46</v>
          </cell>
          <cell r="AS3320">
            <v>3682.67</v>
          </cell>
          <cell r="AT3320">
            <v>3682.67</v>
          </cell>
          <cell r="AU3320">
            <v>3682.67</v>
          </cell>
          <cell r="AV3320">
            <v>3682.67</v>
          </cell>
          <cell r="AW3320">
            <v>3682.67</v>
          </cell>
          <cell r="AX3320">
            <v>3682.67</v>
          </cell>
          <cell r="AY3320">
            <v>3682.67</v>
          </cell>
          <cell r="AZ3320">
            <v>0</v>
          </cell>
          <cell r="BA3320">
            <v>0</v>
          </cell>
          <cell r="BB3320">
            <v>0</v>
          </cell>
          <cell r="BC3320">
            <v>0</v>
          </cell>
          <cell r="BD3320">
            <v>0</v>
          </cell>
          <cell r="BE3320">
            <v>0</v>
          </cell>
          <cell r="BF3320">
            <v>0</v>
          </cell>
          <cell r="BG3320">
            <v>0</v>
          </cell>
          <cell r="BH3320">
            <v>0</v>
          </cell>
          <cell r="BI3320">
            <v>0</v>
          </cell>
          <cell r="BJ3320">
            <v>0</v>
          </cell>
          <cell r="BK3320">
            <v>0</v>
          </cell>
          <cell r="BL3320">
            <v>0</v>
          </cell>
        </row>
        <row r="3321">
          <cell r="B3321" t="str">
            <v>2.1.04.01.00347</v>
          </cell>
          <cell r="C3321" t="str">
            <v xml:space="preserve">NV YANTIAN SEA                                    </v>
          </cell>
          <cell r="D3321">
            <v>5</v>
          </cell>
          <cell r="E3321">
            <v>0</v>
          </cell>
          <cell r="F3321">
            <v>0</v>
          </cell>
          <cell r="G3321">
            <v>0</v>
          </cell>
          <cell r="H3321">
            <v>0</v>
          </cell>
          <cell r="I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  <cell r="O3321">
            <v>0</v>
          </cell>
          <cell r="P3321">
            <v>0</v>
          </cell>
          <cell r="AO3321">
            <v>0</v>
          </cell>
          <cell r="AP3321">
            <v>0</v>
          </cell>
          <cell r="AQ3321">
            <v>159721.88</v>
          </cell>
          <cell r="AR3321">
            <v>132389.34</v>
          </cell>
          <cell r="AS3321">
            <v>132389.34</v>
          </cell>
          <cell r="AT3321">
            <v>0</v>
          </cell>
          <cell r="AU3321">
            <v>0</v>
          </cell>
          <cell r="AV3321">
            <v>0</v>
          </cell>
          <cell r="AW3321">
            <v>0</v>
          </cell>
          <cell r="AX3321">
            <v>0</v>
          </cell>
          <cell r="AY3321">
            <v>0</v>
          </cell>
          <cell r="AZ3321">
            <v>0</v>
          </cell>
          <cell r="BA3321">
            <v>0</v>
          </cell>
          <cell r="BB3321">
            <v>0</v>
          </cell>
          <cell r="BC3321">
            <v>0</v>
          </cell>
          <cell r="BD3321">
            <v>0</v>
          </cell>
          <cell r="BE3321">
            <v>0</v>
          </cell>
          <cell r="BF3321">
            <v>0</v>
          </cell>
          <cell r="BG3321">
            <v>0</v>
          </cell>
          <cell r="BH3321">
            <v>0</v>
          </cell>
          <cell r="BI3321">
            <v>0</v>
          </cell>
          <cell r="BJ3321">
            <v>0</v>
          </cell>
          <cell r="BK3321">
            <v>0</v>
          </cell>
          <cell r="BL3321">
            <v>0</v>
          </cell>
        </row>
        <row r="3322">
          <cell r="B3322" t="str">
            <v>2.1.04.01.00348</v>
          </cell>
          <cell r="C3322" t="str">
            <v xml:space="preserve">NV IMANDRA                                        </v>
          </cell>
          <cell r="D3322">
            <v>5</v>
          </cell>
          <cell r="E3322">
            <v>0</v>
          </cell>
          <cell r="F3322">
            <v>0</v>
          </cell>
          <cell r="G3322">
            <v>0</v>
          </cell>
          <cell r="H3322">
            <v>0</v>
          </cell>
          <cell r="I3322">
            <v>0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  <cell r="O3322">
            <v>0</v>
          </cell>
          <cell r="P3322">
            <v>0</v>
          </cell>
          <cell r="AO3322">
            <v>0</v>
          </cell>
          <cell r="AP3322">
            <v>0</v>
          </cell>
          <cell r="AQ3322">
            <v>32957.01</v>
          </cell>
          <cell r="AR3322">
            <v>32957.01</v>
          </cell>
          <cell r="AS3322">
            <v>37401.5</v>
          </cell>
          <cell r="AT3322">
            <v>26257.29</v>
          </cell>
          <cell r="AU3322">
            <v>26257.29</v>
          </cell>
          <cell r="AV3322">
            <v>26257.29</v>
          </cell>
          <cell r="AW3322">
            <v>26257.29</v>
          </cell>
          <cell r="AX3322">
            <v>26257.29</v>
          </cell>
          <cell r="AY3322">
            <v>26257.29</v>
          </cell>
          <cell r="AZ3322">
            <v>0</v>
          </cell>
          <cell r="BA3322">
            <v>0</v>
          </cell>
          <cell r="BB3322">
            <v>0</v>
          </cell>
          <cell r="BC3322">
            <v>0</v>
          </cell>
          <cell r="BD3322">
            <v>0</v>
          </cell>
          <cell r="BE3322">
            <v>0</v>
          </cell>
          <cell r="BF3322">
            <v>0</v>
          </cell>
          <cell r="BG3322">
            <v>0</v>
          </cell>
          <cell r="BH3322">
            <v>0</v>
          </cell>
          <cell r="BI3322">
            <v>0</v>
          </cell>
          <cell r="BJ3322">
            <v>0</v>
          </cell>
          <cell r="BK3322">
            <v>0</v>
          </cell>
          <cell r="BL3322">
            <v>0</v>
          </cell>
        </row>
        <row r="3323">
          <cell r="B3323" t="str">
            <v>2.1.04.01.00349</v>
          </cell>
          <cell r="C3323" t="str">
            <v xml:space="preserve">NV ALMA                                           </v>
          </cell>
          <cell r="D3323">
            <v>5</v>
          </cell>
          <cell r="E3323">
            <v>0</v>
          </cell>
          <cell r="F3323">
            <v>0</v>
          </cell>
          <cell r="G3323">
            <v>0</v>
          </cell>
          <cell r="H3323">
            <v>0</v>
          </cell>
          <cell r="I3323">
            <v>0</v>
          </cell>
          <cell r="J3323">
            <v>0</v>
          </cell>
          <cell r="K3323">
            <v>0</v>
          </cell>
          <cell r="L3323">
            <v>0</v>
          </cell>
          <cell r="M3323">
            <v>0</v>
          </cell>
          <cell r="N3323">
            <v>0</v>
          </cell>
          <cell r="O3323">
            <v>0</v>
          </cell>
          <cell r="P3323">
            <v>0</v>
          </cell>
          <cell r="AO3323">
            <v>0</v>
          </cell>
          <cell r="AP3323">
            <v>0</v>
          </cell>
          <cell r="AQ3323">
            <v>5831.12</v>
          </cell>
          <cell r="AR3323">
            <v>5831.12</v>
          </cell>
          <cell r="AS3323">
            <v>0</v>
          </cell>
          <cell r="AT3323">
            <v>0</v>
          </cell>
          <cell r="AU3323">
            <v>0</v>
          </cell>
          <cell r="AV3323">
            <v>0</v>
          </cell>
          <cell r="AW3323">
            <v>0</v>
          </cell>
          <cell r="AX3323">
            <v>0</v>
          </cell>
          <cell r="AY3323">
            <v>0</v>
          </cell>
          <cell r="AZ3323">
            <v>0</v>
          </cell>
          <cell r="BA3323">
            <v>0</v>
          </cell>
          <cell r="BB3323">
            <v>0</v>
          </cell>
          <cell r="BC3323">
            <v>0</v>
          </cell>
          <cell r="BD3323">
            <v>0</v>
          </cell>
          <cell r="BE3323">
            <v>0</v>
          </cell>
          <cell r="BF3323">
            <v>0</v>
          </cell>
          <cell r="BG3323">
            <v>0</v>
          </cell>
          <cell r="BH3323">
            <v>0</v>
          </cell>
          <cell r="BI3323">
            <v>0</v>
          </cell>
          <cell r="BJ3323">
            <v>0</v>
          </cell>
          <cell r="BK3323">
            <v>0</v>
          </cell>
          <cell r="BL3323">
            <v>0</v>
          </cell>
        </row>
        <row r="3324">
          <cell r="B3324" t="str">
            <v>2.1.04.01.00350</v>
          </cell>
          <cell r="C3324" t="str">
            <v xml:space="preserve">NV CYNTHIA HARMONY                                </v>
          </cell>
          <cell r="D3324">
            <v>5</v>
          </cell>
          <cell r="E3324">
            <v>0</v>
          </cell>
          <cell r="F3324">
            <v>0</v>
          </cell>
          <cell r="G3324">
            <v>0</v>
          </cell>
          <cell r="H3324">
            <v>0</v>
          </cell>
          <cell r="I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  <cell r="O3324">
            <v>0</v>
          </cell>
          <cell r="P3324">
            <v>0</v>
          </cell>
          <cell r="AO3324">
            <v>0</v>
          </cell>
          <cell r="AP3324">
            <v>0</v>
          </cell>
          <cell r="AQ3324">
            <v>0</v>
          </cell>
          <cell r="AR3324">
            <v>35024.400000000001</v>
          </cell>
          <cell r="AS3324">
            <v>35024.400000000001</v>
          </cell>
          <cell r="AT3324">
            <v>35024.400000000001</v>
          </cell>
          <cell r="AU3324">
            <v>5905.17</v>
          </cell>
          <cell r="AV3324">
            <v>0</v>
          </cell>
          <cell r="AW3324">
            <v>0</v>
          </cell>
          <cell r="AX3324">
            <v>0</v>
          </cell>
          <cell r="AY3324">
            <v>0</v>
          </cell>
          <cell r="AZ3324">
            <v>0</v>
          </cell>
          <cell r="BA3324">
            <v>0</v>
          </cell>
          <cell r="BB3324">
            <v>0</v>
          </cell>
          <cell r="BC3324">
            <v>0</v>
          </cell>
          <cell r="BD3324">
            <v>0</v>
          </cell>
          <cell r="BE3324">
            <v>0</v>
          </cell>
          <cell r="BF3324">
            <v>0</v>
          </cell>
          <cell r="BG3324">
            <v>0</v>
          </cell>
          <cell r="BH3324">
            <v>0</v>
          </cell>
          <cell r="BI3324">
            <v>0</v>
          </cell>
          <cell r="BJ3324">
            <v>0</v>
          </cell>
          <cell r="BK3324">
            <v>0</v>
          </cell>
          <cell r="BL3324">
            <v>0</v>
          </cell>
        </row>
        <row r="3325">
          <cell r="B3325" t="str">
            <v>2.1.04.01.00351</v>
          </cell>
          <cell r="C3325" t="str">
            <v xml:space="preserve">NV DAVIKEN                                        </v>
          </cell>
          <cell r="D3325">
            <v>5</v>
          </cell>
          <cell r="E3325">
            <v>0</v>
          </cell>
          <cell r="F3325">
            <v>0</v>
          </cell>
          <cell r="G3325">
            <v>0</v>
          </cell>
          <cell r="H3325">
            <v>0</v>
          </cell>
          <cell r="I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  <cell r="O3325">
            <v>0</v>
          </cell>
          <cell r="P3325">
            <v>0</v>
          </cell>
          <cell r="AO3325">
            <v>0</v>
          </cell>
          <cell r="AP3325">
            <v>0</v>
          </cell>
          <cell r="AQ3325">
            <v>0</v>
          </cell>
          <cell r="AR3325">
            <v>3017.62</v>
          </cell>
          <cell r="AS3325">
            <v>-3025.52</v>
          </cell>
          <cell r="AT3325">
            <v>-3025.52</v>
          </cell>
          <cell r="AU3325">
            <v>0</v>
          </cell>
          <cell r="AV3325">
            <v>0</v>
          </cell>
          <cell r="AW3325">
            <v>0</v>
          </cell>
          <cell r="AX3325">
            <v>0</v>
          </cell>
          <cell r="AY3325">
            <v>0</v>
          </cell>
          <cell r="AZ3325">
            <v>0</v>
          </cell>
          <cell r="BA3325">
            <v>0</v>
          </cell>
          <cell r="BB3325">
            <v>0</v>
          </cell>
          <cell r="BC3325">
            <v>0</v>
          </cell>
          <cell r="BD3325">
            <v>0</v>
          </cell>
          <cell r="BE3325">
            <v>0</v>
          </cell>
          <cell r="BF3325">
            <v>0</v>
          </cell>
          <cell r="BG3325">
            <v>0</v>
          </cell>
          <cell r="BH3325">
            <v>0</v>
          </cell>
          <cell r="BI3325">
            <v>0</v>
          </cell>
          <cell r="BJ3325">
            <v>0</v>
          </cell>
          <cell r="BK3325">
            <v>0</v>
          </cell>
          <cell r="BL3325">
            <v>0</v>
          </cell>
        </row>
        <row r="3326">
          <cell r="B3326" t="str">
            <v>2.1.04.01.00352</v>
          </cell>
          <cell r="C3326" t="str">
            <v xml:space="preserve">NV KALLISTO                                       </v>
          </cell>
          <cell r="D3326">
            <v>5</v>
          </cell>
          <cell r="E3326">
            <v>0</v>
          </cell>
          <cell r="F3326">
            <v>0</v>
          </cell>
          <cell r="G3326">
            <v>0</v>
          </cell>
          <cell r="H3326">
            <v>0</v>
          </cell>
          <cell r="I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  <cell r="O3326">
            <v>0</v>
          </cell>
          <cell r="P3326">
            <v>0</v>
          </cell>
          <cell r="AO3326">
            <v>0</v>
          </cell>
          <cell r="AP3326">
            <v>0</v>
          </cell>
          <cell r="AQ3326">
            <v>0</v>
          </cell>
          <cell r="AR3326">
            <v>0</v>
          </cell>
          <cell r="AS3326">
            <v>47698.879999999997</v>
          </cell>
          <cell r="AT3326">
            <v>47698.879999999997</v>
          </cell>
          <cell r="AU3326">
            <v>3253.31</v>
          </cell>
          <cell r="AV3326">
            <v>4362.1000000000004</v>
          </cell>
          <cell r="AW3326">
            <v>4362.1000000000004</v>
          </cell>
          <cell r="AX3326">
            <v>1108.79</v>
          </cell>
          <cell r="AY3326">
            <v>0</v>
          </cell>
          <cell r="AZ3326">
            <v>0</v>
          </cell>
          <cell r="BA3326">
            <v>0</v>
          </cell>
          <cell r="BB3326">
            <v>0</v>
          </cell>
          <cell r="BC3326">
            <v>0</v>
          </cell>
          <cell r="BD3326">
            <v>0</v>
          </cell>
          <cell r="BE3326">
            <v>0</v>
          </cell>
          <cell r="BF3326">
            <v>0</v>
          </cell>
          <cell r="BG3326">
            <v>0</v>
          </cell>
          <cell r="BH3326">
            <v>0</v>
          </cell>
          <cell r="BI3326">
            <v>0</v>
          </cell>
          <cell r="BJ3326">
            <v>0</v>
          </cell>
          <cell r="BK3326">
            <v>0</v>
          </cell>
          <cell r="BL3326">
            <v>0</v>
          </cell>
        </row>
        <row r="3327">
          <cell r="B3327" t="str">
            <v>2.1.04.01.00353</v>
          </cell>
          <cell r="C3327" t="str">
            <v xml:space="preserve">NV TENORA                                         </v>
          </cell>
          <cell r="D3327">
            <v>5</v>
          </cell>
          <cell r="E3327">
            <v>0</v>
          </cell>
          <cell r="F3327">
            <v>0</v>
          </cell>
          <cell r="G3327">
            <v>0</v>
          </cell>
          <cell r="H3327">
            <v>0</v>
          </cell>
          <cell r="I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  <cell r="O3327">
            <v>0</v>
          </cell>
          <cell r="P3327">
            <v>0</v>
          </cell>
          <cell r="AO3327">
            <v>0</v>
          </cell>
          <cell r="AP3327">
            <v>0</v>
          </cell>
          <cell r="AQ3327">
            <v>0</v>
          </cell>
          <cell r="AR3327">
            <v>-49694.47</v>
          </cell>
          <cell r="AS3327">
            <v>35191.040000000001</v>
          </cell>
          <cell r="AT3327">
            <v>19380.830000000002</v>
          </cell>
          <cell r="AU3327">
            <v>19380.830000000002</v>
          </cell>
          <cell r="AV3327">
            <v>0</v>
          </cell>
          <cell r="AW3327">
            <v>0</v>
          </cell>
          <cell r="AX3327">
            <v>0</v>
          </cell>
          <cell r="AY3327">
            <v>0</v>
          </cell>
          <cell r="AZ3327">
            <v>0</v>
          </cell>
          <cell r="BA3327">
            <v>0</v>
          </cell>
          <cell r="BB3327">
            <v>0</v>
          </cell>
          <cell r="BC3327">
            <v>0</v>
          </cell>
          <cell r="BD3327">
            <v>0</v>
          </cell>
          <cell r="BE3327">
            <v>0</v>
          </cell>
          <cell r="BF3327">
            <v>0</v>
          </cell>
          <cell r="BG3327">
            <v>0</v>
          </cell>
          <cell r="BH3327">
            <v>0</v>
          </cell>
          <cell r="BI3327">
            <v>0</v>
          </cell>
          <cell r="BJ3327">
            <v>0</v>
          </cell>
          <cell r="BK3327">
            <v>0</v>
          </cell>
          <cell r="BL3327">
            <v>0</v>
          </cell>
        </row>
        <row r="3328">
          <cell r="B3328" t="str">
            <v>2.1.04.01.00354</v>
          </cell>
          <cell r="C3328" t="str">
            <v xml:space="preserve">NV KIRAN PACIFIC                                  </v>
          </cell>
          <cell r="D3328">
            <v>5</v>
          </cell>
          <cell r="E3328">
            <v>0</v>
          </cell>
          <cell r="F3328">
            <v>0</v>
          </cell>
          <cell r="G3328">
            <v>0</v>
          </cell>
          <cell r="H3328">
            <v>0</v>
          </cell>
          <cell r="I3328">
            <v>0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AO3328">
            <v>0</v>
          </cell>
          <cell r="AP3328">
            <v>0</v>
          </cell>
          <cell r="AQ3328">
            <v>0</v>
          </cell>
          <cell r="AR3328">
            <v>-135960</v>
          </cell>
          <cell r="AS3328">
            <v>84170.05</v>
          </cell>
          <cell r="AT3328">
            <v>32502.84</v>
          </cell>
          <cell r="AU3328">
            <v>26360.39</v>
          </cell>
          <cell r="AV3328">
            <v>26360.39</v>
          </cell>
          <cell r="AW3328">
            <v>26360.39</v>
          </cell>
          <cell r="AX3328">
            <v>26360.39</v>
          </cell>
          <cell r="AY3328">
            <v>26360.39</v>
          </cell>
          <cell r="AZ3328">
            <v>0</v>
          </cell>
          <cell r="BA3328">
            <v>0</v>
          </cell>
          <cell r="BB3328">
            <v>0</v>
          </cell>
          <cell r="BC3328">
            <v>0</v>
          </cell>
          <cell r="BD3328">
            <v>0</v>
          </cell>
          <cell r="BE3328">
            <v>0</v>
          </cell>
          <cell r="BF3328">
            <v>0</v>
          </cell>
          <cell r="BG3328">
            <v>0</v>
          </cell>
          <cell r="BH3328">
            <v>0</v>
          </cell>
          <cell r="BI3328">
            <v>0</v>
          </cell>
          <cell r="BJ3328">
            <v>0</v>
          </cell>
          <cell r="BK3328">
            <v>0</v>
          </cell>
          <cell r="BL3328">
            <v>0</v>
          </cell>
        </row>
        <row r="3329">
          <cell r="B3329" t="str">
            <v>2.1.04.01.00355</v>
          </cell>
          <cell r="C3329" t="str">
            <v xml:space="preserve">NV AN PING V                                      </v>
          </cell>
          <cell r="D3329">
            <v>5</v>
          </cell>
          <cell r="E3329">
            <v>0</v>
          </cell>
          <cell r="F3329">
            <v>0</v>
          </cell>
          <cell r="G3329">
            <v>0</v>
          </cell>
          <cell r="H3329">
            <v>0</v>
          </cell>
          <cell r="I3329">
            <v>0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  <cell r="O3329">
            <v>0</v>
          </cell>
          <cell r="P3329">
            <v>0</v>
          </cell>
          <cell r="AO3329">
            <v>0</v>
          </cell>
          <cell r="AP3329">
            <v>0</v>
          </cell>
          <cell r="AQ3329">
            <v>0</v>
          </cell>
          <cell r="AR3329">
            <v>0</v>
          </cell>
          <cell r="AS3329">
            <v>54159</v>
          </cell>
          <cell r="AT3329">
            <v>25809</v>
          </cell>
          <cell r="AU3329">
            <v>25809</v>
          </cell>
          <cell r="AV3329">
            <v>25809</v>
          </cell>
          <cell r="AW3329">
            <v>0</v>
          </cell>
          <cell r="AX3329">
            <v>0</v>
          </cell>
          <cell r="AY3329">
            <v>0</v>
          </cell>
          <cell r="AZ3329">
            <v>0</v>
          </cell>
          <cell r="BA3329">
            <v>0</v>
          </cell>
          <cell r="BB3329">
            <v>0</v>
          </cell>
          <cell r="BC3329">
            <v>0</v>
          </cell>
          <cell r="BD3329">
            <v>0</v>
          </cell>
          <cell r="BE3329">
            <v>0</v>
          </cell>
          <cell r="BF3329">
            <v>0</v>
          </cell>
          <cell r="BG3329">
            <v>0</v>
          </cell>
          <cell r="BH3329">
            <v>0</v>
          </cell>
          <cell r="BI3329">
            <v>0</v>
          </cell>
          <cell r="BJ3329">
            <v>0</v>
          </cell>
          <cell r="BK3329">
            <v>0</v>
          </cell>
          <cell r="BL3329">
            <v>0</v>
          </cell>
        </row>
        <row r="3330">
          <cell r="B3330" t="str">
            <v>2.1.04.01.00356</v>
          </cell>
          <cell r="C3330" t="str">
            <v xml:space="preserve">NV HANDY TIGER                                    </v>
          </cell>
          <cell r="D3330">
            <v>5</v>
          </cell>
          <cell r="E3330">
            <v>0</v>
          </cell>
          <cell r="F3330">
            <v>0</v>
          </cell>
          <cell r="G3330">
            <v>0</v>
          </cell>
          <cell r="H3330">
            <v>0</v>
          </cell>
          <cell r="I3330">
            <v>0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  <cell r="O3330">
            <v>0</v>
          </cell>
          <cell r="P3330">
            <v>0</v>
          </cell>
          <cell r="AO3330">
            <v>0</v>
          </cell>
          <cell r="AP3330">
            <v>0</v>
          </cell>
          <cell r="AQ3330">
            <v>0</v>
          </cell>
          <cell r="AR3330">
            <v>0</v>
          </cell>
          <cell r="AS3330">
            <v>37265</v>
          </cell>
          <cell r="AT3330">
            <v>17690</v>
          </cell>
          <cell r="AU3330">
            <v>17690</v>
          </cell>
          <cell r="AV3330">
            <v>17690</v>
          </cell>
          <cell r="AW3330">
            <v>17690</v>
          </cell>
          <cell r="AX3330">
            <v>17690</v>
          </cell>
          <cell r="AY3330">
            <v>0</v>
          </cell>
          <cell r="AZ3330">
            <v>0</v>
          </cell>
          <cell r="BA3330">
            <v>0</v>
          </cell>
          <cell r="BB3330">
            <v>0</v>
          </cell>
          <cell r="BC3330">
            <v>0</v>
          </cell>
          <cell r="BD3330">
            <v>0</v>
          </cell>
          <cell r="BE3330">
            <v>0</v>
          </cell>
          <cell r="BF3330">
            <v>0</v>
          </cell>
          <cell r="BG3330">
            <v>0</v>
          </cell>
          <cell r="BH3330">
            <v>0</v>
          </cell>
          <cell r="BI3330">
            <v>0</v>
          </cell>
          <cell r="BJ3330">
            <v>0</v>
          </cell>
          <cell r="BK3330">
            <v>0</v>
          </cell>
          <cell r="BL3330">
            <v>0</v>
          </cell>
        </row>
        <row r="3331">
          <cell r="B3331" t="str">
            <v>2.1.04.01.00357</v>
          </cell>
          <cell r="C3331" t="str">
            <v xml:space="preserve">NV VIENTO                                         </v>
          </cell>
          <cell r="D3331">
            <v>5</v>
          </cell>
          <cell r="E3331">
            <v>0</v>
          </cell>
          <cell r="F3331">
            <v>0</v>
          </cell>
          <cell r="G3331">
            <v>0</v>
          </cell>
          <cell r="H3331">
            <v>0</v>
          </cell>
          <cell r="I3331">
            <v>0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  <cell r="O3331">
            <v>0</v>
          </cell>
          <cell r="P3331">
            <v>0</v>
          </cell>
          <cell r="AO3331">
            <v>0</v>
          </cell>
          <cell r="AP3331">
            <v>0</v>
          </cell>
          <cell r="AQ3331">
            <v>0</v>
          </cell>
          <cell r="AR3331">
            <v>0</v>
          </cell>
          <cell r="AS3331">
            <v>191775.81</v>
          </cell>
          <cell r="AT3331">
            <v>191775.81</v>
          </cell>
          <cell r="AU3331">
            <v>163156.22</v>
          </cell>
          <cell r="AV3331">
            <v>36944.720000000001</v>
          </cell>
          <cell r="AW3331">
            <v>36944.720000000001</v>
          </cell>
          <cell r="AX3331">
            <v>36944.720000000001</v>
          </cell>
          <cell r="AY3331">
            <v>36944.720000000001</v>
          </cell>
          <cell r="AZ3331">
            <v>36944.720000000001</v>
          </cell>
          <cell r="BA3331">
            <v>36944.720000000001</v>
          </cell>
          <cell r="BB3331">
            <v>36944.720000000001</v>
          </cell>
          <cell r="BC3331">
            <v>36944.720000000001</v>
          </cell>
          <cell r="BD3331">
            <v>0</v>
          </cell>
          <cell r="BE3331">
            <v>0</v>
          </cell>
          <cell r="BF3331">
            <v>0</v>
          </cell>
          <cell r="BG3331">
            <v>0</v>
          </cell>
          <cell r="BH3331">
            <v>0</v>
          </cell>
          <cell r="BI3331">
            <v>0</v>
          </cell>
          <cell r="BJ3331">
            <v>0</v>
          </cell>
          <cell r="BK3331">
            <v>0</v>
          </cell>
          <cell r="BL3331">
            <v>0</v>
          </cell>
        </row>
        <row r="3332">
          <cell r="B3332" t="str">
            <v>2.1.04.01.00358</v>
          </cell>
          <cell r="C3332" t="str">
            <v xml:space="preserve">NV FLAG EPOS                                      </v>
          </cell>
          <cell r="D3332">
            <v>5</v>
          </cell>
          <cell r="E3332">
            <v>0</v>
          </cell>
          <cell r="F3332">
            <v>0</v>
          </cell>
          <cell r="G3332">
            <v>0</v>
          </cell>
          <cell r="H3332">
            <v>0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  <cell r="N3332">
            <v>0</v>
          </cell>
          <cell r="O3332">
            <v>0</v>
          </cell>
          <cell r="P3332">
            <v>0</v>
          </cell>
          <cell r="AO3332">
            <v>0</v>
          </cell>
          <cell r="AP3332">
            <v>0</v>
          </cell>
          <cell r="AQ3332">
            <v>0</v>
          </cell>
          <cell r="AR3332">
            <v>0</v>
          </cell>
          <cell r="AS3332">
            <v>33165</v>
          </cell>
          <cell r="AT3332">
            <v>33165</v>
          </cell>
          <cell r="AU3332">
            <v>9504.1200000000008</v>
          </cell>
          <cell r="AV3332">
            <v>0</v>
          </cell>
          <cell r="AW3332">
            <v>0</v>
          </cell>
          <cell r="AX3332">
            <v>0</v>
          </cell>
          <cell r="AY3332">
            <v>0</v>
          </cell>
          <cell r="AZ3332">
            <v>0</v>
          </cell>
          <cell r="BA3332">
            <v>0</v>
          </cell>
          <cell r="BB3332">
            <v>0</v>
          </cell>
          <cell r="BC3332">
            <v>0</v>
          </cell>
          <cell r="BD3332">
            <v>0</v>
          </cell>
          <cell r="BE3332">
            <v>0</v>
          </cell>
          <cell r="BF3332">
            <v>0</v>
          </cell>
          <cell r="BG3332">
            <v>0</v>
          </cell>
          <cell r="BH3332">
            <v>0</v>
          </cell>
          <cell r="BI3332">
            <v>0</v>
          </cell>
          <cell r="BJ3332">
            <v>0</v>
          </cell>
          <cell r="BK3332">
            <v>0</v>
          </cell>
          <cell r="BL3332">
            <v>0</v>
          </cell>
        </row>
        <row r="3333">
          <cell r="B3333" t="str">
            <v>2.1.04.01.00359</v>
          </cell>
          <cell r="C3333" t="str">
            <v xml:space="preserve">NV HANDY RIVER                                    </v>
          </cell>
          <cell r="D3333">
            <v>5</v>
          </cell>
          <cell r="E3333">
            <v>0</v>
          </cell>
          <cell r="F3333">
            <v>0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  <cell r="O3333">
            <v>0</v>
          </cell>
          <cell r="P3333">
            <v>0</v>
          </cell>
          <cell r="AO3333">
            <v>0</v>
          </cell>
          <cell r="AP3333">
            <v>0</v>
          </cell>
          <cell r="AQ3333">
            <v>0</v>
          </cell>
          <cell r="AR3333">
            <v>0</v>
          </cell>
          <cell r="AS3333">
            <v>191011.11</v>
          </cell>
          <cell r="AT3333">
            <v>-208.35</v>
          </cell>
          <cell r="AU3333">
            <v>-5137.71</v>
          </cell>
          <cell r="AV3333">
            <v>0</v>
          </cell>
          <cell r="AW3333">
            <v>0</v>
          </cell>
          <cell r="AX3333">
            <v>0</v>
          </cell>
          <cell r="AY3333">
            <v>0</v>
          </cell>
          <cell r="AZ3333">
            <v>0</v>
          </cell>
          <cell r="BA3333">
            <v>0</v>
          </cell>
          <cell r="BB3333">
            <v>0</v>
          </cell>
          <cell r="BC3333">
            <v>0</v>
          </cell>
          <cell r="BD3333">
            <v>0</v>
          </cell>
          <cell r="BE3333">
            <v>0</v>
          </cell>
          <cell r="BF3333">
            <v>0</v>
          </cell>
          <cell r="BG3333">
            <v>0</v>
          </cell>
          <cell r="BH3333">
            <v>0</v>
          </cell>
          <cell r="BI3333">
            <v>0</v>
          </cell>
          <cell r="BJ3333">
            <v>0</v>
          </cell>
          <cell r="BK3333">
            <v>0</v>
          </cell>
          <cell r="BL3333">
            <v>0</v>
          </cell>
        </row>
        <row r="3334">
          <cell r="B3334" t="str">
            <v>2.1.04.01.00360</v>
          </cell>
          <cell r="C3334" t="str">
            <v xml:space="preserve">NV SACURA                                         </v>
          </cell>
          <cell r="D3334">
            <v>5</v>
          </cell>
          <cell r="E3334">
            <v>0</v>
          </cell>
          <cell r="F3334">
            <v>0</v>
          </cell>
          <cell r="G3334">
            <v>0</v>
          </cell>
          <cell r="H3334">
            <v>0</v>
          </cell>
          <cell r="I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  <cell r="O3334">
            <v>0</v>
          </cell>
          <cell r="P3334">
            <v>0</v>
          </cell>
          <cell r="AO3334">
            <v>0</v>
          </cell>
          <cell r="AP3334">
            <v>0</v>
          </cell>
          <cell r="AQ3334">
            <v>0</v>
          </cell>
          <cell r="AR3334">
            <v>0</v>
          </cell>
          <cell r="AS3334">
            <v>-64529.22</v>
          </cell>
          <cell r="AT3334">
            <v>74672.77</v>
          </cell>
          <cell r="AU3334">
            <v>16900.27</v>
          </cell>
          <cell r="AV3334">
            <v>0</v>
          </cell>
          <cell r="AW3334">
            <v>0</v>
          </cell>
          <cell r="AX3334">
            <v>0</v>
          </cell>
          <cell r="AY3334">
            <v>0</v>
          </cell>
          <cell r="AZ3334">
            <v>0</v>
          </cell>
          <cell r="BA3334">
            <v>0</v>
          </cell>
          <cell r="BB3334">
            <v>0</v>
          </cell>
          <cell r="BC3334">
            <v>0</v>
          </cell>
          <cell r="BD3334">
            <v>0</v>
          </cell>
          <cell r="BE3334">
            <v>0</v>
          </cell>
          <cell r="BF3334">
            <v>0</v>
          </cell>
          <cell r="BG3334">
            <v>0</v>
          </cell>
          <cell r="BH3334">
            <v>0</v>
          </cell>
          <cell r="BI3334">
            <v>0</v>
          </cell>
          <cell r="BJ3334">
            <v>0</v>
          </cell>
          <cell r="BK3334">
            <v>0</v>
          </cell>
          <cell r="BL3334">
            <v>0</v>
          </cell>
        </row>
        <row r="3335">
          <cell r="B3335" t="str">
            <v>2.1.04.01.00361</v>
          </cell>
          <cell r="C3335" t="str">
            <v xml:space="preserve">NV CHALKIDON                                      </v>
          </cell>
          <cell r="D3335">
            <v>5</v>
          </cell>
          <cell r="E3335">
            <v>0</v>
          </cell>
          <cell r="F3335">
            <v>0</v>
          </cell>
          <cell r="G3335">
            <v>0</v>
          </cell>
          <cell r="H3335">
            <v>0</v>
          </cell>
          <cell r="I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AO3335">
            <v>0</v>
          </cell>
          <cell r="AP3335">
            <v>0</v>
          </cell>
          <cell r="AQ3335">
            <v>0</v>
          </cell>
          <cell r="AR3335">
            <v>0</v>
          </cell>
          <cell r="AS3335">
            <v>0</v>
          </cell>
          <cell r="AT3335">
            <v>21945</v>
          </cell>
          <cell r="AU3335">
            <v>21945</v>
          </cell>
          <cell r="AV3335">
            <v>21945</v>
          </cell>
          <cell r="AW3335">
            <v>21945</v>
          </cell>
          <cell r="AX3335">
            <v>21945</v>
          </cell>
          <cell r="AY3335">
            <v>21945</v>
          </cell>
          <cell r="AZ3335">
            <v>21945</v>
          </cell>
          <cell r="BA3335">
            <v>21945</v>
          </cell>
          <cell r="BB3335">
            <v>21945</v>
          </cell>
          <cell r="BC3335">
            <v>21945</v>
          </cell>
          <cell r="BD3335">
            <v>0</v>
          </cell>
          <cell r="BE3335">
            <v>0</v>
          </cell>
          <cell r="BF3335">
            <v>0</v>
          </cell>
          <cell r="BG3335">
            <v>0</v>
          </cell>
          <cell r="BH3335">
            <v>0</v>
          </cell>
          <cell r="BI3335">
            <v>0</v>
          </cell>
          <cell r="BJ3335">
            <v>0</v>
          </cell>
          <cell r="BK3335">
            <v>0</v>
          </cell>
          <cell r="BL3335">
            <v>0</v>
          </cell>
        </row>
        <row r="3336">
          <cell r="B3336" t="str">
            <v>2.1.04.01.00362</v>
          </cell>
          <cell r="C3336" t="str">
            <v xml:space="preserve">NV ARAYA                                          </v>
          </cell>
          <cell r="D3336">
            <v>5</v>
          </cell>
          <cell r="E3336">
            <v>0</v>
          </cell>
          <cell r="F3336">
            <v>0</v>
          </cell>
          <cell r="G3336">
            <v>0</v>
          </cell>
          <cell r="H3336">
            <v>0</v>
          </cell>
          <cell r="I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  <cell r="AO3336">
            <v>0</v>
          </cell>
          <cell r="AP3336">
            <v>0</v>
          </cell>
          <cell r="AQ3336">
            <v>0</v>
          </cell>
          <cell r="AR3336">
            <v>0</v>
          </cell>
          <cell r="AS3336">
            <v>0</v>
          </cell>
          <cell r="AT3336">
            <v>137865</v>
          </cell>
          <cell r="AU3336">
            <v>66990</v>
          </cell>
          <cell r="AV3336">
            <v>66990</v>
          </cell>
          <cell r="AW3336">
            <v>17961.490000000002</v>
          </cell>
          <cell r="AX3336">
            <v>0</v>
          </cell>
          <cell r="AY3336">
            <v>0</v>
          </cell>
          <cell r="AZ3336">
            <v>0</v>
          </cell>
          <cell r="BA3336">
            <v>0</v>
          </cell>
          <cell r="BB3336">
            <v>0</v>
          </cell>
          <cell r="BC3336">
            <v>0</v>
          </cell>
          <cell r="BD3336">
            <v>0</v>
          </cell>
          <cell r="BE3336">
            <v>0</v>
          </cell>
          <cell r="BF3336">
            <v>0</v>
          </cell>
          <cell r="BG3336">
            <v>0</v>
          </cell>
          <cell r="BH3336">
            <v>0</v>
          </cell>
          <cell r="BI3336">
            <v>0</v>
          </cell>
          <cell r="BJ3336">
            <v>0</v>
          </cell>
          <cell r="BK3336">
            <v>0</v>
          </cell>
          <cell r="BL3336">
            <v>0</v>
          </cell>
        </row>
        <row r="3337">
          <cell r="B3337" t="str">
            <v>2.1.04.01.00363</v>
          </cell>
          <cell r="C3337" t="str">
            <v xml:space="preserve">NV NORDIC BULKER                                  </v>
          </cell>
          <cell r="D3337">
            <v>5</v>
          </cell>
          <cell r="E3337">
            <v>0</v>
          </cell>
          <cell r="F3337">
            <v>0</v>
          </cell>
          <cell r="G3337">
            <v>0</v>
          </cell>
          <cell r="H3337">
            <v>0</v>
          </cell>
          <cell r="I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  <cell r="O3337">
            <v>0</v>
          </cell>
          <cell r="P3337">
            <v>0</v>
          </cell>
          <cell r="AO3337">
            <v>0</v>
          </cell>
          <cell r="AP3337">
            <v>0</v>
          </cell>
          <cell r="AQ3337">
            <v>0</v>
          </cell>
          <cell r="AR3337">
            <v>0</v>
          </cell>
          <cell r="AS3337">
            <v>0</v>
          </cell>
          <cell r="AT3337">
            <v>123580.22</v>
          </cell>
          <cell r="AU3337">
            <v>123580.22</v>
          </cell>
          <cell r="AV3337">
            <v>92148.17</v>
          </cell>
          <cell r="AW3337">
            <v>58431.39</v>
          </cell>
          <cell r="AX3337">
            <v>58431.39</v>
          </cell>
          <cell r="AY3337">
            <v>58431.39</v>
          </cell>
          <cell r="AZ3337">
            <v>58431.39</v>
          </cell>
          <cell r="BA3337">
            <v>58431.39</v>
          </cell>
          <cell r="BB3337">
            <v>58431.39</v>
          </cell>
          <cell r="BC3337">
            <v>58431.39</v>
          </cell>
          <cell r="BD3337">
            <v>0</v>
          </cell>
          <cell r="BE3337">
            <v>0</v>
          </cell>
          <cell r="BF3337">
            <v>0</v>
          </cell>
          <cell r="BG3337">
            <v>0</v>
          </cell>
          <cell r="BH3337">
            <v>0</v>
          </cell>
          <cell r="BI3337">
            <v>0</v>
          </cell>
          <cell r="BJ3337">
            <v>0</v>
          </cell>
          <cell r="BK3337">
            <v>0</v>
          </cell>
          <cell r="BL3337">
            <v>0</v>
          </cell>
        </row>
        <row r="3338">
          <cell r="B3338" t="str">
            <v>2.1.04.01.00364</v>
          </cell>
          <cell r="C3338" t="str">
            <v xml:space="preserve">NV GOKHAM KIRAN                                   </v>
          </cell>
          <cell r="D3338">
            <v>5</v>
          </cell>
          <cell r="E3338">
            <v>0</v>
          </cell>
          <cell r="F3338">
            <v>0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  <cell r="O3338">
            <v>0</v>
          </cell>
          <cell r="P3338">
            <v>0</v>
          </cell>
          <cell r="AO3338">
            <v>0</v>
          </cell>
          <cell r="AP3338">
            <v>0</v>
          </cell>
          <cell r="AQ3338">
            <v>0</v>
          </cell>
          <cell r="AR3338">
            <v>0</v>
          </cell>
          <cell r="AS3338">
            <v>0</v>
          </cell>
          <cell r="AT3338">
            <v>4431.8599999999997</v>
          </cell>
          <cell r="AU3338">
            <v>4431.8599999999997</v>
          </cell>
          <cell r="AV3338">
            <v>4431.8599999999997</v>
          </cell>
          <cell r="AW3338">
            <v>4431.8599999999997</v>
          </cell>
          <cell r="AX3338">
            <v>0</v>
          </cell>
          <cell r="AY3338">
            <v>0</v>
          </cell>
          <cell r="AZ3338">
            <v>0</v>
          </cell>
          <cell r="BA3338">
            <v>0</v>
          </cell>
          <cell r="BB3338">
            <v>0</v>
          </cell>
          <cell r="BC3338">
            <v>0</v>
          </cell>
          <cell r="BD3338">
            <v>0</v>
          </cell>
          <cell r="BE3338">
            <v>0</v>
          </cell>
          <cell r="BF3338">
            <v>0</v>
          </cell>
          <cell r="BG3338">
            <v>0</v>
          </cell>
          <cell r="BH3338">
            <v>0</v>
          </cell>
          <cell r="BI3338">
            <v>0</v>
          </cell>
          <cell r="BJ3338">
            <v>0</v>
          </cell>
          <cell r="BK3338">
            <v>0</v>
          </cell>
          <cell r="BL3338">
            <v>0</v>
          </cell>
        </row>
        <row r="3339">
          <cell r="B3339" t="str">
            <v>2.1.04.01.00365</v>
          </cell>
          <cell r="C3339" t="str">
            <v xml:space="preserve">NV BULK EMERALD                                   </v>
          </cell>
          <cell r="D3339">
            <v>5</v>
          </cell>
          <cell r="E3339">
            <v>0</v>
          </cell>
          <cell r="F3339">
            <v>0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  <cell r="AO3339">
            <v>0</v>
          </cell>
          <cell r="AP3339">
            <v>0</v>
          </cell>
          <cell r="AQ3339">
            <v>0</v>
          </cell>
          <cell r="AR3339">
            <v>0</v>
          </cell>
          <cell r="AS3339">
            <v>0</v>
          </cell>
          <cell r="AT3339">
            <v>7726.6</v>
          </cell>
          <cell r="AU3339">
            <v>7726.6</v>
          </cell>
          <cell r="AV3339">
            <v>7726.6</v>
          </cell>
          <cell r="AW3339">
            <v>2265.6999999999998</v>
          </cell>
          <cell r="AX3339">
            <v>0</v>
          </cell>
          <cell r="AY3339">
            <v>0</v>
          </cell>
          <cell r="AZ3339">
            <v>0</v>
          </cell>
          <cell r="BA3339">
            <v>0</v>
          </cell>
          <cell r="BB3339">
            <v>0</v>
          </cell>
          <cell r="BC3339">
            <v>0</v>
          </cell>
          <cell r="BD3339">
            <v>0</v>
          </cell>
          <cell r="BE3339">
            <v>0</v>
          </cell>
          <cell r="BF3339">
            <v>0</v>
          </cell>
          <cell r="BG3339">
            <v>0</v>
          </cell>
          <cell r="BH3339">
            <v>0</v>
          </cell>
          <cell r="BI3339">
            <v>0</v>
          </cell>
          <cell r="BJ3339">
            <v>0</v>
          </cell>
          <cell r="BK3339">
            <v>0</v>
          </cell>
          <cell r="BL3339">
            <v>0</v>
          </cell>
        </row>
        <row r="3340">
          <cell r="B3340" t="str">
            <v>2.1.04.01.00366</v>
          </cell>
          <cell r="C3340" t="str">
            <v xml:space="preserve">NV VOLCANO                                        </v>
          </cell>
          <cell r="D3340">
            <v>5</v>
          </cell>
          <cell r="E3340">
            <v>0</v>
          </cell>
          <cell r="F3340">
            <v>0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  <cell r="O3340">
            <v>0</v>
          </cell>
          <cell r="P3340">
            <v>0</v>
          </cell>
          <cell r="AO3340">
            <v>0</v>
          </cell>
          <cell r="AP3340">
            <v>0</v>
          </cell>
          <cell r="AQ3340">
            <v>0</v>
          </cell>
          <cell r="AR3340">
            <v>0</v>
          </cell>
          <cell r="AS3340">
            <v>0</v>
          </cell>
          <cell r="AT3340">
            <v>130093.98</v>
          </cell>
          <cell r="AU3340">
            <v>59093.98</v>
          </cell>
          <cell r="AV3340">
            <v>59093.98</v>
          </cell>
          <cell r="AW3340">
            <v>7969.95</v>
          </cell>
          <cell r="AX3340">
            <v>0</v>
          </cell>
          <cell r="AY3340">
            <v>0</v>
          </cell>
          <cell r="AZ3340">
            <v>0</v>
          </cell>
          <cell r="BA3340">
            <v>0</v>
          </cell>
          <cell r="BB3340">
            <v>0</v>
          </cell>
          <cell r="BC3340">
            <v>0</v>
          </cell>
          <cell r="BD3340">
            <v>0</v>
          </cell>
          <cell r="BE3340">
            <v>0</v>
          </cell>
          <cell r="BF3340">
            <v>0</v>
          </cell>
          <cell r="BG3340">
            <v>0</v>
          </cell>
          <cell r="BH3340">
            <v>0</v>
          </cell>
          <cell r="BI3340">
            <v>0</v>
          </cell>
          <cell r="BJ3340">
            <v>0</v>
          </cell>
          <cell r="BK3340">
            <v>0</v>
          </cell>
          <cell r="BL3340">
            <v>0</v>
          </cell>
        </row>
        <row r="3341">
          <cell r="B3341" t="str">
            <v>2.1.04.01.00367</v>
          </cell>
          <cell r="C3341" t="str">
            <v xml:space="preserve">NV MED RIVA                                       </v>
          </cell>
          <cell r="D3341">
            <v>5</v>
          </cell>
          <cell r="E3341">
            <v>0</v>
          </cell>
          <cell r="F3341">
            <v>0</v>
          </cell>
          <cell r="G3341">
            <v>0</v>
          </cell>
          <cell r="H3341">
            <v>0</v>
          </cell>
          <cell r="I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  <cell r="O3341">
            <v>0</v>
          </cell>
          <cell r="P3341">
            <v>0</v>
          </cell>
          <cell r="AO3341">
            <v>0</v>
          </cell>
          <cell r="AP3341">
            <v>0</v>
          </cell>
          <cell r="AQ3341">
            <v>0</v>
          </cell>
          <cell r="AR3341">
            <v>0</v>
          </cell>
          <cell r="AS3341">
            <v>0</v>
          </cell>
          <cell r="AT3341">
            <v>0</v>
          </cell>
          <cell r="AU3341">
            <v>-32235.59</v>
          </cell>
          <cell r="AV3341">
            <v>0</v>
          </cell>
          <cell r="AW3341">
            <v>0</v>
          </cell>
          <cell r="AX3341">
            <v>0</v>
          </cell>
          <cell r="AY3341">
            <v>0</v>
          </cell>
          <cell r="AZ3341">
            <v>0</v>
          </cell>
          <cell r="BA3341">
            <v>0</v>
          </cell>
          <cell r="BB3341">
            <v>0</v>
          </cell>
          <cell r="BC3341">
            <v>0</v>
          </cell>
          <cell r="BD3341">
            <v>0</v>
          </cell>
          <cell r="BE3341">
            <v>0</v>
          </cell>
          <cell r="BF3341">
            <v>0</v>
          </cell>
          <cell r="BG3341">
            <v>0</v>
          </cell>
          <cell r="BH3341">
            <v>0</v>
          </cell>
          <cell r="BI3341">
            <v>0</v>
          </cell>
          <cell r="BJ3341">
            <v>0</v>
          </cell>
          <cell r="BK3341">
            <v>0</v>
          </cell>
          <cell r="BL3341">
            <v>0</v>
          </cell>
        </row>
        <row r="3342">
          <cell r="B3342" t="str">
            <v>2.1.04.01.00368</v>
          </cell>
          <cell r="C3342" t="str">
            <v xml:space="preserve">NV MISTER MICHAEL                                 </v>
          </cell>
          <cell r="D3342">
            <v>5</v>
          </cell>
          <cell r="E3342">
            <v>0</v>
          </cell>
          <cell r="F3342">
            <v>0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  <cell r="O3342">
            <v>0</v>
          </cell>
          <cell r="P3342">
            <v>0</v>
          </cell>
          <cell r="AO3342">
            <v>0</v>
          </cell>
          <cell r="AP3342">
            <v>0</v>
          </cell>
          <cell r="AQ3342">
            <v>0</v>
          </cell>
          <cell r="AR3342">
            <v>0</v>
          </cell>
          <cell r="AS3342">
            <v>0</v>
          </cell>
          <cell r="AT3342">
            <v>91175</v>
          </cell>
          <cell r="AU3342">
            <v>9033.11</v>
          </cell>
          <cell r="AV3342">
            <v>9033.11</v>
          </cell>
          <cell r="AW3342">
            <v>9033.11</v>
          </cell>
          <cell r="AX3342">
            <v>9033.11</v>
          </cell>
          <cell r="AY3342">
            <v>0</v>
          </cell>
          <cell r="AZ3342">
            <v>0</v>
          </cell>
          <cell r="BA3342">
            <v>0</v>
          </cell>
          <cell r="BB3342">
            <v>0</v>
          </cell>
          <cell r="BC3342">
            <v>0</v>
          </cell>
          <cell r="BD3342">
            <v>0</v>
          </cell>
          <cell r="BE3342">
            <v>0</v>
          </cell>
          <cell r="BF3342">
            <v>0</v>
          </cell>
          <cell r="BG3342">
            <v>0</v>
          </cell>
          <cell r="BH3342">
            <v>0</v>
          </cell>
          <cell r="BI3342">
            <v>0</v>
          </cell>
          <cell r="BJ3342">
            <v>0</v>
          </cell>
          <cell r="BK3342">
            <v>0</v>
          </cell>
          <cell r="BL3342">
            <v>0</v>
          </cell>
        </row>
        <row r="3343">
          <cell r="B3343" t="str">
            <v>2.1.04.01.00369</v>
          </cell>
          <cell r="C3343" t="str">
            <v xml:space="preserve">NV LADY P                                         </v>
          </cell>
          <cell r="D3343">
            <v>5</v>
          </cell>
          <cell r="E3343">
            <v>0</v>
          </cell>
          <cell r="F3343">
            <v>0</v>
          </cell>
          <cell r="G3343">
            <v>0</v>
          </cell>
          <cell r="H3343">
            <v>0</v>
          </cell>
          <cell r="I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  <cell r="O3343">
            <v>0</v>
          </cell>
          <cell r="P3343">
            <v>0</v>
          </cell>
          <cell r="AO3343">
            <v>0</v>
          </cell>
          <cell r="AP3343">
            <v>0</v>
          </cell>
          <cell r="AQ3343">
            <v>0</v>
          </cell>
          <cell r="AR3343">
            <v>0</v>
          </cell>
          <cell r="AS3343">
            <v>0</v>
          </cell>
          <cell r="AT3343">
            <v>-51754.52</v>
          </cell>
          <cell r="AU3343">
            <v>5955.78</v>
          </cell>
          <cell r="AV3343">
            <v>5955.78</v>
          </cell>
          <cell r="AW3343">
            <v>5955.78</v>
          </cell>
          <cell r="AX3343">
            <v>5955.78</v>
          </cell>
          <cell r="AY3343">
            <v>0</v>
          </cell>
          <cell r="AZ3343">
            <v>0</v>
          </cell>
          <cell r="BA3343">
            <v>0</v>
          </cell>
          <cell r="BB3343">
            <v>0</v>
          </cell>
          <cell r="BC3343">
            <v>0</v>
          </cell>
          <cell r="BD3343">
            <v>0</v>
          </cell>
          <cell r="BE3343">
            <v>0</v>
          </cell>
          <cell r="BF3343">
            <v>0</v>
          </cell>
          <cell r="BG3343">
            <v>0</v>
          </cell>
          <cell r="BH3343">
            <v>0</v>
          </cell>
          <cell r="BI3343">
            <v>0</v>
          </cell>
          <cell r="BJ3343">
            <v>0</v>
          </cell>
          <cell r="BK3343">
            <v>0</v>
          </cell>
          <cell r="BL3343">
            <v>0</v>
          </cell>
        </row>
        <row r="3344">
          <cell r="B3344" t="str">
            <v>2.1.04.01.00370</v>
          </cell>
          <cell r="C3344" t="str">
            <v xml:space="preserve">NV SAGA BEIJA FLOR                                </v>
          </cell>
          <cell r="D3344">
            <v>5</v>
          </cell>
          <cell r="E3344">
            <v>0</v>
          </cell>
          <cell r="F3344">
            <v>0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  <cell r="O3344">
            <v>0</v>
          </cell>
          <cell r="P3344">
            <v>0</v>
          </cell>
          <cell r="AO3344">
            <v>0</v>
          </cell>
          <cell r="AP3344">
            <v>0</v>
          </cell>
          <cell r="AQ3344">
            <v>0</v>
          </cell>
          <cell r="AR3344">
            <v>0</v>
          </cell>
          <cell r="AS3344">
            <v>0</v>
          </cell>
          <cell r="AT3344">
            <v>0</v>
          </cell>
          <cell r="AU3344">
            <v>67444.2</v>
          </cell>
          <cell r="AV3344">
            <v>18797.53</v>
          </cell>
          <cell r="AW3344">
            <v>18797.53</v>
          </cell>
          <cell r="AX3344">
            <v>18797.53</v>
          </cell>
          <cell r="AY3344">
            <v>0</v>
          </cell>
          <cell r="AZ3344">
            <v>0</v>
          </cell>
          <cell r="BA3344">
            <v>0</v>
          </cell>
          <cell r="BB3344">
            <v>0</v>
          </cell>
          <cell r="BC3344">
            <v>0</v>
          </cell>
          <cell r="BD3344">
            <v>0</v>
          </cell>
          <cell r="BE3344">
            <v>0</v>
          </cell>
          <cell r="BF3344">
            <v>0</v>
          </cell>
          <cell r="BG3344">
            <v>0</v>
          </cell>
          <cell r="BH3344">
            <v>0</v>
          </cell>
          <cell r="BI3344">
            <v>0</v>
          </cell>
          <cell r="BJ3344">
            <v>0</v>
          </cell>
          <cell r="BK3344">
            <v>0</v>
          </cell>
          <cell r="BL3344">
            <v>0</v>
          </cell>
        </row>
        <row r="3345">
          <cell r="B3345" t="str">
            <v>2.1.04.01.00371</v>
          </cell>
          <cell r="C3345" t="str">
            <v xml:space="preserve">NV VOC FLAMINGO                                   </v>
          </cell>
          <cell r="D3345">
            <v>5</v>
          </cell>
          <cell r="E3345">
            <v>0</v>
          </cell>
          <cell r="F3345">
            <v>0</v>
          </cell>
          <cell r="G3345">
            <v>0</v>
          </cell>
          <cell r="H3345">
            <v>0</v>
          </cell>
          <cell r="I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  <cell r="O3345">
            <v>0</v>
          </cell>
          <cell r="P3345">
            <v>0</v>
          </cell>
          <cell r="AO3345">
            <v>0</v>
          </cell>
          <cell r="AP3345">
            <v>0</v>
          </cell>
          <cell r="AQ3345">
            <v>0</v>
          </cell>
          <cell r="AR3345">
            <v>0</v>
          </cell>
          <cell r="AS3345">
            <v>0</v>
          </cell>
          <cell r="AT3345">
            <v>0</v>
          </cell>
          <cell r="AU3345">
            <v>45570</v>
          </cell>
          <cell r="AV3345">
            <v>45570</v>
          </cell>
          <cell r="AW3345">
            <v>45570</v>
          </cell>
          <cell r="AX3345">
            <v>45570</v>
          </cell>
          <cell r="AY3345">
            <v>45570</v>
          </cell>
          <cell r="AZ3345">
            <v>0</v>
          </cell>
          <cell r="BA3345">
            <v>0</v>
          </cell>
          <cell r="BB3345">
            <v>0</v>
          </cell>
          <cell r="BC3345">
            <v>0</v>
          </cell>
          <cell r="BD3345">
            <v>0</v>
          </cell>
          <cell r="BE3345">
            <v>0</v>
          </cell>
          <cell r="BF3345">
            <v>0</v>
          </cell>
          <cell r="BG3345">
            <v>0</v>
          </cell>
          <cell r="BH3345">
            <v>0</v>
          </cell>
          <cell r="BI3345">
            <v>0</v>
          </cell>
          <cell r="BJ3345">
            <v>0</v>
          </cell>
          <cell r="BK3345">
            <v>0</v>
          </cell>
          <cell r="BL3345">
            <v>0</v>
          </cell>
        </row>
        <row r="3346">
          <cell r="B3346" t="str">
            <v>2.1.04.01.00372</v>
          </cell>
          <cell r="C3346" t="str">
            <v xml:space="preserve">NV ELENA TOPIC                                    </v>
          </cell>
          <cell r="D3346">
            <v>5</v>
          </cell>
          <cell r="E3346">
            <v>0</v>
          </cell>
          <cell r="F3346">
            <v>0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  <cell r="O3346">
            <v>0</v>
          </cell>
          <cell r="P3346">
            <v>0</v>
          </cell>
          <cell r="AO3346">
            <v>0</v>
          </cell>
          <cell r="AP3346">
            <v>0</v>
          </cell>
          <cell r="AQ3346">
            <v>0</v>
          </cell>
          <cell r="AR3346">
            <v>0</v>
          </cell>
          <cell r="AS3346">
            <v>0</v>
          </cell>
          <cell r="AT3346">
            <v>0</v>
          </cell>
          <cell r="AU3346">
            <v>25924.5</v>
          </cell>
          <cell r="AV3346">
            <v>25924.5</v>
          </cell>
          <cell r="AW3346">
            <v>25924.5</v>
          </cell>
          <cell r="AX3346">
            <v>25924.5</v>
          </cell>
          <cell r="AY3346">
            <v>0</v>
          </cell>
          <cell r="AZ3346">
            <v>0</v>
          </cell>
          <cell r="BA3346">
            <v>0</v>
          </cell>
          <cell r="BB3346">
            <v>0</v>
          </cell>
          <cell r="BC3346">
            <v>0</v>
          </cell>
          <cell r="BD3346">
            <v>0</v>
          </cell>
          <cell r="BE3346">
            <v>0</v>
          </cell>
          <cell r="BF3346">
            <v>0</v>
          </cell>
          <cell r="BG3346">
            <v>0</v>
          </cell>
          <cell r="BH3346">
            <v>0</v>
          </cell>
          <cell r="BI3346">
            <v>0</v>
          </cell>
          <cell r="BJ3346">
            <v>0</v>
          </cell>
          <cell r="BK3346">
            <v>0</v>
          </cell>
          <cell r="BL3346">
            <v>0</v>
          </cell>
        </row>
        <row r="3347">
          <cell r="B3347" t="str">
            <v>2.1.04.01.00373</v>
          </cell>
          <cell r="C3347" t="str">
            <v xml:space="preserve">NV TETE OLDENDORFF                                </v>
          </cell>
          <cell r="D3347">
            <v>5</v>
          </cell>
          <cell r="E3347">
            <v>0</v>
          </cell>
          <cell r="F3347">
            <v>0</v>
          </cell>
          <cell r="G3347">
            <v>0</v>
          </cell>
          <cell r="H3347">
            <v>0</v>
          </cell>
          <cell r="I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  <cell r="O3347">
            <v>0</v>
          </cell>
          <cell r="P3347">
            <v>0</v>
          </cell>
          <cell r="AO3347">
            <v>0</v>
          </cell>
          <cell r="AP3347">
            <v>0</v>
          </cell>
          <cell r="AQ3347">
            <v>0</v>
          </cell>
          <cell r="AR3347">
            <v>0</v>
          </cell>
          <cell r="AS3347">
            <v>0</v>
          </cell>
          <cell r="AT3347">
            <v>0</v>
          </cell>
          <cell r="AU3347">
            <v>91760</v>
          </cell>
          <cell r="AV3347">
            <v>91760</v>
          </cell>
          <cell r="AW3347">
            <v>91760</v>
          </cell>
          <cell r="AX3347">
            <v>91760</v>
          </cell>
          <cell r="AY3347">
            <v>66224.25</v>
          </cell>
          <cell r="AZ3347">
            <v>66224.25</v>
          </cell>
          <cell r="BA3347">
            <v>66224.25</v>
          </cell>
          <cell r="BB3347">
            <v>66224.25</v>
          </cell>
          <cell r="BC3347">
            <v>66224.25</v>
          </cell>
          <cell r="BD3347">
            <v>0</v>
          </cell>
          <cell r="BE3347">
            <v>0</v>
          </cell>
          <cell r="BF3347">
            <v>0</v>
          </cell>
          <cell r="BG3347">
            <v>0</v>
          </cell>
          <cell r="BH3347">
            <v>0</v>
          </cell>
          <cell r="BI3347">
            <v>0</v>
          </cell>
          <cell r="BJ3347">
            <v>0</v>
          </cell>
          <cell r="BK3347">
            <v>0</v>
          </cell>
          <cell r="BL3347">
            <v>0</v>
          </cell>
        </row>
        <row r="3348">
          <cell r="B3348" t="str">
            <v>2.1.04.01.00374</v>
          </cell>
          <cell r="C3348" t="str">
            <v xml:space="preserve">NV EDWINE OLDENDORFF                              </v>
          </cell>
          <cell r="D3348">
            <v>5</v>
          </cell>
          <cell r="E3348">
            <v>0</v>
          </cell>
          <cell r="F3348">
            <v>0</v>
          </cell>
          <cell r="G3348">
            <v>0</v>
          </cell>
          <cell r="H3348">
            <v>0</v>
          </cell>
          <cell r="I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AO3348">
            <v>0</v>
          </cell>
          <cell r="AP3348">
            <v>0</v>
          </cell>
          <cell r="AQ3348">
            <v>0</v>
          </cell>
          <cell r="AR3348">
            <v>0</v>
          </cell>
          <cell r="AS3348">
            <v>0</v>
          </cell>
          <cell r="AT3348">
            <v>0</v>
          </cell>
          <cell r="AU3348">
            <v>65493</v>
          </cell>
          <cell r="AV3348">
            <v>25878</v>
          </cell>
          <cell r="AW3348">
            <v>25878</v>
          </cell>
          <cell r="AX3348">
            <v>25878</v>
          </cell>
          <cell r="AY3348">
            <v>25878</v>
          </cell>
          <cell r="AZ3348">
            <v>25878</v>
          </cell>
          <cell r="BA3348">
            <v>25878</v>
          </cell>
          <cell r="BB3348">
            <v>0</v>
          </cell>
          <cell r="BC3348">
            <v>0</v>
          </cell>
          <cell r="BD3348">
            <v>0</v>
          </cell>
          <cell r="BE3348">
            <v>0</v>
          </cell>
          <cell r="BF3348">
            <v>0</v>
          </cell>
          <cell r="BG3348">
            <v>0</v>
          </cell>
          <cell r="BH3348">
            <v>0</v>
          </cell>
          <cell r="BI3348">
            <v>0</v>
          </cell>
          <cell r="BJ3348">
            <v>0</v>
          </cell>
          <cell r="BK3348">
            <v>0</v>
          </cell>
          <cell r="BL3348">
            <v>0</v>
          </cell>
        </row>
        <row r="3349">
          <cell r="B3349" t="str">
            <v>2.1.04.01.00375</v>
          </cell>
          <cell r="C3349" t="str">
            <v xml:space="preserve">NV PILON                                          </v>
          </cell>
          <cell r="D3349">
            <v>5</v>
          </cell>
          <cell r="E3349">
            <v>0</v>
          </cell>
          <cell r="F3349">
            <v>0</v>
          </cell>
          <cell r="G3349">
            <v>0</v>
          </cell>
          <cell r="H3349">
            <v>0</v>
          </cell>
          <cell r="I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  <cell r="O3349">
            <v>0</v>
          </cell>
          <cell r="P3349">
            <v>0</v>
          </cell>
          <cell r="AO3349">
            <v>0</v>
          </cell>
          <cell r="AP3349">
            <v>0</v>
          </cell>
          <cell r="AQ3349">
            <v>0</v>
          </cell>
          <cell r="AR3349">
            <v>0</v>
          </cell>
          <cell r="AS3349">
            <v>0</v>
          </cell>
          <cell r="AT3349">
            <v>0</v>
          </cell>
          <cell r="AU3349">
            <v>170838.5</v>
          </cell>
          <cell r="AV3349">
            <v>134406</v>
          </cell>
          <cell r="AW3349">
            <v>134406</v>
          </cell>
          <cell r="AX3349">
            <v>134406</v>
          </cell>
          <cell r="AY3349">
            <v>134406</v>
          </cell>
          <cell r="AZ3349">
            <v>76561.42</v>
          </cell>
          <cell r="BA3349">
            <v>0</v>
          </cell>
          <cell r="BB3349">
            <v>0</v>
          </cell>
          <cell r="BC3349">
            <v>0</v>
          </cell>
          <cell r="BD3349">
            <v>0</v>
          </cell>
          <cell r="BE3349">
            <v>0</v>
          </cell>
          <cell r="BF3349">
            <v>0</v>
          </cell>
          <cell r="BG3349">
            <v>0</v>
          </cell>
          <cell r="BH3349">
            <v>0</v>
          </cell>
          <cell r="BI3349">
            <v>0</v>
          </cell>
          <cell r="BJ3349">
            <v>0</v>
          </cell>
          <cell r="BK3349">
            <v>0</v>
          </cell>
          <cell r="BL3349">
            <v>0</v>
          </cell>
        </row>
        <row r="3350">
          <cell r="B3350" t="str">
            <v>2.1.04.01.00376</v>
          </cell>
          <cell r="C3350" t="str">
            <v xml:space="preserve">NV GOLDEN SUN                                     </v>
          </cell>
          <cell r="D3350">
            <v>5</v>
          </cell>
          <cell r="E3350">
            <v>0</v>
          </cell>
          <cell r="F3350">
            <v>0</v>
          </cell>
          <cell r="G3350">
            <v>0</v>
          </cell>
          <cell r="H3350">
            <v>0</v>
          </cell>
          <cell r="I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  <cell r="O3350">
            <v>0</v>
          </cell>
          <cell r="P3350">
            <v>0</v>
          </cell>
          <cell r="AO3350">
            <v>0</v>
          </cell>
          <cell r="AP3350">
            <v>0</v>
          </cell>
          <cell r="AQ3350">
            <v>0</v>
          </cell>
          <cell r="AR3350">
            <v>0</v>
          </cell>
          <cell r="AS3350">
            <v>0</v>
          </cell>
          <cell r="AT3350">
            <v>0</v>
          </cell>
          <cell r="AU3350">
            <v>0</v>
          </cell>
          <cell r="AV3350">
            <v>126665</v>
          </cell>
          <cell r="AW3350">
            <v>126665</v>
          </cell>
          <cell r="AX3350">
            <v>126665</v>
          </cell>
          <cell r="AY3350">
            <v>126665</v>
          </cell>
          <cell r="AZ3350">
            <v>90715.12</v>
          </cell>
          <cell r="BA3350">
            <v>38901.03</v>
          </cell>
          <cell r="BB3350">
            <v>112225.45</v>
          </cell>
          <cell r="BC3350">
            <v>112225.45</v>
          </cell>
          <cell r="BD3350">
            <v>0</v>
          </cell>
          <cell r="BE3350">
            <v>0</v>
          </cell>
          <cell r="BF3350">
            <v>0</v>
          </cell>
          <cell r="BG3350">
            <v>0</v>
          </cell>
          <cell r="BH3350">
            <v>0</v>
          </cell>
          <cell r="BI3350">
            <v>0</v>
          </cell>
          <cell r="BJ3350">
            <v>0</v>
          </cell>
          <cell r="BK3350">
            <v>0</v>
          </cell>
          <cell r="BL3350">
            <v>0</v>
          </cell>
        </row>
        <row r="3351">
          <cell r="B3351" t="str">
            <v>2.1.04.01.00377</v>
          </cell>
          <cell r="C3351" t="str">
            <v xml:space="preserve">NV ALEXANDROS TH                                  </v>
          </cell>
          <cell r="D3351">
            <v>5</v>
          </cell>
          <cell r="E3351">
            <v>0</v>
          </cell>
          <cell r="F3351">
            <v>0</v>
          </cell>
          <cell r="G3351">
            <v>0</v>
          </cell>
          <cell r="H3351">
            <v>0</v>
          </cell>
          <cell r="I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  <cell r="O3351">
            <v>0</v>
          </cell>
          <cell r="P3351">
            <v>0</v>
          </cell>
          <cell r="AO3351">
            <v>0</v>
          </cell>
          <cell r="AP3351">
            <v>0</v>
          </cell>
          <cell r="AQ3351">
            <v>0</v>
          </cell>
          <cell r="AR3351">
            <v>0</v>
          </cell>
          <cell r="AS3351">
            <v>0</v>
          </cell>
          <cell r="AT3351">
            <v>0</v>
          </cell>
          <cell r="AU3351">
            <v>0</v>
          </cell>
          <cell r="AV3351">
            <v>115434</v>
          </cell>
          <cell r="AW3351">
            <v>80386.759999999995</v>
          </cell>
          <cell r="AX3351">
            <v>80386.759999999995</v>
          </cell>
          <cell r="AY3351">
            <v>80386.759999999995</v>
          </cell>
          <cell r="AZ3351">
            <v>80386.759999999995</v>
          </cell>
          <cell r="BA3351">
            <v>80386.759999999995</v>
          </cell>
          <cell r="BB3351">
            <v>80386.759999999995</v>
          </cell>
          <cell r="BC3351">
            <v>80386.759999999995</v>
          </cell>
          <cell r="BD3351">
            <v>0</v>
          </cell>
          <cell r="BE3351">
            <v>0</v>
          </cell>
          <cell r="BF3351">
            <v>0</v>
          </cell>
          <cell r="BG3351">
            <v>0</v>
          </cell>
          <cell r="BH3351">
            <v>0</v>
          </cell>
          <cell r="BI3351">
            <v>0</v>
          </cell>
          <cell r="BJ3351">
            <v>0</v>
          </cell>
          <cell r="BK3351">
            <v>0</v>
          </cell>
          <cell r="BL3351">
            <v>0</v>
          </cell>
        </row>
        <row r="3352">
          <cell r="B3352" t="str">
            <v>2.1.04.01.00378</v>
          </cell>
          <cell r="C3352" t="str">
            <v xml:space="preserve">NV KICKAPOO BELLE                                 </v>
          </cell>
          <cell r="D3352">
            <v>5</v>
          </cell>
          <cell r="E3352">
            <v>0</v>
          </cell>
          <cell r="F3352">
            <v>0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  <cell r="O3352">
            <v>0</v>
          </cell>
          <cell r="P3352">
            <v>0</v>
          </cell>
          <cell r="AO3352">
            <v>0</v>
          </cell>
          <cell r="AP3352">
            <v>0</v>
          </cell>
          <cell r="AQ3352">
            <v>0</v>
          </cell>
          <cell r="AR3352">
            <v>0</v>
          </cell>
          <cell r="AS3352">
            <v>0</v>
          </cell>
          <cell r="AT3352">
            <v>0</v>
          </cell>
          <cell r="AU3352">
            <v>0</v>
          </cell>
          <cell r="AV3352">
            <v>0</v>
          </cell>
          <cell r="AW3352">
            <v>131266.21</v>
          </cell>
          <cell r="AX3352">
            <v>131266.21</v>
          </cell>
          <cell r="AY3352">
            <v>131266.21</v>
          </cell>
          <cell r="AZ3352">
            <v>131266.21</v>
          </cell>
          <cell r="BA3352">
            <v>131266.21</v>
          </cell>
          <cell r="BB3352">
            <v>131266.21</v>
          </cell>
          <cell r="BC3352">
            <v>131266.21</v>
          </cell>
          <cell r="BD3352">
            <v>0</v>
          </cell>
          <cell r="BE3352">
            <v>0</v>
          </cell>
          <cell r="BF3352">
            <v>0</v>
          </cell>
          <cell r="BG3352">
            <v>0</v>
          </cell>
          <cell r="BH3352">
            <v>0</v>
          </cell>
          <cell r="BI3352">
            <v>0</v>
          </cell>
          <cell r="BJ3352">
            <v>0</v>
          </cell>
          <cell r="BK3352">
            <v>0</v>
          </cell>
          <cell r="BL3352">
            <v>0</v>
          </cell>
        </row>
        <row r="3353">
          <cell r="B3353" t="str">
            <v>2.1.04.01.00379</v>
          </cell>
          <cell r="C3353" t="str">
            <v xml:space="preserve">NV SAITTORIN II                                   </v>
          </cell>
          <cell r="D3353">
            <v>5</v>
          </cell>
          <cell r="E3353">
            <v>0</v>
          </cell>
          <cell r="F3353">
            <v>0</v>
          </cell>
          <cell r="G3353">
            <v>0</v>
          </cell>
          <cell r="H3353">
            <v>0</v>
          </cell>
          <cell r="I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  <cell r="O3353">
            <v>0</v>
          </cell>
          <cell r="P3353">
            <v>0</v>
          </cell>
          <cell r="AO3353">
            <v>0</v>
          </cell>
          <cell r="AP3353">
            <v>0</v>
          </cell>
          <cell r="AQ3353">
            <v>0</v>
          </cell>
          <cell r="AR3353">
            <v>0</v>
          </cell>
          <cell r="AS3353">
            <v>0</v>
          </cell>
          <cell r="AT3353">
            <v>0</v>
          </cell>
          <cell r="AU3353">
            <v>0</v>
          </cell>
          <cell r="AV3353">
            <v>0</v>
          </cell>
          <cell r="AW3353">
            <v>0</v>
          </cell>
          <cell r="AX3353">
            <v>0</v>
          </cell>
          <cell r="AY3353">
            <v>0</v>
          </cell>
          <cell r="AZ3353">
            <v>0</v>
          </cell>
          <cell r="BA3353">
            <v>0</v>
          </cell>
          <cell r="BB3353">
            <v>0</v>
          </cell>
          <cell r="BC3353">
            <v>0</v>
          </cell>
          <cell r="BD3353">
            <v>0</v>
          </cell>
          <cell r="BE3353">
            <v>0</v>
          </cell>
          <cell r="BF3353">
            <v>0</v>
          </cell>
          <cell r="BG3353">
            <v>0</v>
          </cell>
          <cell r="BH3353">
            <v>0</v>
          </cell>
          <cell r="BI3353">
            <v>0</v>
          </cell>
          <cell r="BJ3353">
            <v>0</v>
          </cell>
          <cell r="BK3353">
            <v>0</v>
          </cell>
          <cell r="BL3353">
            <v>0</v>
          </cell>
        </row>
        <row r="3354">
          <cell r="B3354" t="str">
            <v>2.1.04.01.00380</v>
          </cell>
          <cell r="C3354" t="str">
            <v xml:space="preserve">NV STAR VEJA                                      </v>
          </cell>
          <cell r="D3354">
            <v>5</v>
          </cell>
          <cell r="E3354">
            <v>0</v>
          </cell>
          <cell r="F3354">
            <v>0</v>
          </cell>
          <cell r="G3354">
            <v>0</v>
          </cell>
          <cell r="H3354">
            <v>0</v>
          </cell>
          <cell r="I3354">
            <v>0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  <cell r="O3354">
            <v>0</v>
          </cell>
          <cell r="P3354">
            <v>0</v>
          </cell>
          <cell r="AO3354">
            <v>0</v>
          </cell>
          <cell r="AP3354">
            <v>0</v>
          </cell>
          <cell r="AQ3354">
            <v>0</v>
          </cell>
          <cell r="AR3354">
            <v>0</v>
          </cell>
          <cell r="AS3354">
            <v>0</v>
          </cell>
          <cell r="AT3354">
            <v>0</v>
          </cell>
          <cell r="AU3354">
            <v>0</v>
          </cell>
          <cell r="AV3354">
            <v>0</v>
          </cell>
          <cell r="AW3354">
            <v>0</v>
          </cell>
          <cell r="AX3354">
            <v>0</v>
          </cell>
          <cell r="AY3354">
            <v>0</v>
          </cell>
          <cell r="AZ3354">
            <v>0</v>
          </cell>
          <cell r="BA3354">
            <v>0</v>
          </cell>
          <cell r="BB3354">
            <v>0</v>
          </cell>
          <cell r="BC3354">
            <v>0</v>
          </cell>
          <cell r="BD3354">
            <v>0</v>
          </cell>
          <cell r="BE3354">
            <v>0</v>
          </cell>
          <cell r="BF3354">
            <v>0</v>
          </cell>
          <cell r="BG3354">
            <v>0</v>
          </cell>
          <cell r="BH3354">
            <v>0</v>
          </cell>
          <cell r="BI3354">
            <v>0</v>
          </cell>
          <cell r="BJ3354">
            <v>0</v>
          </cell>
          <cell r="BK3354">
            <v>0</v>
          </cell>
          <cell r="BL3354">
            <v>0</v>
          </cell>
        </row>
        <row r="3355">
          <cell r="B3355" t="str">
            <v>2.1.04.01.00381</v>
          </cell>
          <cell r="C3355" t="str">
            <v xml:space="preserve">NV STARLUCK                                       </v>
          </cell>
          <cell r="D3355">
            <v>5</v>
          </cell>
          <cell r="E3355">
            <v>0</v>
          </cell>
          <cell r="F3355">
            <v>0</v>
          </cell>
          <cell r="G3355">
            <v>0</v>
          </cell>
          <cell r="H3355">
            <v>0</v>
          </cell>
          <cell r="I3355">
            <v>0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  <cell r="O3355">
            <v>0</v>
          </cell>
          <cell r="P3355">
            <v>0</v>
          </cell>
          <cell r="AO3355">
            <v>0</v>
          </cell>
          <cell r="AP3355">
            <v>0</v>
          </cell>
          <cell r="AQ3355">
            <v>0</v>
          </cell>
          <cell r="AR3355">
            <v>0</v>
          </cell>
          <cell r="AS3355">
            <v>0</v>
          </cell>
          <cell r="AT3355">
            <v>0</v>
          </cell>
          <cell r="AU3355">
            <v>0</v>
          </cell>
          <cell r="AV3355">
            <v>-274888.71000000002</v>
          </cell>
          <cell r="AW3355">
            <v>68971.42</v>
          </cell>
          <cell r="AX3355">
            <v>68971.42</v>
          </cell>
          <cell r="AY3355">
            <v>68971.42</v>
          </cell>
          <cell r="AZ3355">
            <v>0</v>
          </cell>
          <cell r="BA3355">
            <v>0</v>
          </cell>
          <cell r="BB3355">
            <v>0</v>
          </cell>
          <cell r="BC3355">
            <v>0</v>
          </cell>
          <cell r="BD3355">
            <v>0</v>
          </cell>
          <cell r="BE3355">
            <v>0</v>
          </cell>
          <cell r="BF3355">
            <v>0</v>
          </cell>
          <cell r="BG3355">
            <v>0</v>
          </cell>
          <cell r="BH3355">
            <v>0</v>
          </cell>
          <cell r="BI3355">
            <v>0</v>
          </cell>
          <cell r="BJ3355">
            <v>0</v>
          </cell>
          <cell r="BK3355">
            <v>0</v>
          </cell>
          <cell r="BL3355">
            <v>0</v>
          </cell>
        </row>
        <row r="3356">
          <cell r="B3356" t="str">
            <v>2.1.04.01.00382</v>
          </cell>
          <cell r="C3356" t="str">
            <v xml:space="preserve">NV OCEAN LIGHT                                    </v>
          </cell>
          <cell r="D3356">
            <v>5</v>
          </cell>
          <cell r="E3356">
            <v>0</v>
          </cell>
          <cell r="F3356">
            <v>0</v>
          </cell>
          <cell r="G3356">
            <v>0</v>
          </cell>
          <cell r="H3356">
            <v>0</v>
          </cell>
          <cell r="I3356">
            <v>0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  <cell r="O3356">
            <v>0</v>
          </cell>
          <cell r="P3356">
            <v>0</v>
          </cell>
          <cell r="AO3356">
            <v>0</v>
          </cell>
          <cell r="AP3356">
            <v>0</v>
          </cell>
          <cell r="AQ3356">
            <v>0</v>
          </cell>
          <cell r="AR3356">
            <v>0</v>
          </cell>
          <cell r="AS3356">
            <v>0</v>
          </cell>
          <cell r="AT3356">
            <v>0</v>
          </cell>
          <cell r="AU3356">
            <v>0</v>
          </cell>
          <cell r="AV3356">
            <v>0</v>
          </cell>
          <cell r="AW3356">
            <v>-797.41</v>
          </cell>
          <cell r="AX3356">
            <v>0</v>
          </cell>
          <cell r="AY3356">
            <v>266400</v>
          </cell>
          <cell r="AZ3356">
            <v>34161.61</v>
          </cell>
          <cell r="BA3356">
            <v>34161.61</v>
          </cell>
          <cell r="BB3356">
            <v>34161.61</v>
          </cell>
          <cell r="BC3356">
            <v>34161.61</v>
          </cell>
          <cell r="BD3356">
            <v>0</v>
          </cell>
          <cell r="BE3356">
            <v>0</v>
          </cell>
          <cell r="BF3356">
            <v>0</v>
          </cell>
          <cell r="BG3356">
            <v>0</v>
          </cell>
          <cell r="BH3356">
            <v>0</v>
          </cell>
          <cell r="BI3356">
            <v>0</v>
          </cell>
          <cell r="BJ3356">
            <v>0</v>
          </cell>
          <cell r="BK3356">
            <v>0</v>
          </cell>
          <cell r="BL3356">
            <v>0</v>
          </cell>
        </row>
        <row r="3357">
          <cell r="B3357" t="str">
            <v>2.1.04.01.00383</v>
          </cell>
          <cell r="C3357" t="str">
            <v xml:space="preserve">NV MERCOSUL PALO META                             </v>
          </cell>
          <cell r="D3357">
            <v>5</v>
          </cell>
          <cell r="E3357">
            <v>0</v>
          </cell>
          <cell r="F3357">
            <v>0</v>
          </cell>
          <cell r="G3357">
            <v>0</v>
          </cell>
          <cell r="H3357">
            <v>0</v>
          </cell>
          <cell r="I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  <cell r="O3357">
            <v>0</v>
          </cell>
          <cell r="P3357">
            <v>0</v>
          </cell>
          <cell r="AO3357">
            <v>0</v>
          </cell>
          <cell r="AP3357">
            <v>0</v>
          </cell>
          <cell r="AQ3357">
            <v>0</v>
          </cell>
          <cell r="AR3357">
            <v>0</v>
          </cell>
          <cell r="AS3357">
            <v>0</v>
          </cell>
          <cell r="AT3357">
            <v>0</v>
          </cell>
          <cell r="AU3357">
            <v>0</v>
          </cell>
          <cell r="AV3357">
            <v>240.28</v>
          </cell>
          <cell r="AW3357">
            <v>240.28</v>
          </cell>
          <cell r="AX3357">
            <v>240.28</v>
          </cell>
          <cell r="AY3357">
            <v>0</v>
          </cell>
          <cell r="AZ3357">
            <v>0</v>
          </cell>
          <cell r="BA3357">
            <v>0</v>
          </cell>
          <cell r="BB3357">
            <v>0</v>
          </cell>
          <cell r="BC3357">
            <v>0</v>
          </cell>
          <cell r="BD3357">
            <v>0</v>
          </cell>
          <cell r="BE3357">
            <v>0</v>
          </cell>
          <cell r="BF3357">
            <v>0</v>
          </cell>
          <cell r="BG3357">
            <v>0</v>
          </cell>
          <cell r="BH3357">
            <v>0</v>
          </cell>
          <cell r="BI3357">
            <v>0</v>
          </cell>
          <cell r="BJ3357">
            <v>0</v>
          </cell>
          <cell r="BK3357">
            <v>0</v>
          </cell>
          <cell r="BL3357">
            <v>0</v>
          </cell>
        </row>
        <row r="3358">
          <cell r="B3358" t="str">
            <v>2.1.04.01.00384</v>
          </cell>
          <cell r="C3358" t="str">
            <v xml:space="preserve">NV SANTORIN II                                    </v>
          </cell>
          <cell r="D3358">
            <v>5</v>
          </cell>
          <cell r="E3358">
            <v>0</v>
          </cell>
          <cell r="F3358">
            <v>0</v>
          </cell>
          <cell r="G3358">
            <v>0</v>
          </cell>
          <cell r="H3358">
            <v>0</v>
          </cell>
          <cell r="I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  <cell r="O3358">
            <v>0</v>
          </cell>
          <cell r="P3358">
            <v>0</v>
          </cell>
          <cell r="AO3358">
            <v>0</v>
          </cell>
          <cell r="AP3358">
            <v>0</v>
          </cell>
          <cell r="AQ3358">
            <v>0</v>
          </cell>
          <cell r="AR3358">
            <v>0</v>
          </cell>
          <cell r="AS3358">
            <v>0</v>
          </cell>
          <cell r="AT3358">
            <v>0</v>
          </cell>
          <cell r="AU3358">
            <v>0</v>
          </cell>
          <cell r="AV3358">
            <v>259226.45</v>
          </cell>
          <cell r="AW3358">
            <v>259226.45</v>
          </cell>
          <cell r="AX3358">
            <v>259226.45</v>
          </cell>
          <cell r="AY3358">
            <v>256914</v>
          </cell>
          <cell r="AZ3358">
            <v>207259.91</v>
          </cell>
          <cell r="BA3358">
            <v>207259.91</v>
          </cell>
          <cell r="BB3358">
            <v>207259.91</v>
          </cell>
          <cell r="BC3358">
            <v>207259.91</v>
          </cell>
          <cell r="BD3358">
            <v>0</v>
          </cell>
          <cell r="BE3358">
            <v>0</v>
          </cell>
          <cell r="BF3358">
            <v>0</v>
          </cell>
          <cell r="BG3358">
            <v>0</v>
          </cell>
          <cell r="BH3358">
            <v>0</v>
          </cell>
          <cell r="BI3358">
            <v>0</v>
          </cell>
          <cell r="BJ3358">
            <v>0</v>
          </cell>
          <cell r="BK3358">
            <v>0</v>
          </cell>
          <cell r="BL3358">
            <v>0</v>
          </cell>
        </row>
        <row r="3359">
          <cell r="B3359" t="str">
            <v>2.1.04.01.00385</v>
          </cell>
          <cell r="C3359" t="str">
            <v xml:space="preserve">NV HARMAC DOWN                                    </v>
          </cell>
          <cell r="D3359">
            <v>5</v>
          </cell>
          <cell r="E3359">
            <v>0</v>
          </cell>
          <cell r="F3359">
            <v>0</v>
          </cell>
          <cell r="G3359">
            <v>0</v>
          </cell>
          <cell r="H3359">
            <v>0</v>
          </cell>
          <cell r="I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AO3359">
            <v>0</v>
          </cell>
          <cell r="AP3359">
            <v>0</v>
          </cell>
          <cell r="AQ3359">
            <v>0</v>
          </cell>
          <cell r="AR3359">
            <v>0</v>
          </cell>
          <cell r="AS3359">
            <v>0</v>
          </cell>
          <cell r="AT3359">
            <v>0</v>
          </cell>
          <cell r="AU3359">
            <v>0</v>
          </cell>
          <cell r="AV3359">
            <v>19620</v>
          </cell>
          <cell r="AW3359">
            <v>19620</v>
          </cell>
          <cell r="AX3359">
            <v>19620</v>
          </cell>
          <cell r="AY3359">
            <v>19620</v>
          </cell>
          <cell r="AZ3359">
            <v>19620</v>
          </cell>
          <cell r="BA3359">
            <v>0</v>
          </cell>
          <cell r="BB3359">
            <v>0</v>
          </cell>
          <cell r="BC3359">
            <v>0</v>
          </cell>
          <cell r="BD3359">
            <v>0</v>
          </cell>
          <cell r="BE3359">
            <v>0</v>
          </cell>
          <cell r="BF3359">
            <v>0</v>
          </cell>
          <cell r="BG3359">
            <v>0</v>
          </cell>
          <cell r="BH3359">
            <v>0</v>
          </cell>
          <cell r="BI3359">
            <v>0</v>
          </cell>
          <cell r="BJ3359">
            <v>0</v>
          </cell>
          <cell r="BK3359">
            <v>0</v>
          </cell>
          <cell r="BL3359">
            <v>0</v>
          </cell>
        </row>
        <row r="3360">
          <cell r="B3360" t="str">
            <v>2.1.04.01.00386</v>
          </cell>
          <cell r="C3360" t="str">
            <v xml:space="preserve">NV AVRA D                                         </v>
          </cell>
          <cell r="D3360">
            <v>5</v>
          </cell>
          <cell r="E3360">
            <v>0</v>
          </cell>
          <cell r="F3360">
            <v>0</v>
          </cell>
          <cell r="G3360">
            <v>0</v>
          </cell>
          <cell r="H3360">
            <v>0</v>
          </cell>
          <cell r="I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  <cell r="O3360">
            <v>0</v>
          </cell>
          <cell r="P3360">
            <v>0</v>
          </cell>
          <cell r="AO3360">
            <v>0</v>
          </cell>
          <cell r="AP3360">
            <v>0</v>
          </cell>
          <cell r="AQ3360">
            <v>0</v>
          </cell>
          <cell r="AR3360">
            <v>0</v>
          </cell>
          <cell r="AS3360">
            <v>0</v>
          </cell>
          <cell r="AT3360">
            <v>0</v>
          </cell>
          <cell r="AU3360">
            <v>0</v>
          </cell>
          <cell r="AV3360">
            <v>668917.77</v>
          </cell>
          <cell r="AW3360">
            <v>74318.8</v>
          </cell>
          <cell r="AX3360">
            <v>9046.67</v>
          </cell>
          <cell r="AY3360">
            <v>0</v>
          </cell>
          <cell r="AZ3360">
            <v>24658.5</v>
          </cell>
          <cell r="BA3360">
            <v>24658.5</v>
          </cell>
          <cell r="BB3360">
            <v>0</v>
          </cell>
          <cell r="BC3360">
            <v>0</v>
          </cell>
          <cell r="BD3360">
            <v>0</v>
          </cell>
          <cell r="BE3360">
            <v>0</v>
          </cell>
          <cell r="BF3360">
            <v>0</v>
          </cell>
          <cell r="BG3360">
            <v>0</v>
          </cell>
          <cell r="BH3360">
            <v>0</v>
          </cell>
          <cell r="BI3360">
            <v>0</v>
          </cell>
          <cell r="BJ3360">
            <v>0</v>
          </cell>
          <cell r="BK3360">
            <v>0</v>
          </cell>
          <cell r="BL3360">
            <v>0</v>
          </cell>
        </row>
        <row r="3361">
          <cell r="B3361" t="str">
            <v>2.1.04.01.00387</v>
          </cell>
          <cell r="C3361" t="str">
            <v xml:space="preserve">NV CANOPUS                                        </v>
          </cell>
          <cell r="D3361">
            <v>5</v>
          </cell>
          <cell r="E3361">
            <v>0</v>
          </cell>
          <cell r="F3361">
            <v>0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  <cell r="O3361">
            <v>0</v>
          </cell>
          <cell r="P3361">
            <v>0</v>
          </cell>
          <cell r="AO3361">
            <v>0</v>
          </cell>
          <cell r="AP3361">
            <v>0</v>
          </cell>
          <cell r="AQ3361">
            <v>0</v>
          </cell>
          <cell r="AR3361">
            <v>0</v>
          </cell>
          <cell r="AS3361">
            <v>0</v>
          </cell>
          <cell r="AT3361">
            <v>0</v>
          </cell>
          <cell r="AU3361">
            <v>0</v>
          </cell>
          <cell r="AV3361">
            <v>71250</v>
          </cell>
          <cell r="AW3361">
            <v>41905.78</v>
          </cell>
          <cell r="AX3361">
            <v>41905.78</v>
          </cell>
          <cell r="AY3361">
            <v>41905.78</v>
          </cell>
          <cell r="AZ3361">
            <v>41905.78</v>
          </cell>
          <cell r="BA3361">
            <v>41905.78</v>
          </cell>
          <cell r="BB3361">
            <v>41905.78</v>
          </cell>
          <cell r="BC3361">
            <v>41905.78</v>
          </cell>
          <cell r="BD3361">
            <v>0</v>
          </cell>
          <cell r="BE3361">
            <v>0</v>
          </cell>
          <cell r="BF3361">
            <v>0</v>
          </cell>
          <cell r="BG3361">
            <v>0</v>
          </cell>
          <cell r="BH3361">
            <v>0</v>
          </cell>
          <cell r="BI3361">
            <v>0</v>
          </cell>
          <cell r="BJ3361">
            <v>0</v>
          </cell>
          <cell r="BK3361">
            <v>0</v>
          </cell>
          <cell r="BL3361">
            <v>0</v>
          </cell>
        </row>
        <row r="3362">
          <cell r="B3362" t="str">
            <v>2.1.04.01.00388</v>
          </cell>
          <cell r="C3362" t="str">
            <v xml:space="preserve">NV MED LEGEND                                     </v>
          </cell>
          <cell r="D3362">
            <v>5</v>
          </cell>
          <cell r="E3362">
            <v>0</v>
          </cell>
          <cell r="F3362">
            <v>0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  <cell r="O3362">
            <v>0</v>
          </cell>
          <cell r="P3362">
            <v>0</v>
          </cell>
          <cell r="AO3362">
            <v>0</v>
          </cell>
          <cell r="AP3362">
            <v>0</v>
          </cell>
          <cell r="AQ3362">
            <v>0</v>
          </cell>
          <cell r="AR3362">
            <v>0</v>
          </cell>
          <cell r="AS3362">
            <v>0</v>
          </cell>
          <cell r="AT3362">
            <v>0</v>
          </cell>
          <cell r="AU3362">
            <v>0</v>
          </cell>
          <cell r="AV3362">
            <v>0</v>
          </cell>
          <cell r="AW3362">
            <v>28250.98</v>
          </cell>
          <cell r="AX3362">
            <v>28250.98</v>
          </cell>
          <cell r="AY3362">
            <v>5343.65</v>
          </cell>
          <cell r="AZ3362">
            <v>0</v>
          </cell>
          <cell r="BA3362">
            <v>0</v>
          </cell>
          <cell r="BB3362">
            <v>0</v>
          </cell>
          <cell r="BC3362">
            <v>0</v>
          </cell>
          <cell r="BD3362">
            <v>0</v>
          </cell>
          <cell r="BE3362">
            <v>0</v>
          </cell>
          <cell r="BF3362">
            <v>0</v>
          </cell>
          <cell r="BG3362">
            <v>0</v>
          </cell>
          <cell r="BH3362">
            <v>0</v>
          </cell>
          <cell r="BI3362">
            <v>0</v>
          </cell>
          <cell r="BJ3362">
            <v>0</v>
          </cell>
          <cell r="BK3362">
            <v>0</v>
          </cell>
          <cell r="BL3362">
            <v>0</v>
          </cell>
        </row>
        <row r="3363">
          <cell r="B3363" t="str">
            <v>2.1.04.01.00389</v>
          </cell>
          <cell r="C3363" t="str">
            <v xml:space="preserve">NV PINE                                           </v>
          </cell>
          <cell r="D3363">
            <v>5</v>
          </cell>
          <cell r="E3363">
            <v>0</v>
          </cell>
          <cell r="F3363">
            <v>0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  <cell r="O3363">
            <v>0</v>
          </cell>
          <cell r="P3363">
            <v>0</v>
          </cell>
          <cell r="AO3363">
            <v>0</v>
          </cell>
          <cell r="AP3363">
            <v>0</v>
          </cell>
          <cell r="AQ3363">
            <v>0</v>
          </cell>
          <cell r="AR3363">
            <v>0</v>
          </cell>
          <cell r="AS3363">
            <v>0</v>
          </cell>
          <cell r="AT3363">
            <v>0</v>
          </cell>
          <cell r="AU3363">
            <v>0</v>
          </cell>
          <cell r="AV3363">
            <v>191438.75</v>
          </cell>
          <cell r="AW3363">
            <v>191438.75</v>
          </cell>
          <cell r="AX3363">
            <v>135493.21</v>
          </cell>
          <cell r="AY3363">
            <v>135493.21</v>
          </cell>
          <cell r="AZ3363">
            <v>135493.21</v>
          </cell>
          <cell r="BA3363">
            <v>135493.21</v>
          </cell>
          <cell r="BB3363">
            <v>135493.21</v>
          </cell>
          <cell r="BC3363">
            <v>135493.21</v>
          </cell>
          <cell r="BD3363">
            <v>0</v>
          </cell>
          <cell r="BE3363">
            <v>0</v>
          </cell>
          <cell r="BF3363">
            <v>0</v>
          </cell>
          <cell r="BG3363">
            <v>0</v>
          </cell>
          <cell r="BH3363">
            <v>0</v>
          </cell>
          <cell r="BI3363">
            <v>0</v>
          </cell>
          <cell r="BJ3363">
            <v>0</v>
          </cell>
          <cell r="BK3363">
            <v>0</v>
          </cell>
          <cell r="BL3363">
            <v>0</v>
          </cell>
        </row>
        <row r="3364">
          <cell r="B3364" t="str">
            <v>2.1.04.01.00390</v>
          </cell>
          <cell r="C3364" t="str">
            <v xml:space="preserve">NV SENECA MAIDEN                                  </v>
          </cell>
          <cell r="D3364">
            <v>5</v>
          </cell>
          <cell r="E3364">
            <v>0</v>
          </cell>
          <cell r="F3364">
            <v>0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  <cell r="O3364">
            <v>0</v>
          </cell>
          <cell r="P3364">
            <v>0</v>
          </cell>
          <cell r="AO3364">
            <v>0</v>
          </cell>
          <cell r="AP3364">
            <v>0</v>
          </cell>
          <cell r="AQ3364">
            <v>0</v>
          </cell>
          <cell r="AR3364">
            <v>0</v>
          </cell>
          <cell r="AS3364">
            <v>0</v>
          </cell>
          <cell r="AT3364">
            <v>0</v>
          </cell>
          <cell r="AU3364">
            <v>0</v>
          </cell>
          <cell r="AV3364">
            <v>-51610</v>
          </cell>
          <cell r="AW3364">
            <v>7906.67</v>
          </cell>
          <cell r="AX3364">
            <v>7906.67</v>
          </cell>
          <cell r="AY3364">
            <v>0</v>
          </cell>
          <cell r="AZ3364">
            <v>0</v>
          </cell>
          <cell r="BA3364">
            <v>0</v>
          </cell>
          <cell r="BB3364">
            <v>0</v>
          </cell>
          <cell r="BC3364">
            <v>0</v>
          </cell>
          <cell r="BD3364">
            <v>0</v>
          </cell>
          <cell r="BE3364">
            <v>0</v>
          </cell>
          <cell r="BF3364">
            <v>0</v>
          </cell>
          <cell r="BG3364">
            <v>0</v>
          </cell>
          <cell r="BH3364">
            <v>0</v>
          </cell>
          <cell r="BI3364">
            <v>0</v>
          </cell>
          <cell r="BJ3364">
            <v>0</v>
          </cell>
          <cell r="BK3364">
            <v>0</v>
          </cell>
          <cell r="BL3364">
            <v>0</v>
          </cell>
        </row>
        <row r="3365">
          <cell r="B3365" t="str">
            <v>2.1.04.01.00391</v>
          </cell>
          <cell r="C3365" t="str">
            <v xml:space="preserve">NV STELIOS B                                      </v>
          </cell>
          <cell r="D3365">
            <v>5</v>
          </cell>
          <cell r="E3365">
            <v>0</v>
          </cell>
          <cell r="F3365">
            <v>0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  <cell r="AO3365">
            <v>0</v>
          </cell>
          <cell r="AP3365">
            <v>0</v>
          </cell>
          <cell r="AQ3365">
            <v>0</v>
          </cell>
          <cell r="AR3365">
            <v>0</v>
          </cell>
          <cell r="AS3365">
            <v>0</v>
          </cell>
          <cell r="AT3365">
            <v>0</v>
          </cell>
          <cell r="AU3365">
            <v>0</v>
          </cell>
          <cell r="AV3365">
            <v>0</v>
          </cell>
          <cell r="AW3365">
            <v>71544</v>
          </cell>
          <cell r="AX3365">
            <v>71544</v>
          </cell>
          <cell r="AY3365">
            <v>71544</v>
          </cell>
          <cell r="AZ3365">
            <v>0</v>
          </cell>
          <cell r="BA3365">
            <v>0</v>
          </cell>
          <cell r="BB3365">
            <v>0</v>
          </cell>
          <cell r="BC3365">
            <v>0</v>
          </cell>
          <cell r="BD3365">
            <v>0</v>
          </cell>
          <cell r="BE3365">
            <v>0</v>
          </cell>
          <cell r="BF3365">
            <v>0</v>
          </cell>
          <cell r="BG3365">
            <v>0</v>
          </cell>
          <cell r="BH3365">
            <v>0</v>
          </cell>
          <cell r="BI3365">
            <v>0</v>
          </cell>
          <cell r="BJ3365">
            <v>0</v>
          </cell>
          <cell r="BK3365">
            <v>0</v>
          </cell>
          <cell r="BL3365">
            <v>0</v>
          </cell>
        </row>
        <row r="3366">
          <cell r="B3366" t="str">
            <v>2.1.04.01.00392</v>
          </cell>
          <cell r="C3366" t="str">
            <v xml:space="preserve">NV FANY                                           </v>
          </cell>
          <cell r="D3366">
            <v>5</v>
          </cell>
          <cell r="E3366">
            <v>0</v>
          </cell>
          <cell r="F3366">
            <v>0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  <cell r="O3366">
            <v>0</v>
          </cell>
          <cell r="P3366">
            <v>0</v>
          </cell>
          <cell r="AO3366">
            <v>0</v>
          </cell>
          <cell r="AP3366">
            <v>0</v>
          </cell>
          <cell r="AQ3366">
            <v>0</v>
          </cell>
          <cell r="AR3366">
            <v>0</v>
          </cell>
          <cell r="AS3366">
            <v>0</v>
          </cell>
          <cell r="AT3366">
            <v>0</v>
          </cell>
          <cell r="AU3366">
            <v>0</v>
          </cell>
          <cell r="AV3366">
            <v>0</v>
          </cell>
          <cell r="AW3366">
            <v>100761.95</v>
          </cell>
          <cell r="AX3366">
            <v>100761.95</v>
          </cell>
          <cell r="AY3366">
            <v>100761.95</v>
          </cell>
          <cell r="AZ3366">
            <v>0</v>
          </cell>
          <cell r="BA3366">
            <v>0</v>
          </cell>
          <cell r="BB3366">
            <v>0</v>
          </cell>
          <cell r="BC3366">
            <v>0</v>
          </cell>
          <cell r="BD3366">
            <v>0</v>
          </cell>
          <cell r="BE3366">
            <v>0</v>
          </cell>
          <cell r="BF3366">
            <v>0</v>
          </cell>
          <cell r="BG3366">
            <v>0</v>
          </cell>
          <cell r="BH3366">
            <v>0</v>
          </cell>
          <cell r="BI3366">
            <v>0</v>
          </cell>
          <cell r="BJ3366">
            <v>0</v>
          </cell>
          <cell r="BK3366">
            <v>0</v>
          </cell>
          <cell r="BL3366">
            <v>0</v>
          </cell>
        </row>
        <row r="3367">
          <cell r="B3367" t="str">
            <v>2.1.04.01.00393</v>
          </cell>
          <cell r="C3367" t="str">
            <v xml:space="preserve">NV YORDANKA NIKOLOVA                              </v>
          </cell>
          <cell r="D3367">
            <v>5</v>
          </cell>
          <cell r="E3367">
            <v>0</v>
          </cell>
          <cell r="F3367">
            <v>0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  <cell r="AO3367">
            <v>0</v>
          </cell>
          <cell r="AP3367">
            <v>0</v>
          </cell>
          <cell r="AQ3367">
            <v>0</v>
          </cell>
          <cell r="AR3367">
            <v>0</v>
          </cell>
          <cell r="AS3367">
            <v>0</v>
          </cell>
          <cell r="AT3367">
            <v>0</v>
          </cell>
          <cell r="AU3367">
            <v>0</v>
          </cell>
          <cell r="AV3367">
            <v>0</v>
          </cell>
          <cell r="AW3367">
            <v>360734.2</v>
          </cell>
          <cell r="AX3367">
            <v>360734.2</v>
          </cell>
          <cell r="AY3367">
            <v>305023.11</v>
          </cell>
          <cell r="AZ3367">
            <v>0</v>
          </cell>
          <cell r="BA3367">
            <v>87723.8</v>
          </cell>
          <cell r="BB3367">
            <v>87723.8</v>
          </cell>
          <cell r="BC3367">
            <v>28312.82</v>
          </cell>
          <cell r="BD3367">
            <v>0</v>
          </cell>
          <cell r="BE3367">
            <v>0</v>
          </cell>
          <cell r="BF3367">
            <v>0</v>
          </cell>
          <cell r="BG3367">
            <v>0</v>
          </cell>
          <cell r="BH3367">
            <v>0</v>
          </cell>
          <cell r="BI3367">
            <v>0</v>
          </cell>
          <cell r="BJ3367">
            <v>0</v>
          </cell>
          <cell r="BK3367">
            <v>0</v>
          </cell>
          <cell r="BL3367">
            <v>0</v>
          </cell>
        </row>
        <row r="3368">
          <cell r="B3368" t="str">
            <v>2.1.04.01.00394</v>
          </cell>
          <cell r="C3368" t="str">
            <v xml:space="preserve">NV TAMARITA                                       </v>
          </cell>
          <cell r="D3368">
            <v>5</v>
          </cell>
          <cell r="E3368">
            <v>0</v>
          </cell>
          <cell r="F3368">
            <v>0</v>
          </cell>
          <cell r="G3368">
            <v>0</v>
          </cell>
          <cell r="H3368">
            <v>0</v>
          </cell>
          <cell r="I3368">
            <v>0</v>
          </cell>
          <cell r="J3368">
            <v>0</v>
          </cell>
          <cell r="K3368">
            <v>0</v>
          </cell>
          <cell r="L3368">
            <v>0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AO3368">
            <v>0</v>
          </cell>
          <cell r="AP3368">
            <v>0</v>
          </cell>
          <cell r="AQ3368">
            <v>0</v>
          </cell>
          <cell r="AR3368">
            <v>0</v>
          </cell>
          <cell r="AS3368">
            <v>0</v>
          </cell>
          <cell r="AT3368">
            <v>0</v>
          </cell>
          <cell r="AU3368">
            <v>0</v>
          </cell>
          <cell r="AV3368">
            <v>0</v>
          </cell>
          <cell r="AW3368">
            <v>153259.93</v>
          </cell>
          <cell r="AX3368">
            <v>202872.42</v>
          </cell>
          <cell r="AY3368">
            <v>202872.42</v>
          </cell>
          <cell r="AZ3368">
            <v>198024.86</v>
          </cell>
          <cell r="BA3368">
            <v>11621.25</v>
          </cell>
          <cell r="BB3368">
            <v>0</v>
          </cell>
          <cell r="BC3368">
            <v>0</v>
          </cell>
          <cell r="BD3368">
            <v>0</v>
          </cell>
          <cell r="BE3368">
            <v>0</v>
          </cell>
          <cell r="BF3368">
            <v>0</v>
          </cell>
          <cell r="BG3368">
            <v>0</v>
          </cell>
          <cell r="BH3368">
            <v>0</v>
          </cell>
          <cell r="BI3368">
            <v>0</v>
          </cell>
          <cell r="BJ3368">
            <v>0</v>
          </cell>
          <cell r="BK3368">
            <v>0</v>
          </cell>
          <cell r="BL3368">
            <v>0</v>
          </cell>
        </row>
        <row r="3369">
          <cell r="B3369" t="str">
            <v>2.1.04.01.00395</v>
          </cell>
          <cell r="C3369" t="str">
            <v xml:space="preserve">NV STAR VEGA                                      </v>
          </cell>
          <cell r="D3369">
            <v>5</v>
          </cell>
          <cell r="E3369">
            <v>0</v>
          </cell>
          <cell r="F3369">
            <v>0</v>
          </cell>
          <cell r="G3369">
            <v>0</v>
          </cell>
          <cell r="H3369">
            <v>0</v>
          </cell>
          <cell r="I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  <cell r="O3369">
            <v>0</v>
          </cell>
          <cell r="P3369">
            <v>0</v>
          </cell>
          <cell r="AO3369">
            <v>0</v>
          </cell>
          <cell r="AP3369">
            <v>0</v>
          </cell>
          <cell r="AQ3369">
            <v>0</v>
          </cell>
          <cell r="AR3369">
            <v>0</v>
          </cell>
          <cell r="AS3369">
            <v>0</v>
          </cell>
          <cell r="AT3369">
            <v>0</v>
          </cell>
          <cell r="AU3369">
            <v>0</v>
          </cell>
          <cell r="AV3369">
            <v>0</v>
          </cell>
          <cell r="AW3369">
            <v>784019.35</v>
          </cell>
          <cell r="AX3369">
            <v>83801</v>
          </cell>
          <cell r="AY3369">
            <v>54966.63</v>
          </cell>
          <cell r="AZ3369">
            <v>42709.48</v>
          </cell>
          <cell r="BA3369">
            <v>42709.48</v>
          </cell>
          <cell r="BB3369">
            <v>42709.48</v>
          </cell>
          <cell r="BC3369">
            <v>42709.48</v>
          </cell>
          <cell r="BD3369">
            <v>0</v>
          </cell>
          <cell r="BE3369">
            <v>0</v>
          </cell>
          <cell r="BF3369">
            <v>0</v>
          </cell>
          <cell r="BG3369">
            <v>0</v>
          </cell>
          <cell r="BH3369">
            <v>0</v>
          </cell>
          <cell r="BI3369">
            <v>0</v>
          </cell>
          <cell r="BJ3369">
            <v>0</v>
          </cell>
          <cell r="BK3369">
            <v>0</v>
          </cell>
          <cell r="BL3369">
            <v>0</v>
          </cell>
        </row>
        <row r="3370">
          <cell r="B3370" t="str">
            <v>2.1.04.01.00396</v>
          </cell>
          <cell r="C3370" t="str">
            <v xml:space="preserve">NV OCEAN RANGER                                   </v>
          </cell>
          <cell r="D3370">
            <v>5</v>
          </cell>
          <cell r="E3370">
            <v>0</v>
          </cell>
          <cell r="F3370">
            <v>0</v>
          </cell>
          <cell r="G3370">
            <v>0</v>
          </cell>
          <cell r="H3370">
            <v>0</v>
          </cell>
          <cell r="I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  <cell r="AO3370">
            <v>0</v>
          </cell>
          <cell r="AP3370">
            <v>0</v>
          </cell>
          <cell r="AQ3370">
            <v>0</v>
          </cell>
          <cell r="AR3370">
            <v>0</v>
          </cell>
          <cell r="AS3370">
            <v>0</v>
          </cell>
          <cell r="AT3370">
            <v>0</v>
          </cell>
          <cell r="AU3370">
            <v>0</v>
          </cell>
          <cell r="AV3370">
            <v>0</v>
          </cell>
          <cell r="AW3370">
            <v>53979.68</v>
          </cell>
          <cell r="AX3370">
            <v>53979.68</v>
          </cell>
          <cell r="AY3370">
            <v>53979.68</v>
          </cell>
          <cell r="AZ3370">
            <v>53979.68</v>
          </cell>
          <cell r="BA3370">
            <v>18023.990000000002</v>
          </cell>
          <cell r="BB3370">
            <v>0</v>
          </cell>
          <cell r="BC3370">
            <v>0</v>
          </cell>
          <cell r="BD3370">
            <v>0</v>
          </cell>
          <cell r="BE3370">
            <v>0</v>
          </cell>
          <cell r="BF3370">
            <v>0</v>
          </cell>
          <cell r="BG3370">
            <v>0</v>
          </cell>
          <cell r="BH3370">
            <v>0</v>
          </cell>
          <cell r="BI3370">
            <v>0</v>
          </cell>
          <cell r="BJ3370">
            <v>0</v>
          </cell>
          <cell r="BK3370">
            <v>0</v>
          </cell>
          <cell r="BL3370">
            <v>0</v>
          </cell>
        </row>
        <row r="3371">
          <cell r="B3371" t="str">
            <v>2.1.04.01.00397</v>
          </cell>
          <cell r="C3371" t="str">
            <v xml:space="preserve">NV DARYA TAAL                                     </v>
          </cell>
          <cell r="D3371">
            <v>5</v>
          </cell>
          <cell r="E3371">
            <v>0</v>
          </cell>
          <cell r="F3371">
            <v>0</v>
          </cell>
          <cell r="G3371">
            <v>0</v>
          </cell>
          <cell r="H3371">
            <v>0</v>
          </cell>
          <cell r="I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  <cell r="O3371">
            <v>0</v>
          </cell>
          <cell r="P3371">
            <v>0</v>
          </cell>
          <cell r="AO3371">
            <v>0</v>
          </cell>
          <cell r="AP3371">
            <v>0</v>
          </cell>
          <cell r="AQ3371">
            <v>0</v>
          </cell>
          <cell r="AR3371">
            <v>0</v>
          </cell>
          <cell r="AS3371">
            <v>0</v>
          </cell>
          <cell r="AT3371">
            <v>0</v>
          </cell>
          <cell r="AU3371">
            <v>0</v>
          </cell>
          <cell r="AV3371">
            <v>0</v>
          </cell>
          <cell r="AW3371">
            <v>29554.98</v>
          </cell>
          <cell r="AX3371">
            <v>3416.72</v>
          </cell>
          <cell r="AY3371">
            <v>0</v>
          </cell>
          <cell r="AZ3371">
            <v>0</v>
          </cell>
          <cell r="BA3371">
            <v>0</v>
          </cell>
          <cell r="BB3371">
            <v>0</v>
          </cell>
          <cell r="BC3371">
            <v>0</v>
          </cell>
          <cell r="BD3371">
            <v>0</v>
          </cell>
          <cell r="BE3371">
            <v>0</v>
          </cell>
          <cell r="BF3371">
            <v>0</v>
          </cell>
          <cell r="BG3371">
            <v>0</v>
          </cell>
          <cell r="BH3371">
            <v>0</v>
          </cell>
          <cell r="BI3371">
            <v>0</v>
          </cell>
          <cell r="BJ3371">
            <v>0</v>
          </cell>
          <cell r="BK3371">
            <v>0</v>
          </cell>
          <cell r="BL3371">
            <v>0</v>
          </cell>
        </row>
        <row r="3372">
          <cell r="B3372" t="str">
            <v>2.1.04.01.00398</v>
          </cell>
          <cell r="C3372" t="str">
            <v xml:space="preserve">STANISLAW KULCZNSKI                               </v>
          </cell>
          <cell r="D3372">
            <v>5</v>
          </cell>
          <cell r="E3372">
            <v>0</v>
          </cell>
          <cell r="F3372">
            <v>0</v>
          </cell>
          <cell r="G3372">
            <v>0</v>
          </cell>
          <cell r="H3372">
            <v>0</v>
          </cell>
          <cell r="I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  <cell r="O3372">
            <v>0</v>
          </cell>
          <cell r="P3372">
            <v>0</v>
          </cell>
          <cell r="AO3372">
            <v>0</v>
          </cell>
          <cell r="AP3372">
            <v>0</v>
          </cell>
          <cell r="AQ3372">
            <v>0</v>
          </cell>
          <cell r="AR3372">
            <v>0</v>
          </cell>
          <cell r="AS3372">
            <v>0</v>
          </cell>
          <cell r="AT3372">
            <v>0</v>
          </cell>
          <cell r="AU3372">
            <v>0</v>
          </cell>
          <cell r="AV3372">
            <v>0</v>
          </cell>
          <cell r="AW3372">
            <v>0</v>
          </cell>
          <cell r="AX3372">
            <v>796751.9</v>
          </cell>
          <cell r="AY3372">
            <v>183729.89</v>
          </cell>
          <cell r="AZ3372">
            <v>80232.039999999994</v>
          </cell>
          <cell r="BA3372">
            <v>80232.039999999994</v>
          </cell>
          <cell r="BB3372">
            <v>0</v>
          </cell>
          <cell r="BC3372">
            <v>0</v>
          </cell>
          <cell r="BD3372">
            <v>0</v>
          </cell>
          <cell r="BE3372">
            <v>0</v>
          </cell>
          <cell r="BF3372">
            <v>0</v>
          </cell>
          <cell r="BG3372">
            <v>0</v>
          </cell>
          <cell r="BH3372">
            <v>0</v>
          </cell>
          <cell r="BI3372">
            <v>0</v>
          </cell>
          <cell r="BJ3372">
            <v>0</v>
          </cell>
          <cell r="BK3372">
            <v>0</v>
          </cell>
          <cell r="BL3372">
            <v>0</v>
          </cell>
        </row>
        <row r="3373">
          <cell r="B3373" t="str">
            <v>2.1.04.01.00399</v>
          </cell>
          <cell r="C3373" t="str">
            <v xml:space="preserve">NV AMORITA                                        </v>
          </cell>
          <cell r="D3373">
            <v>5</v>
          </cell>
          <cell r="E3373">
            <v>0</v>
          </cell>
          <cell r="F3373">
            <v>0</v>
          </cell>
          <cell r="G3373">
            <v>0</v>
          </cell>
          <cell r="H3373">
            <v>0</v>
          </cell>
          <cell r="I3373">
            <v>0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  <cell r="N3373">
            <v>0</v>
          </cell>
          <cell r="O3373">
            <v>0</v>
          </cell>
          <cell r="P3373">
            <v>0</v>
          </cell>
          <cell r="AO3373">
            <v>0</v>
          </cell>
          <cell r="AP3373">
            <v>0</v>
          </cell>
          <cell r="AQ3373">
            <v>0</v>
          </cell>
          <cell r="AR3373">
            <v>0</v>
          </cell>
          <cell r="AS3373">
            <v>0</v>
          </cell>
          <cell r="AT3373">
            <v>0</v>
          </cell>
          <cell r="AU3373">
            <v>0</v>
          </cell>
          <cell r="AV3373">
            <v>0</v>
          </cell>
          <cell r="AW3373">
            <v>0</v>
          </cell>
          <cell r="AX3373">
            <v>166790</v>
          </cell>
          <cell r="AY3373">
            <v>166790</v>
          </cell>
          <cell r="AZ3373">
            <v>109366.26</v>
          </cell>
          <cell r="BA3373">
            <v>109366.26</v>
          </cell>
          <cell r="BB3373">
            <v>109366.26</v>
          </cell>
          <cell r="BC3373">
            <v>109366.26</v>
          </cell>
          <cell r="BD3373">
            <v>0</v>
          </cell>
          <cell r="BE3373">
            <v>0</v>
          </cell>
          <cell r="BF3373">
            <v>0</v>
          </cell>
          <cell r="BG3373">
            <v>0</v>
          </cell>
          <cell r="BH3373">
            <v>0</v>
          </cell>
          <cell r="BI3373">
            <v>0</v>
          </cell>
          <cell r="BJ3373">
            <v>0</v>
          </cell>
          <cell r="BK3373">
            <v>0</v>
          </cell>
          <cell r="BL3373">
            <v>0</v>
          </cell>
        </row>
        <row r="3374">
          <cell r="B3374" t="str">
            <v>2.1.04.01.00400</v>
          </cell>
          <cell r="C3374" t="str">
            <v xml:space="preserve">NV IRMA                                           </v>
          </cell>
          <cell r="D3374">
            <v>5</v>
          </cell>
          <cell r="E3374">
            <v>0</v>
          </cell>
          <cell r="F3374">
            <v>0</v>
          </cell>
          <cell r="G3374">
            <v>0</v>
          </cell>
          <cell r="H3374">
            <v>0</v>
          </cell>
          <cell r="I3374">
            <v>0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  <cell r="O3374">
            <v>0</v>
          </cell>
          <cell r="P3374">
            <v>0</v>
          </cell>
          <cell r="AO3374">
            <v>0</v>
          </cell>
          <cell r="AP3374">
            <v>0</v>
          </cell>
          <cell r="AQ3374">
            <v>0</v>
          </cell>
          <cell r="AR3374">
            <v>0</v>
          </cell>
          <cell r="AS3374">
            <v>0</v>
          </cell>
          <cell r="AT3374">
            <v>0</v>
          </cell>
          <cell r="AU3374">
            <v>0</v>
          </cell>
          <cell r="AV3374">
            <v>0</v>
          </cell>
          <cell r="AW3374">
            <v>0</v>
          </cell>
          <cell r="AX3374">
            <v>58467.8</v>
          </cell>
          <cell r="AY3374">
            <v>23604.05</v>
          </cell>
          <cell r="AZ3374">
            <v>0</v>
          </cell>
          <cell r="BA3374">
            <v>0</v>
          </cell>
          <cell r="BB3374">
            <v>0</v>
          </cell>
          <cell r="BC3374">
            <v>0</v>
          </cell>
          <cell r="BD3374">
            <v>0</v>
          </cell>
          <cell r="BE3374">
            <v>0</v>
          </cell>
          <cell r="BF3374">
            <v>0</v>
          </cell>
          <cell r="BG3374">
            <v>0</v>
          </cell>
          <cell r="BH3374">
            <v>0</v>
          </cell>
          <cell r="BI3374">
            <v>0</v>
          </cell>
          <cell r="BJ3374">
            <v>0</v>
          </cell>
          <cell r="BK3374">
            <v>0</v>
          </cell>
          <cell r="BL3374">
            <v>0</v>
          </cell>
        </row>
        <row r="3375">
          <cell r="B3375" t="str">
            <v>2.1.04.01.00401</v>
          </cell>
          <cell r="C3375" t="str">
            <v xml:space="preserve">NV KOVDOR                                         </v>
          </cell>
          <cell r="D3375">
            <v>5</v>
          </cell>
          <cell r="E3375">
            <v>0</v>
          </cell>
          <cell r="F3375">
            <v>0</v>
          </cell>
          <cell r="G3375">
            <v>0</v>
          </cell>
          <cell r="H3375">
            <v>0</v>
          </cell>
          <cell r="I3375">
            <v>0</v>
          </cell>
          <cell r="J3375">
            <v>0</v>
          </cell>
          <cell r="K3375">
            <v>0</v>
          </cell>
          <cell r="L3375">
            <v>0</v>
          </cell>
          <cell r="M3375">
            <v>0</v>
          </cell>
          <cell r="N3375">
            <v>0</v>
          </cell>
          <cell r="O3375">
            <v>0</v>
          </cell>
          <cell r="P3375">
            <v>0</v>
          </cell>
          <cell r="AO3375">
            <v>0</v>
          </cell>
          <cell r="AP3375">
            <v>0</v>
          </cell>
          <cell r="AQ3375">
            <v>0</v>
          </cell>
          <cell r="AR3375">
            <v>0</v>
          </cell>
          <cell r="AS3375">
            <v>0</v>
          </cell>
          <cell r="AT3375">
            <v>0</v>
          </cell>
          <cell r="AU3375">
            <v>0</v>
          </cell>
          <cell r="AV3375">
            <v>0</v>
          </cell>
          <cell r="AW3375">
            <v>0</v>
          </cell>
          <cell r="AX3375">
            <v>17218.22</v>
          </cell>
          <cell r="AY3375">
            <v>15759.23</v>
          </cell>
          <cell r="AZ3375">
            <v>0</v>
          </cell>
          <cell r="BA3375">
            <v>0</v>
          </cell>
          <cell r="BB3375">
            <v>0</v>
          </cell>
          <cell r="BC3375">
            <v>0</v>
          </cell>
          <cell r="BD3375">
            <v>0</v>
          </cell>
          <cell r="BE3375">
            <v>0</v>
          </cell>
          <cell r="BF3375">
            <v>0</v>
          </cell>
          <cell r="BG3375">
            <v>0</v>
          </cell>
          <cell r="BH3375">
            <v>0</v>
          </cell>
          <cell r="BI3375">
            <v>0</v>
          </cell>
          <cell r="BJ3375">
            <v>0</v>
          </cell>
          <cell r="BK3375">
            <v>0</v>
          </cell>
          <cell r="BL3375">
            <v>0</v>
          </cell>
        </row>
        <row r="3376">
          <cell r="B3376" t="str">
            <v>2.1.04.01.00402</v>
          </cell>
          <cell r="C3376" t="str">
            <v xml:space="preserve">NV SAMSUN EARNEST                                 </v>
          </cell>
          <cell r="D3376">
            <v>5</v>
          </cell>
          <cell r="E3376">
            <v>0</v>
          </cell>
          <cell r="F3376">
            <v>0</v>
          </cell>
          <cell r="G3376">
            <v>0</v>
          </cell>
          <cell r="H3376">
            <v>0</v>
          </cell>
          <cell r="I3376">
            <v>0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  <cell r="O3376">
            <v>0</v>
          </cell>
          <cell r="P3376">
            <v>0</v>
          </cell>
          <cell r="AO3376">
            <v>0</v>
          </cell>
          <cell r="AP3376">
            <v>0</v>
          </cell>
          <cell r="AQ3376">
            <v>0</v>
          </cell>
          <cell r="AR3376">
            <v>0</v>
          </cell>
          <cell r="AS3376">
            <v>0</v>
          </cell>
          <cell r="AT3376">
            <v>0</v>
          </cell>
          <cell r="AU3376">
            <v>0</v>
          </cell>
          <cell r="AV3376">
            <v>0</v>
          </cell>
          <cell r="AW3376">
            <v>0</v>
          </cell>
          <cell r="AX3376">
            <v>-167181.95000000001</v>
          </cell>
          <cell r="AY3376">
            <v>4601.7700000000004</v>
          </cell>
          <cell r="AZ3376">
            <v>0</v>
          </cell>
          <cell r="BA3376">
            <v>0</v>
          </cell>
          <cell r="BB3376">
            <v>0</v>
          </cell>
          <cell r="BC3376">
            <v>0</v>
          </cell>
          <cell r="BD3376">
            <v>0</v>
          </cell>
          <cell r="BE3376">
            <v>0</v>
          </cell>
          <cell r="BF3376">
            <v>0</v>
          </cell>
          <cell r="BG3376">
            <v>0</v>
          </cell>
          <cell r="BH3376">
            <v>0</v>
          </cell>
          <cell r="BI3376">
            <v>0</v>
          </cell>
          <cell r="BJ3376">
            <v>0</v>
          </cell>
          <cell r="BK3376">
            <v>0</v>
          </cell>
          <cell r="BL3376">
            <v>0</v>
          </cell>
        </row>
        <row r="3377">
          <cell r="B3377" t="str">
            <v>2.1.04.01.00403</v>
          </cell>
          <cell r="C3377" t="str">
            <v xml:space="preserve">NV ANNA L.K.                                      </v>
          </cell>
          <cell r="D3377">
            <v>5</v>
          </cell>
          <cell r="E3377">
            <v>0</v>
          </cell>
          <cell r="F3377">
            <v>0</v>
          </cell>
          <cell r="G3377">
            <v>0</v>
          </cell>
          <cell r="H3377">
            <v>0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  <cell r="O3377">
            <v>0</v>
          </cell>
          <cell r="P3377">
            <v>0</v>
          </cell>
          <cell r="AO3377">
            <v>0</v>
          </cell>
          <cell r="AP3377">
            <v>0</v>
          </cell>
          <cell r="AQ3377">
            <v>0</v>
          </cell>
          <cell r="AR3377">
            <v>0</v>
          </cell>
          <cell r="AS3377">
            <v>0</v>
          </cell>
          <cell r="AT3377">
            <v>0</v>
          </cell>
          <cell r="AU3377">
            <v>0</v>
          </cell>
          <cell r="AV3377">
            <v>0</v>
          </cell>
          <cell r="AW3377">
            <v>0</v>
          </cell>
          <cell r="AX3377">
            <v>-91971.46</v>
          </cell>
          <cell r="AY3377">
            <v>16788.599999999999</v>
          </cell>
          <cell r="AZ3377">
            <v>0</v>
          </cell>
          <cell r="BA3377">
            <v>0</v>
          </cell>
          <cell r="BB3377">
            <v>0</v>
          </cell>
          <cell r="BC3377">
            <v>0</v>
          </cell>
          <cell r="BD3377">
            <v>0</v>
          </cell>
          <cell r="BE3377">
            <v>0</v>
          </cell>
          <cell r="BF3377">
            <v>0</v>
          </cell>
          <cell r="BG3377">
            <v>0</v>
          </cell>
          <cell r="BH3377">
            <v>0</v>
          </cell>
          <cell r="BI3377">
            <v>0</v>
          </cell>
          <cell r="BJ3377">
            <v>0</v>
          </cell>
          <cell r="BK3377">
            <v>0</v>
          </cell>
          <cell r="BL3377">
            <v>0</v>
          </cell>
        </row>
        <row r="3378">
          <cell r="B3378" t="str">
            <v>2.1.04.01.00404</v>
          </cell>
          <cell r="C3378" t="str">
            <v xml:space="preserve">NV AQUILA                                         </v>
          </cell>
          <cell r="D3378">
            <v>5</v>
          </cell>
          <cell r="E3378">
            <v>0</v>
          </cell>
          <cell r="F3378">
            <v>0</v>
          </cell>
          <cell r="G3378">
            <v>0</v>
          </cell>
          <cell r="H3378">
            <v>0</v>
          </cell>
          <cell r="I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  <cell r="O3378">
            <v>0</v>
          </cell>
          <cell r="P3378">
            <v>0</v>
          </cell>
          <cell r="AO3378">
            <v>0</v>
          </cell>
          <cell r="AP3378">
            <v>0</v>
          </cell>
          <cell r="AQ3378">
            <v>0</v>
          </cell>
          <cell r="AR3378">
            <v>0</v>
          </cell>
          <cell r="AS3378">
            <v>0</v>
          </cell>
          <cell r="AT3378">
            <v>0</v>
          </cell>
          <cell r="AU3378">
            <v>0</v>
          </cell>
          <cell r="AV3378">
            <v>0</v>
          </cell>
          <cell r="AW3378">
            <v>0</v>
          </cell>
          <cell r="AX3378">
            <v>0</v>
          </cell>
          <cell r="AY3378">
            <v>333238.11</v>
          </cell>
          <cell r="AZ3378">
            <v>0</v>
          </cell>
          <cell r="BA3378">
            <v>0</v>
          </cell>
          <cell r="BB3378">
            <v>0</v>
          </cell>
          <cell r="BC3378">
            <v>0</v>
          </cell>
          <cell r="BD3378">
            <v>0</v>
          </cell>
          <cell r="BE3378">
            <v>0</v>
          </cell>
          <cell r="BF3378">
            <v>0</v>
          </cell>
          <cell r="BG3378">
            <v>0</v>
          </cell>
          <cell r="BH3378">
            <v>0</v>
          </cell>
          <cell r="BI3378">
            <v>0</v>
          </cell>
          <cell r="BJ3378">
            <v>0</v>
          </cell>
          <cell r="BK3378">
            <v>0</v>
          </cell>
          <cell r="BL3378">
            <v>0</v>
          </cell>
        </row>
        <row r="3379">
          <cell r="B3379" t="str">
            <v>2.1.04.01.00405</v>
          </cell>
          <cell r="C3379" t="str">
            <v xml:space="preserve">NV SANKO RANGER                                   </v>
          </cell>
          <cell r="D3379">
            <v>5</v>
          </cell>
          <cell r="E3379">
            <v>0</v>
          </cell>
          <cell r="F3379">
            <v>0</v>
          </cell>
          <cell r="G3379">
            <v>0</v>
          </cell>
          <cell r="H3379">
            <v>0</v>
          </cell>
          <cell r="I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  <cell r="O3379">
            <v>0</v>
          </cell>
          <cell r="P3379">
            <v>0</v>
          </cell>
          <cell r="AO3379">
            <v>0</v>
          </cell>
          <cell r="AP3379">
            <v>0</v>
          </cell>
          <cell r="AQ3379">
            <v>0</v>
          </cell>
          <cell r="AR3379">
            <v>0</v>
          </cell>
          <cell r="AS3379">
            <v>0</v>
          </cell>
          <cell r="AT3379">
            <v>0</v>
          </cell>
          <cell r="AU3379">
            <v>0</v>
          </cell>
          <cell r="AV3379">
            <v>0</v>
          </cell>
          <cell r="AW3379">
            <v>0</v>
          </cell>
          <cell r="AX3379">
            <v>102080</v>
          </cell>
          <cell r="AY3379">
            <v>48080</v>
          </cell>
          <cell r="AZ3379">
            <v>48080</v>
          </cell>
          <cell r="BA3379">
            <v>0</v>
          </cell>
          <cell r="BB3379">
            <v>0</v>
          </cell>
          <cell r="BC3379">
            <v>0</v>
          </cell>
          <cell r="BD3379">
            <v>0</v>
          </cell>
          <cell r="BE3379">
            <v>0</v>
          </cell>
          <cell r="BF3379">
            <v>0</v>
          </cell>
          <cell r="BG3379">
            <v>0</v>
          </cell>
          <cell r="BH3379">
            <v>0</v>
          </cell>
          <cell r="BI3379">
            <v>0</v>
          </cell>
          <cell r="BJ3379">
            <v>0</v>
          </cell>
          <cell r="BK3379">
            <v>0</v>
          </cell>
          <cell r="BL3379">
            <v>0</v>
          </cell>
        </row>
        <row r="3380">
          <cell r="B3380" t="str">
            <v>2.1.04.01.00406</v>
          </cell>
          <cell r="C3380" t="str">
            <v xml:space="preserve">NV SILVER YING                                    </v>
          </cell>
          <cell r="D3380">
            <v>5</v>
          </cell>
          <cell r="E3380">
            <v>0</v>
          </cell>
          <cell r="F3380">
            <v>0</v>
          </cell>
          <cell r="G3380">
            <v>0</v>
          </cell>
          <cell r="H3380">
            <v>0</v>
          </cell>
          <cell r="I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  <cell r="O3380">
            <v>0</v>
          </cell>
          <cell r="P3380">
            <v>0</v>
          </cell>
          <cell r="AO3380">
            <v>0</v>
          </cell>
          <cell r="AP3380">
            <v>0</v>
          </cell>
          <cell r="AQ3380">
            <v>0</v>
          </cell>
          <cell r="AR3380">
            <v>0</v>
          </cell>
          <cell r="AS3380">
            <v>0</v>
          </cell>
          <cell r="AT3380">
            <v>0</v>
          </cell>
          <cell r="AU3380">
            <v>0</v>
          </cell>
          <cell r="AV3380">
            <v>0</v>
          </cell>
          <cell r="AW3380">
            <v>0</v>
          </cell>
          <cell r="AX3380">
            <v>582052.80000000005</v>
          </cell>
          <cell r="AY3380">
            <v>373874.57</v>
          </cell>
          <cell r="AZ3380">
            <v>0</v>
          </cell>
          <cell r="BA3380">
            <v>0</v>
          </cell>
          <cell r="BB3380">
            <v>0</v>
          </cell>
          <cell r="BC3380">
            <v>0</v>
          </cell>
          <cell r="BD3380">
            <v>0</v>
          </cell>
          <cell r="BE3380">
            <v>0</v>
          </cell>
          <cell r="BF3380">
            <v>0</v>
          </cell>
          <cell r="BG3380">
            <v>0</v>
          </cell>
          <cell r="BH3380">
            <v>0</v>
          </cell>
          <cell r="BI3380">
            <v>0</v>
          </cell>
          <cell r="BJ3380">
            <v>0</v>
          </cell>
          <cell r="BK3380">
            <v>0</v>
          </cell>
          <cell r="BL3380">
            <v>0</v>
          </cell>
        </row>
        <row r="3381">
          <cell r="B3381" t="str">
            <v>2.1.04.01.00407</v>
          </cell>
          <cell r="C3381" t="str">
            <v xml:space="preserve">NV MARIGOLD                                       </v>
          </cell>
          <cell r="D3381">
            <v>5</v>
          </cell>
          <cell r="E3381">
            <v>0</v>
          </cell>
          <cell r="F3381">
            <v>0</v>
          </cell>
          <cell r="G3381">
            <v>0</v>
          </cell>
          <cell r="H3381">
            <v>0</v>
          </cell>
          <cell r="I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  <cell r="O3381">
            <v>0</v>
          </cell>
          <cell r="P3381">
            <v>0</v>
          </cell>
          <cell r="AO3381">
            <v>0</v>
          </cell>
          <cell r="AP3381">
            <v>0</v>
          </cell>
          <cell r="AQ3381">
            <v>0</v>
          </cell>
          <cell r="AR3381">
            <v>0</v>
          </cell>
          <cell r="AS3381">
            <v>0</v>
          </cell>
          <cell r="AT3381">
            <v>0</v>
          </cell>
          <cell r="AU3381">
            <v>0</v>
          </cell>
          <cell r="AV3381">
            <v>0</v>
          </cell>
          <cell r="AW3381">
            <v>0</v>
          </cell>
          <cell r="AX3381">
            <v>148740</v>
          </cell>
          <cell r="AY3381">
            <v>73740</v>
          </cell>
          <cell r="AZ3381">
            <v>73740</v>
          </cell>
          <cell r="BA3381">
            <v>46173.09</v>
          </cell>
          <cell r="BB3381">
            <v>20300.52</v>
          </cell>
          <cell r="BC3381">
            <v>20300.52</v>
          </cell>
          <cell r="BD3381">
            <v>0</v>
          </cell>
          <cell r="BE3381">
            <v>0</v>
          </cell>
          <cell r="BF3381">
            <v>0</v>
          </cell>
          <cell r="BG3381">
            <v>0</v>
          </cell>
          <cell r="BH3381">
            <v>0</v>
          </cell>
          <cell r="BI3381">
            <v>0</v>
          </cell>
          <cell r="BJ3381">
            <v>0</v>
          </cell>
          <cell r="BK3381">
            <v>0</v>
          </cell>
          <cell r="BL3381">
            <v>0</v>
          </cell>
        </row>
        <row r="3382">
          <cell r="B3382" t="str">
            <v>2.1.04.01.00408</v>
          </cell>
          <cell r="C3382" t="str">
            <v xml:space="preserve">NV AKRATHOS                                       </v>
          </cell>
          <cell r="D3382">
            <v>5</v>
          </cell>
          <cell r="E3382">
            <v>0</v>
          </cell>
          <cell r="F3382">
            <v>0</v>
          </cell>
          <cell r="G3382">
            <v>0</v>
          </cell>
          <cell r="H3382">
            <v>0</v>
          </cell>
          <cell r="I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  <cell r="O3382">
            <v>0</v>
          </cell>
          <cell r="P3382">
            <v>0</v>
          </cell>
          <cell r="AO3382">
            <v>0</v>
          </cell>
          <cell r="AP3382">
            <v>0</v>
          </cell>
          <cell r="AQ3382">
            <v>0</v>
          </cell>
          <cell r="AR3382">
            <v>0</v>
          </cell>
          <cell r="AS3382">
            <v>0</v>
          </cell>
          <cell r="AT3382">
            <v>0</v>
          </cell>
          <cell r="AU3382">
            <v>0</v>
          </cell>
          <cell r="AV3382">
            <v>0</v>
          </cell>
          <cell r="AW3382">
            <v>0</v>
          </cell>
          <cell r="AX3382">
            <v>49149.37</v>
          </cell>
          <cell r="AY3382">
            <v>49149.37</v>
          </cell>
          <cell r="AZ3382">
            <v>49149.37</v>
          </cell>
          <cell r="BA3382">
            <v>29561.87</v>
          </cell>
          <cell r="BB3382">
            <v>29561.87</v>
          </cell>
          <cell r="BC3382">
            <v>29561.87</v>
          </cell>
          <cell r="BD3382">
            <v>0</v>
          </cell>
          <cell r="BE3382">
            <v>0</v>
          </cell>
          <cell r="BF3382">
            <v>0</v>
          </cell>
          <cell r="BG3382">
            <v>0</v>
          </cell>
          <cell r="BH3382">
            <v>0</v>
          </cell>
          <cell r="BI3382">
            <v>0</v>
          </cell>
          <cell r="BJ3382">
            <v>0</v>
          </cell>
          <cell r="BK3382">
            <v>0</v>
          </cell>
          <cell r="BL3382">
            <v>0</v>
          </cell>
        </row>
        <row r="3383">
          <cell r="B3383" t="str">
            <v>2.1.04.01.00409</v>
          </cell>
          <cell r="C3383" t="str">
            <v xml:space="preserve">NV GREAT OCEAN                                    </v>
          </cell>
          <cell r="D3383">
            <v>5</v>
          </cell>
          <cell r="E3383">
            <v>0</v>
          </cell>
          <cell r="F3383">
            <v>0</v>
          </cell>
          <cell r="G3383">
            <v>0</v>
          </cell>
          <cell r="H3383">
            <v>0</v>
          </cell>
          <cell r="I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  <cell r="O3383">
            <v>0</v>
          </cell>
          <cell r="P3383">
            <v>0</v>
          </cell>
          <cell r="AO3383">
            <v>0</v>
          </cell>
          <cell r="AP3383">
            <v>0</v>
          </cell>
          <cell r="AQ3383">
            <v>0</v>
          </cell>
          <cell r="AR3383">
            <v>0</v>
          </cell>
          <cell r="AS3383">
            <v>0</v>
          </cell>
          <cell r="AT3383">
            <v>0</v>
          </cell>
          <cell r="AU3383">
            <v>0</v>
          </cell>
          <cell r="AV3383">
            <v>0</v>
          </cell>
          <cell r="AW3383">
            <v>0</v>
          </cell>
          <cell r="AX3383">
            <v>182151.84</v>
          </cell>
          <cell r="AY3383">
            <v>182151.84</v>
          </cell>
          <cell r="AZ3383">
            <v>14535.86</v>
          </cell>
          <cell r="BA3383">
            <v>0</v>
          </cell>
          <cell r="BB3383">
            <v>0</v>
          </cell>
          <cell r="BC3383">
            <v>0</v>
          </cell>
          <cell r="BD3383">
            <v>0</v>
          </cell>
          <cell r="BE3383">
            <v>0</v>
          </cell>
          <cell r="BF3383">
            <v>0</v>
          </cell>
          <cell r="BG3383">
            <v>0</v>
          </cell>
          <cell r="BH3383">
            <v>0</v>
          </cell>
          <cell r="BI3383">
            <v>0</v>
          </cell>
          <cell r="BJ3383">
            <v>0</v>
          </cell>
          <cell r="BK3383">
            <v>0</v>
          </cell>
          <cell r="BL3383">
            <v>0</v>
          </cell>
        </row>
        <row r="3384">
          <cell r="B3384" t="str">
            <v>2.1.04.01.00410</v>
          </cell>
          <cell r="C3384" t="str">
            <v xml:space="preserve">NV ELISE OLDENDORFF                               </v>
          </cell>
          <cell r="D3384">
            <v>5</v>
          </cell>
          <cell r="E3384">
            <v>0</v>
          </cell>
          <cell r="F3384">
            <v>0</v>
          </cell>
          <cell r="G3384">
            <v>0</v>
          </cell>
          <cell r="H3384">
            <v>0</v>
          </cell>
          <cell r="I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  <cell r="O3384">
            <v>0</v>
          </cell>
          <cell r="P3384">
            <v>0</v>
          </cell>
          <cell r="AO3384">
            <v>0</v>
          </cell>
          <cell r="AP3384">
            <v>0</v>
          </cell>
          <cell r="AQ3384">
            <v>0</v>
          </cell>
          <cell r="AR3384">
            <v>0</v>
          </cell>
          <cell r="AS3384">
            <v>0</v>
          </cell>
          <cell r="AT3384">
            <v>0</v>
          </cell>
          <cell r="AU3384">
            <v>0</v>
          </cell>
          <cell r="AV3384">
            <v>0</v>
          </cell>
          <cell r="AW3384">
            <v>0</v>
          </cell>
          <cell r="AX3384">
            <v>17290</v>
          </cell>
          <cell r="AY3384">
            <v>17290</v>
          </cell>
          <cell r="AZ3384">
            <v>17290</v>
          </cell>
          <cell r="BA3384">
            <v>0</v>
          </cell>
          <cell r="BB3384">
            <v>0</v>
          </cell>
          <cell r="BC3384">
            <v>0</v>
          </cell>
          <cell r="BD3384">
            <v>0</v>
          </cell>
          <cell r="BE3384">
            <v>0</v>
          </cell>
          <cell r="BF3384">
            <v>0</v>
          </cell>
          <cell r="BG3384">
            <v>0</v>
          </cell>
          <cell r="BH3384">
            <v>0</v>
          </cell>
          <cell r="BI3384">
            <v>0</v>
          </cell>
          <cell r="BJ3384">
            <v>0</v>
          </cell>
          <cell r="BK3384">
            <v>0</v>
          </cell>
          <cell r="BL3384">
            <v>0</v>
          </cell>
        </row>
        <row r="3385">
          <cell r="B3385" t="str">
            <v>2.1.04.01.00411</v>
          </cell>
          <cell r="C3385" t="str">
            <v xml:space="preserve">NV NATS EMPEROR                                   </v>
          </cell>
          <cell r="D3385">
            <v>5</v>
          </cell>
          <cell r="E3385">
            <v>0</v>
          </cell>
          <cell r="F3385">
            <v>0</v>
          </cell>
          <cell r="G3385">
            <v>0</v>
          </cell>
          <cell r="H3385">
            <v>0</v>
          </cell>
          <cell r="I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  <cell r="O3385">
            <v>0</v>
          </cell>
          <cell r="P3385">
            <v>0</v>
          </cell>
          <cell r="AO3385">
            <v>0</v>
          </cell>
          <cell r="AP3385">
            <v>0</v>
          </cell>
          <cell r="AQ3385">
            <v>0</v>
          </cell>
          <cell r="AR3385">
            <v>0</v>
          </cell>
          <cell r="AS3385">
            <v>0</v>
          </cell>
          <cell r="AT3385">
            <v>0</v>
          </cell>
          <cell r="AU3385">
            <v>0</v>
          </cell>
          <cell r="AV3385">
            <v>0</v>
          </cell>
          <cell r="AW3385">
            <v>0</v>
          </cell>
          <cell r="AX3385">
            <v>466300</v>
          </cell>
          <cell r="AY3385">
            <v>577703.26</v>
          </cell>
          <cell r="AZ3385">
            <v>265553.44</v>
          </cell>
          <cell r="BA3385">
            <v>265553.44</v>
          </cell>
          <cell r="BB3385">
            <v>265553.44</v>
          </cell>
          <cell r="BC3385">
            <v>265553.44</v>
          </cell>
          <cell r="BD3385">
            <v>0</v>
          </cell>
          <cell r="BE3385">
            <v>0</v>
          </cell>
          <cell r="BF3385">
            <v>0</v>
          </cell>
          <cell r="BG3385">
            <v>0</v>
          </cell>
          <cell r="BH3385">
            <v>0</v>
          </cell>
          <cell r="BI3385">
            <v>0</v>
          </cell>
          <cell r="BJ3385">
            <v>0</v>
          </cell>
          <cell r="BK3385">
            <v>0</v>
          </cell>
          <cell r="BL3385">
            <v>0</v>
          </cell>
        </row>
        <row r="3386">
          <cell r="B3386" t="str">
            <v>2.1.04.01.00412</v>
          </cell>
          <cell r="C3386" t="str">
            <v xml:space="preserve">NV TIARELLA                                       </v>
          </cell>
          <cell r="D3386">
            <v>5</v>
          </cell>
          <cell r="E3386">
            <v>0</v>
          </cell>
          <cell r="F3386">
            <v>0</v>
          </cell>
          <cell r="G3386">
            <v>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  <cell r="AO3386">
            <v>0</v>
          </cell>
          <cell r="AP3386">
            <v>0</v>
          </cell>
          <cell r="AQ3386">
            <v>0</v>
          </cell>
          <cell r="AR3386">
            <v>0</v>
          </cell>
          <cell r="AS3386">
            <v>0</v>
          </cell>
          <cell r="AT3386">
            <v>0</v>
          </cell>
          <cell r="AU3386">
            <v>0</v>
          </cell>
          <cell r="AV3386">
            <v>0</v>
          </cell>
          <cell r="AW3386">
            <v>0</v>
          </cell>
          <cell r="AX3386">
            <v>40866.22</v>
          </cell>
          <cell r="AY3386">
            <v>40866.22</v>
          </cell>
          <cell r="AZ3386">
            <v>0</v>
          </cell>
          <cell r="BA3386">
            <v>0</v>
          </cell>
          <cell r="BB3386">
            <v>0</v>
          </cell>
          <cell r="BC3386">
            <v>0</v>
          </cell>
          <cell r="BD3386">
            <v>0</v>
          </cell>
          <cell r="BE3386">
            <v>0</v>
          </cell>
          <cell r="BF3386">
            <v>0</v>
          </cell>
          <cell r="BG3386">
            <v>0</v>
          </cell>
          <cell r="BH3386">
            <v>0</v>
          </cell>
          <cell r="BI3386">
            <v>0</v>
          </cell>
          <cell r="BJ3386">
            <v>0</v>
          </cell>
          <cell r="BK3386">
            <v>0</v>
          </cell>
          <cell r="BL3386">
            <v>0</v>
          </cell>
        </row>
        <row r="3387">
          <cell r="B3387" t="str">
            <v>2.1.04.01.00413</v>
          </cell>
          <cell r="C3387" t="str">
            <v xml:space="preserve">NV FLAG ROLACO                                    </v>
          </cell>
          <cell r="D3387">
            <v>5</v>
          </cell>
          <cell r="E3387">
            <v>0</v>
          </cell>
          <cell r="F3387">
            <v>0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  <cell r="O3387">
            <v>0</v>
          </cell>
          <cell r="P3387">
            <v>0</v>
          </cell>
          <cell r="AO3387">
            <v>0</v>
          </cell>
          <cell r="AP3387">
            <v>0</v>
          </cell>
          <cell r="AQ3387">
            <v>0</v>
          </cell>
          <cell r="AR3387">
            <v>0</v>
          </cell>
          <cell r="AS3387">
            <v>0</v>
          </cell>
          <cell r="AT3387">
            <v>0</v>
          </cell>
          <cell r="AU3387">
            <v>0</v>
          </cell>
          <cell r="AV3387">
            <v>0</v>
          </cell>
          <cell r="AW3387">
            <v>0</v>
          </cell>
          <cell r="AX3387">
            <v>84150</v>
          </cell>
          <cell r="AY3387">
            <v>13387.5</v>
          </cell>
          <cell r="AZ3387">
            <v>13387.5</v>
          </cell>
          <cell r="BA3387">
            <v>0</v>
          </cell>
          <cell r="BB3387">
            <v>0</v>
          </cell>
          <cell r="BC3387">
            <v>0</v>
          </cell>
          <cell r="BD3387">
            <v>0</v>
          </cell>
          <cell r="BE3387">
            <v>0</v>
          </cell>
          <cell r="BF3387">
            <v>0</v>
          </cell>
          <cell r="BG3387">
            <v>0</v>
          </cell>
          <cell r="BH3387">
            <v>0</v>
          </cell>
          <cell r="BI3387">
            <v>0</v>
          </cell>
          <cell r="BJ3387">
            <v>0</v>
          </cell>
          <cell r="BK3387">
            <v>0</v>
          </cell>
          <cell r="BL3387">
            <v>0</v>
          </cell>
        </row>
        <row r="3388">
          <cell r="B3388" t="str">
            <v>2.1.04.01.00414</v>
          </cell>
          <cell r="C3388" t="str">
            <v xml:space="preserve">NV GREEN WING                                     </v>
          </cell>
          <cell r="D3388">
            <v>5</v>
          </cell>
          <cell r="E3388">
            <v>0</v>
          </cell>
          <cell r="F3388">
            <v>0</v>
          </cell>
          <cell r="G3388">
            <v>0</v>
          </cell>
          <cell r="H3388">
            <v>0</v>
          </cell>
          <cell r="I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AO3388">
            <v>0</v>
          </cell>
          <cell r="AP3388">
            <v>0</v>
          </cell>
          <cell r="AQ3388">
            <v>0</v>
          </cell>
          <cell r="AR3388">
            <v>0</v>
          </cell>
          <cell r="AS3388">
            <v>0</v>
          </cell>
          <cell r="AT3388">
            <v>0</v>
          </cell>
          <cell r="AU3388">
            <v>0</v>
          </cell>
          <cell r="AV3388">
            <v>0</v>
          </cell>
          <cell r="AW3388">
            <v>0</v>
          </cell>
          <cell r="AX3388">
            <v>0</v>
          </cell>
          <cell r="AY3388">
            <v>416503.43</v>
          </cell>
          <cell r="AZ3388">
            <v>0</v>
          </cell>
          <cell r="BA3388">
            <v>0</v>
          </cell>
          <cell r="BB3388">
            <v>0</v>
          </cell>
          <cell r="BC3388">
            <v>0</v>
          </cell>
          <cell r="BD3388">
            <v>0</v>
          </cell>
          <cell r="BE3388">
            <v>0</v>
          </cell>
          <cell r="BF3388">
            <v>0</v>
          </cell>
          <cell r="BG3388">
            <v>0</v>
          </cell>
          <cell r="BH3388">
            <v>0</v>
          </cell>
          <cell r="BI3388">
            <v>0</v>
          </cell>
          <cell r="BJ3388">
            <v>0</v>
          </cell>
          <cell r="BK3388">
            <v>0</v>
          </cell>
          <cell r="BL3388">
            <v>0</v>
          </cell>
        </row>
        <row r="3389">
          <cell r="B3389" t="str">
            <v>2.1.04.01.00415</v>
          </cell>
          <cell r="C3389" t="str">
            <v xml:space="preserve">NV TAXIDEFTIS                                     </v>
          </cell>
          <cell r="D3389">
            <v>5</v>
          </cell>
          <cell r="E3389">
            <v>0</v>
          </cell>
          <cell r="F3389">
            <v>0</v>
          </cell>
          <cell r="G3389">
            <v>0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  <cell r="O3389">
            <v>0</v>
          </cell>
          <cell r="P3389">
            <v>0</v>
          </cell>
          <cell r="AO3389">
            <v>0</v>
          </cell>
          <cell r="AP3389">
            <v>0</v>
          </cell>
          <cell r="AQ3389">
            <v>0</v>
          </cell>
          <cell r="AR3389">
            <v>0</v>
          </cell>
          <cell r="AS3389">
            <v>0</v>
          </cell>
          <cell r="AT3389">
            <v>0</v>
          </cell>
          <cell r="AU3389">
            <v>0</v>
          </cell>
          <cell r="AV3389">
            <v>0</v>
          </cell>
          <cell r="AW3389">
            <v>0</v>
          </cell>
          <cell r="AX3389">
            <v>0</v>
          </cell>
          <cell r="AY3389">
            <v>-195269.47</v>
          </cell>
          <cell r="AZ3389">
            <v>0</v>
          </cell>
          <cell r="BA3389">
            <v>0</v>
          </cell>
          <cell r="BB3389">
            <v>0</v>
          </cell>
          <cell r="BC3389">
            <v>0</v>
          </cell>
          <cell r="BD3389">
            <v>0</v>
          </cell>
          <cell r="BE3389">
            <v>0</v>
          </cell>
          <cell r="BF3389">
            <v>0</v>
          </cell>
          <cell r="BG3389">
            <v>0</v>
          </cell>
          <cell r="BH3389">
            <v>0</v>
          </cell>
          <cell r="BI3389">
            <v>0</v>
          </cell>
          <cell r="BJ3389">
            <v>0</v>
          </cell>
          <cell r="BK3389">
            <v>0</v>
          </cell>
          <cell r="BL3389">
            <v>0</v>
          </cell>
        </row>
        <row r="3390">
          <cell r="B3390" t="str">
            <v>2.1.04.01.00416</v>
          </cell>
          <cell r="C3390" t="str">
            <v xml:space="preserve">NV NAPOLEON                                       </v>
          </cell>
          <cell r="D3390">
            <v>5</v>
          </cell>
          <cell r="E3390">
            <v>0</v>
          </cell>
          <cell r="F3390">
            <v>0</v>
          </cell>
          <cell r="G3390">
            <v>0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  <cell r="O3390">
            <v>0</v>
          </cell>
          <cell r="P3390">
            <v>0</v>
          </cell>
          <cell r="AO3390">
            <v>0</v>
          </cell>
          <cell r="AP3390">
            <v>0</v>
          </cell>
          <cell r="AQ3390">
            <v>0</v>
          </cell>
          <cell r="AR3390">
            <v>0</v>
          </cell>
          <cell r="AS3390">
            <v>0</v>
          </cell>
          <cell r="AT3390">
            <v>0</v>
          </cell>
          <cell r="AU3390">
            <v>0</v>
          </cell>
          <cell r="AV3390">
            <v>0</v>
          </cell>
          <cell r="AW3390">
            <v>0</v>
          </cell>
          <cell r="AX3390">
            <v>0</v>
          </cell>
          <cell r="AY3390">
            <v>0</v>
          </cell>
          <cell r="AZ3390">
            <v>428830.98</v>
          </cell>
          <cell r="BA3390">
            <v>82013.59</v>
          </cell>
          <cell r="BB3390">
            <v>82013.59</v>
          </cell>
          <cell r="BC3390">
            <v>82013.59</v>
          </cell>
          <cell r="BD3390">
            <v>0</v>
          </cell>
          <cell r="BE3390">
            <v>0</v>
          </cell>
          <cell r="BF3390">
            <v>0</v>
          </cell>
          <cell r="BG3390">
            <v>0</v>
          </cell>
          <cell r="BH3390">
            <v>0</v>
          </cell>
          <cell r="BI3390">
            <v>0</v>
          </cell>
          <cell r="BJ3390">
            <v>0</v>
          </cell>
          <cell r="BK3390">
            <v>0</v>
          </cell>
          <cell r="BL3390">
            <v>0</v>
          </cell>
        </row>
        <row r="3391">
          <cell r="B3391" t="str">
            <v>2.1.04.01.00417</v>
          </cell>
          <cell r="C3391" t="str">
            <v xml:space="preserve">NV BLUE DREAM                                     </v>
          </cell>
          <cell r="D3391">
            <v>5</v>
          </cell>
          <cell r="E3391">
            <v>0</v>
          </cell>
          <cell r="F3391">
            <v>0</v>
          </cell>
          <cell r="G3391">
            <v>0</v>
          </cell>
          <cell r="H3391">
            <v>0</v>
          </cell>
          <cell r="I3391">
            <v>0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  <cell r="O3391">
            <v>0</v>
          </cell>
          <cell r="P3391">
            <v>0</v>
          </cell>
          <cell r="AO3391">
            <v>0</v>
          </cell>
          <cell r="AP3391">
            <v>0</v>
          </cell>
          <cell r="AQ3391">
            <v>0</v>
          </cell>
          <cell r="AR3391">
            <v>0</v>
          </cell>
          <cell r="AS3391">
            <v>0</v>
          </cell>
          <cell r="AT3391">
            <v>0</v>
          </cell>
          <cell r="AU3391">
            <v>0</v>
          </cell>
          <cell r="AV3391">
            <v>0</v>
          </cell>
          <cell r="AW3391">
            <v>0</v>
          </cell>
          <cell r="AX3391">
            <v>0</v>
          </cell>
          <cell r="AY3391">
            <v>121300</v>
          </cell>
          <cell r="AZ3391">
            <v>121300</v>
          </cell>
          <cell r="BA3391">
            <v>27813.200000000001</v>
          </cell>
          <cell r="BB3391">
            <v>27813.200000000001</v>
          </cell>
          <cell r="BC3391">
            <v>27813.200000000001</v>
          </cell>
          <cell r="BD3391">
            <v>0</v>
          </cell>
          <cell r="BE3391">
            <v>0</v>
          </cell>
          <cell r="BF3391">
            <v>0</v>
          </cell>
          <cell r="BG3391">
            <v>0</v>
          </cell>
          <cell r="BH3391">
            <v>0</v>
          </cell>
          <cell r="BI3391">
            <v>0</v>
          </cell>
          <cell r="BJ3391">
            <v>0</v>
          </cell>
          <cell r="BK3391">
            <v>0</v>
          </cell>
          <cell r="BL3391">
            <v>0</v>
          </cell>
        </row>
        <row r="3392">
          <cell r="B3392" t="str">
            <v>2.1.04.01.00418</v>
          </cell>
          <cell r="C3392" t="str">
            <v xml:space="preserve">NV FLAG SUPPLIER                                  </v>
          </cell>
          <cell r="D3392">
            <v>5</v>
          </cell>
          <cell r="E3392">
            <v>0</v>
          </cell>
          <cell r="F3392">
            <v>0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  <cell r="O3392">
            <v>0</v>
          </cell>
          <cell r="P3392">
            <v>0</v>
          </cell>
          <cell r="AO3392">
            <v>0</v>
          </cell>
          <cell r="AP3392">
            <v>0</v>
          </cell>
          <cell r="AQ3392">
            <v>0</v>
          </cell>
          <cell r="AR3392">
            <v>0</v>
          </cell>
          <cell r="AS3392">
            <v>0</v>
          </cell>
          <cell r="AT3392">
            <v>0</v>
          </cell>
          <cell r="AU3392">
            <v>0</v>
          </cell>
          <cell r="AV3392">
            <v>0</v>
          </cell>
          <cell r="AW3392">
            <v>0</v>
          </cell>
          <cell r="AX3392">
            <v>0</v>
          </cell>
          <cell r="AY3392">
            <v>14820</v>
          </cell>
          <cell r="AZ3392">
            <v>14820</v>
          </cell>
          <cell r="BA3392">
            <v>14820</v>
          </cell>
          <cell r="BB3392">
            <v>14820</v>
          </cell>
          <cell r="BC3392">
            <v>0</v>
          </cell>
          <cell r="BD3392">
            <v>0</v>
          </cell>
          <cell r="BE3392">
            <v>0</v>
          </cell>
          <cell r="BF3392">
            <v>0</v>
          </cell>
          <cell r="BG3392">
            <v>0</v>
          </cell>
          <cell r="BH3392">
            <v>0</v>
          </cell>
          <cell r="BI3392">
            <v>0</v>
          </cell>
          <cell r="BJ3392">
            <v>0</v>
          </cell>
          <cell r="BK3392">
            <v>0</v>
          </cell>
          <cell r="BL3392">
            <v>0</v>
          </cell>
        </row>
        <row r="3393">
          <cell r="B3393" t="str">
            <v>2.1.04.01.00419</v>
          </cell>
          <cell r="C3393" t="str">
            <v xml:space="preserve">NV KIRAN ATLANTIC                                 </v>
          </cell>
          <cell r="D3393">
            <v>5</v>
          </cell>
          <cell r="E3393">
            <v>0</v>
          </cell>
          <cell r="F3393">
            <v>0</v>
          </cell>
          <cell r="G3393">
            <v>0</v>
          </cell>
          <cell r="H3393">
            <v>0</v>
          </cell>
          <cell r="I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  <cell r="O3393">
            <v>0</v>
          </cell>
          <cell r="P3393">
            <v>0</v>
          </cell>
          <cell r="AO3393">
            <v>0</v>
          </cell>
          <cell r="AP3393">
            <v>0</v>
          </cell>
          <cell r="AQ3393">
            <v>0</v>
          </cell>
          <cell r="AR3393">
            <v>0</v>
          </cell>
          <cell r="AS3393">
            <v>0</v>
          </cell>
          <cell r="AT3393">
            <v>0</v>
          </cell>
          <cell r="AU3393">
            <v>0</v>
          </cell>
          <cell r="AV3393">
            <v>0</v>
          </cell>
          <cell r="AW3393">
            <v>0</v>
          </cell>
          <cell r="AX3393">
            <v>0</v>
          </cell>
          <cell r="AY3393">
            <v>209610</v>
          </cell>
          <cell r="AZ3393">
            <v>0</v>
          </cell>
          <cell r="BA3393">
            <v>0</v>
          </cell>
          <cell r="BB3393">
            <v>0</v>
          </cell>
          <cell r="BC3393">
            <v>0</v>
          </cell>
          <cell r="BD3393">
            <v>0</v>
          </cell>
          <cell r="BE3393">
            <v>0</v>
          </cell>
          <cell r="BF3393">
            <v>0</v>
          </cell>
          <cell r="BG3393">
            <v>0</v>
          </cell>
          <cell r="BH3393">
            <v>0</v>
          </cell>
          <cell r="BI3393">
            <v>0</v>
          </cell>
          <cell r="BJ3393">
            <v>0</v>
          </cell>
          <cell r="BK3393">
            <v>0</v>
          </cell>
          <cell r="BL3393">
            <v>0</v>
          </cell>
        </row>
        <row r="3394">
          <cell r="B3394" t="str">
            <v>2.1.04.01.00420</v>
          </cell>
          <cell r="C3394" t="str">
            <v xml:space="preserve">NV NICHOLAS M                                     </v>
          </cell>
          <cell r="D3394">
            <v>5</v>
          </cell>
          <cell r="E3394">
            <v>0</v>
          </cell>
          <cell r="F3394">
            <v>0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  <cell r="O3394">
            <v>0</v>
          </cell>
          <cell r="P3394">
            <v>0</v>
          </cell>
          <cell r="AO3394">
            <v>0</v>
          </cell>
          <cell r="AP3394">
            <v>0</v>
          </cell>
          <cell r="AQ3394">
            <v>0</v>
          </cell>
          <cell r="AR3394">
            <v>0</v>
          </cell>
          <cell r="AS3394">
            <v>0</v>
          </cell>
          <cell r="AT3394">
            <v>0</v>
          </cell>
          <cell r="AU3394">
            <v>0</v>
          </cell>
          <cell r="AV3394">
            <v>0</v>
          </cell>
          <cell r="AW3394">
            <v>0</v>
          </cell>
          <cell r="AX3394">
            <v>0</v>
          </cell>
          <cell r="AY3394">
            <v>27390</v>
          </cell>
          <cell r="AZ3394">
            <v>27390</v>
          </cell>
          <cell r="BA3394">
            <v>27390</v>
          </cell>
          <cell r="BB3394">
            <v>0</v>
          </cell>
          <cell r="BC3394">
            <v>36414.400000000001</v>
          </cell>
          <cell r="BD3394">
            <v>0</v>
          </cell>
          <cell r="BE3394">
            <v>0</v>
          </cell>
          <cell r="BF3394">
            <v>0</v>
          </cell>
          <cell r="BG3394">
            <v>0</v>
          </cell>
          <cell r="BH3394">
            <v>0</v>
          </cell>
          <cell r="BI3394">
            <v>0</v>
          </cell>
          <cell r="BJ3394">
            <v>0</v>
          </cell>
          <cell r="BK3394">
            <v>0</v>
          </cell>
          <cell r="BL3394">
            <v>0</v>
          </cell>
        </row>
        <row r="3395">
          <cell r="B3395" t="str">
            <v>2.1.04.01.00421</v>
          </cell>
          <cell r="C3395" t="str">
            <v xml:space="preserve">NV AUSTYN OLDENDORFF                              </v>
          </cell>
          <cell r="D3395">
            <v>5</v>
          </cell>
          <cell r="E3395">
            <v>0</v>
          </cell>
          <cell r="F3395">
            <v>0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  <cell r="O3395">
            <v>0</v>
          </cell>
          <cell r="P3395">
            <v>0</v>
          </cell>
          <cell r="AO3395">
            <v>0</v>
          </cell>
          <cell r="AP3395">
            <v>0</v>
          </cell>
          <cell r="AQ3395">
            <v>0</v>
          </cell>
          <cell r="AR3395">
            <v>0</v>
          </cell>
          <cell r="AS3395">
            <v>0</v>
          </cell>
          <cell r="AT3395">
            <v>0</v>
          </cell>
          <cell r="AU3395">
            <v>0</v>
          </cell>
          <cell r="AV3395">
            <v>0</v>
          </cell>
          <cell r="AW3395">
            <v>0</v>
          </cell>
          <cell r="AX3395">
            <v>0</v>
          </cell>
          <cell r="AY3395">
            <v>49160</v>
          </cell>
          <cell r="AZ3395">
            <v>44033.95</v>
          </cell>
          <cell r="BA3395">
            <v>44033.95</v>
          </cell>
          <cell r="BB3395">
            <v>44033.95</v>
          </cell>
          <cell r="BC3395">
            <v>0</v>
          </cell>
          <cell r="BD3395">
            <v>0</v>
          </cell>
          <cell r="BE3395">
            <v>0</v>
          </cell>
          <cell r="BF3395">
            <v>0</v>
          </cell>
          <cell r="BG3395">
            <v>0</v>
          </cell>
          <cell r="BH3395">
            <v>0</v>
          </cell>
          <cell r="BI3395">
            <v>0</v>
          </cell>
          <cell r="BJ3395">
            <v>0</v>
          </cell>
          <cell r="BK3395">
            <v>0</v>
          </cell>
          <cell r="BL3395">
            <v>0</v>
          </cell>
        </row>
        <row r="3396">
          <cell r="B3396" t="str">
            <v>2.1.04.01.00422</v>
          </cell>
          <cell r="C3396" t="str">
            <v xml:space="preserve">NV APOSTOLOVO                                     </v>
          </cell>
          <cell r="D3396">
            <v>5</v>
          </cell>
          <cell r="E3396">
            <v>0</v>
          </cell>
          <cell r="F3396">
            <v>0</v>
          </cell>
          <cell r="G3396">
            <v>0</v>
          </cell>
          <cell r="H3396">
            <v>0</v>
          </cell>
          <cell r="I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  <cell r="AO3396">
            <v>0</v>
          </cell>
          <cell r="AP3396">
            <v>0</v>
          </cell>
          <cell r="AQ3396">
            <v>0</v>
          </cell>
          <cell r="AR3396">
            <v>0</v>
          </cell>
          <cell r="AS3396">
            <v>0</v>
          </cell>
          <cell r="AT3396">
            <v>0</v>
          </cell>
          <cell r="AU3396">
            <v>0</v>
          </cell>
          <cell r="AV3396">
            <v>0</v>
          </cell>
          <cell r="AW3396">
            <v>0</v>
          </cell>
          <cell r="AX3396">
            <v>0</v>
          </cell>
          <cell r="AY3396">
            <v>33483.29</v>
          </cell>
          <cell r="AZ3396">
            <v>0</v>
          </cell>
          <cell r="BA3396">
            <v>0</v>
          </cell>
          <cell r="BB3396">
            <v>0</v>
          </cell>
          <cell r="BC3396">
            <v>0</v>
          </cell>
          <cell r="BD3396">
            <v>0</v>
          </cell>
          <cell r="BE3396">
            <v>0</v>
          </cell>
          <cell r="BF3396">
            <v>0</v>
          </cell>
          <cell r="BG3396">
            <v>0</v>
          </cell>
          <cell r="BH3396">
            <v>0</v>
          </cell>
          <cell r="BI3396">
            <v>0</v>
          </cell>
          <cell r="BJ3396">
            <v>0</v>
          </cell>
          <cell r="BK3396">
            <v>0</v>
          </cell>
          <cell r="BL3396">
            <v>0</v>
          </cell>
        </row>
        <row r="3397">
          <cell r="B3397" t="str">
            <v>2.1.04.01.00423</v>
          </cell>
          <cell r="C3397" t="str">
            <v xml:space="preserve">NV HALANDRIANI                                    </v>
          </cell>
          <cell r="D3397">
            <v>5</v>
          </cell>
          <cell r="E3397">
            <v>0</v>
          </cell>
          <cell r="F3397">
            <v>0</v>
          </cell>
          <cell r="G3397">
            <v>0</v>
          </cell>
          <cell r="H3397">
            <v>0</v>
          </cell>
          <cell r="I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  <cell r="O3397">
            <v>0</v>
          </cell>
          <cell r="P3397">
            <v>0</v>
          </cell>
          <cell r="AO3397">
            <v>0</v>
          </cell>
          <cell r="AP3397">
            <v>0</v>
          </cell>
          <cell r="AQ3397">
            <v>0</v>
          </cell>
          <cell r="AR3397">
            <v>0</v>
          </cell>
          <cell r="AS3397">
            <v>0</v>
          </cell>
          <cell r="AT3397">
            <v>0</v>
          </cell>
          <cell r="AU3397">
            <v>0</v>
          </cell>
          <cell r="AV3397">
            <v>0</v>
          </cell>
          <cell r="AW3397">
            <v>0</v>
          </cell>
          <cell r="AX3397">
            <v>0</v>
          </cell>
          <cell r="AY3397">
            <v>62847.37</v>
          </cell>
          <cell r="AZ3397">
            <v>27802.23</v>
          </cell>
          <cell r="BA3397">
            <v>27802.23</v>
          </cell>
          <cell r="BB3397">
            <v>27802.23</v>
          </cell>
          <cell r="BC3397">
            <v>27802.23</v>
          </cell>
          <cell r="BD3397">
            <v>0</v>
          </cell>
          <cell r="BE3397">
            <v>0</v>
          </cell>
          <cell r="BF3397">
            <v>0</v>
          </cell>
          <cell r="BG3397">
            <v>0</v>
          </cell>
          <cell r="BH3397">
            <v>0</v>
          </cell>
          <cell r="BI3397">
            <v>0</v>
          </cell>
          <cell r="BJ3397">
            <v>0</v>
          </cell>
          <cell r="BK3397">
            <v>0</v>
          </cell>
          <cell r="BL3397">
            <v>0</v>
          </cell>
        </row>
        <row r="3398">
          <cell r="B3398" t="str">
            <v>2.1.04.01.00424</v>
          </cell>
          <cell r="C3398" t="str">
            <v xml:space="preserve">NV ASTIR                                          </v>
          </cell>
          <cell r="D3398">
            <v>5</v>
          </cell>
          <cell r="E3398">
            <v>0</v>
          </cell>
          <cell r="F3398">
            <v>0</v>
          </cell>
          <cell r="G3398">
            <v>0</v>
          </cell>
          <cell r="H3398">
            <v>0</v>
          </cell>
          <cell r="I3398">
            <v>0</v>
          </cell>
          <cell r="J3398">
            <v>0</v>
          </cell>
          <cell r="K3398">
            <v>0</v>
          </cell>
          <cell r="L3398">
            <v>0</v>
          </cell>
          <cell r="M3398">
            <v>0</v>
          </cell>
          <cell r="N3398">
            <v>0</v>
          </cell>
          <cell r="O3398">
            <v>0</v>
          </cell>
          <cell r="P3398">
            <v>0</v>
          </cell>
          <cell r="AO3398">
            <v>0</v>
          </cell>
          <cell r="AP3398">
            <v>0</v>
          </cell>
          <cell r="AQ3398">
            <v>0</v>
          </cell>
          <cell r="AR3398">
            <v>0</v>
          </cell>
          <cell r="AS3398">
            <v>0</v>
          </cell>
          <cell r="AT3398">
            <v>0</v>
          </cell>
          <cell r="AU3398">
            <v>0</v>
          </cell>
          <cell r="AV3398">
            <v>0</v>
          </cell>
          <cell r="AW3398">
            <v>0</v>
          </cell>
          <cell r="AX3398">
            <v>0</v>
          </cell>
          <cell r="AY3398">
            <v>120008.85</v>
          </cell>
          <cell r="AZ3398">
            <v>120008.85</v>
          </cell>
          <cell r="BA3398">
            <v>91614.9</v>
          </cell>
          <cell r="BB3398">
            <v>46553.16</v>
          </cell>
          <cell r="BC3398">
            <v>0</v>
          </cell>
          <cell r="BD3398">
            <v>0</v>
          </cell>
          <cell r="BE3398">
            <v>0</v>
          </cell>
          <cell r="BF3398">
            <v>0</v>
          </cell>
          <cell r="BG3398">
            <v>0</v>
          </cell>
          <cell r="BH3398">
            <v>0</v>
          </cell>
          <cell r="BI3398">
            <v>0</v>
          </cell>
          <cell r="BJ3398">
            <v>0</v>
          </cell>
          <cell r="BK3398">
            <v>0</v>
          </cell>
          <cell r="BL3398">
            <v>0</v>
          </cell>
        </row>
        <row r="3399">
          <cell r="B3399" t="str">
            <v>2.1.04.01.00425</v>
          </cell>
          <cell r="C3399" t="str">
            <v xml:space="preserve">NV AGHIA MARKELLA                                 </v>
          </cell>
          <cell r="D3399">
            <v>5</v>
          </cell>
          <cell r="E3399">
            <v>0</v>
          </cell>
          <cell r="F3399">
            <v>0</v>
          </cell>
          <cell r="G3399">
            <v>0</v>
          </cell>
          <cell r="H3399">
            <v>0</v>
          </cell>
          <cell r="I3399">
            <v>0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  <cell r="AO3399">
            <v>0</v>
          </cell>
          <cell r="AP3399">
            <v>0</v>
          </cell>
          <cell r="AQ3399">
            <v>0</v>
          </cell>
          <cell r="AR3399">
            <v>0</v>
          </cell>
          <cell r="AS3399">
            <v>0</v>
          </cell>
          <cell r="AT3399">
            <v>0</v>
          </cell>
          <cell r="AU3399">
            <v>0</v>
          </cell>
          <cell r="AV3399">
            <v>0</v>
          </cell>
          <cell r="AW3399">
            <v>0</v>
          </cell>
          <cell r="AX3399">
            <v>0</v>
          </cell>
          <cell r="AY3399">
            <v>7680</v>
          </cell>
          <cell r="AZ3399">
            <v>30010</v>
          </cell>
          <cell r="BA3399">
            <v>30010</v>
          </cell>
          <cell r="BB3399">
            <v>0</v>
          </cell>
          <cell r="BC3399">
            <v>0</v>
          </cell>
          <cell r="BD3399">
            <v>0</v>
          </cell>
          <cell r="BE3399">
            <v>0</v>
          </cell>
          <cell r="BF3399">
            <v>0</v>
          </cell>
          <cell r="BG3399">
            <v>0</v>
          </cell>
          <cell r="BH3399">
            <v>0</v>
          </cell>
          <cell r="BI3399">
            <v>0</v>
          </cell>
          <cell r="BJ3399">
            <v>0</v>
          </cell>
          <cell r="BK3399">
            <v>0</v>
          </cell>
          <cell r="BL3399">
            <v>0</v>
          </cell>
        </row>
        <row r="3400">
          <cell r="B3400" t="str">
            <v>2.1.04.01.00426</v>
          </cell>
          <cell r="C3400" t="str">
            <v xml:space="preserve">NV SENDAI BULKER                                  </v>
          </cell>
          <cell r="D3400">
            <v>5</v>
          </cell>
          <cell r="E3400">
            <v>0</v>
          </cell>
          <cell r="F3400">
            <v>0</v>
          </cell>
          <cell r="G3400">
            <v>0</v>
          </cell>
          <cell r="H3400">
            <v>0</v>
          </cell>
          <cell r="I3400">
            <v>0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  <cell r="O3400">
            <v>0</v>
          </cell>
          <cell r="P3400">
            <v>0</v>
          </cell>
          <cell r="AO3400">
            <v>0</v>
          </cell>
          <cell r="AP3400">
            <v>0</v>
          </cell>
          <cell r="AQ3400">
            <v>0</v>
          </cell>
          <cell r="AR3400">
            <v>0</v>
          </cell>
          <cell r="AS3400">
            <v>0</v>
          </cell>
          <cell r="AT3400">
            <v>0</v>
          </cell>
          <cell r="AU3400">
            <v>0</v>
          </cell>
          <cell r="AV3400">
            <v>0</v>
          </cell>
          <cell r="AW3400">
            <v>0</v>
          </cell>
          <cell r="AX3400">
            <v>0</v>
          </cell>
          <cell r="AY3400">
            <v>25770</v>
          </cell>
          <cell r="AZ3400">
            <v>12270</v>
          </cell>
          <cell r="BA3400">
            <v>0</v>
          </cell>
          <cell r="BB3400">
            <v>0</v>
          </cell>
          <cell r="BC3400">
            <v>0</v>
          </cell>
          <cell r="BD3400">
            <v>0</v>
          </cell>
          <cell r="BE3400">
            <v>0</v>
          </cell>
          <cell r="BF3400">
            <v>0</v>
          </cell>
          <cell r="BG3400">
            <v>0</v>
          </cell>
          <cell r="BH3400">
            <v>0</v>
          </cell>
          <cell r="BI3400">
            <v>0</v>
          </cell>
          <cell r="BJ3400">
            <v>0</v>
          </cell>
          <cell r="BK3400">
            <v>0</v>
          </cell>
          <cell r="BL3400">
            <v>0</v>
          </cell>
        </row>
        <row r="3401">
          <cell r="B3401" t="str">
            <v>2.1.04.01.00427</v>
          </cell>
          <cell r="C3401" t="str">
            <v xml:space="preserve">NV ALBERTO TOPIC                                  </v>
          </cell>
          <cell r="D3401">
            <v>5</v>
          </cell>
          <cell r="E3401">
            <v>0</v>
          </cell>
          <cell r="F3401">
            <v>0</v>
          </cell>
          <cell r="G3401">
            <v>0</v>
          </cell>
          <cell r="H3401">
            <v>0</v>
          </cell>
          <cell r="I3401">
            <v>0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  <cell r="O3401">
            <v>0</v>
          </cell>
          <cell r="P3401">
            <v>0</v>
          </cell>
          <cell r="AO3401">
            <v>0</v>
          </cell>
          <cell r="AP3401">
            <v>0</v>
          </cell>
          <cell r="AQ3401">
            <v>0</v>
          </cell>
          <cell r="AR3401">
            <v>0</v>
          </cell>
          <cell r="AS3401">
            <v>0</v>
          </cell>
          <cell r="AT3401">
            <v>0</v>
          </cell>
          <cell r="AU3401">
            <v>0</v>
          </cell>
          <cell r="AV3401">
            <v>0</v>
          </cell>
          <cell r="AW3401">
            <v>0</v>
          </cell>
          <cell r="AX3401">
            <v>0</v>
          </cell>
          <cell r="AY3401">
            <v>-39098</v>
          </cell>
          <cell r="AZ3401">
            <v>61009</v>
          </cell>
          <cell r="BA3401">
            <v>40804.1</v>
          </cell>
          <cell r="BB3401">
            <v>40804.1</v>
          </cell>
          <cell r="BC3401">
            <v>12294.07</v>
          </cell>
          <cell r="BD3401">
            <v>0</v>
          </cell>
          <cell r="BE3401">
            <v>0</v>
          </cell>
          <cell r="BF3401">
            <v>0</v>
          </cell>
          <cell r="BG3401">
            <v>0</v>
          </cell>
          <cell r="BH3401">
            <v>0</v>
          </cell>
          <cell r="BI3401">
            <v>0</v>
          </cell>
          <cell r="BJ3401">
            <v>0</v>
          </cell>
          <cell r="BK3401">
            <v>0</v>
          </cell>
          <cell r="BL3401">
            <v>0</v>
          </cell>
        </row>
        <row r="3402">
          <cell r="B3402" t="str">
            <v>2.1.04.01.00428</v>
          </cell>
          <cell r="C3402" t="str">
            <v xml:space="preserve">NV CLIPER FAITH                                   </v>
          </cell>
          <cell r="D3402">
            <v>5</v>
          </cell>
          <cell r="E3402">
            <v>0</v>
          </cell>
          <cell r="F3402">
            <v>0</v>
          </cell>
          <cell r="G3402">
            <v>0</v>
          </cell>
          <cell r="H3402">
            <v>0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  <cell r="O3402">
            <v>0</v>
          </cell>
          <cell r="P3402">
            <v>0</v>
          </cell>
          <cell r="AO3402">
            <v>0</v>
          </cell>
          <cell r="AP3402">
            <v>0</v>
          </cell>
          <cell r="AQ3402">
            <v>0</v>
          </cell>
          <cell r="AR3402">
            <v>0</v>
          </cell>
          <cell r="AS3402">
            <v>0</v>
          </cell>
          <cell r="AT3402">
            <v>0</v>
          </cell>
          <cell r="AU3402">
            <v>0</v>
          </cell>
          <cell r="AV3402">
            <v>0</v>
          </cell>
          <cell r="AW3402">
            <v>0</v>
          </cell>
          <cell r="AX3402">
            <v>0</v>
          </cell>
          <cell r="AY3402">
            <v>0</v>
          </cell>
          <cell r="AZ3402">
            <v>0</v>
          </cell>
          <cell r="BA3402">
            <v>92240.15</v>
          </cell>
          <cell r="BB3402">
            <v>92240.15</v>
          </cell>
          <cell r="BC3402">
            <v>92240.15</v>
          </cell>
          <cell r="BD3402">
            <v>0</v>
          </cell>
          <cell r="BE3402">
            <v>0</v>
          </cell>
          <cell r="BF3402">
            <v>0</v>
          </cell>
          <cell r="BG3402">
            <v>0</v>
          </cell>
          <cell r="BH3402">
            <v>0</v>
          </cell>
          <cell r="BI3402">
            <v>0</v>
          </cell>
          <cell r="BJ3402">
            <v>0</v>
          </cell>
          <cell r="BK3402">
            <v>0</v>
          </cell>
          <cell r="BL3402">
            <v>0</v>
          </cell>
        </row>
        <row r="3403">
          <cell r="B3403" t="str">
            <v>2.1.04.01.00429</v>
          </cell>
          <cell r="C3403" t="str">
            <v xml:space="preserve">NV TINA TWO                                       </v>
          </cell>
          <cell r="D3403">
            <v>5</v>
          </cell>
          <cell r="E3403">
            <v>0</v>
          </cell>
          <cell r="F3403">
            <v>0</v>
          </cell>
          <cell r="G3403">
            <v>0</v>
          </cell>
          <cell r="H3403">
            <v>0</v>
          </cell>
          <cell r="I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  <cell r="O3403">
            <v>0</v>
          </cell>
          <cell r="P3403">
            <v>0</v>
          </cell>
          <cell r="AO3403">
            <v>0</v>
          </cell>
          <cell r="AP3403">
            <v>0</v>
          </cell>
          <cell r="AQ3403">
            <v>0</v>
          </cell>
          <cell r="AR3403">
            <v>0</v>
          </cell>
          <cell r="AS3403">
            <v>0</v>
          </cell>
          <cell r="AT3403">
            <v>0</v>
          </cell>
          <cell r="AU3403">
            <v>0</v>
          </cell>
          <cell r="AV3403">
            <v>0</v>
          </cell>
          <cell r="AW3403">
            <v>0</v>
          </cell>
          <cell r="AX3403">
            <v>0</v>
          </cell>
          <cell r="AY3403">
            <v>0</v>
          </cell>
          <cell r="AZ3403">
            <v>0</v>
          </cell>
          <cell r="BA3403">
            <v>205360</v>
          </cell>
          <cell r="BB3403">
            <v>97360</v>
          </cell>
          <cell r="BC3403">
            <v>215669.42</v>
          </cell>
          <cell r="BD3403">
            <v>0</v>
          </cell>
          <cell r="BE3403">
            <v>0</v>
          </cell>
          <cell r="BF3403">
            <v>0</v>
          </cell>
          <cell r="BG3403">
            <v>0</v>
          </cell>
          <cell r="BH3403">
            <v>0</v>
          </cell>
          <cell r="BI3403">
            <v>0</v>
          </cell>
          <cell r="BJ3403">
            <v>0</v>
          </cell>
          <cell r="BK3403">
            <v>0</v>
          </cell>
          <cell r="BL3403">
            <v>0</v>
          </cell>
        </row>
        <row r="3404">
          <cell r="B3404" t="str">
            <v>2.1.04.01.00430</v>
          </cell>
          <cell r="C3404" t="str">
            <v xml:space="preserve">NV ANKORA                                         </v>
          </cell>
          <cell r="D3404">
            <v>5</v>
          </cell>
          <cell r="E3404">
            <v>0</v>
          </cell>
          <cell r="F3404">
            <v>0</v>
          </cell>
          <cell r="G3404">
            <v>0</v>
          </cell>
          <cell r="H3404">
            <v>0</v>
          </cell>
          <cell r="I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  <cell r="O3404">
            <v>0</v>
          </cell>
          <cell r="P3404">
            <v>0</v>
          </cell>
          <cell r="AO3404">
            <v>0</v>
          </cell>
          <cell r="AP3404">
            <v>0</v>
          </cell>
          <cell r="AQ3404">
            <v>0</v>
          </cell>
          <cell r="AR3404">
            <v>0</v>
          </cell>
          <cell r="AS3404">
            <v>0</v>
          </cell>
          <cell r="AT3404">
            <v>0</v>
          </cell>
          <cell r="AU3404">
            <v>0</v>
          </cell>
          <cell r="AV3404">
            <v>0</v>
          </cell>
          <cell r="AW3404">
            <v>0</v>
          </cell>
          <cell r="AX3404">
            <v>0</v>
          </cell>
          <cell r="AY3404">
            <v>0</v>
          </cell>
          <cell r="AZ3404">
            <v>0</v>
          </cell>
          <cell r="BA3404">
            <v>48984</v>
          </cell>
          <cell r="BB3404">
            <v>48984</v>
          </cell>
          <cell r="BC3404">
            <v>48984</v>
          </cell>
          <cell r="BD3404">
            <v>0</v>
          </cell>
          <cell r="BE3404">
            <v>0</v>
          </cell>
          <cell r="BF3404">
            <v>0</v>
          </cell>
          <cell r="BG3404">
            <v>0</v>
          </cell>
          <cell r="BH3404">
            <v>0</v>
          </cell>
          <cell r="BI3404">
            <v>0</v>
          </cell>
          <cell r="BJ3404">
            <v>0</v>
          </cell>
          <cell r="BK3404">
            <v>0</v>
          </cell>
          <cell r="BL3404">
            <v>0</v>
          </cell>
        </row>
        <row r="3405">
          <cell r="B3405" t="str">
            <v>2.1.04.01.00431</v>
          </cell>
          <cell r="C3405" t="str">
            <v xml:space="preserve">NV CENTAURUS                                      </v>
          </cell>
          <cell r="D3405">
            <v>5</v>
          </cell>
          <cell r="E3405">
            <v>0</v>
          </cell>
          <cell r="F3405">
            <v>0</v>
          </cell>
          <cell r="G3405">
            <v>0</v>
          </cell>
          <cell r="H3405">
            <v>0</v>
          </cell>
          <cell r="I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  <cell r="AO3405">
            <v>0</v>
          </cell>
          <cell r="AP3405">
            <v>0</v>
          </cell>
          <cell r="AQ3405">
            <v>0</v>
          </cell>
          <cell r="AR3405">
            <v>0</v>
          </cell>
          <cell r="AS3405">
            <v>0</v>
          </cell>
          <cell r="AT3405">
            <v>0</v>
          </cell>
          <cell r="AU3405">
            <v>0</v>
          </cell>
          <cell r="AV3405">
            <v>0</v>
          </cell>
          <cell r="AW3405">
            <v>0</v>
          </cell>
          <cell r="AX3405">
            <v>0</v>
          </cell>
          <cell r="AY3405">
            <v>0</v>
          </cell>
          <cell r="AZ3405">
            <v>63020.15</v>
          </cell>
          <cell r="BA3405">
            <v>16440.3</v>
          </cell>
          <cell r="BB3405">
            <v>16440.3</v>
          </cell>
          <cell r="BC3405">
            <v>16440.3</v>
          </cell>
          <cell r="BD3405">
            <v>0</v>
          </cell>
          <cell r="BE3405">
            <v>0</v>
          </cell>
          <cell r="BF3405">
            <v>0</v>
          </cell>
          <cell r="BG3405">
            <v>0</v>
          </cell>
          <cell r="BH3405">
            <v>0</v>
          </cell>
          <cell r="BI3405">
            <v>0</v>
          </cell>
          <cell r="BJ3405">
            <v>0</v>
          </cell>
          <cell r="BK3405">
            <v>0</v>
          </cell>
          <cell r="BL3405">
            <v>0</v>
          </cell>
        </row>
        <row r="3406">
          <cell r="B3406" t="str">
            <v>2.1.04.01.00432</v>
          </cell>
          <cell r="C3406" t="str">
            <v xml:space="preserve">NV HONOUR                                         </v>
          </cell>
          <cell r="D3406">
            <v>5</v>
          </cell>
          <cell r="E3406">
            <v>0</v>
          </cell>
          <cell r="F3406">
            <v>0</v>
          </cell>
          <cell r="G3406">
            <v>0</v>
          </cell>
          <cell r="H3406">
            <v>0</v>
          </cell>
          <cell r="I3406">
            <v>0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  <cell r="O3406">
            <v>0</v>
          </cell>
          <cell r="P3406">
            <v>0</v>
          </cell>
          <cell r="AO3406">
            <v>0</v>
          </cell>
          <cell r="AP3406">
            <v>0</v>
          </cell>
          <cell r="AQ3406">
            <v>0</v>
          </cell>
          <cell r="AR3406">
            <v>0</v>
          </cell>
          <cell r="AS3406">
            <v>0</v>
          </cell>
          <cell r="AT3406">
            <v>0</v>
          </cell>
          <cell r="AU3406">
            <v>0</v>
          </cell>
          <cell r="AV3406">
            <v>0</v>
          </cell>
          <cell r="AW3406">
            <v>0</v>
          </cell>
          <cell r="AX3406">
            <v>0</v>
          </cell>
          <cell r="AY3406">
            <v>0</v>
          </cell>
          <cell r="AZ3406">
            <v>0</v>
          </cell>
          <cell r="BA3406">
            <v>293945.92</v>
          </cell>
          <cell r="BB3406">
            <v>279160.40000000002</v>
          </cell>
          <cell r="BC3406">
            <v>228544.66</v>
          </cell>
          <cell r="BD3406">
            <v>0</v>
          </cell>
          <cell r="BE3406">
            <v>0</v>
          </cell>
          <cell r="BF3406">
            <v>0</v>
          </cell>
          <cell r="BG3406">
            <v>0</v>
          </cell>
          <cell r="BH3406">
            <v>0</v>
          </cell>
          <cell r="BI3406">
            <v>0</v>
          </cell>
          <cell r="BJ3406">
            <v>0</v>
          </cell>
          <cell r="BK3406">
            <v>0</v>
          </cell>
          <cell r="BL3406">
            <v>0</v>
          </cell>
        </row>
        <row r="3407">
          <cell r="B3407" t="str">
            <v>2.1.04.01.00433</v>
          </cell>
          <cell r="C3407" t="str">
            <v xml:space="preserve">NV ALEXIA                                         </v>
          </cell>
          <cell r="D3407">
            <v>5</v>
          </cell>
          <cell r="E3407">
            <v>0</v>
          </cell>
          <cell r="F3407">
            <v>0</v>
          </cell>
          <cell r="G3407">
            <v>0</v>
          </cell>
          <cell r="H3407">
            <v>0</v>
          </cell>
          <cell r="I3407">
            <v>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  <cell r="O3407">
            <v>0</v>
          </cell>
          <cell r="P3407">
            <v>0</v>
          </cell>
          <cell r="AO3407">
            <v>0</v>
          </cell>
          <cell r="AP3407">
            <v>0</v>
          </cell>
          <cell r="AQ3407">
            <v>0</v>
          </cell>
          <cell r="AR3407">
            <v>0</v>
          </cell>
          <cell r="AS3407">
            <v>0</v>
          </cell>
          <cell r="AT3407">
            <v>0</v>
          </cell>
          <cell r="AU3407">
            <v>0</v>
          </cell>
          <cell r="AV3407">
            <v>0</v>
          </cell>
          <cell r="AW3407">
            <v>0</v>
          </cell>
          <cell r="AX3407">
            <v>0</v>
          </cell>
          <cell r="AY3407">
            <v>0</v>
          </cell>
          <cell r="AZ3407">
            <v>46658.3</v>
          </cell>
          <cell r="BA3407">
            <v>204144.86</v>
          </cell>
          <cell r="BB3407">
            <v>204144.86</v>
          </cell>
          <cell r="BC3407">
            <v>204144.86</v>
          </cell>
          <cell r="BD3407">
            <v>0</v>
          </cell>
          <cell r="BE3407">
            <v>0</v>
          </cell>
          <cell r="BF3407">
            <v>0</v>
          </cell>
          <cell r="BG3407">
            <v>0</v>
          </cell>
          <cell r="BH3407">
            <v>0</v>
          </cell>
          <cell r="BI3407">
            <v>0</v>
          </cell>
          <cell r="BJ3407">
            <v>0</v>
          </cell>
          <cell r="BK3407">
            <v>0</v>
          </cell>
          <cell r="BL3407">
            <v>0</v>
          </cell>
        </row>
        <row r="3408">
          <cell r="B3408" t="str">
            <v>2.1.04.01.00434</v>
          </cell>
          <cell r="C3408" t="str">
            <v xml:space="preserve">NV OLINDA CASTLE                                  </v>
          </cell>
          <cell r="D3408">
            <v>5</v>
          </cell>
          <cell r="E3408">
            <v>0</v>
          </cell>
          <cell r="F3408">
            <v>0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AO3408">
            <v>0</v>
          </cell>
          <cell r="AP3408">
            <v>0</v>
          </cell>
          <cell r="AQ3408">
            <v>0</v>
          </cell>
          <cell r="AR3408">
            <v>0</v>
          </cell>
          <cell r="AS3408">
            <v>0</v>
          </cell>
          <cell r="AT3408">
            <v>0</v>
          </cell>
          <cell r="AU3408">
            <v>0</v>
          </cell>
          <cell r="AV3408">
            <v>0</v>
          </cell>
          <cell r="AW3408">
            <v>0</v>
          </cell>
          <cell r="AX3408">
            <v>0</v>
          </cell>
          <cell r="AY3408">
            <v>0</v>
          </cell>
          <cell r="AZ3408">
            <v>0</v>
          </cell>
          <cell r="BA3408">
            <v>354.34</v>
          </cell>
          <cell r="BB3408">
            <v>354.34</v>
          </cell>
          <cell r="BC3408">
            <v>0</v>
          </cell>
          <cell r="BD3408">
            <v>0</v>
          </cell>
          <cell r="BE3408">
            <v>0</v>
          </cell>
          <cell r="BF3408">
            <v>0</v>
          </cell>
          <cell r="BG3408">
            <v>0</v>
          </cell>
          <cell r="BH3408">
            <v>0</v>
          </cell>
          <cell r="BI3408">
            <v>0</v>
          </cell>
          <cell r="BJ3408">
            <v>0</v>
          </cell>
          <cell r="BK3408">
            <v>0</v>
          </cell>
          <cell r="BL3408">
            <v>0</v>
          </cell>
        </row>
        <row r="3409">
          <cell r="B3409" t="str">
            <v>2.1.04.01.00435</v>
          </cell>
          <cell r="C3409" t="str">
            <v xml:space="preserve">NV SIRIOS                                         </v>
          </cell>
          <cell r="D3409">
            <v>5</v>
          </cell>
          <cell r="E3409">
            <v>0</v>
          </cell>
          <cell r="F3409">
            <v>0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  <cell r="O3409">
            <v>0</v>
          </cell>
          <cell r="P3409">
            <v>0</v>
          </cell>
          <cell r="AO3409">
            <v>0</v>
          </cell>
          <cell r="AP3409">
            <v>0</v>
          </cell>
          <cell r="AQ3409">
            <v>0</v>
          </cell>
          <cell r="AR3409">
            <v>0</v>
          </cell>
          <cell r="AS3409">
            <v>0</v>
          </cell>
          <cell r="AT3409">
            <v>0</v>
          </cell>
          <cell r="AU3409">
            <v>0</v>
          </cell>
          <cell r="AV3409">
            <v>0</v>
          </cell>
          <cell r="AW3409">
            <v>0</v>
          </cell>
          <cell r="AX3409">
            <v>0</v>
          </cell>
          <cell r="AY3409">
            <v>0</v>
          </cell>
          <cell r="AZ3409">
            <v>0</v>
          </cell>
          <cell r="BA3409">
            <v>-3422.66</v>
          </cell>
          <cell r="BB3409">
            <v>-3422.66</v>
          </cell>
          <cell r="BC3409">
            <v>0</v>
          </cell>
          <cell r="BD3409">
            <v>0</v>
          </cell>
          <cell r="BE3409">
            <v>0</v>
          </cell>
          <cell r="BF3409">
            <v>0</v>
          </cell>
          <cell r="BG3409">
            <v>0</v>
          </cell>
          <cell r="BH3409">
            <v>0</v>
          </cell>
          <cell r="BI3409">
            <v>0</v>
          </cell>
          <cell r="BJ3409">
            <v>0</v>
          </cell>
          <cell r="BK3409">
            <v>0</v>
          </cell>
          <cell r="BL3409">
            <v>0</v>
          </cell>
        </row>
        <row r="3410">
          <cell r="B3410" t="str">
            <v>2.1.04.01.00436</v>
          </cell>
          <cell r="C3410" t="str">
            <v xml:space="preserve">NV LORELEY                                        </v>
          </cell>
          <cell r="D3410">
            <v>5</v>
          </cell>
          <cell r="E3410">
            <v>0</v>
          </cell>
          <cell r="F3410">
            <v>0</v>
          </cell>
          <cell r="G3410">
            <v>0</v>
          </cell>
          <cell r="H3410">
            <v>0</v>
          </cell>
          <cell r="I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  <cell r="O3410">
            <v>0</v>
          </cell>
          <cell r="P3410">
            <v>0</v>
          </cell>
          <cell r="AO3410">
            <v>0</v>
          </cell>
          <cell r="AP3410">
            <v>0</v>
          </cell>
          <cell r="AQ3410">
            <v>0</v>
          </cell>
          <cell r="AR3410">
            <v>0</v>
          </cell>
          <cell r="AS3410">
            <v>0</v>
          </cell>
          <cell r="AT3410">
            <v>0</v>
          </cell>
          <cell r="AU3410">
            <v>0</v>
          </cell>
          <cell r="AV3410">
            <v>0</v>
          </cell>
          <cell r="AW3410">
            <v>0</v>
          </cell>
          <cell r="AX3410">
            <v>0</v>
          </cell>
          <cell r="AY3410">
            <v>0</v>
          </cell>
          <cell r="AZ3410">
            <v>0</v>
          </cell>
          <cell r="BA3410">
            <v>73041.5</v>
          </cell>
          <cell r="BB3410">
            <v>73041.5</v>
          </cell>
          <cell r="BC3410">
            <v>73041.5</v>
          </cell>
          <cell r="BD3410">
            <v>0</v>
          </cell>
          <cell r="BE3410">
            <v>0</v>
          </cell>
          <cell r="BF3410">
            <v>0</v>
          </cell>
          <cell r="BG3410">
            <v>0</v>
          </cell>
          <cell r="BH3410">
            <v>0</v>
          </cell>
          <cell r="BI3410">
            <v>0</v>
          </cell>
          <cell r="BJ3410">
            <v>0</v>
          </cell>
          <cell r="BK3410">
            <v>0</v>
          </cell>
          <cell r="BL3410">
            <v>0</v>
          </cell>
        </row>
        <row r="3411">
          <cell r="B3411" t="str">
            <v>2.1.04.01.00437</v>
          </cell>
          <cell r="C3411" t="str">
            <v xml:space="preserve">NV NOA                                            </v>
          </cell>
          <cell r="D3411">
            <v>5</v>
          </cell>
          <cell r="E3411">
            <v>0</v>
          </cell>
          <cell r="F3411">
            <v>0</v>
          </cell>
          <cell r="G3411">
            <v>0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  <cell r="O3411">
            <v>0</v>
          </cell>
          <cell r="P3411">
            <v>0</v>
          </cell>
          <cell r="AO3411">
            <v>0</v>
          </cell>
          <cell r="AP3411">
            <v>0</v>
          </cell>
          <cell r="AQ3411">
            <v>0</v>
          </cell>
          <cell r="AR3411">
            <v>0</v>
          </cell>
          <cell r="AS3411">
            <v>0</v>
          </cell>
          <cell r="AT3411">
            <v>0</v>
          </cell>
          <cell r="AU3411">
            <v>0</v>
          </cell>
          <cell r="AV3411">
            <v>0</v>
          </cell>
          <cell r="AW3411">
            <v>0</v>
          </cell>
          <cell r="AX3411">
            <v>0</v>
          </cell>
          <cell r="AY3411">
            <v>0</v>
          </cell>
          <cell r="AZ3411">
            <v>0</v>
          </cell>
          <cell r="BA3411">
            <v>138171.32999999999</v>
          </cell>
          <cell r="BB3411">
            <v>69093.13</v>
          </cell>
          <cell r="BC3411">
            <v>69093.13</v>
          </cell>
          <cell r="BD3411">
            <v>0</v>
          </cell>
          <cell r="BE3411">
            <v>0</v>
          </cell>
          <cell r="BF3411">
            <v>0</v>
          </cell>
          <cell r="BG3411">
            <v>0</v>
          </cell>
          <cell r="BH3411">
            <v>0</v>
          </cell>
          <cell r="BI3411">
            <v>0</v>
          </cell>
          <cell r="BJ3411">
            <v>0</v>
          </cell>
          <cell r="BK3411">
            <v>0</v>
          </cell>
          <cell r="BL3411">
            <v>0</v>
          </cell>
        </row>
        <row r="3412">
          <cell r="B3412" t="str">
            <v>2.1.04.01.00438</v>
          </cell>
          <cell r="C3412" t="str">
            <v xml:space="preserve">NV NEW LIGHT                                      </v>
          </cell>
          <cell r="D3412">
            <v>5</v>
          </cell>
          <cell r="E3412">
            <v>0</v>
          </cell>
          <cell r="F3412">
            <v>0</v>
          </cell>
          <cell r="G3412">
            <v>0</v>
          </cell>
          <cell r="H3412">
            <v>0</v>
          </cell>
          <cell r="I3412">
            <v>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  <cell r="O3412">
            <v>0</v>
          </cell>
          <cell r="P3412">
            <v>0</v>
          </cell>
          <cell r="AO3412">
            <v>0</v>
          </cell>
          <cell r="AP3412">
            <v>0</v>
          </cell>
          <cell r="AQ3412">
            <v>0</v>
          </cell>
          <cell r="AR3412">
            <v>0</v>
          </cell>
          <cell r="AS3412">
            <v>0</v>
          </cell>
          <cell r="AT3412">
            <v>0</v>
          </cell>
          <cell r="AU3412">
            <v>0</v>
          </cell>
          <cell r="AV3412">
            <v>0</v>
          </cell>
          <cell r="AW3412">
            <v>0</v>
          </cell>
          <cell r="AX3412">
            <v>0</v>
          </cell>
          <cell r="AY3412">
            <v>0</v>
          </cell>
          <cell r="AZ3412">
            <v>0</v>
          </cell>
          <cell r="BA3412">
            <v>361245.98</v>
          </cell>
          <cell r="BB3412">
            <v>361245.98</v>
          </cell>
          <cell r="BC3412">
            <v>361245.98</v>
          </cell>
          <cell r="BD3412">
            <v>0</v>
          </cell>
          <cell r="BE3412">
            <v>0</v>
          </cell>
          <cell r="BF3412">
            <v>0</v>
          </cell>
          <cell r="BG3412">
            <v>0</v>
          </cell>
          <cell r="BH3412">
            <v>0</v>
          </cell>
          <cell r="BI3412">
            <v>0</v>
          </cell>
          <cell r="BJ3412">
            <v>0</v>
          </cell>
          <cell r="BK3412">
            <v>0</v>
          </cell>
          <cell r="BL3412">
            <v>0</v>
          </cell>
        </row>
        <row r="3413">
          <cell r="B3413" t="str">
            <v>2.1.04.01.00439</v>
          </cell>
          <cell r="C3413" t="str">
            <v xml:space="preserve">NV AKER                                           </v>
          </cell>
          <cell r="D3413">
            <v>5</v>
          </cell>
          <cell r="E3413">
            <v>0</v>
          </cell>
          <cell r="F3413">
            <v>0</v>
          </cell>
          <cell r="G3413">
            <v>0</v>
          </cell>
          <cell r="H3413">
            <v>0</v>
          </cell>
          <cell r="I3413">
            <v>0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  <cell r="O3413">
            <v>0</v>
          </cell>
          <cell r="P3413">
            <v>0</v>
          </cell>
          <cell r="AO3413">
            <v>0</v>
          </cell>
          <cell r="AP3413">
            <v>0</v>
          </cell>
          <cell r="AQ3413">
            <v>0</v>
          </cell>
          <cell r="AR3413">
            <v>0</v>
          </cell>
          <cell r="AS3413">
            <v>0</v>
          </cell>
          <cell r="AT3413">
            <v>0</v>
          </cell>
          <cell r="AU3413">
            <v>0</v>
          </cell>
          <cell r="AV3413">
            <v>0</v>
          </cell>
          <cell r="AW3413">
            <v>0</v>
          </cell>
          <cell r="AX3413">
            <v>0</v>
          </cell>
          <cell r="AY3413">
            <v>0</v>
          </cell>
          <cell r="AZ3413">
            <v>0</v>
          </cell>
          <cell r="BA3413">
            <v>0</v>
          </cell>
          <cell r="BB3413">
            <v>0</v>
          </cell>
          <cell r="BC3413">
            <v>-50134.720000000001</v>
          </cell>
          <cell r="BD3413">
            <v>0</v>
          </cell>
          <cell r="BE3413">
            <v>0</v>
          </cell>
          <cell r="BF3413">
            <v>0</v>
          </cell>
          <cell r="BG3413">
            <v>0</v>
          </cell>
          <cell r="BH3413">
            <v>0</v>
          </cell>
          <cell r="BI3413">
            <v>0</v>
          </cell>
          <cell r="BJ3413">
            <v>0</v>
          </cell>
          <cell r="BK3413">
            <v>0</v>
          </cell>
          <cell r="BL3413">
            <v>0</v>
          </cell>
        </row>
        <row r="3414">
          <cell r="B3414" t="str">
            <v>2.1.04.01.00440</v>
          </cell>
          <cell r="C3414" t="str">
            <v xml:space="preserve">NV AOMORI WILLOW                                  </v>
          </cell>
          <cell r="D3414">
            <v>5</v>
          </cell>
          <cell r="E3414">
            <v>0</v>
          </cell>
          <cell r="F3414">
            <v>0</v>
          </cell>
          <cell r="G3414">
            <v>0</v>
          </cell>
          <cell r="H3414">
            <v>0</v>
          </cell>
          <cell r="I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  <cell r="O3414">
            <v>0</v>
          </cell>
          <cell r="P3414">
            <v>0</v>
          </cell>
          <cell r="AO3414">
            <v>0</v>
          </cell>
          <cell r="AP3414">
            <v>0</v>
          </cell>
          <cell r="AQ3414">
            <v>0</v>
          </cell>
          <cell r="AR3414">
            <v>0</v>
          </cell>
          <cell r="AS3414">
            <v>0</v>
          </cell>
          <cell r="AT3414">
            <v>0</v>
          </cell>
          <cell r="AU3414">
            <v>0</v>
          </cell>
          <cell r="AV3414">
            <v>0</v>
          </cell>
          <cell r="AW3414">
            <v>0</v>
          </cell>
          <cell r="AX3414">
            <v>0</v>
          </cell>
          <cell r="AY3414">
            <v>0</v>
          </cell>
          <cell r="AZ3414">
            <v>0</v>
          </cell>
          <cell r="BA3414">
            <v>0</v>
          </cell>
          <cell r="BB3414">
            <v>0</v>
          </cell>
          <cell r="BC3414">
            <v>0</v>
          </cell>
          <cell r="BD3414">
            <v>0</v>
          </cell>
          <cell r="BE3414">
            <v>0</v>
          </cell>
          <cell r="BF3414">
            <v>0</v>
          </cell>
          <cell r="BG3414">
            <v>0</v>
          </cell>
          <cell r="BH3414">
            <v>0</v>
          </cell>
          <cell r="BI3414">
            <v>0</v>
          </cell>
          <cell r="BJ3414">
            <v>0</v>
          </cell>
          <cell r="BK3414">
            <v>0</v>
          </cell>
          <cell r="BL3414">
            <v>0</v>
          </cell>
        </row>
        <row r="3415">
          <cell r="B3415" t="str">
            <v>2.1.04.01.00441</v>
          </cell>
          <cell r="C3415" t="str">
            <v xml:space="preserve">NV POMORZE ZACHODNIE                              </v>
          </cell>
          <cell r="D3415">
            <v>5</v>
          </cell>
          <cell r="E3415">
            <v>0</v>
          </cell>
          <cell r="F3415">
            <v>0</v>
          </cell>
          <cell r="G3415">
            <v>0</v>
          </cell>
          <cell r="H3415">
            <v>0</v>
          </cell>
          <cell r="I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  <cell r="O3415">
            <v>0</v>
          </cell>
          <cell r="P3415">
            <v>0</v>
          </cell>
          <cell r="AO3415">
            <v>0</v>
          </cell>
          <cell r="AP3415">
            <v>0</v>
          </cell>
          <cell r="AQ3415">
            <v>0</v>
          </cell>
          <cell r="AR3415">
            <v>0</v>
          </cell>
          <cell r="AS3415">
            <v>0</v>
          </cell>
          <cell r="AT3415">
            <v>0</v>
          </cell>
          <cell r="AU3415">
            <v>0</v>
          </cell>
          <cell r="AV3415">
            <v>0</v>
          </cell>
          <cell r="AW3415">
            <v>0</v>
          </cell>
          <cell r="AX3415">
            <v>0</v>
          </cell>
          <cell r="AY3415">
            <v>0</v>
          </cell>
          <cell r="AZ3415">
            <v>0</v>
          </cell>
          <cell r="BA3415">
            <v>0</v>
          </cell>
          <cell r="BB3415">
            <v>29302.17</v>
          </cell>
          <cell r="BC3415">
            <v>30865.279999999999</v>
          </cell>
          <cell r="BD3415">
            <v>0</v>
          </cell>
          <cell r="BE3415">
            <v>0</v>
          </cell>
          <cell r="BF3415">
            <v>0</v>
          </cell>
          <cell r="BG3415">
            <v>0</v>
          </cell>
          <cell r="BH3415">
            <v>0</v>
          </cell>
          <cell r="BI3415">
            <v>0</v>
          </cell>
          <cell r="BJ3415">
            <v>0</v>
          </cell>
          <cell r="BK3415">
            <v>0</v>
          </cell>
          <cell r="BL3415">
            <v>0</v>
          </cell>
        </row>
        <row r="3416">
          <cell r="B3416" t="str">
            <v>2.1.04.01.00442</v>
          </cell>
          <cell r="C3416" t="str">
            <v xml:space="preserve">NV PATCHARA NAREE                                 </v>
          </cell>
          <cell r="D3416">
            <v>5</v>
          </cell>
          <cell r="E3416">
            <v>0</v>
          </cell>
          <cell r="F3416">
            <v>0</v>
          </cell>
          <cell r="G3416">
            <v>0</v>
          </cell>
          <cell r="H3416">
            <v>0</v>
          </cell>
          <cell r="I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  <cell r="O3416">
            <v>0</v>
          </cell>
          <cell r="P3416">
            <v>0</v>
          </cell>
          <cell r="AO3416">
            <v>0</v>
          </cell>
          <cell r="AP3416">
            <v>0</v>
          </cell>
          <cell r="AQ3416">
            <v>0</v>
          </cell>
          <cell r="AR3416">
            <v>0</v>
          </cell>
          <cell r="AS3416">
            <v>0</v>
          </cell>
          <cell r="AT3416">
            <v>0</v>
          </cell>
          <cell r="AU3416">
            <v>0</v>
          </cell>
          <cell r="AV3416">
            <v>0</v>
          </cell>
          <cell r="AW3416">
            <v>0</v>
          </cell>
          <cell r="AX3416">
            <v>0</v>
          </cell>
          <cell r="AY3416">
            <v>0</v>
          </cell>
          <cell r="AZ3416">
            <v>0</v>
          </cell>
          <cell r="BA3416">
            <v>0</v>
          </cell>
          <cell r="BB3416">
            <v>229053</v>
          </cell>
          <cell r="BC3416">
            <v>229053</v>
          </cell>
          <cell r="BD3416">
            <v>0</v>
          </cell>
          <cell r="BE3416">
            <v>0</v>
          </cell>
          <cell r="BF3416">
            <v>0</v>
          </cell>
          <cell r="BG3416">
            <v>0</v>
          </cell>
          <cell r="BH3416">
            <v>0</v>
          </cell>
          <cell r="BI3416">
            <v>0</v>
          </cell>
          <cell r="BJ3416">
            <v>0</v>
          </cell>
          <cell r="BK3416">
            <v>0</v>
          </cell>
          <cell r="BL3416">
            <v>0</v>
          </cell>
        </row>
        <row r="3417">
          <cell r="B3417" t="str">
            <v>2.1.04.01.00443</v>
          </cell>
          <cell r="C3417" t="str">
            <v xml:space="preserve">NV MARCOS DIAS                                    </v>
          </cell>
          <cell r="D3417">
            <v>5</v>
          </cell>
          <cell r="E3417">
            <v>0</v>
          </cell>
          <cell r="F3417">
            <v>0</v>
          </cell>
          <cell r="G3417">
            <v>0</v>
          </cell>
          <cell r="H3417">
            <v>0</v>
          </cell>
          <cell r="I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  <cell r="O3417">
            <v>0</v>
          </cell>
          <cell r="P3417">
            <v>0</v>
          </cell>
          <cell r="AO3417">
            <v>0</v>
          </cell>
          <cell r="AP3417">
            <v>0</v>
          </cell>
          <cell r="AQ3417">
            <v>0</v>
          </cell>
          <cell r="AR3417">
            <v>0</v>
          </cell>
          <cell r="AS3417">
            <v>0</v>
          </cell>
          <cell r="AT3417">
            <v>0</v>
          </cell>
          <cell r="AU3417">
            <v>0</v>
          </cell>
          <cell r="AV3417">
            <v>0</v>
          </cell>
          <cell r="AW3417">
            <v>0</v>
          </cell>
          <cell r="AX3417">
            <v>0</v>
          </cell>
          <cell r="AY3417">
            <v>0</v>
          </cell>
          <cell r="AZ3417">
            <v>0</v>
          </cell>
          <cell r="BA3417">
            <v>0</v>
          </cell>
          <cell r="BB3417">
            <v>61050</v>
          </cell>
          <cell r="BC3417">
            <v>11810.29</v>
          </cell>
          <cell r="BD3417">
            <v>0</v>
          </cell>
          <cell r="BE3417">
            <v>0</v>
          </cell>
          <cell r="BF3417">
            <v>0</v>
          </cell>
          <cell r="BG3417">
            <v>0</v>
          </cell>
          <cell r="BH3417">
            <v>0</v>
          </cell>
          <cell r="BI3417">
            <v>0</v>
          </cell>
          <cell r="BJ3417">
            <v>0</v>
          </cell>
          <cell r="BK3417">
            <v>0</v>
          </cell>
          <cell r="BL3417">
            <v>0</v>
          </cell>
        </row>
        <row r="3418">
          <cell r="B3418" t="str">
            <v>2.1.04.01.00444</v>
          </cell>
          <cell r="C3418" t="str">
            <v xml:space="preserve">NV EXPLORER II                                    </v>
          </cell>
          <cell r="D3418">
            <v>5</v>
          </cell>
          <cell r="E3418">
            <v>0</v>
          </cell>
          <cell r="F3418">
            <v>0</v>
          </cell>
          <cell r="G3418">
            <v>0</v>
          </cell>
          <cell r="H3418">
            <v>0</v>
          </cell>
          <cell r="I3418">
            <v>0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  <cell r="O3418">
            <v>0</v>
          </cell>
          <cell r="P3418">
            <v>0</v>
          </cell>
          <cell r="AO3418">
            <v>0</v>
          </cell>
          <cell r="AP3418">
            <v>0</v>
          </cell>
          <cell r="AQ3418">
            <v>0</v>
          </cell>
          <cell r="AR3418">
            <v>0</v>
          </cell>
          <cell r="AS3418">
            <v>0</v>
          </cell>
          <cell r="AT3418">
            <v>0</v>
          </cell>
          <cell r="AU3418">
            <v>0</v>
          </cell>
          <cell r="AV3418">
            <v>0</v>
          </cell>
          <cell r="AW3418">
            <v>0</v>
          </cell>
          <cell r="AX3418">
            <v>0</v>
          </cell>
          <cell r="AY3418">
            <v>0</v>
          </cell>
          <cell r="AZ3418">
            <v>0</v>
          </cell>
          <cell r="BA3418">
            <v>0</v>
          </cell>
          <cell r="BB3418">
            <v>18473</v>
          </cell>
          <cell r="BC3418">
            <v>18473</v>
          </cell>
          <cell r="BD3418">
            <v>0</v>
          </cell>
          <cell r="BE3418">
            <v>0</v>
          </cell>
          <cell r="BF3418">
            <v>0</v>
          </cell>
          <cell r="BG3418">
            <v>0</v>
          </cell>
          <cell r="BH3418">
            <v>0</v>
          </cell>
          <cell r="BI3418">
            <v>0</v>
          </cell>
          <cell r="BJ3418">
            <v>0</v>
          </cell>
          <cell r="BK3418">
            <v>0</v>
          </cell>
          <cell r="BL3418">
            <v>0</v>
          </cell>
        </row>
        <row r="3419">
          <cell r="B3419" t="str">
            <v>2.1.04.01.00445</v>
          </cell>
          <cell r="C3419" t="str">
            <v xml:space="preserve">NV SEAHOPE                                        </v>
          </cell>
          <cell r="D3419">
            <v>5</v>
          </cell>
          <cell r="E3419">
            <v>0</v>
          </cell>
          <cell r="F3419">
            <v>0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AO3419">
            <v>0</v>
          </cell>
          <cell r="AP3419">
            <v>0</v>
          </cell>
          <cell r="AQ3419">
            <v>0</v>
          </cell>
          <cell r="AR3419">
            <v>0</v>
          </cell>
          <cell r="AS3419">
            <v>0</v>
          </cell>
          <cell r="AT3419">
            <v>0</v>
          </cell>
          <cell r="AU3419">
            <v>0</v>
          </cell>
          <cell r="AV3419">
            <v>0</v>
          </cell>
          <cell r="AW3419">
            <v>0</v>
          </cell>
          <cell r="AX3419">
            <v>0</v>
          </cell>
          <cell r="AY3419">
            <v>0</v>
          </cell>
          <cell r="AZ3419">
            <v>0</v>
          </cell>
          <cell r="BA3419">
            <v>0</v>
          </cell>
          <cell r="BB3419">
            <v>246869.39</v>
          </cell>
          <cell r="BC3419">
            <v>126951.89</v>
          </cell>
          <cell r="BD3419">
            <v>0</v>
          </cell>
          <cell r="BE3419">
            <v>0</v>
          </cell>
          <cell r="BF3419">
            <v>0</v>
          </cell>
          <cell r="BG3419">
            <v>0</v>
          </cell>
          <cell r="BH3419">
            <v>0</v>
          </cell>
          <cell r="BI3419">
            <v>0</v>
          </cell>
          <cell r="BJ3419">
            <v>0</v>
          </cell>
          <cell r="BK3419">
            <v>0</v>
          </cell>
          <cell r="BL3419">
            <v>0</v>
          </cell>
        </row>
        <row r="3420">
          <cell r="B3420" t="str">
            <v>2.1.04.01.00446</v>
          </cell>
          <cell r="C3420" t="str">
            <v xml:space="preserve">NV KHUDOZHNIK KRAYNEZ                             </v>
          </cell>
          <cell r="D3420">
            <v>5</v>
          </cell>
          <cell r="E3420">
            <v>0</v>
          </cell>
          <cell r="F3420">
            <v>0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  <cell r="O3420">
            <v>0</v>
          </cell>
          <cell r="P3420">
            <v>0</v>
          </cell>
          <cell r="AO3420">
            <v>0</v>
          </cell>
          <cell r="AP3420">
            <v>0</v>
          </cell>
          <cell r="AQ3420">
            <v>0</v>
          </cell>
          <cell r="AR3420">
            <v>0</v>
          </cell>
          <cell r="AS3420">
            <v>0</v>
          </cell>
          <cell r="AT3420">
            <v>0</v>
          </cell>
          <cell r="AU3420">
            <v>0</v>
          </cell>
          <cell r="AV3420">
            <v>0</v>
          </cell>
          <cell r="AW3420">
            <v>0</v>
          </cell>
          <cell r="AX3420">
            <v>0</v>
          </cell>
          <cell r="AY3420">
            <v>0</v>
          </cell>
          <cell r="AZ3420">
            <v>0</v>
          </cell>
          <cell r="BA3420">
            <v>0</v>
          </cell>
          <cell r="BB3420">
            <v>106350</v>
          </cell>
          <cell r="BC3420">
            <v>65749.42</v>
          </cell>
          <cell r="BD3420">
            <v>0</v>
          </cell>
          <cell r="BE3420">
            <v>0</v>
          </cell>
          <cell r="BF3420">
            <v>0</v>
          </cell>
          <cell r="BG3420">
            <v>0</v>
          </cell>
          <cell r="BH3420">
            <v>0</v>
          </cell>
          <cell r="BI3420">
            <v>0</v>
          </cell>
          <cell r="BJ3420">
            <v>0</v>
          </cell>
          <cell r="BK3420">
            <v>0</v>
          </cell>
          <cell r="BL3420">
            <v>0</v>
          </cell>
        </row>
        <row r="3421">
          <cell r="B3421" t="str">
            <v>2.1.04.01.00447</v>
          </cell>
          <cell r="C3421" t="str">
            <v xml:space="preserve">NV LUCKY MOON                                     </v>
          </cell>
          <cell r="D3421">
            <v>5</v>
          </cell>
          <cell r="E3421">
            <v>0</v>
          </cell>
          <cell r="F3421">
            <v>0</v>
          </cell>
          <cell r="G3421">
            <v>0</v>
          </cell>
          <cell r="H3421">
            <v>0</v>
          </cell>
          <cell r="I3421">
            <v>0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  <cell r="O3421">
            <v>0</v>
          </cell>
          <cell r="P3421">
            <v>0</v>
          </cell>
          <cell r="AO3421">
            <v>0</v>
          </cell>
          <cell r="AP3421">
            <v>0</v>
          </cell>
          <cell r="AQ3421">
            <v>0</v>
          </cell>
          <cell r="AR3421">
            <v>0</v>
          </cell>
          <cell r="AS3421">
            <v>0</v>
          </cell>
          <cell r="AT3421">
            <v>0</v>
          </cell>
          <cell r="AU3421">
            <v>0</v>
          </cell>
          <cell r="AV3421">
            <v>0</v>
          </cell>
          <cell r="AW3421">
            <v>0</v>
          </cell>
          <cell r="AX3421">
            <v>0</v>
          </cell>
          <cell r="AY3421">
            <v>0</v>
          </cell>
          <cell r="AZ3421">
            <v>0</v>
          </cell>
          <cell r="BA3421">
            <v>0</v>
          </cell>
          <cell r="BB3421">
            <v>90344</v>
          </cell>
          <cell r="BC3421">
            <v>37694</v>
          </cell>
          <cell r="BD3421">
            <v>0</v>
          </cell>
          <cell r="BE3421">
            <v>0</v>
          </cell>
          <cell r="BF3421">
            <v>0</v>
          </cell>
          <cell r="BG3421">
            <v>0</v>
          </cell>
          <cell r="BH3421">
            <v>0</v>
          </cell>
          <cell r="BI3421">
            <v>0</v>
          </cell>
          <cell r="BJ3421">
            <v>0</v>
          </cell>
          <cell r="BK3421">
            <v>0</v>
          </cell>
          <cell r="BL3421">
            <v>0</v>
          </cell>
        </row>
        <row r="3422">
          <cell r="B3422" t="str">
            <v>2.1.04.01.00448</v>
          </cell>
          <cell r="C3422" t="str">
            <v xml:space="preserve">NV GRAND IRIS                                     </v>
          </cell>
          <cell r="D3422">
            <v>5</v>
          </cell>
          <cell r="E3422">
            <v>0</v>
          </cell>
          <cell r="F3422">
            <v>0</v>
          </cell>
          <cell r="G3422">
            <v>0</v>
          </cell>
          <cell r="H3422">
            <v>0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  <cell r="O3422">
            <v>0</v>
          </cell>
          <cell r="P3422">
            <v>0</v>
          </cell>
          <cell r="AO3422">
            <v>0</v>
          </cell>
          <cell r="AP3422">
            <v>0</v>
          </cell>
          <cell r="AQ3422">
            <v>0</v>
          </cell>
          <cell r="AR3422">
            <v>0</v>
          </cell>
          <cell r="AS3422">
            <v>0</v>
          </cell>
          <cell r="AT3422">
            <v>0</v>
          </cell>
          <cell r="AU3422">
            <v>0</v>
          </cell>
          <cell r="AV3422">
            <v>0</v>
          </cell>
          <cell r="AW3422">
            <v>0</v>
          </cell>
          <cell r="AX3422">
            <v>0</v>
          </cell>
          <cell r="AY3422">
            <v>0</v>
          </cell>
          <cell r="AZ3422">
            <v>0</v>
          </cell>
          <cell r="BA3422">
            <v>0</v>
          </cell>
          <cell r="BB3422">
            <v>0</v>
          </cell>
          <cell r="BC3422">
            <v>317975</v>
          </cell>
          <cell r="BD3422">
            <v>0</v>
          </cell>
          <cell r="BE3422">
            <v>0</v>
          </cell>
          <cell r="BF3422">
            <v>0</v>
          </cell>
          <cell r="BG3422">
            <v>0</v>
          </cell>
          <cell r="BH3422">
            <v>0</v>
          </cell>
          <cell r="BI3422">
            <v>0</v>
          </cell>
          <cell r="BJ3422">
            <v>0</v>
          </cell>
          <cell r="BK3422">
            <v>0</v>
          </cell>
          <cell r="BL3422">
            <v>0</v>
          </cell>
        </row>
        <row r="3423">
          <cell r="B3423" t="str">
            <v>2.1.04.01.00449</v>
          </cell>
          <cell r="C3423" t="str">
            <v xml:space="preserve">NV GREAT MAJESTY                                  </v>
          </cell>
          <cell r="D3423">
            <v>5</v>
          </cell>
          <cell r="E3423">
            <v>0</v>
          </cell>
          <cell r="F3423">
            <v>0</v>
          </cell>
          <cell r="G3423">
            <v>0</v>
          </cell>
          <cell r="H3423">
            <v>0</v>
          </cell>
          <cell r="I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>
            <v>0</v>
          </cell>
          <cell r="P3423">
            <v>0</v>
          </cell>
          <cell r="AO3423">
            <v>0</v>
          </cell>
          <cell r="AP3423">
            <v>0</v>
          </cell>
          <cell r="AQ3423">
            <v>0</v>
          </cell>
          <cell r="AR3423">
            <v>0</v>
          </cell>
          <cell r="AS3423">
            <v>0</v>
          </cell>
          <cell r="AT3423">
            <v>0</v>
          </cell>
          <cell r="AU3423">
            <v>0</v>
          </cell>
          <cell r="AV3423">
            <v>0</v>
          </cell>
          <cell r="AW3423">
            <v>0</v>
          </cell>
          <cell r="AX3423">
            <v>0</v>
          </cell>
          <cell r="AY3423">
            <v>0</v>
          </cell>
          <cell r="AZ3423">
            <v>0</v>
          </cell>
          <cell r="BA3423">
            <v>0</v>
          </cell>
          <cell r="BB3423">
            <v>0</v>
          </cell>
          <cell r="BC3423">
            <v>184360</v>
          </cell>
          <cell r="BD3423">
            <v>0</v>
          </cell>
          <cell r="BE3423">
            <v>0</v>
          </cell>
          <cell r="BF3423">
            <v>0</v>
          </cell>
          <cell r="BG3423">
            <v>0</v>
          </cell>
          <cell r="BH3423">
            <v>0</v>
          </cell>
          <cell r="BI3423">
            <v>0</v>
          </cell>
          <cell r="BJ3423">
            <v>0</v>
          </cell>
          <cell r="BK3423">
            <v>0</v>
          </cell>
          <cell r="BL3423">
            <v>0</v>
          </cell>
        </row>
        <row r="3424">
          <cell r="B3424" t="str">
            <v>2.1.04.01.00450</v>
          </cell>
          <cell r="C3424" t="str">
            <v xml:space="preserve">NV GENERAL DABROWSKI                              </v>
          </cell>
          <cell r="D3424">
            <v>5</v>
          </cell>
          <cell r="E3424">
            <v>0</v>
          </cell>
          <cell r="F3424">
            <v>0</v>
          </cell>
          <cell r="G3424">
            <v>0</v>
          </cell>
          <cell r="H3424">
            <v>0</v>
          </cell>
          <cell r="I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  <cell r="AO3424">
            <v>0</v>
          </cell>
          <cell r="AP3424">
            <v>0</v>
          </cell>
          <cell r="AQ3424">
            <v>0</v>
          </cell>
          <cell r="AR3424">
            <v>0</v>
          </cell>
          <cell r="AS3424">
            <v>0</v>
          </cell>
          <cell r="AT3424">
            <v>0</v>
          </cell>
          <cell r="AU3424">
            <v>0</v>
          </cell>
          <cell r="AV3424">
            <v>0</v>
          </cell>
          <cell r="AW3424">
            <v>0</v>
          </cell>
          <cell r="AX3424">
            <v>0</v>
          </cell>
          <cell r="AY3424">
            <v>0</v>
          </cell>
          <cell r="AZ3424">
            <v>0</v>
          </cell>
          <cell r="BA3424">
            <v>0</v>
          </cell>
          <cell r="BB3424">
            <v>0</v>
          </cell>
          <cell r="BC3424">
            <v>279213.55</v>
          </cell>
          <cell r="BD3424">
            <v>0</v>
          </cell>
          <cell r="BE3424">
            <v>0</v>
          </cell>
          <cell r="BF3424">
            <v>0</v>
          </cell>
          <cell r="BG3424">
            <v>0</v>
          </cell>
          <cell r="BH3424">
            <v>0</v>
          </cell>
          <cell r="BI3424">
            <v>0</v>
          </cell>
          <cell r="BJ3424">
            <v>0</v>
          </cell>
          <cell r="BK3424">
            <v>0</v>
          </cell>
          <cell r="BL3424">
            <v>0</v>
          </cell>
        </row>
        <row r="3425">
          <cell r="B3425" t="str">
            <v>2.1.04.01.00451</v>
          </cell>
          <cell r="C3425" t="str">
            <v xml:space="preserve">NV GEORGE GRIGOROVI                               </v>
          </cell>
          <cell r="D3425">
            <v>5</v>
          </cell>
          <cell r="E3425">
            <v>0</v>
          </cell>
          <cell r="F3425">
            <v>0</v>
          </cell>
          <cell r="G3425">
            <v>0</v>
          </cell>
          <cell r="H3425">
            <v>0</v>
          </cell>
          <cell r="I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  <cell r="O3425">
            <v>0</v>
          </cell>
          <cell r="P3425">
            <v>0</v>
          </cell>
          <cell r="AO3425">
            <v>0</v>
          </cell>
          <cell r="AP3425">
            <v>0</v>
          </cell>
          <cell r="AQ3425">
            <v>0</v>
          </cell>
          <cell r="AR3425">
            <v>0</v>
          </cell>
          <cell r="AS3425">
            <v>0</v>
          </cell>
          <cell r="AT3425">
            <v>0</v>
          </cell>
          <cell r="AU3425">
            <v>0</v>
          </cell>
          <cell r="AV3425">
            <v>0</v>
          </cell>
          <cell r="AW3425">
            <v>0</v>
          </cell>
          <cell r="AX3425">
            <v>0</v>
          </cell>
          <cell r="AY3425">
            <v>0</v>
          </cell>
          <cell r="AZ3425">
            <v>0</v>
          </cell>
          <cell r="BA3425">
            <v>0</v>
          </cell>
          <cell r="BB3425">
            <v>0</v>
          </cell>
          <cell r="BC3425">
            <v>0</v>
          </cell>
          <cell r="BD3425">
            <v>0</v>
          </cell>
          <cell r="BE3425">
            <v>0</v>
          </cell>
          <cell r="BF3425">
            <v>0</v>
          </cell>
          <cell r="BG3425">
            <v>0</v>
          </cell>
          <cell r="BH3425">
            <v>0</v>
          </cell>
          <cell r="BI3425">
            <v>0</v>
          </cell>
          <cell r="BJ3425">
            <v>0</v>
          </cell>
          <cell r="BK3425">
            <v>0</v>
          </cell>
          <cell r="BL3425">
            <v>0</v>
          </cell>
        </row>
        <row r="3426">
          <cell r="B3426" t="str">
            <v>2.1.04.01.00452</v>
          </cell>
          <cell r="C3426" t="str">
            <v xml:space="preserve">NV SANTA MARIA                                    </v>
          </cell>
          <cell r="D3426">
            <v>5</v>
          </cell>
          <cell r="E3426">
            <v>0</v>
          </cell>
          <cell r="F3426">
            <v>0</v>
          </cell>
          <cell r="G3426">
            <v>0</v>
          </cell>
          <cell r="H3426">
            <v>0</v>
          </cell>
          <cell r="I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  <cell r="O3426">
            <v>0</v>
          </cell>
          <cell r="P3426">
            <v>0</v>
          </cell>
          <cell r="AO3426">
            <v>0</v>
          </cell>
          <cell r="AP3426">
            <v>0</v>
          </cell>
          <cell r="AQ3426">
            <v>0</v>
          </cell>
          <cell r="AR3426">
            <v>0</v>
          </cell>
          <cell r="AS3426">
            <v>0</v>
          </cell>
          <cell r="AT3426">
            <v>0</v>
          </cell>
          <cell r="AU3426">
            <v>0</v>
          </cell>
          <cell r="AV3426">
            <v>0</v>
          </cell>
          <cell r="AW3426">
            <v>0</v>
          </cell>
          <cell r="AX3426">
            <v>0</v>
          </cell>
          <cell r="AY3426">
            <v>0</v>
          </cell>
          <cell r="AZ3426">
            <v>0</v>
          </cell>
          <cell r="BA3426">
            <v>0</v>
          </cell>
          <cell r="BB3426">
            <v>0</v>
          </cell>
          <cell r="BC3426">
            <v>81207.02</v>
          </cell>
          <cell r="BD3426">
            <v>0</v>
          </cell>
          <cell r="BE3426">
            <v>0</v>
          </cell>
          <cell r="BF3426">
            <v>0</v>
          </cell>
          <cell r="BG3426">
            <v>0</v>
          </cell>
          <cell r="BH3426">
            <v>0</v>
          </cell>
          <cell r="BI3426">
            <v>0</v>
          </cell>
          <cell r="BJ3426">
            <v>0</v>
          </cell>
          <cell r="BK3426">
            <v>0</v>
          </cell>
          <cell r="BL3426">
            <v>0</v>
          </cell>
        </row>
        <row r="3427">
          <cell r="B3427" t="str">
            <v>2.1.04.01.00453</v>
          </cell>
          <cell r="C3427" t="str">
            <v xml:space="preserve">NV SUMMER                                         </v>
          </cell>
          <cell r="D3427">
            <v>5</v>
          </cell>
          <cell r="E3427">
            <v>0</v>
          </cell>
          <cell r="F3427">
            <v>0</v>
          </cell>
          <cell r="G3427">
            <v>0</v>
          </cell>
          <cell r="H3427">
            <v>0</v>
          </cell>
          <cell r="I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  <cell r="O3427">
            <v>0</v>
          </cell>
          <cell r="P3427">
            <v>0</v>
          </cell>
          <cell r="AO3427">
            <v>0</v>
          </cell>
          <cell r="AP3427">
            <v>0</v>
          </cell>
          <cell r="AQ3427">
            <v>0</v>
          </cell>
          <cell r="AR3427">
            <v>0</v>
          </cell>
          <cell r="AS3427">
            <v>0</v>
          </cell>
          <cell r="AT3427">
            <v>0</v>
          </cell>
          <cell r="AU3427">
            <v>0</v>
          </cell>
          <cell r="AV3427">
            <v>0</v>
          </cell>
          <cell r="AW3427">
            <v>0</v>
          </cell>
          <cell r="AX3427">
            <v>0</v>
          </cell>
          <cell r="AY3427">
            <v>0</v>
          </cell>
          <cell r="AZ3427">
            <v>0</v>
          </cell>
          <cell r="BA3427">
            <v>0</v>
          </cell>
          <cell r="BB3427">
            <v>0</v>
          </cell>
          <cell r="BC3427">
            <v>140739.57</v>
          </cell>
          <cell r="BD3427">
            <v>0</v>
          </cell>
          <cell r="BE3427">
            <v>0</v>
          </cell>
          <cell r="BF3427">
            <v>0</v>
          </cell>
          <cell r="BG3427">
            <v>0</v>
          </cell>
          <cell r="BH3427">
            <v>0</v>
          </cell>
          <cell r="BI3427">
            <v>0</v>
          </cell>
          <cell r="BJ3427">
            <v>0</v>
          </cell>
          <cell r="BK3427">
            <v>0</v>
          </cell>
          <cell r="BL3427">
            <v>0</v>
          </cell>
        </row>
        <row r="3428">
          <cell r="B3428" t="str">
            <v>2.1.04.01.00454</v>
          </cell>
          <cell r="C3428" t="str">
            <v xml:space="preserve">NV ZIEMIA CHELMINSKA                              </v>
          </cell>
          <cell r="D3428">
            <v>5</v>
          </cell>
          <cell r="E3428">
            <v>0</v>
          </cell>
          <cell r="F3428">
            <v>0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AO3428">
            <v>0</v>
          </cell>
          <cell r="AP3428">
            <v>0</v>
          </cell>
          <cell r="AQ3428">
            <v>0</v>
          </cell>
          <cell r="AR3428">
            <v>0</v>
          </cell>
          <cell r="AS3428">
            <v>0</v>
          </cell>
          <cell r="AT3428">
            <v>0</v>
          </cell>
          <cell r="AU3428">
            <v>0</v>
          </cell>
          <cell r="AV3428">
            <v>0</v>
          </cell>
          <cell r="AW3428">
            <v>0</v>
          </cell>
          <cell r="AX3428">
            <v>0</v>
          </cell>
          <cell r="AY3428">
            <v>0</v>
          </cell>
          <cell r="AZ3428">
            <v>0</v>
          </cell>
          <cell r="BA3428">
            <v>0</v>
          </cell>
          <cell r="BB3428">
            <v>0</v>
          </cell>
          <cell r="BC3428">
            <v>0</v>
          </cell>
          <cell r="BD3428">
            <v>0</v>
          </cell>
          <cell r="BE3428">
            <v>0</v>
          </cell>
          <cell r="BF3428">
            <v>0</v>
          </cell>
          <cell r="BG3428">
            <v>0</v>
          </cell>
          <cell r="BH3428">
            <v>0</v>
          </cell>
          <cell r="BI3428">
            <v>0</v>
          </cell>
          <cell r="BJ3428">
            <v>0</v>
          </cell>
          <cell r="BK3428">
            <v>0</v>
          </cell>
          <cell r="BL3428">
            <v>0</v>
          </cell>
        </row>
        <row r="3429">
          <cell r="B3429" t="str">
            <v>2.1.04.01.00455</v>
          </cell>
          <cell r="C3429" t="str">
            <v xml:space="preserve">NV PARAGON                                        </v>
          </cell>
          <cell r="D3429">
            <v>5</v>
          </cell>
          <cell r="E3429">
            <v>0</v>
          </cell>
          <cell r="F3429">
            <v>0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  <cell r="O3429">
            <v>0</v>
          </cell>
          <cell r="P3429">
            <v>0</v>
          </cell>
          <cell r="AO3429">
            <v>0</v>
          </cell>
          <cell r="AP3429">
            <v>0</v>
          </cell>
          <cell r="AQ3429">
            <v>0</v>
          </cell>
          <cell r="AR3429">
            <v>0</v>
          </cell>
          <cell r="AS3429">
            <v>0</v>
          </cell>
          <cell r="AT3429">
            <v>0</v>
          </cell>
          <cell r="AU3429">
            <v>0</v>
          </cell>
          <cell r="AV3429">
            <v>0</v>
          </cell>
          <cell r="AW3429">
            <v>0</v>
          </cell>
          <cell r="AX3429">
            <v>0</v>
          </cell>
          <cell r="AY3429">
            <v>0</v>
          </cell>
          <cell r="AZ3429">
            <v>0</v>
          </cell>
          <cell r="BA3429">
            <v>0</v>
          </cell>
          <cell r="BB3429">
            <v>0</v>
          </cell>
          <cell r="BC3429">
            <v>0</v>
          </cell>
          <cell r="BD3429">
            <v>0</v>
          </cell>
          <cell r="BE3429">
            <v>0</v>
          </cell>
          <cell r="BF3429">
            <v>0</v>
          </cell>
          <cell r="BG3429">
            <v>0</v>
          </cell>
          <cell r="BH3429">
            <v>0</v>
          </cell>
          <cell r="BI3429">
            <v>0</v>
          </cell>
          <cell r="BJ3429">
            <v>0</v>
          </cell>
          <cell r="BK3429">
            <v>0</v>
          </cell>
          <cell r="BL3429">
            <v>0</v>
          </cell>
        </row>
        <row r="3430">
          <cell r="B3430" t="str">
            <v>2.1.04.01.00456</v>
          </cell>
          <cell r="C3430" t="str">
            <v xml:space="preserve">NV DON CHANG HAI                                  </v>
          </cell>
          <cell r="D3430">
            <v>5</v>
          </cell>
          <cell r="E3430">
            <v>0</v>
          </cell>
          <cell r="F3430">
            <v>0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  <cell r="O3430">
            <v>0</v>
          </cell>
          <cell r="P3430">
            <v>0</v>
          </cell>
          <cell r="AO3430">
            <v>0</v>
          </cell>
          <cell r="AP3430">
            <v>0</v>
          </cell>
          <cell r="AQ3430">
            <v>0</v>
          </cell>
          <cell r="AR3430">
            <v>0</v>
          </cell>
          <cell r="AS3430">
            <v>0</v>
          </cell>
          <cell r="AT3430">
            <v>0</v>
          </cell>
          <cell r="AU3430">
            <v>0</v>
          </cell>
          <cell r="AV3430">
            <v>0</v>
          </cell>
          <cell r="AW3430">
            <v>0</v>
          </cell>
          <cell r="AX3430">
            <v>0</v>
          </cell>
          <cell r="AY3430">
            <v>0</v>
          </cell>
          <cell r="AZ3430">
            <v>0</v>
          </cell>
          <cell r="BA3430">
            <v>0</v>
          </cell>
          <cell r="BB3430">
            <v>0</v>
          </cell>
          <cell r="BC3430">
            <v>0</v>
          </cell>
          <cell r="BD3430">
            <v>0</v>
          </cell>
          <cell r="BE3430">
            <v>0</v>
          </cell>
          <cell r="BF3430">
            <v>0</v>
          </cell>
          <cell r="BG3430">
            <v>0</v>
          </cell>
          <cell r="BH3430">
            <v>0</v>
          </cell>
          <cell r="BI3430">
            <v>0</v>
          </cell>
          <cell r="BJ3430">
            <v>0</v>
          </cell>
          <cell r="BK3430">
            <v>0</v>
          </cell>
          <cell r="BL3430">
            <v>0</v>
          </cell>
        </row>
        <row r="3431">
          <cell r="B3431" t="str">
            <v>2.1.04.01.00457</v>
          </cell>
          <cell r="C3431" t="str">
            <v xml:space="preserve">NV LE PING LING                                   </v>
          </cell>
          <cell r="D3431">
            <v>5</v>
          </cell>
          <cell r="E3431">
            <v>0</v>
          </cell>
          <cell r="F3431">
            <v>0</v>
          </cell>
          <cell r="G3431">
            <v>0</v>
          </cell>
          <cell r="H3431">
            <v>0</v>
          </cell>
          <cell r="I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  <cell r="O3431">
            <v>0</v>
          </cell>
          <cell r="P3431">
            <v>0</v>
          </cell>
          <cell r="AO3431">
            <v>0</v>
          </cell>
          <cell r="AP3431">
            <v>0</v>
          </cell>
          <cell r="AQ3431">
            <v>0</v>
          </cell>
          <cell r="AR3431">
            <v>0</v>
          </cell>
          <cell r="AS3431">
            <v>0</v>
          </cell>
          <cell r="AT3431">
            <v>0</v>
          </cell>
          <cell r="AU3431">
            <v>0</v>
          </cell>
          <cell r="AV3431">
            <v>0</v>
          </cell>
          <cell r="AW3431">
            <v>0</v>
          </cell>
          <cell r="AX3431">
            <v>0</v>
          </cell>
          <cell r="AY3431">
            <v>0</v>
          </cell>
          <cell r="AZ3431">
            <v>0</v>
          </cell>
          <cell r="BA3431">
            <v>0</v>
          </cell>
          <cell r="BB3431">
            <v>0</v>
          </cell>
          <cell r="BC3431">
            <v>0</v>
          </cell>
          <cell r="BD3431">
            <v>0</v>
          </cell>
          <cell r="BE3431">
            <v>0</v>
          </cell>
          <cell r="BF3431">
            <v>0</v>
          </cell>
          <cell r="BG3431">
            <v>0</v>
          </cell>
          <cell r="BH3431">
            <v>0</v>
          </cell>
          <cell r="BI3431">
            <v>0</v>
          </cell>
          <cell r="BJ3431">
            <v>0</v>
          </cell>
          <cell r="BK3431">
            <v>0</v>
          </cell>
          <cell r="BL3431">
            <v>0</v>
          </cell>
        </row>
        <row r="3432">
          <cell r="B3432" t="str">
            <v>2.1.04.01.00458</v>
          </cell>
          <cell r="C3432" t="str">
            <v xml:space="preserve">NV REPUBLICA DE ARGENTINA                         </v>
          </cell>
          <cell r="D3432">
            <v>5</v>
          </cell>
          <cell r="E3432">
            <v>0</v>
          </cell>
          <cell r="F3432">
            <v>0</v>
          </cell>
          <cell r="G3432">
            <v>0</v>
          </cell>
          <cell r="H3432">
            <v>0</v>
          </cell>
          <cell r="I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  <cell r="O3432">
            <v>0</v>
          </cell>
          <cell r="P3432">
            <v>0</v>
          </cell>
          <cell r="AO3432">
            <v>0</v>
          </cell>
          <cell r="AP3432">
            <v>0</v>
          </cell>
          <cell r="AQ3432">
            <v>0</v>
          </cell>
          <cell r="AR3432">
            <v>0</v>
          </cell>
          <cell r="AS3432">
            <v>0</v>
          </cell>
          <cell r="AT3432">
            <v>0</v>
          </cell>
          <cell r="AU3432">
            <v>0</v>
          </cell>
          <cell r="AV3432">
            <v>0</v>
          </cell>
          <cell r="AW3432">
            <v>0</v>
          </cell>
          <cell r="AX3432">
            <v>0</v>
          </cell>
          <cell r="AY3432">
            <v>0</v>
          </cell>
          <cell r="AZ3432">
            <v>0</v>
          </cell>
          <cell r="BA3432">
            <v>0</v>
          </cell>
          <cell r="BB3432">
            <v>0</v>
          </cell>
          <cell r="BC3432">
            <v>0</v>
          </cell>
          <cell r="BD3432">
            <v>0</v>
          </cell>
          <cell r="BE3432">
            <v>0</v>
          </cell>
          <cell r="BF3432">
            <v>0</v>
          </cell>
          <cell r="BG3432">
            <v>0</v>
          </cell>
          <cell r="BH3432">
            <v>0</v>
          </cell>
          <cell r="BI3432">
            <v>0</v>
          </cell>
          <cell r="BJ3432">
            <v>0</v>
          </cell>
          <cell r="BK3432">
            <v>0</v>
          </cell>
          <cell r="BL3432">
            <v>0</v>
          </cell>
        </row>
        <row r="3433">
          <cell r="B3433" t="str">
            <v>2.1.04.01.00459</v>
          </cell>
          <cell r="C3433" t="str">
            <v xml:space="preserve">NV REP. DEL BRASILE                               </v>
          </cell>
          <cell r="D3433">
            <v>5</v>
          </cell>
          <cell r="E3433">
            <v>0</v>
          </cell>
          <cell r="F3433">
            <v>0</v>
          </cell>
          <cell r="G3433">
            <v>0</v>
          </cell>
          <cell r="H3433">
            <v>0</v>
          </cell>
          <cell r="I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  <cell r="O3433">
            <v>0</v>
          </cell>
          <cell r="P3433">
            <v>0</v>
          </cell>
          <cell r="AO3433">
            <v>0</v>
          </cell>
          <cell r="AP3433">
            <v>0</v>
          </cell>
          <cell r="AQ3433">
            <v>0</v>
          </cell>
          <cell r="AR3433">
            <v>0</v>
          </cell>
          <cell r="AS3433">
            <v>0</v>
          </cell>
          <cell r="AT3433">
            <v>0</v>
          </cell>
          <cell r="AU3433">
            <v>0</v>
          </cell>
          <cell r="AV3433">
            <v>0</v>
          </cell>
          <cell r="AW3433">
            <v>0</v>
          </cell>
          <cell r="AX3433">
            <v>0</v>
          </cell>
          <cell r="AY3433">
            <v>0</v>
          </cell>
          <cell r="AZ3433">
            <v>0</v>
          </cell>
          <cell r="BA3433">
            <v>0</v>
          </cell>
          <cell r="BB3433">
            <v>0</v>
          </cell>
          <cell r="BC3433">
            <v>0</v>
          </cell>
          <cell r="BD3433">
            <v>0</v>
          </cell>
          <cell r="BE3433">
            <v>0</v>
          </cell>
          <cell r="BF3433">
            <v>0</v>
          </cell>
          <cell r="BG3433">
            <v>0</v>
          </cell>
          <cell r="BH3433">
            <v>0</v>
          </cell>
          <cell r="BI3433">
            <v>0</v>
          </cell>
          <cell r="BJ3433">
            <v>0</v>
          </cell>
          <cell r="BK3433">
            <v>0</v>
          </cell>
          <cell r="BL3433">
            <v>0</v>
          </cell>
        </row>
        <row r="3434">
          <cell r="B3434" t="str">
            <v>2.1.04.01.00460</v>
          </cell>
          <cell r="C3434" t="str">
            <v xml:space="preserve">NV EVER BRESSING                                  </v>
          </cell>
          <cell r="D3434">
            <v>5</v>
          </cell>
          <cell r="E3434">
            <v>0</v>
          </cell>
          <cell r="F3434">
            <v>0</v>
          </cell>
          <cell r="G3434">
            <v>0</v>
          </cell>
          <cell r="H3434">
            <v>0</v>
          </cell>
          <cell r="I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  <cell r="O3434">
            <v>0</v>
          </cell>
          <cell r="P3434">
            <v>0</v>
          </cell>
          <cell r="AO3434">
            <v>0</v>
          </cell>
          <cell r="AP3434">
            <v>0</v>
          </cell>
          <cell r="AQ3434">
            <v>0</v>
          </cell>
          <cell r="AR3434">
            <v>0</v>
          </cell>
          <cell r="AS3434">
            <v>0</v>
          </cell>
          <cell r="AT3434">
            <v>0</v>
          </cell>
          <cell r="AU3434">
            <v>0</v>
          </cell>
          <cell r="AV3434">
            <v>0</v>
          </cell>
          <cell r="AW3434">
            <v>0</v>
          </cell>
          <cell r="AX3434">
            <v>0</v>
          </cell>
          <cell r="AY3434">
            <v>0</v>
          </cell>
          <cell r="AZ3434">
            <v>0</v>
          </cell>
          <cell r="BA3434">
            <v>0</v>
          </cell>
          <cell r="BB3434">
            <v>0</v>
          </cell>
          <cell r="BC3434">
            <v>0</v>
          </cell>
          <cell r="BD3434">
            <v>0</v>
          </cell>
          <cell r="BE3434">
            <v>0</v>
          </cell>
          <cell r="BF3434">
            <v>0</v>
          </cell>
          <cell r="BG3434">
            <v>0</v>
          </cell>
          <cell r="BH3434">
            <v>0</v>
          </cell>
          <cell r="BI3434">
            <v>0</v>
          </cell>
          <cell r="BJ3434">
            <v>0</v>
          </cell>
          <cell r="BK3434">
            <v>0</v>
          </cell>
          <cell r="BL3434">
            <v>0</v>
          </cell>
        </row>
        <row r="3435">
          <cell r="B3435" t="str">
            <v>2.1.04.01.00461</v>
          </cell>
          <cell r="C3435" t="str">
            <v xml:space="preserve">NV STOKMARNES                                     </v>
          </cell>
          <cell r="D3435">
            <v>5</v>
          </cell>
          <cell r="E3435">
            <v>0</v>
          </cell>
          <cell r="F3435">
            <v>0</v>
          </cell>
          <cell r="G3435">
            <v>0</v>
          </cell>
          <cell r="H3435">
            <v>0</v>
          </cell>
          <cell r="I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  <cell r="O3435">
            <v>0</v>
          </cell>
          <cell r="P3435">
            <v>0</v>
          </cell>
          <cell r="AO3435">
            <v>0</v>
          </cell>
          <cell r="AP3435">
            <v>0</v>
          </cell>
          <cell r="AQ3435">
            <v>0</v>
          </cell>
          <cell r="AR3435">
            <v>0</v>
          </cell>
          <cell r="AS3435">
            <v>0</v>
          </cell>
          <cell r="AT3435">
            <v>0</v>
          </cell>
          <cell r="AU3435">
            <v>0</v>
          </cell>
          <cell r="AV3435">
            <v>0</v>
          </cell>
          <cell r="AW3435">
            <v>0</v>
          </cell>
          <cell r="AX3435">
            <v>0</v>
          </cell>
          <cell r="AY3435">
            <v>0</v>
          </cell>
          <cell r="AZ3435">
            <v>0</v>
          </cell>
          <cell r="BA3435">
            <v>0</v>
          </cell>
          <cell r="BB3435">
            <v>0</v>
          </cell>
          <cell r="BC3435">
            <v>0</v>
          </cell>
          <cell r="BD3435">
            <v>0</v>
          </cell>
          <cell r="BE3435">
            <v>0</v>
          </cell>
          <cell r="BF3435">
            <v>0</v>
          </cell>
          <cell r="BG3435">
            <v>0</v>
          </cell>
          <cell r="BH3435">
            <v>0</v>
          </cell>
          <cell r="BI3435">
            <v>0</v>
          </cell>
          <cell r="BJ3435">
            <v>0</v>
          </cell>
          <cell r="BK3435">
            <v>0</v>
          </cell>
          <cell r="BL3435">
            <v>0</v>
          </cell>
        </row>
        <row r="3436">
          <cell r="B3436" t="str">
            <v>2.1.04.01.00462</v>
          </cell>
          <cell r="C3436" t="str">
            <v xml:space="preserve">NV BLED                                           </v>
          </cell>
          <cell r="D3436">
            <v>5</v>
          </cell>
          <cell r="E3436">
            <v>0</v>
          </cell>
          <cell r="F3436">
            <v>0</v>
          </cell>
          <cell r="G3436">
            <v>0</v>
          </cell>
          <cell r="H3436">
            <v>0</v>
          </cell>
          <cell r="I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  <cell r="O3436">
            <v>0</v>
          </cell>
          <cell r="P3436">
            <v>0</v>
          </cell>
          <cell r="AO3436">
            <v>0</v>
          </cell>
          <cell r="AP3436">
            <v>0</v>
          </cell>
          <cell r="AQ3436">
            <v>0</v>
          </cell>
          <cell r="AR3436">
            <v>0</v>
          </cell>
          <cell r="AS3436">
            <v>0</v>
          </cell>
          <cell r="AT3436">
            <v>0</v>
          </cell>
          <cell r="AU3436">
            <v>0</v>
          </cell>
          <cell r="AV3436">
            <v>0</v>
          </cell>
          <cell r="AW3436">
            <v>0</v>
          </cell>
          <cell r="AX3436">
            <v>0</v>
          </cell>
          <cell r="AY3436">
            <v>0</v>
          </cell>
          <cell r="AZ3436">
            <v>0</v>
          </cell>
          <cell r="BA3436">
            <v>0</v>
          </cell>
          <cell r="BB3436">
            <v>0</v>
          </cell>
          <cell r="BC3436">
            <v>0</v>
          </cell>
          <cell r="BD3436">
            <v>0</v>
          </cell>
          <cell r="BE3436">
            <v>0</v>
          </cell>
          <cell r="BF3436">
            <v>0</v>
          </cell>
          <cell r="BG3436">
            <v>0</v>
          </cell>
          <cell r="BH3436">
            <v>0</v>
          </cell>
          <cell r="BI3436">
            <v>0</v>
          </cell>
          <cell r="BJ3436">
            <v>0</v>
          </cell>
          <cell r="BK3436">
            <v>0</v>
          </cell>
          <cell r="BL3436">
            <v>0</v>
          </cell>
        </row>
        <row r="3437">
          <cell r="B3437" t="str">
            <v>2.1.04.01.00463</v>
          </cell>
          <cell r="C3437" t="str">
            <v xml:space="preserve">NV DAKOTA BELLE                                   </v>
          </cell>
          <cell r="D3437">
            <v>5</v>
          </cell>
          <cell r="E3437">
            <v>0</v>
          </cell>
          <cell r="F3437">
            <v>0</v>
          </cell>
          <cell r="G3437">
            <v>0</v>
          </cell>
          <cell r="H3437">
            <v>0</v>
          </cell>
          <cell r="I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  <cell r="O3437">
            <v>0</v>
          </cell>
          <cell r="P3437">
            <v>0</v>
          </cell>
          <cell r="AO3437">
            <v>0</v>
          </cell>
          <cell r="AP3437">
            <v>0</v>
          </cell>
          <cell r="AQ3437">
            <v>0</v>
          </cell>
          <cell r="AR3437">
            <v>0</v>
          </cell>
          <cell r="AS3437">
            <v>0</v>
          </cell>
          <cell r="AT3437">
            <v>0</v>
          </cell>
          <cell r="AU3437">
            <v>0</v>
          </cell>
          <cell r="AV3437">
            <v>0</v>
          </cell>
          <cell r="AW3437">
            <v>0</v>
          </cell>
          <cell r="AX3437">
            <v>0</v>
          </cell>
          <cell r="AY3437">
            <v>0</v>
          </cell>
          <cell r="AZ3437">
            <v>0</v>
          </cell>
          <cell r="BA3437">
            <v>0</v>
          </cell>
          <cell r="BB3437">
            <v>0</v>
          </cell>
          <cell r="BC3437">
            <v>0</v>
          </cell>
          <cell r="BD3437">
            <v>0</v>
          </cell>
          <cell r="BE3437">
            <v>0</v>
          </cell>
          <cell r="BF3437">
            <v>0</v>
          </cell>
          <cell r="BG3437">
            <v>0</v>
          </cell>
          <cell r="BH3437">
            <v>0</v>
          </cell>
          <cell r="BI3437">
            <v>0</v>
          </cell>
          <cell r="BJ3437">
            <v>0</v>
          </cell>
          <cell r="BK3437">
            <v>0</v>
          </cell>
          <cell r="BL3437">
            <v>0</v>
          </cell>
        </row>
        <row r="3438">
          <cell r="B3438" t="str">
            <v>2.1.04.01.00464</v>
          </cell>
          <cell r="C3438" t="str">
            <v xml:space="preserve">NV NORDIC CONFIDENCE                              </v>
          </cell>
          <cell r="D3438">
            <v>5</v>
          </cell>
          <cell r="E3438">
            <v>0</v>
          </cell>
          <cell r="F3438">
            <v>0</v>
          </cell>
          <cell r="G3438">
            <v>0</v>
          </cell>
          <cell r="H3438">
            <v>0</v>
          </cell>
          <cell r="I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  <cell r="O3438">
            <v>0</v>
          </cell>
          <cell r="P3438">
            <v>0</v>
          </cell>
          <cell r="AO3438">
            <v>0</v>
          </cell>
          <cell r="AP3438">
            <v>0</v>
          </cell>
          <cell r="AQ3438">
            <v>0</v>
          </cell>
          <cell r="AR3438">
            <v>0</v>
          </cell>
          <cell r="AS3438">
            <v>0</v>
          </cell>
          <cell r="AT3438">
            <v>0</v>
          </cell>
          <cell r="AU3438">
            <v>0</v>
          </cell>
          <cell r="AV3438">
            <v>0</v>
          </cell>
          <cell r="AW3438">
            <v>0</v>
          </cell>
          <cell r="AX3438">
            <v>0</v>
          </cell>
          <cell r="AY3438">
            <v>0</v>
          </cell>
          <cell r="AZ3438">
            <v>0</v>
          </cell>
          <cell r="BA3438">
            <v>0</v>
          </cell>
          <cell r="BB3438">
            <v>0</v>
          </cell>
          <cell r="BC3438">
            <v>0</v>
          </cell>
          <cell r="BD3438">
            <v>0</v>
          </cell>
          <cell r="BE3438">
            <v>0</v>
          </cell>
          <cell r="BF3438">
            <v>0</v>
          </cell>
          <cell r="BG3438">
            <v>0</v>
          </cell>
          <cell r="BH3438">
            <v>0</v>
          </cell>
          <cell r="BI3438">
            <v>0</v>
          </cell>
          <cell r="BJ3438">
            <v>0</v>
          </cell>
          <cell r="BK3438">
            <v>0</v>
          </cell>
          <cell r="BL3438">
            <v>0</v>
          </cell>
        </row>
        <row r="3439">
          <cell r="B3439" t="str">
            <v>2.1.04.01.99999</v>
          </cell>
          <cell r="C3439" t="str">
            <v xml:space="preserve">Credores por Rateio Importacao                    </v>
          </cell>
          <cell r="D3439">
            <v>5</v>
          </cell>
          <cell r="E3439">
            <v>0</v>
          </cell>
          <cell r="F3439">
            <v>0</v>
          </cell>
          <cell r="G3439">
            <v>0</v>
          </cell>
          <cell r="H3439">
            <v>0</v>
          </cell>
          <cell r="I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  <cell r="O3439">
            <v>0</v>
          </cell>
          <cell r="P3439">
            <v>0</v>
          </cell>
          <cell r="AO3439">
            <v>0</v>
          </cell>
          <cell r="AP3439">
            <v>0</v>
          </cell>
          <cell r="AQ3439">
            <v>0</v>
          </cell>
          <cell r="AR3439">
            <v>0</v>
          </cell>
          <cell r="AS3439">
            <v>0</v>
          </cell>
          <cell r="AT3439">
            <v>0</v>
          </cell>
          <cell r="AU3439">
            <v>0</v>
          </cell>
          <cell r="AV3439">
            <v>0</v>
          </cell>
          <cell r="AW3439">
            <v>0</v>
          </cell>
          <cell r="AX3439">
            <v>0</v>
          </cell>
          <cell r="AY3439">
            <v>0</v>
          </cell>
          <cell r="AZ3439">
            <v>0</v>
          </cell>
          <cell r="BA3439">
            <v>0</v>
          </cell>
          <cell r="BB3439">
            <v>0</v>
          </cell>
          <cell r="BC3439">
            <v>0</v>
          </cell>
          <cell r="BD3439">
            <v>0</v>
          </cell>
          <cell r="BE3439">
            <v>0</v>
          </cell>
          <cell r="BF3439">
            <v>0</v>
          </cell>
          <cell r="BG3439">
            <v>0</v>
          </cell>
          <cell r="BH3439">
            <v>0</v>
          </cell>
          <cell r="BI3439">
            <v>0</v>
          </cell>
          <cell r="BJ3439">
            <v>0</v>
          </cell>
          <cell r="BK3439">
            <v>0</v>
          </cell>
          <cell r="BL3439">
            <v>0</v>
          </cell>
        </row>
        <row r="3440">
          <cell r="A3440">
            <v>37</v>
          </cell>
          <cell r="B3440" t="str">
            <v>2.1.05</v>
          </cell>
          <cell r="C3440" t="str">
            <v xml:space="preserve">DEMURRAGE                                         </v>
          </cell>
          <cell r="D3440">
            <v>3</v>
          </cell>
          <cell r="E3440">
            <v>0</v>
          </cell>
          <cell r="F3440">
            <v>0</v>
          </cell>
          <cell r="G3440">
            <v>0</v>
          </cell>
          <cell r="H3440">
            <v>0</v>
          </cell>
          <cell r="I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  <cell r="O3440">
            <v>0</v>
          </cell>
          <cell r="P3440">
            <v>0</v>
          </cell>
          <cell r="Q3440">
            <v>1076852.1599999999</v>
          </cell>
          <cell r="R3440">
            <v>1111205.6399999999</v>
          </cell>
          <cell r="S3440">
            <v>1129003.18</v>
          </cell>
          <cell r="T3440">
            <v>1141068.31</v>
          </cell>
          <cell r="U3440">
            <v>1232627.45</v>
          </cell>
          <cell r="V3440">
            <v>1232627.45</v>
          </cell>
          <cell r="W3440">
            <v>1232627.45</v>
          </cell>
          <cell r="X3440">
            <v>1232627.45</v>
          </cell>
          <cell r="Y3440">
            <v>2250040.0499999998</v>
          </cell>
          <cell r="Z3440">
            <v>2770612.22</v>
          </cell>
          <cell r="AA3440">
            <v>3028799.97</v>
          </cell>
          <cell r="AB3440">
            <v>2945342.77</v>
          </cell>
          <cell r="AC3440">
            <v>2896675.61</v>
          </cell>
          <cell r="AD3440">
            <v>2896675.61</v>
          </cell>
          <cell r="AE3440">
            <v>2768746.44</v>
          </cell>
          <cell r="AF3440">
            <v>3047254.06</v>
          </cell>
          <cell r="AG3440">
            <v>2880153.43</v>
          </cell>
          <cell r="AH3440">
            <v>2880153.43</v>
          </cell>
          <cell r="AI3440">
            <v>3538541</v>
          </cell>
          <cell r="AJ3440">
            <v>3575265.34</v>
          </cell>
          <cell r="AK3440">
            <v>2661560.73</v>
          </cell>
          <cell r="AL3440">
            <v>2528935.2799999998</v>
          </cell>
          <cell r="AM3440">
            <v>2539620.4900000002</v>
          </cell>
          <cell r="AN3440">
            <v>3390847.8</v>
          </cell>
          <cell r="AO3440">
            <v>3687425.97</v>
          </cell>
          <cell r="AP3440">
            <v>3448698.83</v>
          </cell>
          <cell r="AQ3440">
            <v>3381880.94</v>
          </cell>
          <cell r="AR3440">
            <v>2655618.1800000002</v>
          </cell>
          <cell r="AS3440">
            <v>2356802.0099999998</v>
          </cell>
          <cell r="AT3440">
            <v>1991562.16</v>
          </cell>
          <cell r="AU3440">
            <v>2152302.54</v>
          </cell>
          <cell r="AV3440">
            <v>2649473.5299999998</v>
          </cell>
          <cell r="AW3440">
            <v>1989613.55</v>
          </cell>
          <cell r="AX3440">
            <v>2606532.81</v>
          </cell>
          <cell r="AY3440">
            <v>5082308.62</v>
          </cell>
          <cell r="AZ3440">
            <v>6183276.5199999996</v>
          </cell>
          <cell r="BA3440">
            <v>6244415.1799999997</v>
          </cell>
          <cell r="BB3440">
            <v>7028477.2000000002</v>
          </cell>
          <cell r="BC3440">
            <v>8390306.5899999999</v>
          </cell>
          <cell r="BD3440">
            <v>0</v>
          </cell>
          <cell r="BE3440">
            <v>0</v>
          </cell>
          <cell r="BF3440">
            <v>0</v>
          </cell>
          <cell r="BG3440">
            <v>0</v>
          </cell>
          <cell r="BH3440">
            <v>0</v>
          </cell>
          <cell r="BI3440">
            <v>0</v>
          </cell>
          <cell r="BJ3440">
            <v>0</v>
          </cell>
          <cell r="BK3440">
            <v>0</v>
          </cell>
          <cell r="BL3440">
            <v>0</v>
          </cell>
        </row>
        <row r="3441">
          <cell r="B3441" t="str">
            <v>2.1.05.01</v>
          </cell>
          <cell r="C3441" t="str">
            <v xml:space="preserve">DEMURRAGE                                         </v>
          </cell>
          <cell r="D3441">
            <v>4</v>
          </cell>
          <cell r="E3441">
            <v>0</v>
          </cell>
          <cell r="F3441">
            <v>0</v>
          </cell>
          <cell r="G3441">
            <v>0</v>
          </cell>
          <cell r="H3441">
            <v>0</v>
          </cell>
          <cell r="I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  <cell r="O3441">
            <v>0</v>
          </cell>
          <cell r="P3441">
            <v>0</v>
          </cell>
          <cell r="Q3441">
            <v>1076852.1599999999</v>
          </cell>
          <cell r="R3441">
            <v>1111205.6399999999</v>
          </cell>
          <cell r="S3441">
            <v>1129003.18</v>
          </cell>
          <cell r="T3441">
            <v>1141068.31</v>
          </cell>
          <cell r="U3441">
            <v>1232627.45</v>
          </cell>
          <cell r="V3441">
            <v>1232627.45</v>
          </cell>
          <cell r="W3441">
            <v>1232627.45</v>
          </cell>
          <cell r="X3441">
            <v>1232627.45</v>
          </cell>
          <cell r="Y3441">
            <v>2250040.0499999998</v>
          </cell>
          <cell r="Z3441">
            <v>2770612.22</v>
          </cell>
          <cell r="AA3441">
            <v>3028799.97</v>
          </cell>
          <cell r="AB3441">
            <v>2945342.77</v>
          </cell>
          <cell r="AC3441">
            <v>2896675.61</v>
          </cell>
          <cell r="AD3441">
            <v>2896675.61</v>
          </cell>
          <cell r="AE3441">
            <v>2768746.44</v>
          </cell>
          <cell r="AF3441">
            <v>3047254.06</v>
          </cell>
          <cell r="AG3441">
            <v>2880153.43</v>
          </cell>
          <cell r="AH3441">
            <v>2880153.43</v>
          </cell>
          <cell r="AI3441">
            <v>3538541</v>
          </cell>
          <cell r="AJ3441">
            <v>3575265.34</v>
          </cell>
          <cell r="AK3441">
            <v>2661560.73</v>
          </cell>
          <cell r="AL3441">
            <v>2528935.2799999998</v>
          </cell>
          <cell r="AM3441">
            <v>2539620.4900000002</v>
          </cell>
          <cell r="AN3441">
            <v>3390847.8</v>
          </cell>
          <cell r="AO3441">
            <v>3687425.97</v>
          </cell>
          <cell r="AP3441">
            <v>3448698.83</v>
          </cell>
          <cell r="AQ3441">
            <v>3381880.94</v>
          </cell>
          <cell r="AR3441">
            <v>2655618.1800000002</v>
          </cell>
          <cell r="AS3441">
            <v>2356802.0099999998</v>
          </cell>
          <cell r="AT3441">
            <v>1991562.16</v>
          </cell>
          <cell r="AU3441">
            <v>2152302.54</v>
          </cell>
          <cell r="AV3441">
            <v>2649473.5299999998</v>
          </cell>
          <cell r="AW3441">
            <v>1989613.55</v>
          </cell>
          <cell r="AX3441">
            <v>2606532.81</v>
          </cell>
          <cell r="AY3441">
            <v>5082308.62</v>
          </cell>
          <cell r="AZ3441">
            <v>6183276.5199999996</v>
          </cell>
          <cell r="BA3441">
            <v>6244415.1799999997</v>
          </cell>
          <cell r="BB3441">
            <v>7028477.2000000002</v>
          </cell>
          <cell r="BC3441">
            <v>8390306.5899999999</v>
          </cell>
          <cell r="BD3441">
            <v>0</v>
          </cell>
          <cell r="BE3441">
            <v>0</v>
          </cell>
          <cell r="BF3441">
            <v>0</v>
          </cell>
          <cell r="BG3441">
            <v>0</v>
          </cell>
          <cell r="BH3441">
            <v>0</v>
          </cell>
          <cell r="BI3441">
            <v>0</v>
          </cell>
          <cell r="BJ3441">
            <v>0</v>
          </cell>
          <cell r="BK3441">
            <v>0</v>
          </cell>
          <cell r="BL3441">
            <v>0</v>
          </cell>
        </row>
        <row r="3442">
          <cell r="B3442" t="str">
            <v>2.1.05.01.00001</v>
          </cell>
          <cell r="C3442" t="str">
            <v xml:space="preserve">DEMURRAGE                                         </v>
          </cell>
          <cell r="D3442">
            <v>5</v>
          </cell>
          <cell r="E3442">
            <v>0</v>
          </cell>
          <cell r="F3442">
            <v>0</v>
          </cell>
          <cell r="G3442">
            <v>0</v>
          </cell>
          <cell r="H3442">
            <v>0</v>
          </cell>
          <cell r="I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  <cell r="O3442">
            <v>0</v>
          </cell>
          <cell r="P3442">
            <v>0</v>
          </cell>
          <cell r="Q3442">
            <v>1076852.1599999999</v>
          </cell>
          <cell r="R3442">
            <v>1111205.6399999999</v>
          </cell>
          <cell r="S3442">
            <v>1129003.18</v>
          </cell>
          <cell r="T3442">
            <v>1141068.31</v>
          </cell>
          <cell r="U3442">
            <v>1232627.45</v>
          </cell>
          <cell r="V3442">
            <v>1232627.45</v>
          </cell>
          <cell r="W3442">
            <v>1232627.45</v>
          </cell>
          <cell r="X3442">
            <v>1232627.45</v>
          </cell>
          <cell r="Y3442">
            <v>2250040.0499999998</v>
          </cell>
          <cell r="Z3442">
            <v>2770612.22</v>
          </cell>
          <cell r="AA3442">
            <v>3028799.97</v>
          </cell>
          <cell r="AB3442">
            <v>2945342.77</v>
          </cell>
          <cell r="AC3442">
            <v>2896675.61</v>
          </cell>
          <cell r="AD3442">
            <v>2896675.61</v>
          </cell>
          <cell r="AE3442">
            <v>2768746.44</v>
          </cell>
          <cell r="AF3442">
            <v>3047254.06</v>
          </cell>
          <cell r="AG3442">
            <v>2880153.43</v>
          </cell>
          <cell r="AH3442">
            <v>2880153.43</v>
          </cell>
          <cell r="AI3442">
            <v>3538541</v>
          </cell>
          <cell r="AJ3442">
            <v>3575265.34</v>
          </cell>
          <cell r="AK3442">
            <v>2661560.73</v>
          </cell>
          <cell r="AL3442">
            <v>2528935.2799999998</v>
          </cell>
          <cell r="AM3442">
            <v>2539620.4900000002</v>
          </cell>
          <cell r="AN3442">
            <v>3390847.8</v>
          </cell>
          <cell r="AO3442">
            <v>3687425.97</v>
          </cell>
          <cell r="AP3442">
            <v>3448698.83</v>
          </cell>
          <cell r="AQ3442">
            <v>3381880.94</v>
          </cell>
          <cell r="AR3442">
            <v>2655618.1800000002</v>
          </cell>
          <cell r="AS3442">
            <v>2356802.0099999998</v>
          </cell>
          <cell r="AT3442">
            <v>1991562.16</v>
          </cell>
          <cell r="AU3442">
            <v>2152302.54</v>
          </cell>
          <cell r="AV3442">
            <v>2649473.5299999998</v>
          </cell>
          <cell r="AW3442">
            <v>1989613.55</v>
          </cell>
          <cell r="AX3442">
            <v>2606532.81</v>
          </cell>
          <cell r="AY3442">
            <v>5082308.62</v>
          </cell>
          <cell r="AZ3442">
            <v>6183276.5199999996</v>
          </cell>
          <cell r="BA3442">
            <v>6244415.1799999997</v>
          </cell>
          <cell r="BB3442">
            <v>7028477.2000000002</v>
          </cell>
          <cell r="BC3442">
            <v>8390306.5899999999</v>
          </cell>
          <cell r="BD3442">
            <v>0</v>
          </cell>
          <cell r="BE3442">
            <v>0</v>
          </cell>
          <cell r="BF3442">
            <v>0</v>
          </cell>
          <cell r="BG3442">
            <v>0</v>
          </cell>
          <cell r="BH3442">
            <v>0</v>
          </cell>
          <cell r="BI3442">
            <v>0</v>
          </cell>
          <cell r="BJ3442">
            <v>0</v>
          </cell>
          <cell r="BK3442">
            <v>0</v>
          </cell>
          <cell r="BL3442">
            <v>0</v>
          </cell>
        </row>
        <row r="3443">
          <cell r="A3443">
            <v>37</v>
          </cell>
          <cell r="B3443" t="str">
            <v>2.1.06</v>
          </cell>
          <cell r="C3443" t="str">
            <v xml:space="preserve">COMISSOES S/VENDAS AUTONOMOS                      </v>
          </cell>
          <cell r="D3443">
            <v>3</v>
          </cell>
          <cell r="E3443">
            <v>0</v>
          </cell>
          <cell r="F3443">
            <v>0</v>
          </cell>
          <cell r="G3443">
            <v>0</v>
          </cell>
          <cell r="H3443">
            <v>0</v>
          </cell>
          <cell r="I3443">
            <v>0</v>
          </cell>
          <cell r="J3443">
            <v>0</v>
          </cell>
          <cell r="K3443">
            <v>0</v>
          </cell>
          <cell r="L3443">
            <v>0</v>
          </cell>
          <cell r="M3443">
            <v>0</v>
          </cell>
          <cell r="N3443">
            <v>0</v>
          </cell>
          <cell r="O3443">
            <v>0</v>
          </cell>
          <cell r="P3443">
            <v>0</v>
          </cell>
          <cell r="Q3443">
            <v>165444</v>
          </cell>
          <cell r="R3443">
            <v>437132.78</v>
          </cell>
          <cell r="S3443">
            <v>622315.02</v>
          </cell>
          <cell r="T3443">
            <v>663676.46</v>
          </cell>
          <cell r="U3443">
            <v>785899.17</v>
          </cell>
          <cell r="V3443">
            <v>796211.18</v>
          </cell>
          <cell r="W3443">
            <v>812997.53</v>
          </cell>
          <cell r="X3443">
            <v>856004.11</v>
          </cell>
          <cell r="Y3443">
            <v>1178309.3400000001</v>
          </cell>
          <cell r="Z3443">
            <v>1304053.8999999999</v>
          </cell>
          <cell r="AA3443">
            <v>1535770.26</v>
          </cell>
          <cell r="AB3443">
            <v>1691029.66</v>
          </cell>
          <cell r="AC3443">
            <v>1697432.78</v>
          </cell>
          <cell r="AD3443">
            <v>1708504.13</v>
          </cell>
          <cell r="AE3443">
            <v>1688261.68</v>
          </cell>
          <cell r="AF3443">
            <v>1654853.97</v>
          </cell>
          <cell r="AG3443">
            <v>1669823.21</v>
          </cell>
          <cell r="AH3443">
            <v>1688711.11</v>
          </cell>
          <cell r="AI3443">
            <v>1777081.44</v>
          </cell>
          <cell r="AJ3443">
            <v>1777568.19</v>
          </cell>
          <cell r="AK3443">
            <v>1815564.08</v>
          </cell>
          <cell r="AL3443">
            <v>1709071.44</v>
          </cell>
          <cell r="AM3443">
            <v>1901498.42</v>
          </cell>
          <cell r="AN3443">
            <v>2380542.87</v>
          </cell>
          <cell r="AO3443">
            <v>2257607.86</v>
          </cell>
          <cell r="AP3443">
            <v>2230291.44</v>
          </cell>
          <cell r="AQ3443">
            <v>2272253.86</v>
          </cell>
          <cell r="AR3443">
            <v>2329315.4</v>
          </cell>
          <cell r="AS3443">
            <v>2263539.9500000002</v>
          </cell>
          <cell r="AT3443">
            <v>2324870.04</v>
          </cell>
          <cell r="AU3443">
            <v>2302461.0499999998</v>
          </cell>
          <cell r="AV3443">
            <v>2285485.62</v>
          </cell>
          <cell r="AW3443">
            <v>2331587.23</v>
          </cell>
          <cell r="AX3443">
            <v>2411051.59</v>
          </cell>
          <cell r="AY3443">
            <v>2465862.39</v>
          </cell>
          <cell r="AZ3443">
            <v>4364887.1399999997</v>
          </cell>
          <cell r="BA3443">
            <v>4497037.87</v>
          </cell>
          <cell r="BB3443">
            <v>4467015.18</v>
          </cell>
          <cell r="BC3443">
            <v>4448153.75</v>
          </cell>
          <cell r="BD3443">
            <v>0</v>
          </cell>
          <cell r="BE3443">
            <v>0</v>
          </cell>
          <cell r="BF3443">
            <v>0</v>
          </cell>
          <cell r="BG3443">
            <v>0</v>
          </cell>
          <cell r="BH3443">
            <v>0</v>
          </cell>
          <cell r="BI3443">
            <v>0</v>
          </cell>
          <cell r="BJ3443">
            <v>0</v>
          </cell>
          <cell r="BK3443">
            <v>0</v>
          </cell>
          <cell r="BL3443">
            <v>0</v>
          </cell>
        </row>
        <row r="3444">
          <cell r="B3444" t="str">
            <v>2.1.06.01</v>
          </cell>
          <cell r="C3444" t="str">
            <v xml:space="preserve">COMISSOES S/VENDAS AUTONOMOS                      </v>
          </cell>
          <cell r="D3444">
            <v>4</v>
          </cell>
          <cell r="E3444">
            <v>0</v>
          </cell>
          <cell r="F3444">
            <v>0</v>
          </cell>
          <cell r="G3444">
            <v>0</v>
          </cell>
          <cell r="H3444">
            <v>0</v>
          </cell>
          <cell r="I3444">
            <v>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  <cell r="Q3444">
            <v>165444</v>
          </cell>
          <cell r="R3444">
            <v>437132.78</v>
          </cell>
          <cell r="S3444">
            <v>622315.02</v>
          </cell>
          <cell r="T3444">
            <v>663676.46</v>
          </cell>
          <cell r="U3444">
            <v>785899.17</v>
          </cell>
          <cell r="V3444">
            <v>796211.18</v>
          </cell>
          <cell r="W3444">
            <v>812997.53</v>
          </cell>
          <cell r="X3444">
            <v>856004.11</v>
          </cell>
          <cell r="Y3444">
            <v>1178309.3400000001</v>
          </cell>
          <cell r="Z3444">
            <v>1304053.8999999999</v>
          </cell>
          <cell r="AA3444">
            <v>1535770.26</v>
          </cell>
          <cell r="AB3444">
            <v>1691029.66</v>
          </cell>
          <cell r="AC3444">
            <v>1697432.78</v>
          </cell>
          <cell r="AD3444">
            <v>1708504.13</v>
          </cell>
          <cell r="AE3444">
            <v>1688261.68</v>
          </cell>
          <cell r="AF3444">
            <v>1654853.97</v>
          </cell>
          <cell r="AG3444">
            <v>1669823.21</v>
          </cell>
          <cell r="AH3444">
            <v>1688711.11</v>
          </cell>
          <cell r="AI3444">
            <v>1777081.44</v>
          </cell>
          <cell r="AJ3444">
            <v>1777568.19</v>
          </cell>
          <cell r="AK3444">
            <v>1815564.08</v>
          </cell>
          <cell r="AL3444">
            <v>1709071.44</v>
          </cell>
          <cell r="AM3444">
            <v>1901498.42</v>
          </cell>
          <cell r="AN3444">
            <v>2380542.87</v>
          </cell>
          <cell r="AO3444">
            <v>2257607.86</v>
          </cell>
          <cell r="AP3444">
            <v>2230291.44</v>
          </cell>
          <cell r="AQ3444">
            <v>2272253.86</v>
          </cell>
          <cell r="AR3444">
            <v>2329315.4</v>
          </cell>
          <cell r="AS3444">
            <v>2263539.9500000002</v>
          </cell>
          <cell r="AT3444">
            <v>2324870.04</v>
          </cell>
          <cell r="AU3444">
            <v>2302461.0499999998</v>
          </cell>
          <cell r="AV3444">
            <v>2285485.62</v>
          </cell>
          <cell r="AW3444">
            <v>2331587.23</v>
          </cell>
          <cell r="AX3444">
            <v>2411051.59</v>
          </cell>
          <cell r="AY3444">
            <v>2465862.39</v>
          </cell>
          <cell r="AZ3444">
            <v>4364887.1399999997</v>
          </cell>
          <cell r="BA3444">
            <v>4497037.87</v>
          </cell>
          <cell r="BB3444">
            <v>4467015.18</v>
          </cell>
          <cell r="BC3444">
            <v>4448153.75</v>
          </cell>
          <cell r="BD3444">
            <v>0</v>
          </cell>
          <cell r="BE3444">
            <v>0</v>
          </cell>
          <cell r="BF3444">
            <v>0</v>
          </cell>
          <cell r="BG3444">
            <v>0</v>
          </cell>
          <cell r="BH3444">
            <v>0</v>
          </cell>
          <cell r="BI3444">
            <v>0</v>
          </cell>
          <cell r="BJ3444">
            <v>0</v>
          </cell>
          <cell r="BK3444">
            <v>0</v>
          </cell>
          <cell r="BL3444">
            <v>0</v>
          </cell>
        </row>
        <row r="3445">
          <cell r="B3445" t="str">
            <v>2.1.06.01.00001</v>
          </cell>
          <cell r="C3445" t="str">
            <v xml:space="preserve">COMISSOES S/VENDAS                                </v>
          </cell>
          <cell r="D3445">
            <v>5</v>
          </cell>
          <cell r="E3445">
            <v>0</v>
          </cell>
          <cell r="F3445">
            <v>0</v>
          </cell>
          <cell r="G3445">
            <v>0</v>
          </cell>
          <cell r="H3445">
            <v>0</v>
          </cell>
          <cell r="I3445">
            <v>0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  <cell r="O3445">
            <v>0</v>
          </cell>
          <cell r="P3445">
            <v>0</v>
          </cell>
          <cell r="Q3445">
            <v>895413.68</v>
          </cell>
          <cell r="R3445">
            <v>1167102.46</v>
          </cell>
          <cell r="S3445">
            <v>1352520.66</v>
          </cell>
          <cell r="T3445">
            <v>1393882.1</v>
          </cell>
          <cell r="U3445">
            <v>1516104.81</v>
          </cell>
          <cell r="V3445">
            <v>1526416.82</v>
          </cell>
          <cell r="W3445">
            <v>1543203.17</v>
          </cell>
          <cell r="X3445">
            <v>1586209.75</v>
          </cell>
          <cell r="Y3445">
            <v>1032447.85</v>
          </cell>
          <cell r="Z3445">
            <v>564825.21</v>
          </cell>
          <cell r="AA3445">
            <v>796541.57</v>
          </cell>
          <cell r="AB3445">
            <v>720377.29</v>
          </cell>
          <cell r="AC3445">
            <v>726780.41</v>
          </cell>
          <cell r="AD3445">
            <v>737851.76</v>
          </cell>
          <cell r="AE3445">
            <v>717609.31</v>
          </cell>
          <cell r="AF3445">
            <v>684201.6</v>
          </cell>
          <cell r="AG3445">
            <v>699170.84</v>
          </cell>
          <cell r="AH3445">
            <v>718058.74</v>
          </cell>
          <cell r="AI3445">
            <v>806429.07</v>
          </cell>
          <cell r="AJ3445">
            <v>806915.82</v>
          </cell>
          <cell r="AK3445">
            <v>844911.71</v>
          </cell>
          <cell r="AL3445">
            <v>738419.07</v>
          </cell>
          <cell r="AM3445">
            <v>930846.05</v>
          </cell>
          <cell r="AN3445">
            <v>981807.5</v>
          </cell>
          <cell r="AO3445">
            <v>858872.49</v>
          </cell>
          <cell r="AP3445">
            <v>831556.07</v>
          </cell>
          <cell r="AQ3445">
            <v>873518.49</v>
          </cell>
          <cell r="AR3445">
            <v>930580.03</v>
          </cell>
          <cell r="AS3445">
            <v>864804.58</v>
          </cell>
          <cell r="AT3445">
            <v>926134.67</v>
          </cell>
          <cell r="AU3445">
            <v>903725.68</v>
          </cell>
          <cell r="AV3445">
            <v>886750.25</v>
          </cell>
          <cell r="AW3445">
            <v>932851.86</v>
          </cell>
          <cell r="AX3445">
            <v>1012316.22</v>
          </cell>
          <cell r="AY3445">
            <v>1067127.02</v>
          </cell>
          <cell r="AZ3445">
            <v>1113272.56</v>
          </cell>
          <cell r="BA3445">
            <v>1245423.29</v>
          </cell>
          <cell r="BB3445">
            <v>1215400.6000000001</v>
          </cell>
          <cell r="BC3445">
            <v>1196539.17</v>
          </cell>
          <cell r="BD3445">
            <v>0</v>
          </cell>
          <cell r="BE3445">
            <v>0</v>
          </cell>
          <cell r="BF3445">
            <v>0</v>
          </cell>
          <cell r="BG3445">
            <v>0</v>
          </cell>
          <cell r="BH3445">
            <v>0</v>
          </cell>
          <cell r="BI3445">
            <v>0</v>
          </cell>
          <cell r="BJ3445">
            <v>0</v>
          </cell>
          <cell r="BK3445">
            <v>0</v>
          </cell>
          <cell r="BL3445">
            <v>0</v>
          </cell>
        </row>
        <row r="3446">
          <cell r="B3446" t="str">
            <v>2.1.06.01.00002</v>
          </cell>
          <cell r="C3446" t="str">
            <v xml:space="preserve">PROVISAO COMISSOES S/ DUPLS. EM ABERTO            </v>
          </cell>
          <cell r="D3446">
            <v>5</v>
          </cell>
          <cell r="E3446">
            <v>0</v>
          </cell>
          <cell r="F3446">
            <v>0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-729969.68</v>
          </cell>
          <cell r="R3446">
            <v>-729969.68</v>
          </cell>
          <cell r="S3446">
            <v>-730205.64</v>
          </cell>
          <cell r="T3446">
            <v>-730205.64</v>
          </cell>
          <cell r="U3446">
            <v>-730205.64</v>
          </cell>
          <cell r="V3446">
            <v>-730205.64</v>
          </cell>
          <cell r="W3446">
            <v>-730205.64</v>
          </cell>
          <cell r="X3446">
            <v>-730205.64</v>
          </cell>
          <cell r="Y3446">
            <v>145861.49</v>
          </cell>
          <cell r="Z3446">
            <v>739228.69</v>
          </cell>
          <cell r="AA3446">
            <v>739228.69</v>
          </cell>
          <cell r="AB3446">
            <v>970652.37</v>
          </cell>
          <cell r="AC3446">
            <v>970652.37</v>
          </cell>
          <cell r="AD3446">
            <v>970652.37</v>
          </cell>
          <cell r="AE3446">
            <v>970652.37</v>
          </cell>
          <cell r="AF3446">
            <v>970652.37</v>
          </cell>
          <cell r="AG3446">
            <v>970652.37</v>
          </cell>
          <cell r="AH3446">
            <v>970652.37</v>
          </cell>
          <cell r="AI3446">
            <v>970652.37</v>
          </cell>
          <cell r="AJ3446">
            <v>970652.37</v>
          </cell>
          <cell r="AK3446">
            <v>970652.37</v>
          </cell>
          <cell r="AL3446">
            <v>970652.37</v>
          </cell>
          <cell r="AM3446">
            <v>970652.37</v>
          </cell>
          <cell r="AN3446">
            <v>1398735.37</v>
          </cell>
          <cell r="AO3446">
            <v>1398735.37</v>
          </cell>
          <cell r="AP3446">
            <v>1398735.37</v>
          </cell>
          <cell r="AQ3446">
            <v>1398735.37</v>
          </cell>
          <cell r="AR3446">
            <v>1398735.37</v>
          </cell>
          <cell r="AS3446">
            <v>1398735.37</v>
          </cell>
          <cell r="AT3446">
            <v>1398735.37</v>
          </cell>
          <cell r="AU3446">
            <v>1398735.37</v>
          </cell>
          <cell r="AV3446">
            <v>1398735.37</v>
          </cell>
          <cell r="AW3446">
            <v>1398735.37</v>
          </cell>
          <cell r="AX3446">
            <v>1398735.37</v>
          </cell>
          <cell r="AY3446">
            <v>1398735.37</v>
          </cell>
          <cell r="AZ3446">
            <v>3251614.58</v>
          </cell>
          <cell r="BA3446">
            <v>3251614.58</v>
          </cell>
          <cell r="BB3446">
            <v>3251614.58</v>
          </cell>
          <cell r="BC3446">
            <v>3251614.58</v>
          </cell>
          <cell r="BD3446">
            <v>0</v>
          </cell>
          <cell r="BE3446">
            <v>0</v>
          </cell>
          <cell r="BF3446">
            <v>0</v>
          </cell>
          <cell r="BG3446">
            <v>0</v>
          </cell>
          <cell r="BH3446">
            <v>0</v>
          </cell>
          <cell r="BI3446">
            <v>0</v>
          </cell>
          <cell r="BJ3446">
            <v>0</v>
          </cell>
          <cell r="BK3446">
            <v>0</v>
          </cell>
          <cell r="BL3446">
            <v>0</v>
          </cell>
        </row>
        <row r="3447">
          <cell r="A3447">
            <v>37</v>
          </cell>
          <cell r="B3447" t="str">
            <v>2.1.07</v>
          </cell>
          <cell r="C3447" t="str">
            <v xml:space="preserve">AGENTES COMISSARIOS/DESPACHANTES                  </v>
          </cell>
          <cell r="D3447">
            <v>3</v>
          </cell>
          <cell r="E3447">
            <v>0</v>
          </cell>
          <cell r="F3447">
            <v>0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  <cell r="O3447">
            <v>0</v>
          </cell>
          <cell r="P3447">
            <v>0</v>
          </cell>
          <cell r="Q3447">
            <v>109735.48</v>
          </cell>
          <cell r="R3447">
            <v>185493.71</v>
          </cell>
          <cell r="S3447">
            <v>196404.9</v>
          </cell>
          <cell r="T3447">
            <v>241839.42</v>
          </cell>
          <cell r="U3447">
            <v>239399.83</v>
          </cell>
          <cell r="V3447">
            <v>209454.26</v>
          </cell>
          <cell r="W3447">
            <v>197468.12</v>
          </cell>
          <cell r="X3447">
            <v>336097.84</v>
          </cell>
          <cell r="Y3447">
            <v>83649.33</v>
          </cell>
          <cell r="Z3447">
            <v>125932.61</v>
          </cell>
          <cell r="AA3447">
            <v>78363.5</v>
          </cell>
          <cell r="AB3447">
            <v>24102.560000000001</v>
          </cell>
          <cell r="AC3447">
            <v>3087.86</v>
          </cell>
          <cell r="AD3447">
            <v>2222.4299999999998</v>
          </cell>
          <cell r="AE3447">
            <v>1871.1</v>
          </cell>
          <cell r="AF3447">
            <v>1625.15</v>
          </cell>
          <cell r="AG3447">
            <v>10171.39</v>
          </cell>
          <cell r="AH3447">
            <v>130257.62</v>
          </cell>
          <cell r="AI3447">
            <v>132042.32</v>
          </cell>
          <cell r="AJ3447">
            <v>126441.79</v>
          </cell>
          <cell r="AK3447">
            <v>114706.58</v>
          </cell>
          <cell r="AL3447">
            <v>-44624.78</v>
          </cell>
          <cell r="AM3447">
            <v>95058.17</v>
          </cell>
          <cell r="AN3447">
            <v>370344.88</v>
          </cell>
          <cell r="AO3447">
            <v>272562.03999999998</v>
          </cell>
          <cell r="AP3447">
            <v>77056.850000000006</v>
          </cell>
          <cell r="AQ3447">
            <v>130262.48</v>
          </cell>
          <cell r="AR3447">
            <v>128736.85</v>
          </cell>
          <cell r="AS3447">
            <v>277096.17</v>
          </cell>
          <cell r="AT3447">
            <v>128736.85</v>
          </cell>
          <cell r="AU3447">
            <v>129012.46</v>
          </cell>
          <cell r="AV3447">
            <v>133109.35</v>
          </cell>
          <cell r="AW3447">
            <v>346610.3</v>
          </cell>
          <cell r="AX3447">
            <v>362185.44</v>
          </cell>
          <cell r="AY3447">
            <v>360782.13</v>
          </cell>
          <cell r="AZ3447">
            <v>403573.56</v>
          </cell>
          <cell r="BA3447">
            <v>403573.56</v>
          </cell>
          <cell r="BB3447">
            <v>403573.56</v>
          </cell>
          <cell r="BC3447">
            <v>403573.56</v>
          </cell>
          <cell r="BD3447">
            <v>0</v>
          </cell>
          <cell r="BE3447">
            <v>0</v>
          </cell>
          <cell r="BF3447">
            <v>0</v>
          </cell>
          <cell r="BG3447">
            <v>0</v>
          </cell>
          <cell r="BH3447">
            <v>0</v>
          </cell>
          <cell r="BI3447">
            <v>0</v>
          </cell>
          <cell r="BJ3447">
            <v>0</v>
          </cell>
          <cell r="BK3447">
            <v>0</v>
          </cell>
          <cell r="BL3447">
            <v>0</v>
          </cell>
        </row>
        <row r="3448">
          <cell r="B3448" t="str">
            <v>2.1.07.01</v>
          </cell>
          <cell r="C3448" t="str">
            <v xml:space="preserve">AGENTES COMISSARIOS/DESPACHANTES                  </v>
          </cell>
          <cell r="D3448">
            <v>4</v>
          </cell>
          <cell r="E3448">
            <v>0</v>
          </cell>
          <cell r="F3448">
            <v>0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109735.48</v>
          </cell>
          <cell r="R3448">
            <v>185493.71</v>
          </cell>
          <cell r="S3448">
            <v>196404.9</v>
          </cell>
          <cell r="T3448">
            <v>241839.42</v>
          </cell>
          <cell r="U3448">
            <v>239399.83</v>
          </cell>
          <cell r="V3448">
            <v>209454.26</v>
          </cell>
          <cell r="W3448">
            <v>197468.12</v>
          </cell>
          <cell r="X3448">
            <v>336097.84</v>
          </cell>
          <cell r="Y3448">
            <v>83649.33</v>
          </cell>
          <cell r="Z3448">
            <v>125932.61</v>
          </cell>
          <cell r="AA3448">
            <v>78363.5</v>
          </cell>
          <cell r="AB3448">
            <v>24102.560000000001</v>
          </cell>
          <cell r="AC3448">
            <v>3087.86</v>
          </cell>
          <cell r="AD3448">
            <v>2222.4299999999998</v>
          </cell>
          <cell r="AE3448">
            <v>1871.1</v>
          </cell>
          <cell r="AF3448">
            <v>1625.15</v>
          </cell>
          <cell r="AG3448">
            <v>10171.39</v>
          </cell>
          <cell r="AH3448">
            <v>130257.62</v>
          </cell>
          <cell r="AI3448">
            <v>132042.32</v>
          </cell>
          <cell r="AJ3448">
            <v>126441.79</v>
          </cell>
          <cell r="AK3448">
            <v>114706.58</v>
          </cell>
          <cell r="AL3448">
            <v>-44624.78</v>
          </cell>
          <cell r="AM3448">
            <v>95058.17</v>
          </cell>
          <cell r="AN3448">
            <v>370344.88</v>
          </cell>
          <cell r="AO3448">
            <v>272562.03999999998</v>
          </cell>
          <cell r="AP3448">
            <v>77056.850000000006</v>
          </cell>
          <cell r="AQ3448">
            <v>130262.48</v>
          </cell>
          <cell r="AR3448">
            <v>128736.85</v>
          </cell>
          <cell r="AS3448">
            <v>277096.17</v>
          </cell>
          <cell r="AT3448">
            <v>128736.85</v>
          </cell>
          <cell r="AU3448">
            <v>129012.46</v>
          </cell>
          <cell r="AV3448">
            <v>133109.35</v>
          </cell>
          <cell r="AW3448">
            <v>346610.3</v>
          </cell>
          <cell r="AX3448">
            <v>362185.44</v>
          </cell>
          <cell r="AY3448">
            <v>360782.13</v>
          </cell>
          <cell r="AZ3448">
            <v>403573.56</v>
          </cell>
          <cell r="BA3448">
            <v>403573.56</v>
          </cell>
          <cell r="BB3448">
            <v>403573.56</v>
          </cell>
          <cell r="BC3448">
            <v>403573.56</v>
          </cell>
          <cell r="BD3448">
            <v>0</v>
          </cell>
          <cell r="BE3448">
            <v>0</v>
          </cell>
          <cell r="BF3448">
            <v>0</v>
          </cell>
          <cell r="BG3448">
            <v>0</v>
          </cell>
          <cell r="BH3448">
            <v>0</v>
          </cell>
          <cell r="BI3448">
            <v>0</v>
          </cell>
          <cell r="BJ3448">
            <v>0</v>
          </cell>
          <cell r="BK3448">
            <v>0</v>
          </cell>
          <cell r="BL3448">
            <v>0</v>
          </cell>
        </row>
        <row r="3449">
          <cell r="B3449" t="str">
            <v>2.1.07.01.00001</v>
          </cell>
          <cell r="C3449" t="str">
            <v xml:space="preserve">AGENCIA MARITIMA IMBITUBA LTDA                    </v>
          </cell>
          <cell r="D3449">
            <v>5</v>
          </cell>
          <cell r="E3449">
            <v>0</v>
          </cell>
          <cell r="F3449">
            <v>0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  <cell r="O3449">
            <v>0</v>
          </cell>
          <cell r="P3449">
            <v>0</v>
          </cell>
          <cell r="AO3449">
            <v>0</v>
          </cell>
          <cell r="AP3449">
            <v>0</v>
          </cell>
          <cell r="AQ3449">
            <v>0</v>
          </cell>
          <cell r="AR3449">
            <v>0</v>
          </cell>
          <cell r="AS3449">
            <v>0</v>
          </cell>
          <cell r="AT3449">
            <v>0</v>
          </cell>
          <cell r="AU3449">
            <v>0</v>
          </cell>
          <cell r="AV3449">
            <v>0</v>
          </cell>
          <cell r="AW3449">
            <v>0</v>
          </cell>
          <cell r="AX3449">
            <v>0</v>
          </cell>
          <cell r="AY3449">
            <v>0</v>
          </cell>
          <cell r="AZ3449">
            <v>0</v>
          </cell>
          <cell r="BA3449">
            <v>0</v>
          </cell>
          <cell r="BB3449">
            <v>0</v>
          </cell>
          <cell r="BC3449">
            <v>0</v>
          </cell>
          <cell r="BD3449">
            <v>0</v>
          </cell>
          <cell r="BE3449">
            <v>0</v>
          </cell>
          <cell r="BF3449">
            <v>0</v>
          </cell>
          <cell r="BG3449">
            <v>0</v>
          </cell>
          <cell r="BH3449">
            <v>0</v>
          </cell>
          <cell r="BI3449">
            <v>0</v>
          </cell>
          <cell r="BJ3449">
            <v>0</v>
          </cell>
          <cell r="BK3449">
            <v>0</v>
          </cell>
          <cell r="BL3449">
            <v>0</v>
          </cell>
        </row>
        <row r="3450">
          <cell r="B3450" t="str">
            <v>2.1.07.01.00002</v>
          </cell>
          <cell r="C3450" t="str">
            <v xml:space="preserve">AGENCIA MARITIMA ORION                            </v>
          </cell>
          <cell r="D3450">
            <v>5</v>
          </cell>
          <cell r="E3450">
            <v>0</v>
          </cell>
          <cell r="F3450">
            <v>0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  <cell r="O3450">
            <v>0</v>
          </cell>
          <cell r="P3450">
            <v>0</v>
          </cell>
          <cell r="Q3450">
            <v>1622.64</v>
          </cell>
          <cell r="R3450">
            <v>1622.64</v>
          </cell>
          <cell r="S3450">
            <v>1622.64</v>
          </cell>
          <cell r="T3450">
            <v>1622.64</v>
          </cell>
          <cell r="U3450">
            <v>1622.64</v>
          </cell>
          <cell r="V3450">
            <v>1622.64</v>
          </cell>
          <cell r="W3450">
            <v>1622.64</v>
          </cell>
          <cell r="X3450">
            <v>1622.64</v>
          </cell>
          <cell r="Y3450">
            <v>1622.64</v>
          </cell>
          <cell r="Z3450">
            <v>1622.64</v>
          </cell>
          <cell r="AA3450">
            <v>1622.64</v>
          </cell>
          <cell r="AB3450">
            <v>0</v>
          </cell>
          <cell r="AC3450">
            <v>0</v>
          </cell>
          <cell r="AD3450">
            <v>0</v>
          </cell>
          <cell r="AE3450">
            <v>0</v>
          </cell>
          <cell r="AF3450">
            <v>0</v>
          </cell>
          <cell r="AG3450">
            <v>0</v>
          </cell>
          <cell r="AH3450">
            <v>0</v>
          </cell>
          <cell r="AI3450">
            <v>0</v>
          </cell>
          <cell r="AJ3450">
            <v>0</v>
          </cell>
          <cell r="AK3450">
            <v>0</v>
          </cell>
          <cell r="AL3450">
            <v>0</v>
          </cell>
          <cell r="AM3450">
            <v>0</v>
          </cell>
          <cell r="AN3450">
            <v>0</v>
          </cell>
          <cell r="AO3450">
            <v>0</v>
          </cell>
          <cell r="AP3450">
            <v>0</v>
          </cell>
          <cell r="AQ3450">
            <v>0</v>
          </cell>
          <cell r="AR3450">
            <v>0</v>
          </cell>
          <cell r="AS3450">
            <v>0</v>
          </cell>
          <cell r="AT3450">
            <v>0</v>
          </cell>
          <cell r="AU3450">
            <v>0</v>
          </cell>
          <cell r="AV3450">
            <v>0</v>
          </cell>
          <cell r="AW3450">
            <v>0</v>
          </cell>
          <cell r="AX3450">
            <v>0</v>
          </cell>
          <cell r="AY3450">
            <v>0</v>
          </cell>
          <cell r="AZ3450">
            <v>0</v>
          </cell>
          <cell r="BA3450">
            <v>0</v>
          </cell>
          <cell r="BB3450">
            <v>0</v>
          </cell>
          <cell r="BC3450">
            <v>0</v>
          </cell>
          <cell r="BD3450">
            <v>0</v>
          </cell>
          <cell r="BE3450">
            <v>0</v>
          </cell>
          <cell r="BF3450">
            <v>0</v>
          </cell>
          <cell r="BG3450">
            <v>0</v>
          </cell>
          <cell r="BH3450">
            <v>0</v>
          </cell>
          <cell r="BI3450">
            <v>0</v>
          </cell>
          <cell r="BJ3450">
            <v>0</v>
          </cell>
          <cell r="BK3450">
            <v>0</v>
          </cell>
          <cell r="BL3450">
            <v>0</v>
          </cell>
        </row>
        <row r="3451">
          <cell r="B3451" t="str">
            <v>2.1.07.01.00003</v>
          </cell>
          <cell r="C3451" t="str">
            <v xml:space="preserve">AGENCIA MARITIMA UNIVERSAL LTDA                   </v>
          </cell>
          <cell r="D3451">
            <v>5</v>
          </cell>
          <cell r="E3451">
            <v>0</v>
          </cell>
          <cell r="F3451">
            <v>0</v>
          </cell>
          <cell r="G3451">
            <v>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  <cell r="O3451">
            <v>0</v>
          </cell>
          <cell r="P3451">
            <v>0</v>
          </cell>
          <cell r="Q3451">
            <v>0</v>
          </cell>
          <cell r="R3451">
            <v>0</v>
          </cell>
          <cell r="S3451">
            <v>0</v>
          </cell>
          <cell r="T3451">
            <v>0</v>
          </cell>
          <cell r="U3451">
            <v>0</v>
          </cell>
          <cell r="V3451">
            <v>0</v>
          </cell>
          <cell r="W3451">
            <v>0</v>
          </cell>
          <cell r="X3451">
            <v>0</v>
          </cell>
          <cell r="Y3451">
            <v>-25000</v>
          </cell>
          <cell r="Z3451">
            <v>-25000</v>
          </cell>
          <cell r="AA3451">
            <v>0</v>
          </cell>
          <cell r="AB3451">
            <v>0</v>
          </cell>
          <cell r="AC3451">
            <v>0</v>
          </cell>
          <cell r="AD3451">
            <v>0</v>
          </cell>
          <cell r="AE3451">
            <v>0</v>
          </cell>
          <cell r="AF3451">
            <v>0</v>
          </cell>
          <cell r="AG3451">
            <v>0</v>
          </cell>
          <cell r="AH3451">
            <v>0</v>
          </cell>
          <cell r="AI3451">
            <v>0</v>
          </cell>
          <cell r="AJ3451">
            <v>0</v>
          </cell>
          <cell r="AK3451">
            <v>0</v>
          </cell>
          <cell r="AL3451">
            <v>0</v>
          </cell>
          <cell r="AM3451">
            <v>0</v>
          </cell>
          <cell r="AN3451">
            <v>0</v>
          </cell>
          <cell r="AO3451">
            <v>0</v>
          </cell>
          <cell r="AP3451">
            <v>0</v>
          </cell>
          <cell r="AQ3451">
            <v>0</v>
          </cell>
          <cell r="AR3451">
            <v>0</v>
          </cell>
          <cell r="AS3451">
            <v>0</v>
          </cell>
          <cell r="AT3451">
            <v>0</v>
          </cell>
          <cell r="AU3451">
            <v>0</v>
          </cell>
          <cell r="AV3451">
            <v>0</v>
          </cell>
          <cell r="AW3451">
            <v>0</v>
          </cell>
          <cell r="AX3451">
            <v>0</v>
          </cell>
          <cell r="AY3451">
            <v>0</v>
          </cell>
          <cell r="AZ3451">
            <v>0</v>
          </cell>
          <cell r="BA3451">
            <v>0</v>
          </cell>
          <cell r="BB3451">
            <v>0</v>
          </cell>
          <cell r="BC3451">
            <v>0</v>
          </cell>
          <cell r="BD3451">
            <v>0</v>
          </cell>
          <cell r="BE3451">
            <v>0</v>
          </cell>
          <cell r="BF3451">
            <v>0</v>
          </cell>
          <cell r="BG3451">
            <v>0</v>
          </cell>
          <cell r="BH3451">
            <v>0</v>
          </cell>
          <cell r="BI3451">
            <v>0</v>
          </cell>
          <cell r="BJ3451">
            <v>0</v>
          </cell>
          <cell r="BK3451">
            <v>0</v>
          </cell>
          <cell r="BL3451">
            <v>0</v>
          </cell>
        </row>
        <row r="3452">
          <cell r="B3452" t="str">
            <v>2.1.07.01.00004</v>
          </cell>
          <cell r="C3452" t="str">
            <v xml:space="preserve">BUAIZ IMPORTACAO E EXPORTACAO                     </v>
          </cell>
          <cell r="D3452">
            <v>5</v>
          </cell>
          <cell r="E3452">
            <v>0</v>
          </cell>
          <cell r="F3452">
            <v>0</v>
          </cell>
          <cell r="G3452">
            <v>0</v>
          </cell>
          <cell r="H3452">
            <v>0</v>
          </cell>
          <cell r="I3452">
            <v>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  <cell r="O3452">
            <v>0</v>
          </cell>
          <cell r="P3452">
            <v>0</v>
          </cell>
          <cell r="AO3452">
            <v>0</v>
          </cell>
          <cell r="AP3452">
            <v>0</v>
          </cell>
          <cell r="AQ3452">
            <v>0</v>
          </cell>
          <cell r="AR3452">
            <v>0</v>
          </cell>
          <cell r="AS3452">
            <v>0</v>
          </cell>
          <cell r="AT3452">
            <v>0</v>
          </cell>
          <cell r="AU3452">
            <v>0</v>
          </cell>
          <cell r="AV3452">
            <v>0</v>
          </cell>
          <cell r="AW3452">
            <v>0</v>
          </cell>
          <cell r="AX3452">
            <v>0</v>
          </cell>
          <cell r="AY3452">
            <v>0</v>
          </cell>
          <cell r="AZ3452">
            <v>0</v>
          </cell>
          <cell r="BA3452">
            <v>0</v>
          </cell>
          <cell r="BB3452">
            <v>0</v>
          </cell>
          <cell r="BC3452">
            <v>0</v>
          </cell>
          <cell r="BD3452">
            <v>0</v>
          </cell>
          <cell r="BE3452">
            <v>0</v>
          </cell>
          <cell r="BF3452">
            <v>0</v>
          </cell>
          <cell r="BG3452">
            <v>0</v>
          </cell>
          <cell r="BH3452">
            <v>0</v>
          </cell>
          <cell r="BI3452">
            <v>0</v>
          </cell>
          <cell r="BJ3452">
            <v>0</v>
          </cell>
          <cell r="BK3452">
            <v>0</v>
          </cell>
          <cell r="BL3452">
            <v>0</v>
          </cell>
        </row>
        <row r="3453">
          <cell r="B3453" t="str">
            <v>2.1.07.01.00005</v>
          </cell>
          <cell r="C3453" t="str">
            <v xml:space="preserve">CIA DE NAVEGACAO NORSUL                           </v>
          </cell>
          <cell r="D3453">
            <v>5</v>
          </cell>
          <cell r="E3453">
            <v>0</v>
          </cell>
          <cell r="F3453">
            <v>0</v>
          </cell>
          <cell r="G3453">
            <v>0</v>
          </cell>
          <cell r="H3453">
            <v>0</v>
          </cell>
          <cell r="I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  <cell r="O3453">
            <v>0</v>
          </cell>
          <cell r="P3453">
            <v>0</v>
          </cell>
          <cell r="AO3453">
            <v>0</v>
          </cell>
          <cell r="AP3453">
            <v>0</v>
          </cell>
          <cell r="AQ3453">
            <v>0</v>
          </cell>
          <cell r="AR3453">
            <v>0</v>
          </cell>
          <cell r="AS3453">
            <v>0</v>
          </cell>
          <cell r="AT3453">
            <v>0</v>
          </cell>
          <cell r="AU3453">
            <v>0</v>
          </cell>
          <cell r="AV3453">
            <v>0</v>
          </cell>
          <cell r="AW3453">
            <v>0</v>
          </cell>
          <cell r="AX3453">
            <v>0</v>
          </cell>
          <cell r="AY3453">
            <v>0</v>
          </cell>
          <cell r="AZ3453">
            <v>0</v>
          </cell>
          <cell r="BA3453">
            <v>0</v>
          </cell>
          <cell r="BB3453">
            <v>0</v>
          </cell>
          <cell r="BC3453">
            <v>0</v>
          </cell>
          <cell r="BD3453">
            <v>0</v>
          </cell>
          <cell r="BE3453">
            <v>0</v>
          </cell>
          <cell r="BF3453">
            <v>0</v>
          </cell>
          <cell r="BG3453">
            <v>0</v>
          </cell>
          <cell r="BH3453">
            <v>0</v>
          </cell>
          <cell r="BI3453">
            <v>0</v>
          </cell>
          <cell r="BJ3453">
            <v>0</v>
          </cell>
          <cell r="BK3453">
            <v>0</v>
          </cell>
          <cell r="BL3453">
            <v>0</v>
          </cell>
        </row>
        <row r="3454">
          <cell r="B3454" t="str">
            <v>2.1.07.01.00006</v>
          </cell>
          <cell r="C3454" t="str">
            <v xml:space="preserve">CIA VALE DO RIO DOCE                              </v>
          </cell>
          <cell r="D3454">
            <v>5</v>
          </cell>
          <cell r="E3454">
            <v>0</v>
          </cell>
          <cell r="F3454">
            <v>0</v>
          </cell>
          <cell r="G3454">
            <v>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  <cell r="O3454">
            <v>0</v>
          </cell>
          <cell r="P3454">
            <v>0</v>
          </cell>
          <cell r="AO3454">
            <v>0</v>
          </cell>
          <cell r="AP3454">
            <v>0</v>
          </cell>
          <cell r="AQ3454">
            <v>0</v>
          </cell>
          <cell r="AR3454">
            <v>0</v>
          </cell>
          <cell r="AS3454">
            <v>0</v>
          </cell>
          <cell r="AT3454">
            <v>0</v>
          </cell>
          <cell r="AU3454">
            <v>0</v>
          </cell>
          <cell r="AV3454">
            <v>0</v>
          </cell>
          <cell r="AW3454">
            <v>0</v>
          </cell>
          <cell r="AX3454">
            <v>0</v>
          </cell>
          <cell r="AY3454">
            <v>0</v>
          </cell>
          <cell r="AZ3454">
            <v>0</v>
          </cell>
          <cell r="BA3454">
            <v>0</v>
          </cell>
          <cell r="BB3454">
            <v>0</v>
          </cell>
          <cell r="BC3454">
            <v>0</v>
          </cell>
          <cell r="BD3454">
            <v>0</v>
          </cell>
          <cell r="BE3454">
            <v>0</v>
          </cell>
          <cell r="BF3454">
            <v>0</v>
          </cell>
          <cell r="BG3454">
            <v>0</v>
          </cell>
          <cell r="BH3454">
            <v>0</v>
          </cell>
          <cell r="BI3454">
            <v>0</v>
          </cell>
          <cell r="BJ3454">
            <v>0</v>
          </cell>
          <cell r="BK3454">
            <v>0</v>
          </cell>
          <cell r="BL3454">
            <v>0</v>
          </cell>
        </row>
        <row r="3455">
          <cell r="B3455" t="str">
            <v>2.1.07.01.00007</v>
          </cell>
          <cell r="C3455" t="str">
            <v xml:space="preserve">COADUANA COM.SERV.ADUANEIROS                      </v>
          </cell>
          <cell r="D3455">
            <v>5</v>
          </cell>
          <cell r="E3455">
            <v>0</v>
          </cell>
          <cell r="F3455">
            <v>0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  <cell r="O3455">
            <v>0</v>
          </cell>
          <cell r="P3455">
            <v>0</v>
          </cell>
          <cell r="AO3455">
            <v>0</v>
          </cell>
          <cell r="AP3455">
            <v>0</v>
          </cell>
          <cell r="AQ3455">
            <v>0</v>
          </cell>
          <cell r="AR3455">
            <v>0</v>
          </cell>
          <cell r="AS3455">
            <v>0</v>
          </cell>
          <cell r="AT3455">
            <v>0</v>
          </cell>
          <cell r="AU3455">
            <v>0</v>
          </cell>
          <cell r="AV3455">
            <v>0</v>
          </cell>
          <cell r="AW3455">
            <v>0</v>
          </cell>
          <cell r="AX3455">
            <v>0</v>
          </cell>
          <cell r="AY3455">
            <v>0</v>
          </cell>
          <cell r="AZ3455">
            <v>0</v>
          </cell>
          <cell r="BA3455">
            <v>0</v>
          </cell>
          <cell r="BB3455">
            <v>0</v>
          </cell>
          <cell r="BC3455">
            <v>0</v>
          </cell>
          <cell r="BD3455">
            <v>0</v>
          </cell>
          <cell r="BE3455">
            <v>0</v>
          </cell>
          <cell r="BF3455">
            <v>0</v>
          </cell>
          <cell r="BG3455">
            <v>0</v>
          </cell>
          <cell r="BH3455">
            <v>0</v>
          </cell>
          <cell r="BI3455">
            <v>0</v>
          </cell>
          <cell r="BJ3455">
            <v>0</v>
          </cell>
          <cell r="BK3455">
            <v>0</v>
          </cell>
          <cell r="BL3455">
            <v>0</v>
          </cell>
        </row>
        <row r="3456">
          <cell r="B3456" t="str">
            <v>2.1.07.01.00008</v>
          </cell>
          <cell r="C3456" t="str">
            <v xml:space="preserve">FERTIMPORT S/A                                    </v>
          </cell>
          <cell r="D3456">
            <v>5</v>
          </cell>
          <cell r="E3456">
            <v>0</v>
          </cell>
          <cell r="F3456">
            <v>0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  <cell r="O3456">
            <v>0</v>
          </cell>
          <cell r="P3456">
            <v>0</v>
          </cell>
          <cell r="Q3456">
            <v>-16117.33</v>
          </cell>
          <cell r="R3456">
            <v>-23557.65</v>
          </cell>
          <cell r="S3456">
            <v>-22744.6</v>
          </cell>
          <cell r="T3456">
            <v>-23368.7</v>
          </cell>
          <cell r="U3456">
            <v>-25808.29</v>
          </cell>
          <cell r="V3456">
            <v>-25305.94</v>
          </cell>
          <cell r="W3456">
            <v>-29900.39</v>
          </cell>
          <cell r="X3456">
            <v>72388.37</v>
          </cell>
          <cell r="Y3456">
            <v>4949.96</v>
          </cell>
          <cell r="Z3456">
            <v>7291.98</v>
          </cell>
          <cell r="AA3456">
            <v>14468.22</v>
          </cell>
          <cell r="AB3456">
            <v>1871.1</v>
          </cell>
          <cell r="AC3456">
            <v>1871.1</v>
          </cell>
          <cell r="AD3456">
            <v>1871.1</v>
          </cell>
          <cell r="AE3456">
            <v>1871.1</v>
          </cell>
          <cell r="AF3456">
            <v>1871.1</v>
          </cell>
          <cell r="AG3456">
            <v>3336.86</v>
          </cell>
          <cell r="AH3456">
            <v>726.03</v>
          </cell>
          <cell r="AI3456">
            <v>12005.68</v>
          </cell>
          <cell r="AJ3456">
            <v>23930.26</v>
          </cell>
          <cell r="AK3456">
            <v>12091.96</v>
          </cell>
          <cell r="AL3456">
            <v>-48026.080000000002</v>
          </cell>
          <cell r="AM3456">
            <v>-39296.5</v>
          </cell>
          <cell r="AN3456">
            <v>40778.370000000003</v>
          </cell>
          <cell r="AO3456">
            <v>5804.71</v>
          </cell>
          <cell r="AP3456">
            <v>5804.71</v>
          </cell>
          <cell r="AQ3456">
            <v>59010.34</v>
          </cell>
          <cell r="AR3456">
            <v>57484.71</v>
          </cell>
          <cell r="AS3456">
            <v>205844.03</v>
          </cell>
          <cell r="AT3456">
            <v>57484.71</v>
          </cell>
          <cell r="AU3456">
            <v>57657.21</v>
          </cell>
          <cell r="AV3456">
            <v>61857.2</v>
          </cell>
          <cell r="AW3456">
            <v>145553.98000000001</v>
          </cell>
          <cell r="AX3456">
            <v>290933.28999999998</v>
          </cell>
          <cell r="AY3456">
            <v>289529.98</v>
          </cell>
          <cell r="AZ3456">
            <v>124981.48</v>
          </cell>
          <cell r="BA3456">
            <v>124981.48</v>
          </cell>
          <cell r="BB3456">
            <v>124981.48</v>
          </cell>
          <cell r="BC3456">
            <v>124981.48</v>
          </cell>
          <cell r="BD3456">
            <v>0</v>
          </cell>
          <cell r="BE3456">
            <v>0</v>
          </cell>
          <cell r="BF3456">
            <v>0</v>
          </cell>
          <cell r="BG3456">
            <v>0</v>
          </cell>
          <cell r="BH3456">
            <v>0</v>
          </cell>
          <cell r="BI3456">
            <v>0</v>
          </cell>
          <cell r="BJ3456">
            <v>0</v>
          </cell>
          <cell r="BK3456">
            <v>0</v>
          </cell>
          <cell r="BL3456">
            <v>0</v>
          </cell>
        </row>
        <row r="3457">
          <cell r="B3457" t="str">
            <v>2.1.07.01.00009</v>
          </cell>
          <cell r="C3457" t="str">
            <v xml:space="preserve">FERTISANTA                                        </v>
          </cell>
          <cell r="D3457">
            <v>5</v>
          </cell>
          <cell r="E3457">
            <v>0</v>
          </cell>
          <cell r="F3457">
            <v>0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  <cell r="M3457">
            <v>0</v>
          </cell>
          <cell r="N3457">
            <v>0</v>
          </cell>
          <cell r="O3457">
            <v>0</v>
          </cell>
          <cell r="P3457">
            <v>0</v>
          </cell>
          <cell r="AO3457">
            <v>0</v>
          </cell>
          <cell r="AP3457">
            <v>0</v>
          </cell>
          <cell r="AQ3457">
            <v>0</v>
          </cell>
          <cell r="AR3457">
            <v>0</v>
          </cell>
          <cell r="AS3457">
            <v>0</v>
          </cell>
          <cell r="AT3457">
            <v>0</v>
          </cell>
          <cell r="AU3457">
            <v>0</v>
          </cell>
          <cell r="AV3457">
            <v>0</v>
          </cell>
          <cell r="AW3457">
            <v>0</v>
          </cell>
          <cell r="AX3457">
            <v>0</v>
          </cell>
          <cell r="AY3457">
            <v>0</v>
          </cell>
          <cell r="AZ3457">
            <v>0</v>
          </cell>
          <cell r="BA3457">
            <v>0</v>
          </cell>
          <cell r="BB3457">
            <v>0</v>
          </cell>
          <cell r="BC3457">
            <v>0</v>
          </cell>
          <cell r="BD3457">
            <v>0</v>
          </cell>
          <cell r="BE3457">
            <v>0</v>
          </cell>
          <cell r="BF3457">
            <v>0</v>
          </cell>
          <cell r="BG3457">
            <v>0</v>
          </cell>
          <cell r="BH3457">
            <v>0</v>
          </cell>
          <cell r="BI3457">
            <v>0</v>
          </cell>
          <cell r="BJ3457">
            <v>0</v>
          </cell>
          <cell r="BK3457">
            <v>0</v>
          </cell>
          <cell r="BL3457">
            <v>0</v>
          </cell>
        </row>
        <row r="3458">
          <cell r="B3458" t="str">
            <v>2.1.07.01.00010</v>
          </cell>
          <cell r="C3458" t="str">
            <v xml:space="preserve">FLUTRANS TERMINAIS MARITIMOS S/A                  </v>
          </cell>
          <cell r="D3458">
            <v>5</v>
          </cell>
          <cell r="E3458">
            <v>0</v>
          </cell>
          <cell r="F3458">
            <v>0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AO3458">
            <v>0</v>
          </cell>
          <cell r="AP3458">
            <v>0</v>
          </cell>
          <cell r="AQ3458">
            <v>0</v>
          </cell>
          <cell r="AR3458">
            <v>0</v>
          </cell>
          <cell r="AS3458">
            <v>0</v>
          </cell>
          <cell r="AT3458">
            <v>0</v>
          </cell>
          <cell r="AU3458">
            <v>0</v>
          </cell>
          <cell r="AV3458">
            <v>0</v>
          </cell>
          <cell r="AW3458">
            <v>0</v>
          </cell>
          <cell r="AX3458">
            <v>0</v>
          </cell>
          <cell r="AY3458">
            <v>0</v>
          </cell>
          <cell r="AZ3458">
            <v>0</v>
          </cell>
          <cell r="BA3458">
            <v>0</v>
          </cell>
          <cell r="BB3458">
            <v>0</v>
          </cell>
          <cell r="BC3458">
            <v>0</v>
          </cell>
          <cell r="BD3458">
            <v>0</v>
          </cell>
          <cell r="BE3458">
            <v>0</v>
          </cell>
          <cell r="BF3458">
            <v>0</v>
          </cell>
          <cell r="BG3458">
            <v>0</v>
          </cell>
          <cell r="BH3458">
            <v>0</v>
          </cell>
          <cell r="BI3458">
            <v>0</v>
          </cell>
          <cell r="BJ3458">
            <v>0</v>
          </cell>
          <cell r="BK3458">
            <v>0</v>
          </cell>
          <cell r="BL3458">
            <v>0</v>
          </cell>
        </row>
        <row r="3459">
          <cell r="B3459" t="str">
            <v>2.1.07.01.00011</v>
          </cell>
          <cell r="C3459" t="str">
            <v xml:space="preserve">GRT ASSESSORIA E CONSULTORIA LTDA                 </v>
          </cell>
          <cell r="D3459">
            <v>5</v>
          </cell>
          <cell r="E3459">
            <v>0</v>
          </cell>
          <cell r="F3459">
            <v>0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  <cell r="O3459">
            <v>0</v>
          </cell>
          <cell r="P3459">
            <v>0</v>
          </cell>
          <cell r="AO3459">
            <v>0</v>
          </cell>
          <cell r="AP3459">
            <v>0</v>
          </cell>
          <cell r="AQ3459">
            <v>0</v>
          </cell>
          <cell r="AR3459">
            <v>0</v>
          </cell>
          <cell r="AS3459">
            <v>0</v>
          </cell>
          <cell r="AT3459">
            <v>0</v>
          </cell>
          <cell r="AU3459">
            <v>0</v>
          </cell>
          <cell r="AV3459">
            <v>0</v>
          </cell>
          <cell r="AW3459">
            <v>0</v>
          </cell>
          <cell r="AX3459">
            <v>0</v>
          </cell>
          <cell r="AY3459">
            <v>0</v>
          </cell>
          <cell r="AZ3459">
            <v>0</v>
          </cell>
          <cell r="BA3459">
            <v>0</v>
          </cell>
          <cell r="BB3459">
            <v>0</v>
          </cell>
          <cell r="BC3459">
            <v>0</v>
          </cell>
          <cell r="BD3459">
            <v>0</v>
          </cell>
          <cell r="BE3459">
            <v>0</v>
          </cell>
          <cell r="BF3459">
            <v>0</v>
          </cell>
          <cell r="BG3459">
            <v>0</v>
          </cell>
          <cell r="BH3459">
            <v>0</v>
          </cell>
          <cell r="BI3459">
            <v>0</v>
          </cell>
          <cell r="BJ3459">
            <v>0</v>
          </cell>
          <cell r="BK3459">
            <v>0</v>
          </cell>
          <cell r="BL3459">
            <v>0</v>
          </cell>
        </row>
        <row r="3460">
          <cell r="B3460" t="str">
            <v>2.1.07.01.00012</v>
          </cell>
          <cell r="C3460" t="str">
            <v xml:space="preserve">HELICE AGENCIA MARITIMA LTDA.                     </v>
          </cell>
          <cell r="D3460">
            <v>5</v>
          </cell>
          <cell r="E3460">
            <v>0</v>
          </cell>
          <cell r="F3460">
            <v>0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  <cell r="O3460">
            <v>0</v>
          </cell>
          <cell r="P3460">
            <v>0</v>
          </cell>
          <cell r="AO3460">
            <v>0</v>
          </cell>
          <cell r="AP3460">
            <v>0</v>
          </cell>
          <cell r="AQ3460">
            <v>0</v>
          </cell>
          <cell r="AR3460">
            <v>0</v>
          </cell>
          <cell r="AS3460">
            <v>0</v>
          </cell>
          <cell r="AT3460">
            <v>0</v>
          </cell>
          <cell r="AU3460">
            <v>0</v>
          </cell>
          <cell r="AV3460">
            <v>0</v>
          </cell>
          <cell r="AW3460">
            <v>0</v>
          </cell>
          <cell r="AX3460">
            <v>0</v>
          </cell>
          <cell r="AY3460">
            <v>0</v>
          </cell>
          <cell r="AZ3460">
            <v>0</v>
          </cell>
          <cell r="BA3460">
            <v>0</v>
          </cell>
          <cell r="BB3460">
            <v>0</v>
          </cell>
          <cell r="BC3460">
            <v>0</v>
          </cell>
          <cell r="BD3460">
            <v>0</v>
          </cell>
          <cell r="BE3460">
            <v>0</v>
          </cell>
          <cell r="BF3460">
            <v>0</v>
          </cell>
          <cell r="BG3460">
            <v>0</v>
          </cell>
          <cell r="BH3460">
            <v>0</v>
          </cell>
          <cell r="BI3460">
            <v>0</v>
          </cell>
          <cell r="BJ3460">
            <v>0</v>
          </cell>
          <cell r="BK3460">
            <v>0</v>
          </cell>
          <cell r="BL3460">
            <v>0</v>
          </cell>
        </row>
        <row r="3461">
          <cell r="B3461" t="str">
            <v>2.1.07.01.00013</v>
          </cell>
          <cell r="C3461" t="str">
            <v xml:space="preserve">MARIMEX                                           </v>
          </cell>
          <cell r="D3461">
            <v>5</v>
          </cell>
          <cell r="E3461">
            <v>0</v>
          </cell>
          <cell r="F3461">
            <v>0</v>
          </cell>
          <cell r="G3461">
            <v>0</v>
          </cell>
          <cell r="H3461">
            <v>0</v>
          </cell>
          <cell r="I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  <cell r="O3461">
            <v>0</v>
          </cell>
          <cell r="P3461">
            <v>0</v>
          </cell>
          <cell r="AO3461">
            <v>0</v>
          </cell>
          <cell r="AP3461">
            <v>0</v>
          </cell>
          <cell r="AQ3461">
            <v>0</v>
          </cell>
          <cell r="AR3461">
            <v>0</v>
          </cell>
          <cell r="AS3461">
            <v>0</v>
          </cell>
          <cell r="AT3461">
            <v>0</v>
          </cell>
          <cell r="AU3461">
            <v>0</v>
          </cell>
          <cell r="AV3461">
            <v>0</v>
          </cell>
          <cell r="AW3461">
            <v>0</v>
          </cell>
          <cell r="AX3461">
            <v>0</v>
          </cell>
          <cell r="AY3461">
            <v>0</v>
          </cell>
          <cell r="AZ3461">
            <v>0</v>
          </cell>
          <cell r="BA3461">
            <v>0</v>
          </cell>
          <cell r="BB3461">
            <v>0</v>
          </cell>
          <cell r="BC3461">
            <v>0</v>
          </cell>
          <cell r="BD3461">
            <v>0</v>
          </cell>
          <cell r="BE3461">
            <v>0</v>
          </cell>
          <cell r="BF3461">
            <v>0</v>
          </cell>
          <cell r="BG3461">
            <v>0</v>
          </cell>
          <cell r="BH3461">
            <v>0</v>
          </cell>
          <cell r="BI3461">
            <v>0</v>
          </cell>
          <cell r="BJ3461">
            <v>0</v>
          </cell>
          <cell r="BK3461">
            <v>0</v>
          </cell>
          <cell r="BL3461">
            <v>0</v>
          </cell>
        </row>
        <row r="3462">
          <cell r="B3462" t="str">
            <v>2.1.07.01.00014</v>
          </cell>
          <cell r="C3462" t="str">
            <v xml:space="preserve">MULTITRANS TRANSP. ARMAZENS GERAIS LTDA           </v>
          </cell>
          <cell r="D3462">
            <v>5</v>
          </cell>
          <cell r="E3462">
            <v>0</v>
          </cell>
          <cell r="F3462">
            <v>0</v>
          </cell>
          <cell r="G3462">
            <v>0</v>
          </cell>
          <cell r="H3462">
            <v>0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  <cell r="O3462">
            <v>0</v>
          </cell>
          <cell r="P3462">
            <v>0</v>
          </cell>
          <cell r="Q3462">
            <v>0</v>
          </cell>
          <cell r="R3462">
            <v>0</v>
          </cell>
          <cell r="S3462">
            <v>99067.5</v>
          </cell>
          <cell r="T3462">
            <v>146667.5</v>
          </cell>
          <cell r="U3462">
            <v>146667.5</v>
          </cell>
          <cell r="V3462">
            <v>146667.5</v>
          </cell>
          <cell r="W3462">
            <v>146667.5</v>
          </cell>
          <cell r="X3462">
            <v>146667.5</v>
          </cell>
          <cell r="Y3462">
            <v>10</v>
          </cell>
          <cell r="Z3462">
            <v>0</v>
          </cell>
          <cell r="AA3462">
            <v>0</v>
          </cell>
          <cell r="AB3462">
            <v>0</v>
          </cell>
          <cell r="AC3462">
            <v>0</v>
          </cell>
          <cell r="AD3462">
            <v>0</v>
          </cell>
          <cell r="AE3462">
            <v>0</v>
          </cell>
          <cell r="AF3462">
            <v>0</v>
          </cell>
          <cell r="AG3462">
            <v>0</v>
          </cell>
          <cell r="AH3462">
            <v>0</v>
          </cell>
          <cell r="AI3462">
            <v>0</v>
          </cell>
          <cell r="AJ3462">
            <v>0</v>
          </cell>
          <cell r="AK3462">
            <v>0</v>
          </cell>
          <cell r="AL3462">
            <v>0</v>
          </cell>
          <cell r="AM3462">
            <v>0</v>
          </cell>
          <cell r="AN3462">
            <v>0</v>
          </cell>
          <cell r="AO3462">
            <v>0</v>
          </cell>
          <cell r="AP3462">
            <v>0</v>
          </cell>
          <cell r="AQ3462">
            <v>0</v>
          </cell>
          <cell r="AR3462">
            <v>0</v>
          </cell>
          <cell r="AS3462">
            <v>0</v>
          </cell>
          <cell r="AT3462">
            <v>0</v>
          </cell>
          <cell r="AU3462">
            <v>0</v>
          </cell>
          <cell r="AV3462">
            <v>0</v>
          </cell>
          <cell r="AW3462">
            <v>0</v>
          </cell>
          <cell r="AX3462">
            <v>0</v>
          </cell>
          <cell r="AY3462">
            <v>0</v>
          </cell>
          <cell r="AZ3462">
            <v>0</v>
          </cell>
          <cell r="BA3462">
            <v>0</v>
          </cell>
          <cell r="BB3462">
            <v>0</v>
          </cell>
          <cell r="BC3462">
            <v>0</v>
          </cell>
          <cell r="BD3462">
            <v>0</v>
          </cell>
          <cell r="BE3462">
            <v>0</v>
          </cell>
          <cell r="BF3462">
            <v>0</v>
          </cell>
          <cell r="BG3462">
            <v>0</v>
          </cell>
          <cell r="BH3462">
            <v>0</v>
          </cell>
          <cell r="BI3462">
            <v>0</v>
          </cell>
          <cell r="BJ3462">
            <v>0</v>
          </cell>
          <cell r="BK3462">
            <v>0</v>
          </cell>
          <cell r="BL3462">
            <v>0</v>
          </cell>
        </row>
        <row r="3463">
          <cell r="B3463" t="str">
            <v>2.1.07.01.00015</v>
          </cell>
          <cell r="C3463" t="str">
            <v xml:space="preserve">NEPTUNIA S/A                                      </v>
          </cell>
          <cell r="D3463">
            <v>5</v>
          </cell>
          <cell r="E3463">
            <v>0</v>
          </cell>
          <cell r="F3463">
            <v>0</v>
          </cell>
          <cell r="G3463">
            <v>0</v>
          </cell>
          <cell r="H3463">
            <v>0</v>
          </cell>
          <cell r="I3463">
            <v>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  <cell r="O3463">
            <v>0</v>
          </cell>
          <cell r="P3463">
            <v>0</v>
          </cell>
          <cell r="AO3463">
            <v>0</v>
          </cell>
          <cell r="AP3463">
            <v>0</v>
          </cell>
          <cell r="AQ3463">
            <v>0</v>
          </cell>
          <cell r="AR3463">
            <v>0</v>
          </cell>
          <cell r="AS3463">
            <v>0</v>
          </cell>
          <cell r="AT3463">
            <v>0</v>
          </cell>
          <cell r="AU3463">
            <v>0</v>
          </cell>
          <cell r="AV3463">
            <v>0</v>
          </cell>
          <cell r="AW3463">
            <v>0</v>
          </cell>
          <cell r="AX3463">
            <v>0</v>
          </cell>
          <cell r="AY3463">
            <v>0</v>
          </cell>
          <cell r="AZ3463">
            <v>0</v>
          </cell>
          <cell r="BA3463">
            <v>0</v>
          </cell>
          <cell r="BB3463">
            <v>0</v>
          </cell>
          <cell r="BC3463">
            <v>0</v>
          </cell>
          <cell r="BD3463">
            <v>0</v>
          </cell>
          <cell r="BE3463">
            <v>0</v>
          </cell>
          <cell r="BF3463">
            <v>0</v>
          </cell>
          <cell r="BG3463">
            <v>0</v>
          </cell>
          <cell r="BH3463">
            <v>0</v>
          </cell>
          <cell r="BI3463">
            <v>0</v>
          </cell>
          <cell r="BJ3463">
            <v>0</v>
          </cell>
          <cell r="BK3463">
            <v>0</v>
          </cell>
          <cell r="BL3463">
            <v>0</v>
          </cell>
        </row>
        <row r="3464">
          <cell r="B3464" t="str">
            <v>2.1.07.01.00016</v>
          </cell>
          <cell r="C3464" t="str">
            <v xml:space="preserve">PEIU SOC.DE PROPOSITO ESPECIFICO SPE-SA           </v>
          </cell>
          <cell r="D3464">
            <v>5</v>
          </cell>
          <cell r="E3464">
            <v>0</v>
          </cell>
          <cell r="F3464">
            <v>0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0</v>
          </cell>
          <cell r="L3464">
            <v>0</v>
          </cell>
          <cell r="M3464">
            <v>0</v>
          </cell>
          <cell r="N3464">
            <v>0</v>
          </cell>
          <cell r="O3464">
            <v>0</v>
          </cell>
          <cell r="P3464">
            <v>0</v>
          </cell>
          <cell r="Q3464">
            <v>124378.26</v>
          </cell>
          <cell r="R3464">
            <v>124378.26</v>
          </cell>
          <cell r="S3464">
            <v>124378.26</v>
          </cell>
          <cell r="T3464">
            <v>124378.26</v>
          </cell>
          <cell r="U3464">
            <v>124378.26</v>
          </cell>
          <cell r="V3464">
            <v>124378.26</v>
          </cell>
          <cell r="W3464">
            <v>124378.26</v>
          </cell>
          <cell r="X3464">
            <v>124378.26</v>
          </cell>
          <cell r="Y3464">
            <v>0</v>
          </cell>
          <cell r="Z3464">
            <v>0</v>
          </cell>
          <cell r="AA3464">
            <v>0</v>
          </cell>
          <cell r="AB3464">
            <v>0</v>
          </cell>
          <cell r="AC3464">
            <v>0</v>
          </cell>
          <cell r="AD3464">
            <v>0</v>
          </cell>
          <cell r="AE3464">
            <v>0</v>
          </cell>
          <cell r="AF3464">
            <v>0</v>
          </cell>
          <cell r="AG3464">
            <v>0</v>
          </cell>
          <cell r="AH3464">
            <v>79215.88</v>
          </cell>
          <cell r="AI3464">
            <v>51775.82</v>
          </cell>
          <cell r="AJ3464">
            <v>51775.82</v>
          </cell>
          <cell r="AK3464">
            <v>51775.82</v>
          </cell>
          <cell r="AL3464">
            <v>0</v>
          </cell>
          <cell r="AM3464">
            <v>0</v>
          </cell>
          <cell r="AN3464">
            <v>0</v>
          </cell>
          <cell r="AO3464">
            <v>0</v>
          </cell>
          <cell r="AP3464">
            <v>0</v>
          </cell>
          <cell r="AQ3464">
            <v>0</v>
          </cell>
          <cell r="AR3464">
            <v>0</v>
          </cell>
          <cell r="AS3464">
            <v>0</v>
          </cell>
          <cell r="AT3464">
            <v>0</v>
          </cell>
          <cell r="AU3464">
            <v>0</v>
          </cell>
          <cell r="AV3464">
            <v>0</v>
          </cell>
          <cell r="AW3464">
            <v>0</v>
          </cell>
          <cell r="AX3464">
            <v>0</v>
          </cell>
          <cell r="AY3464">
            <v>0</v>
          </cell>
          <cell r="AZ3464">
            <v>0</v>
          </cell>
          <cell r="BA3464">
            <v>0</v>
          </cell>
          <cell r="BB3464">
            <v>0</v>
          </cell>
          <cell r="BC3464">
            <v>0</v>
          </cell>
          <cell r="BD3464">
            <v>0</v>
          </cell>
          <cell r="BE3464">
            <v>0</v>
          </cell>
          <cell r="BF3464">
            <v>0</v>
          </cell>
          <cell r="BG3464">
            <v>0</v>
          </cell>
          <cell r="BH3464">
            <v>0</v>
          </cell>
          <cell r="BI3464">
            <v>0</v>
          </cell>
          <cell r="BJ3464">
            <v>0</v>
          </cell>
          <cell r="BK3464">
            <v>0</v>
          </cell>
          <cell r="BL3464">
            <v>0</v>
          </cell>
        </row>
        <row r="3465">
          <cell r="B3465" t="str">
            <v>2.1.07.01.00017</v>
          </cell>
          <cell r="C3465" t="str">
            <v xml:space="preserve">RODRIMAR S/A                                      </v>
          </cell>
          <cell r="D3465">
            <v>5</v>
          </cell>
          <cell r="E3465">
            <v>0</v>
          </cell>
          <cell r="F3465">
            <v>0</v>
          </cell>
          <cell r="G3465">
            <v>0</v>
          </cell>
          <cell r="H3465">
            <v>0</v>
          </cell>
          <cell r="I3465">
            <v>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  <cell r="O3465">
            <v>0</v>
          </cell>
          <cell r="P3465">
            <v>0</v>
          </cell>
          <cell r="Q3465">
            <v>-56061.8</v>
          </cell>
          <cell r="R3465">
            <v>-104208.72</v>
          </cell>
          <cell r="S3465">
            <v>-195716.17</v>
          </cell>
          <cell r="T3465">
            <v>-196177.91</v>
          </cell>
          <cell r="U3465">
            <v>-196177.91</v>
          </cell>
          <cell r="V3465">
            <v>-226625.83</v>
          </cell>
          <cell r="W3465">
            <v>-236304.68</v>
          </cell>
          <cell r="X3465">
            <v>-233333.68</v>
          </cell>
          <cell r="Y3465">
            <v>47236.480000000003</v>
          </cell>
          <cell r="Z3465">
            <v>73391.850000000006</v>
          </cell>
          <cell r="AA3465">
            <v>6362.75</v>
          </cell>
          <cell r="AB3465">
            <v>3235.75</v>
          </cell>
          <cell r="AC3465">
            <v>0</v>
          </cell>
          <cell r="AD3465">
            <v>-865.43</v>
          </cell>
          <cell r="AE3465">
            <v>-865.43</v>
          </cell>
          <cell r="AF3465">
            <v>-865.43</v>
          </cell>
          <cell r="AG3465">
            <v>8759.8799999999992</v>
          </cell>
          <cell r="AH3465">
            <v>-420</v>
          </cell>
          <cell r="AI3465">
            <v>1936.97</v>
          </cell>
          <cell r="AJ3465">
            <v>0</v>
          </cell>
          <cell r="AK3465">
            <v>103.09</v>
          </cell>
          <cell r="AL3465">
            <v>-47334.41</v>
          </cell>
          <cell r="AM3465">
            <v>-2330.41</v>
          </cell>
          <cell r="AN3465">
            <v>13277.82</v>
          </cell>
          <cell r="AO3465">
            <v>55713.47</v>
          </cell>
          <cell r="AP3465">
            <v>103.09</v>
          </cell>
          <cell r="AQ3465">
            <v>103.09</v>
          </cell>
          <cell r="AR3465">
            <v>103.09</v>
          </cell>
          <cell r="AS3465">
            <v>103.09</v>
          </cell>
          <cell r="AT3465">
            <v>103.09</v>
          </cell>
          <cell r="AU3465">
            <v>206.19</v>
          </cell>
          <cell r="AV3465">
            <v>103.09</v>
          </cell>
          <cell r="AW3465">
            <v>103.09</v>
          </cell>
          <cell r="AX3465">
            <v>103.09</v>
          </cell>
          <cell r="AY3465">
            <v>103.09</v>
          </cell>
          <cell r="AZ3465">
            <v>103.09</v>
          </cell>
          <cell r="BA3465">
            <v>103.09</v>
          </cell>
          <cell r="BB3465">
            <v>103.09</v>
          </cell>
          <cell r="BC3465">
            <v>103.09</v>
          </cell>
          <cell r="BD3465">
            <v>0</v>
          </cell>
          <cell r="BE3465">
            <v>0</v>
          </cell>
          <cell r="BF3465">
            <v>0</v>
          </cell>
          <cell r="BG3465">
            <v>0</v>
          </cell>
          <cell r="BH3465">
            <v>0</v>
          </cell>
          <cell r="BI3465">
            <v>0</v>
          </cell>
          <cell r="BJ3465">
            <v>0</v>
          </cell>
          <cell r="BK3465">
            <v>0</v>
          </cell>
          <cell r="BL3465">
            <v>0</v>
          </cell>
        </row>
        <row r="3466">
          <cell r="B3466" t="str">
            <v>2.1.07.01.00018</v>
          </cell>
          <cell r="C3466" t="str">
            <v xml:space="preserve">S/A MARITIMAS EUROBRAS                            </v>
          </cell>
          <cell r="D3466">
            <v>5</v>
          </cell>
          <cell r="E3466">
            <v>0</v>
          </cell>
          <cell r="F3466">
            <v>0</v>
          </cell>
          <cell r="G3466">
            <v>0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  <cell r="Q3466">
            <v>0</v>
          </cell>
          <cell r="R3466">
            <v>131885.71</v>
          </cell>
          <cell r="S3466">
            <v>134423.79999999999</v>
          </cell>
          <cell r="T3466">
            <v>133344.16</v>
          </cell>
          <cell r="U3466">
            <v>133344.16</v>
          </cell>
          <cell r="V3466">
            <v>133344.16</v>
          </cell>
          <cell r="W3466">
            <v>135631.32</v>
          </cell>
          <cell r="X3466">
            <v>162957.25</v>
          </cell>
          <cell r="Y3466">
            <v>0</v>
          </cell>
          <cell r="Z3466">
            <v>-1079.6400000000001</v>
          </cell>
          <cell r="AA3466">
            <v>1079.6400000000001</v>
          </cell>
          <cell r="AB3466">
            <v>7652.62</v>
          </cell>
          <cell r="AC3466">
            <v>865.43</v>
          </cell>
          <cell r="AD3466">
            <v>865.43</v>
          </cell>
          <cell r="AE3466">
            <v>865.43</v>
          </cell>
          <cell r="AF3466">
            <v>865.43</v>
          </cell>
          <cell r="AG3466">
            <v>0</v>
          </cell>
          <cell r="AH3466">
            <v>0</v>
          </cell>
          <cell r="AI3466">
            <v>0</v>
          </cell>
          <cell r="AJ3466">
            <v>0</v>
          </cell>
          <cell r="AK3466">
            <v>0</v>
          </cell>
          <cell r="AL3466">
            <v>0</v>
          </cell>
          <cell r="AM3466">
            <v>0</v>
          </cell>
          <cell r="AN3466">
            <v>200306.14</v>
          </cell>
          <cell r="AO3466">
            <v>158208.76</v>
          </cell>
          <cell r="AP3466">
            <v>18313.95</v>
          </cell>
          <cell r="AQ3466">
            <v>18313.95</v>
          </cell>
          <cell r="AR3466">
            <v>18313.95</v>
          </cell>
          <cell r="AS3466">
            <v>18313.95</v>
          </cell>
          <cell r="AT3466">
            <v>18313.95</v>
          </cell>
          <cell r="AU3466">
            <v>18313.95</v>
          </cell>
          <cell r="AV3466">
            <v>18313.95</v>
          </cell>
          <cell r="AW3466">
            <v>18313.95</v>
          </cell>
          <cell r="AX3466">
            <v>18313.95</v>
          </cell>
          <cell r="AY3466">
            <v>18313.95</v>
          </cell>
          <cell r="AZ3466">
            <v>225653.89</v>
          </cell>
          <cell r="BA3466">
            <v>225653.89</v>
          </cell>
          <cell r="BB3466">
            <v>225653.89</v>
          </cell>
          <cell r="BC3466">
            <v>225653.89</v>
          </cell>
          <cell r="BD3466">
            <v>0</v>
          </cell>
          <cell r="BE3466">
            <v>0</v>
          </cell>
          <cell r="BF3466">
            <v>0</v>
          </cell>
          <cell r="BG3466">
            <v>0</v>
          </cell>
          <cell r="BH3466">
            <v>0</v>
          </cell>
          <cell r="BI3466">
            <v>0</v>
          </cell>
          <cell r="BJ3466">
            <v>0</v>
          </cell>
          <cell r="BK3466">
            <v>0</v>
          </cell>
          <cell r="BL3466">
            <v>0</v>
          </cell>
        </row>
        <row r="3467">
          <cell r="B3467" t="str">
            <v>2.1.07.01.00019</v>
          </cell>
          <cell r="C3467" t="str">
            <v xml:space="preserve">SAFE PORT AGENCIA MARITIMA OP.LTDA.               </v>
          </cell>
          <cell r="D3467">
            <v>5</v>
          </cell>
          <cell r="E3467">
            <v>0</v>
          </cell>
          <cell r="F3467">
            <v>0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>
            <v>0</v>
          </cell>
          <cell r="AO3467">
            <v>0</v>
          </cell>
          <cell r="AP3467">
            <v>0</v>
          </cell>
          <cell r="AQ3467">
            <v>0</v>
          </cell>
          <cell r="AR3467">
            <v>0</v>
          </cell>
          <cell r="AS3467">
            <v>0</v>
          </cell>
          <cell r="AT3467">
            <v>0</v>
          </cell>
          <cell r="AU3467">
            <v>0</v>
          </cell>
          <cell r="AV3467">
            <v>0</v>
          </cell>
          <cell r="AW3467">
            <v>0</v>
          </cell>
          <cell r="AX3467">
            <v>0</v>
          </cell>
          <cell r="AY3467">
            <v>0</v>
          </cell>
          <cell r="AZ3467">
            <v>0</v>
          </cell>
          <cell r="BA3467">
            <v>0</v>
          </cell>
          <cell r="BB3467">
            <v>0</v>
          </cell>
          <cell r="BC3467">
            <v>0</v>
          </cell>
          <cell r="BD3467">
            <v>0</v>
          </cell>
          <cell r="BE3467">
            <v>0</v>
          </cell>
          <cell r="BF3467">
            <v>0</v>
          </cell>
          <cell r="BG3467">
            <v>0</v>
          </cell>
          <cell r="BH3467">
            <v>0</v>
          </cell>
          <cell r="BI3467">
            <v>0</v>
          </cell>
          <cell r="BJ3467">
            <v>0</v>
          </cell>
          <cell r="BK3467">
            <v>0</v>
          </cell>
          <cell r="BL3467">
            <v>0</v>
          </cell>
        </row>
        <row r="3468">
          <cell r="B3468" t="str">
            <v>2.1.07.01.00020</v>
          </cell>
          <cell r="C3468" t="str">
            <v xml:space="preserve">ULTRAFERTIL S/A                                   </v>
          </cell>
          <cell r="D3468">
            <v>5</v>
          </cell>
          <cell r="E3468">
            <v>0</v>
          </cell>
          <cell r="F3468">
            <v>0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  <cell r="T3468">
            <v>0</v>
          </cell>
          <cell r="U3468">
            <v>0</v>
          </cell>
          <cell r="V3468">
            <v>0</v>
          </cell>
          <cell r="W3468">
            <v>0</v>
          </cell>
          <cell r="X3468">
            <v>0</v>
          </cell>
          <cell r="Y3468">
            <v>0</v>
          </cell>
          <cell r="Z3468">
            <v>0</v>
          </cell>
          <cell r="AA3468">
            <v>0</v>
          </cell>
          <cell r="AB3468">
            <v>0</v>
          </cell>
          <cell r="AC3468">
            <v>0</v>
          </cell>
          <cell r="AD3468">
            <v>0</v>
          </cell>
          <cell r="AE3468">
            <v>0</v>
          </cell>
          <cell r="AF3468">
            <v>0</v>
          </cell>
          <cell r="AG3468">
            <v>0</v>
          </cell>
          <cell r="AH3468">
            <v>0</v>
          </cell>
          <cell r="AI3468">
            <v>0</v>
          </cell>
          <cell r="AJ3468">
            <v>0</v>
          </cell>
          <cell r="AK3468">
            <v>0</v>
          </cell>
          <cell r="AL3468">
            <v>0</v>
          </cell>
          <cell r="AM3468">
            <v>85949.37</v>
          </cell>
          <cell r="AN3468">
            <v>63147.45</v>
          </cell>
          <cell r="AO3468">
            <v>0</v>
          </cell>
          <cell r="AP3468">
            <v>0</v>
          </cell>
          <cell r="AQ3468">
            <v>0</v>
          </cell>
          <cell r="AR3468">
            <v>0</v>
          </cell>
          <cell r="AS3468">
            <v>0</v>
          </cell>
          <cell r="AT3468">
            <v>0</v>
          </cell>
          <cell r="AU3468">
            <v>0</v>
          </cell>
          <cell r="AV3468">
            <v>0</v>
          </cell>
          <cell r="AW3468">
            <v>126420.16</v>
          </cell>
          <cell r="AX3468">
            <v>0</v>
          </cell>
          <cell r="AY3468">
            <v>0</v>
          </cell>
          <cell r="AZ3468">
            <v>0</v>
          </cell>
          <cell r="BA3468">
            <v>0</v>
          </cell>
          <cell r="BB3468">
            <v>0</v>
          </cell>
          <cell r="BC3468">
            <v>0</v>
          </cell>
          <cell r="BD3468">
            <v>0</v>
          </cell>
          <cell r="BE3468">
            <v>0</v>
          </cell>
          <cell r="BF3468">
            <v>0</v>
          </cell>
          <cell r="BG3468">
            <v>0</v>
          </cell>
          <cell r="BH3468">
            <v>0</v>
          </cell>
          <cell r="BI3468">
            <v>0</v>
          </cell>
          <cell r="BJ3468">
            <v>0</v>
          </cell>
          <cell r="BK3468">
            <v>0</v>
          </cell>
          <cell r="BL3468">
            <v>0</v>
          </cell>
        </row>
        <row r="3469">
          <cell r="B3469" t="str">
            <v>2.1.07.01.00021</v>
          </cell>
          <cell r="C3469" t="str">
            <v xml:space="preserve">TERMINAIS PORTUARIOS DA PONTA DO FELIX S          </v>
          </cell>
          <cell r="D3469">
            <v>5</v>
          </cell>
          <cell r="E3469">
            <v>0</v>
          </cell>
          <cell r="F3469">
            <v>0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  <cell r="O3469">
            <v>0</v>
          </cell>
          <cell r="P3469">
            <v>0</v>
          </cell>
          <cell r="Q3469">
            <v>54845.24</v>
          </cell>
          <cell r="R3469">
            <v>54845.24</v>
          </cell>
          <cell r="S3469">
            <v>54845.24</v>
          </cell>
          <cell r="T3469">
            <v>54845.24</v>
          </cell>
          <cell r="U3469">
            <v>54845.24</v>
          </cell>
          <cell r="V3469">
            <v>54845.24</v>
          </cell>
          <cell r="W3469">
            <v>54845.24</v>
          </cell>
          <cell r="X3469">
            <v>54845.24</v>
          </cell>
          <cell r="Y3469">
            <v>54845.24</v>
          </cell>
          <cell r="Z3469">
            <v>54845.24</v>
          </cell>
          <cell r="AA3469">
            <v>54845.24</v>
          </cell>
          <cell r="AB3469">
            <v>0</v>
          </cell>
          <cell r="AC3469">
            <v>0</v>
          </cell>
          <cell r="AD3469">
            <v>0</v>
          </cell>
          <cell r="AE3469">
            <v>0</v>
          </cell>
          <cell r="AF3469">
            <v>0</v>
          </cell>
          <cell r="AG3469">
            <v>0</v>
          </cell>
          <cell r="AH3469">
            <v>0</v>
          </cell>
          <cell r="AI3469">
            <v>0</v>
          </cell>
          <cell r="AJ3469">
            <v>0</v>
          </cell>
          <cell r="AK3469">
            <v>0</v>
          </cell>
          <cell r="AL3469">
            <v>0</v>
          </cell>
          <cell r="AM3469">
            <v>0</v>
          </cell>
          <cell r="AN3469">
            <v>0</v>
          </cell>
          <cell r="AO3469">
            <v>0</v>
          </cell>
          <cell r="AP3469">
            <v>0</v>
          </cell>
          <cell r="AQ3469">
            <v>0</v>
          </cell>
          <cell r="AR3469">
            <v>0</v>
          </cell>
          <cell r="AS3469">
            <v>0</v>
          </cell>
          <cell r="AT3469">
            <v>0</v>
          </cell>
          <cell r="AU3469">
            <v>0</v>
          </cell>
          <cell r="AV3469">
            <v>0</v>
          </cell>
          <cell r="AW3469">
            <v>0</v>
          </cell>
          <cell r="AX3469">
            <v>0</v>
          </cell>
          <cell r="AY3469">
            <v>0</v>
          </cell>
          <cell r="AZ3469">
            <v>0</v>
          </cell>
          <cell r="BA3469">
            <v>0</v>
          </cell>
          <cell r="BB3469">
            <v>0</v>
          </cell>
          <cell r="BC3469">
            <v>0</v>
          </cell>
          <cell r="BD3469">
            <v>0</v>
          </cell>
          <cell r="BE3469">
            <v>0</v>
          </cell>
          <cell r="BF3469">
            <v>0</v>
          </cell>
          <cell r="BG3469">
            <v>0</v>
          </cell>
          <cell r="BH3469">
            <v>0</v>
          </cell>
          <cell r="BI3469">
            <v>0</v>
          </cell>
          <cell r="BJ3469">
            <v>0</v>
          </cell>
          <cell r="BK3469">
            <v>0</v>
          </cell>
          <cell r="BL3469">
            <v>0</v>
          </cell>
        </row>
        <row r="3470">
          <cell r="B3470" t="str">
            <v>2.1.07.01.00022</v>
          </cell>
          <cell r="C3470" t="str">
            <v xml:space="preserve">COMPANHIA DOCAS DO ESPIRITO SANTO                 </v>
          </cell>
          <cell r="D3470">
            <v>5</v>
          </cell>
          <cell r="E3470">
            <v>0</v>
          </cell>
          <cell r="F3470">
            <v>0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  <cell r="O3470">
            <v>0</v>
          </cell>
          <cell r="P3470">
            <v>0</v>
          </cell>
          <cell r="AO3470">
            <v>0</v>
          </cell>
          <cell r="AP3470">
            <v>0</v>
          </cell>
          <cell r="AQ3470">
            <v>0</v>
          </cell>
          <cell r="AR3470">
            <v>0</v>
          </cell>
          <cell r="AS3470">
            <v>0</v>
          </cell>
          <cell r="AT3470">
            <v>0</v>
          </cell>
          <cell r="AU3470">
            <v>0</v>
          </cell>
          <cell r="AV3470">
            <v>0</v>
          </cell>
          <cell r="AW3470">
            <v>0</v>
          </cell>
          <cell r="AX3470">
            <v>0</v>
          </cell>
          <cell r="AY3470">
            <v>0</v>
          </cell>
          <cell r="AZ3470">
            <v>0</v>
          </cell>
          <cell r="BA3470">
            <v>0</v>
          </cell>
          <cell r="BB3470">
            <v>0</v>
          </cell>
          <cell r="BC3470">
            <v>0</v>
          </cell>
          <cell r="BD3470">
            <v>0</v>
          </cell>
          <cell r="BE3470">
            <v>0</v>
          </cell>
          <cell r="BF3470">
            <v>0</v>
          </cell>
          <cell r="BG3470">
            <v>0</v>
          </cell>
          <cell r="BH3470">
            <v>0</v>
          </cell>
          <cell r="BI3470">
            <v>0</v>
          </cell>
          <cell r="BJ3470">
            <v>0</v>
          </cell>
          <cell r="BK3470">
            <v>0</v>
          </cell>
          <cell r="BL3470">
            <v>0</v>
          </cell>
        </row>
        <row r="3471">
          <cell r="B3471" t="str">
            <v>2.1.07.01.00023</v>
          </cell>
          <cell r="C3471" t="str">
            <v xml:space="preserve">CENTRO SUL SERVICOS MARITIMOS LTDA                </v>
          </cell>
          <cell r="D3471">
            <v>5</v>
          </cell>
          <cell r="E3471">
            <v>0</v>
          </cell>
          <cell r="F3471">
            <v>0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  <cell r="O3471">
            <v>0</v>
          </cell>
          <cell r="P3471">
            <v>0</v>
          </cell>
          <cell r="AO3471">
            <v>0</v>
          </cell>
          <cell r="AP3471">
            <v>0</v>
          </cell>
          <cell r="AQ3471">
            <v>0</v>
          </cell>
          <cell r="AR3471">
            <v>0</v>
          </cell>
          <cell r="AS3471">
            <v>0</v>
          </cell>
          <cell r="AT3471">
            <v>0</v>
          </cell>
          <cell r="AU3471">
            <v>0</v>
          </cell>
          <cell r="AV3471">
            <v>0</v>
          </cell>
          <cell r="AW3471">
            <v>0</v>
          </cell>
          <cell r="AX3471">
            <v>0</v>
          </cell>
          <cell r="AY3471">
            <v>0</v>
          </cell>
          <cell r="AZ3471">
            <v>0</v>
          </cell>
          <cell r="BA3471">
            <v>0</v>
          </cell>
          <cell r="BB3471">
            <v>0</v>
          </cell>
          <cell r="BC3471">
            <v>0</v>
          </cell>
          <cell r="BD3471">
            <v>0</v>
          </cell>
          <cell r="BE3471">
            <v>0</v>
          </cell>
          <cell r="BF3471">
            <v>0</v>
          </cell>
          <cell r="BG3471">
            <v>0</v>
          </cell>
          <cell r="BH3471">
            <v>0</v>
          </cell>
          <cell r="BI3471">
            <v>0</v>
          </cell>
          <cell r="BJ3471">
            <v>0</v>
          </cell>
          <cell r="BK3471">
            <v>0</v>
          </cell>
          <cell r="BL3471">
            <v>0</v>
          </cell>
        </row>
        <row r="3472">
          <cell r="B3472" t="str">
            <v>2.1.07.01.00024</v>
          </cell>
          <cell r="C3472" t="str">
            <v xml:space="preserve">LITORAL AGENCIA MARITIMA LTDA                     </v>
          </cell>
          <cell r="D3472">
            <v>5</v>
          </cell>
          <cell r="E3472">
            <v>0</v>
          </cell>
          <cell r="F3472">
            <v>0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  <cell r="O3472">
            <v>0</v>
          </cell>
          <cell r="P3472">
            <v>0</v>
          </cell>
          <cell r="Q3472">
            <v>0</v>
          </cell>
          <cell r="R3472">
            <v>-540.24</v>
          </cell>
          <cell r="S3472">
            <v>-540.24</v>
          </cell>
          <cell r="T3472">
            <v>-540.24</v>
          </cell>
          <cell r="U3472">
            <v>-540.24</v>
          </cell>
          <cell r="V3472">
            <v>-540.24</v>
          </cell>
          <cell r="W3472">
            <v>-540.24</v>
          </cell>
          <cell r="X3472">
            <v>-540.24</v>
          </cell>
          <cell r="Y3472">
            <v>-540.24</v>
          </cell>
          <cell r="Z3472">
            <v>-540.24</v>
          </cell>
          <cell r="AA3472">
            <v>-540.24</v>
          </cell>
          <cell r="AB3472">
            <v>0</v>
          </cell>
          <cell r="AC3472">
            <v>0</v>
          </cell>
          <cell r="AD3472">
            <v>0</v>
          </cell>
          <cell r="AE3472">
            <v>0</v>
          </cell>
          <cell r="AF3472">
            <v>0</v>
          </cell>
          <cell r="AG3472">
            <v>0</v>
          </cell>
          <cell r="AH3472">
            <v>0</v>
          </cell>
          <cell r="AI3472">
            <v>0</v>
          </cell>
          <cell r="AJ3472">
            <v>0</v>
          </cell>
          <cell r="AK3472">
            <v>0</v>
          </cell>
          <cell r="AL3472">
            <v>0</v>
          </cell>
          <cell r="AM3472">
            <v>0</v>
          </cell>
          <cell r="AN3472">
            <v>0</v>
          </cell>
          <cell r="AO3472">
            <v>0</v>
          </cell>
          <cell r="AP3472">
            <v>0</v>
          </cell>
          <cell r="AQ3472">
            <v>0</v>
          </cell>
          <cell r="AR3472">
            <v>0</v>
          </cell>
          <cell r="AS3472">
            <v>0</v>
          </cell>
          <cell r="AT3472">
            <v>0</v>
          </cell>
          <cell r="AU3472">
            <v>0</v>
          </cell>
          <cell r="AV3472">
            <v>0</v>
          </cell>
          <cell r="AW3472">
            <v>0</v>
          </cell>
          <cell r="AX3472">
            <v>0</v>
          </cell>
          <cell r="AY3472">
            <v>0</v>
          </cell>
          <cell r="AZ3472">
            <v>0</v>
          </cell>
          <cell r="BA3472">
            <v>0</v>
          </cell>
          <cell r="BB3472">
            <v>0</v>
          </cell>
          <cell r="BC3472">
            <v>0</v>
          </cell>
          <cell r="BD3472">
            <v>0</v>
          </cell>
          <cell r="BE3472">
            <v>0</v>
          </cell>
          <cell r="BF3472">
            <v>0</v>
          </cell>
          <cell r="BG3472">
            <v>0</v>
          </cell>
          <cell r="BH3472">
            <v>0</v>
          </cell>
          <cell r="BI3472">
            <v>0</v>
          </cell>
          <cell r="BJ3472">
            <v>0</v>
          </cell>
          <cell r="BK3472">
            <v>0</v>
          </cell>
          <cell r="BL3472">
            <v>0</v>
          </cell>
        </row>
        <row r="3473">
          <cell r="B3473" t="str">
            <v>2.1.07.01.00025</v>
          </cell>
          <cell r="C3473" t="str">
            <v xml:space="preserve">ITS INTERTEK TESTING SERV. DO BR                  </v>
          </cell>
          <cell r="D3473">
            <v>5</v>
          </cell>
          <cell r="E3473">
            <v>0</v>
          </cell>
          <cell r="F3473">
            <v>0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  <cell r="O3473">
            <v>0</v>
          </cell>
          <cell r="P3473">
            <v>0</v>
          </cell>
          <cell r="Q3473">
            <v>1068.47</v>
          </cell>
          <cell r="R3473">
            <v>1068.47</v>
          </cell>
          <cell r="S3473">
            <v>1068.47</v>
          </cell>
          <cell r="T3473">
            <v>1068.47</v>
          </cell>
          <cell r="U3473">
            <v>1068.47</v>
          </cell>
          <cell r="V3473">
            <v>1068.47</v>
          </cell>
          <cell r="W3473">
            <v>1068.47</v>
          </cell>
          <cell r="X3473">
            <v>1068.47</v>
          </cell>
          <cell r="Y3473">
            <v>1068.47</v>
          </cell>
          <cell r="Z3473">
            <v>1068.47</v>
          </cell>
          <cell r="AA3473">
            <v>1068.47</v>
          </cell>
          <cell r="AB3473">
            <v>0</v>
          </cell>
          <cell r="AC3473">
            <v>0</v>
          </cell>
          <cell r="AD3473">
            <v>0</v>
          </cell>
          <cell r="AE3473">
            <v>0</v>
          </cell>
          <cell r="AF3473">
            <v>0</v>
          </cell>
          <cell r="AG3473">
            <v>0</v>
          </cell>
          <cell r="AH3473">
            <v>0</v>
          </cell>
          <cell r="AI3473">
            <v>0</v>
          </cell>
          <cell r="AJ3473">
            <v>0</v>
          </cell>
          <cell r="AK3473">
            <v>0</v>
          </cell>
          <cell r="AL3473">
            <v>0</v>
          </cell>
          <cell r="AM3473">
            <v>0</v>
          </cell>
          <cell r="AN3473">
            <v>0</v>
          </cell>
          <cell r="AO3473">
            <v>0</v>
          </cell>
          <cell r="AP3473">
            <v>0</v>
          </cell>
          <cell r="AQ3473">
            <v>0</v>
          </cell>
          <cell r="AR3473">
            <v>0</v>
          </cell>
          <cell r="AS3473">
            <v>0</v>
          </cell>
          <cell r="AT3473">
            <v>0</v>
          </cell>
          <cell r="AU3473">
            <v>0</v>
          </cell>
          <cell r="AV3473">
            <v>0</v>
          </cell>
          <cell r="AW3473">
            <v>0</v>
          </cell>
          <cell r="AX3473">
            <v>0</v>
          </cell>
          <cell r="AY3473">
            <v>0</v>
          </cell>
          <cell r="AZ3473">
            <v>0</v>
          </cell>
          <cell r="BA3473">
            <v>0</v>
          </cell>
          <cell r="BB3473">
            <v>0</v>
          </cell>
          <cell r="BC3473">
            <v>0</v>
          </cell>
          <cell r="BD3473">
            <v>0</v>
          </cell>
          <cell r="BE3473">
            <v>0</v>
          </cell>
          <cell r="BF3473">
            <v>0</v>
          </cell>
          <cell r="BG3473">
            <v>0</v>
          </cell>
          <cell r="BH3473">
            <v>0</v>
          </cell>
          <cell r="BI3473">
            <v>0</v>
          </cell>
          <cell r="BJ3473">
            <v>0</v>
          </cell>
          <cell r="BK3473">
            <v>0</v>
          </cell>
          <cell r="BL3473">
            <v>0</v>
          </cell>
        </row>
        <row r="3474">
          <cell r="B3474" t="str">
            <v>2.1.07.01.00027</v>
          </cell>
          <cell r="C3474" t="str">
            <v xml:space="preserve">CABOTO COMERCIAL E MARITIMA LTDA                  </v>
          </cell>
          <cell r="D3474">
            <v>5</v>
          </cell>
          <cell r="E3474">
            <v>0</v>
          </cell>
          <cell r="F3474">
            <v>0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  <cell r="O3474">
            <v>0</v>
          </cell>
          <cell r="P3474">
            <v>0</v>
          </cell>
          <cell r="Q3474">
            <v>0</v>
          </cell>
          <cell r="R3474">
            <v>0</v>
          </cell>
          <cell r="S3474">
            <v>0</v>
          </cell>
          <cell r="T3474">
            <v>0</v>
          </cell>
          <cell r="U3474">
            <v>0</v>
          </cell>
          <cell r="V3474">
            <v>0</v>
          </cell>
          <cell r="W3474">
            <v>0</v>
          </cell>
          <cell r="X3474">
            <v>6044.03</v>
          </cell>
          <cell r="Y3474">
            <v>-543.22</v>
          </cell>
          <cell r="Z3474">
            <v>14332.31</v>
          </cell>
          <cell r="AA3474">
            <v>-543.22</v>
          </cell>
          <cell r="AB3474">
            <v>11343.09</v>
          </cell>
          <cell r="AC3474">
            <v>351.33</v>
          </cell>
          <cell r="AD3474">
            <v>351.33</v>
          </cell>
          <cell r="AE3474">
            <v>0</v>
          </cell>
          <cell r="AF3474">
            <v>530.89</v>
          </cell>
          <cell r="AG3474">
            <v>0</v>
          </cell>
          <cell r="AH3474">
            <v>0</v>
          </cell>
          <cell r="AI3474">
            <v>15588.14</v>
          </cell>
          <cell r="AJ3474">
            <v>0</v>
          </cell>
          <cell r="AK3474">
            <v>0</v>
          </cell>
          <cell r="AL3474">
            <v>0</v>
          </cell>
          <cell r="AM3474">
            <v>0</v>
          </cell>
          <cell r="AN3474">
            <v>0</v>
          </cell>
          <cell r="AO3474">
            <v>0</v>
          </cell>
          <cell r="AP3474">
            <v>0</v>
          </cell>
          <cell r="AQ3474">
            <v>0</v>
          </cell>
          <cell r="AR3474">
            <v>0</v>
          </cell>
          <cell r="AS3474">
            <v>0</v>
          </cell>
          <cell r="AT3474">
            <v>0</v>
          </cell>
          <cell r="AU3474">
            <v>0.01</v>
          </cell>
          <cell r="AV3474">
            <v>0.01</v>
          </cell>
          <cell r="AW3474">
            <v>0.01</v>
          </cell>
          <cell r="AX3474">
            <v>0.01</v>
          </cell>
          <cell r="AY3474">
            <v>0.01</v>
          </cell>
          <cell r="AZ3474">
            <v>0</v>
          </cell>
          <cell r="BA3474">
            <v>0</v>
          </cell>
          <cell r="BB3474">
            <v>0</v>
          </cell>
          <cell r="BC3474">
            <v>0</v>
          </cell>
          <cell r="BD3474">
            <v>0</v>
          </cell>
          <cell r="BE3474">
            <v>0</v>
          </cell>
          <cell r="BF3474">
            <v>0</v>
          </cell>
          <cell r="BG3474">
            <v>0</v>
          </cell>
          <cell r="BH3474">
            <v>0</v>
          </cell>
          <cell r="BI3474">
            <v>0</v>
          </cell>
          <cell r="BJ3474">
            <v>0</v>
          </cell>
          <cell r="BK3474">
            <v>0</v>
          </cell>
          <cell r="BL3474">
            <v>0</v>
          </cell>
        </row>
        <row r="3475">
          <cell r="B3475" t="str">
            <v>2.1.07.01.00028</v>
          </cell>
          <cell r="C3475" t="str">
            <v xml:space="preserve">A &amp; C SERVICOS ADUANEIROS LTDA                    </v>
          </cell>
          <cell r="D3475">
            <v>5</v>
          </cell>
          <cell r="E3475">
            <v>0</v>
          </cell>
          <cell r="F3475">
            <v>0</v>
          </cell>
          <cell r="G3475">
            <v>0</v>
          </cell>
          <cell r="H3475">
            <v>0</v>
          </cell>
          <cell r="I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  <cell r="O3475">
            <v>0</v>
          </cell>
          <cell r="P3475">
            <v>0</v>
          </cell>
          <cell r="Q3475">
            <v>0</v>
          </cell>
          <cell r="R3475">
            <v>0</v>
          </cell>
          <cell r="S3475">
            <v>0</v>
          </cell>
          <cell r="T3475">
            <v>0</v>
          </cell>
          <cell r="U3475">
            <v>0</v>
          </cell>
          <cell r="V3475">
            <v>0</v>
          </cell>
          <cell r="W3475">
            <v>0</v>
          </cell>
          <cell r="X3475">
            <v>0</v>
          </cell>
          <cell r="Y3475">
            <v>0</v>
          </cell>
          <cell r="Z3475">
            <v>0</v>
          </cell>
          <cell r="AA3475">
            <v>0</v>
          </cell>
          <cell r="AB3475">
            <v>0</v>
          </cell>
          <cell r="AC3475">
            <v>0</v>
          </cell>
          <cell r="AD3475">
            <v>0</v>
          </cell>
          <cell r="AE3475">
            <v>0</v>
          </cell>
          <cell r="AF3475">
            <v>-776.84</v>
          </cell>
          <cell r="AG3475">
            <v>-1925.35</v>
          </cell>
          <cell r="AH3475">
            <v>50735.71</v>
          </cell>
          <cell r="AI3475">
            <v>50735.71</v>
          </cell>
          <cell r="AJ3475">
            <v>50735.71</v>
          </cell>
          <cell r="AK3475">
            <v>50735.71</v>
          </cell>
          <cell r="AL3475">
            <v>50735.71</v>
          </cell>
          <cell r="AM3475">
            <v>50735.71</v>
          </cell>
          <cell r="AN3475">
            <v>52835.1</v>
          </cell>
          <cell r="AO3475">
            <v>52835.1</v>
          </cell>
          <cell r="AP3475">
            <v>52835.1</v>
          </cell>
          <cell r="AQ3475">
            <v>52835.1</v>
          </cell>
          <cell r="AR3475">
            <v>52835.1</v>
          </cell>
          <cell r="AS3475">
            <v>52835.1</v>
          </cell>
          <cell r="AT3475">
            <v>52835.1</v>
          </cell>
          <cell r="AU3475">
            <v>52835.1</v>
          </cell>
          <cell r="AV3475">
            <v>52835.1</v>
          </cell>
          <cell r="AW3475">
            <v>52835.1</v>
          </cell>
          <cell r="AX3475">
            <v>52835.1</v>
          </cell>
          <cell r="AY3475">
            <v>52835.1</v>
          </cell>
          <cell r="AZ3475">
            <v>52835.1</v>
          </cell>
          <cell r="BA3475">
            <v>52835.1</v>
          </cell>
          <cell r="BB3475">
            <v>52835.1</v>
          </cell>
          <cell r="BC3475">
            <v>52835.1</v>
          </cell>
          <cell r="BD3475">
            <v>0</v>
          </cell>
          <cell r="BE3475">
            <v>0</v>
          </cell>
          <cell r="BF3475">
            <v>0</v>
          </cell>
          <cell r="BG3475">
            <v>0</v>
          </cell>
          <cell r="BH3475">
            <v>0</v>
          </cell>
          <cell r="BI3475">
            <v>0</v>
          </cell>
          <cell r="BJ3475">
            <v>0</v>
          </cell>
          <cell r="BK3475">
            <v>0</v>
          </cell>
          <cell r="BL3475">
            <v>0</v>
          </cell>
        </row>
        <row r="3476">
          <cell r="B3476" t="str">
            <v>2.1.07.01.00029</v>
          </cell>
          <cell r="C3476" t="str">
            <v xml:space="preserve">WILSON SONS AGENCIA MARITIMA LTDA                 </v>
          </cell>
          <cell r="D3476">
            <v>5</v>
          </cell>
          <cell r="E3476">
            <v>0</v>
          </cell>
          <cell r="F3476">
            <v>0</v>
          </cell>
          <cell r="G3476">
            <v>0</v>
          </cell>
          <cell r="H3476">
            <v>0</v>
          </cell>
          <cell r="I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AO3476">
            <v>0</v>
          </cell>
          <cell r="AP3476">
            <v>0</v>
          </cell>
          <cell r="AQ3476">
            <v>0</v>
          </cell>
          <cell r="AR3476">
            <v>0</v>
          </cell>
          <cell r="AS3476">
            <v>0</v>
          </cell>
          <cell r="AT3476">
            <v>0</v>
          </cell>
          <cell r="AU3476">
            <v>0</v>
          </cell>
          <cell r="AV3476">
            <v>0</v>
          </cell>
          <cell r="AW3476">
            <v>0</v>
          </cell>
          <cell r="AX3476">
            <v>0</v>
          </cell>
          <cell r="AY3476">
            <v>0</v>
          </cell>
          <cell r="AZ3476">
            <v>0</v>
          </cell>
          <cell r="BA3476">
            <v>0</v>
          </cell>
          <cell r="BB3476">
            <v>0</v>
          </cell>
          <cell r="BC3476">
            <v>0</v>
          </cell>
          <cell r="BD3476">
            <v>0</v>
          </cell>
          <cell r="BE3476">
            <v>0</v>
          </cell>
          <cell r="BF3476">
            <v>0</v>
          </cell>
          <cell r="BG3476">
            <v>0</v>
          </cell>
          <cell r="BH3476">
            <v>0</v>
          </cell>
          <cell r="BI3476">
            <v>0</v>
          </cell>
          <cell r="BJ3476">
            <v>0</v>
          </cell>
          <cell r="BK3476">
            <v>0</v>
          </cell>
          <cell r="BL3476">
            <v>0</v>
          </cell>
        </row>
        <row r="3477">
          <cell r="B3477" t="str">
            <v>2.1.07.01.00030</v>
          </cell>
          <cell r="C3477" t="str">
            <v xml:space="preserve">FORTESOLO SERVICOS INTEGRADOS LTDA                </v>
          </cell>
          <cell r="D3477">
            <v>5</v>
          </cell>
          <cell r="E3477">
            <v>0</v>
          </cell>
          <cell r="F3477">
            <v>0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  <cell r="O3477">
            <v>0</v>
          </cell>
          <cell r="P3477">
            <v>0</v>
          </cell>
          <cell r="AO3477">
            <v>0</v>
          </cell>
          <cell r="AP3477">
            <v>0</v>
          </cell>
          <cell r="AQ3477">
            <v>0</v>
          </cell>
          <cell r="AR3477">
            <v>0</v>
          </cell>
          <cell r="AS3477">
            <v>0</v>
          </cell>
          <cell r="AT3477">
            <v>0</v>
          </cell>
          <cell r="AU3477">
            <v>0</v>
          </cell>
          <cell r="AV3477">
            <v>0</v>
          </cell>
          <cell r="AW3477">
            <v>3384.01</v>
          </cell>
          <cell r="AX3477">
            <v>0</v>
          </cell>
          <cell r="AY3477">
            <v>0</v>
          </cell>
          <cell r="AZ3477">
            <v>0</v>
          </cell>
          <cell r="BA3477">
            <v>0</v>
          </cell>
          <cell r="BB3477">
            <v>0</v>
          </cell>
          <cell r="BC3477">
            <v>0</v>
          </cell>
          <cell r="BD3477">
            <v>0</v>
          </cell>
          <cell r="BE3477">
            <v>0</v>
          </cell>
          <cell r="BF3477">
            <v>0</v>
          </cell>
          <cell r="BG3477">
            <v>0</v>
          </cell>
          <cell r="BH3477">
            <v>0</v>
          </cell>
          <cell r="BI3477">
            <v>0</v>
          </cell>
          <cell r="BJ3477">
            <v>0</v>
          </cell>
          <cell r="BK3477">
            <v>0</v>
          </cell>
          <cell r="BL3477">
            <v>0</v>
          </cell>
        </row>
        <row r="3478">
          <cell r="B3478" t="str">
            <v>2.1.07.01.00031</v>
          </cell>
          <cell r="C3478" t="str">
            <v xml:space="preserve">FOSPAR S/A                                        </v>
          </cell>
          <cell r="D3478">
            <v>5</v>
          </cell>
          <cell r="E3478">
            <v>0</v>
          </cell>
          <cell r="F3478">
            <v>0</v>
          </cell>
          <cell r="G3478">
            <v>0</v>
          </cell>
          <cell r="H3478">
            <v>0</v>
          </cell>
          <cell r="I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  <cell r="O3478">
            <v>0</v>
          </cell>
          <cell r="P3478">
            <v>0</v>
          </cell>
          <cell r="AO3478">
            <v>0</v>
          </cell>
          <cell r="AP3478">
            <v>0</v>
          </cell>
          <cell r="AQ3478">
            <v>0</v>
          </cell>
          <cell r="AR3478">
            <v>0</v>
          </cell>
          <cell r="AS3478">
            <v>0</v>
          </cell>
          <cell r="AT3478">
            <v>0</v>
          </cell>
          <cell r="AU3478">
            <v>0</v>
          </cell>
          <cell r="AV3478">
            <v>0</v>
          </cell>
          <cell r="AW3478">
            <v>0</v>
          </cell>
          <cell r="AX3478">
            <v>0</v>
          </cell>
          <cell r="AY3478">
            <v>0</v>
          </cell>
          <cell r="AZ3478">
            <v>0</v>
          </cell>
          <cell r="BA3478">
            <v>0</v>
          </cell>
          <cell r="BB3478">
            <v>0</v>
          </cell>
          <cell r="BC3478">
            <v>0</v>
          </cell>
          <cell r="BD3478">
            <v>0</v>
          </cell>
          <cell r="BE3478">
            <v>0</v>
          </cell>
          <cell r="BF3478">
            <v>0</v>
          </cell>
          <cell r="BG3478">
            <v>0</v>
          </cell>
          <cell r="BH3478">
            <v>0</v>
          </cell>
          <cell r="BI3478">
            <v>0</v>
          </cell>
          <cell r="BJ3478">
            <v>0</v>
          </cell>
          <cell r="BK3478">
            <v>0</v>
          </cell>
          <cell r="BL3478">
            <v>0</v>
          </cell>
        </row>
        <row r="3479">
          <cell r="B3479" t="str">
            <v>2.1.07.01.00032</v>
          </cell>
          <cell r="C3479" t="str">
            <v xml:space="preserve">ROCHA TOP TERMINAIS E OPERADORES PORTU┴RIOS LTDA  </v>
          </cell>
          <cell r="D3479">
            <v>5</v>
          </cell>
          <cell r="E3479">
            <v>0</v>
          </cell>
          <cell r="F3479">
            <v>0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  <cell r="O3479">
            <v>0</v>
          </cell>
          <cell r="P3479">
            <v>0</v>
          </cell>
          <cell r="AO3479">
            <v>0</v>
          </cell>
          <cell r="AP3479">
            <v>0</v>
          </cell>
          <cell r="AQ3479">
            <v>0</v>
          </cell>
          <cell r="AR3479">
            <v>0</v>
          </cell>
          <cell r="AS3479">
            <v>0</v>
          </cell>
          <cell r="AT3479">
            <v>0</v>
          </cell>
          <cell r="AU3479">
            <v>0</v>
          </cell>
          <cell r="AV3479">
            <v>0</v>
          </cell>
          <cell r="AW3479">
            <v>0</v>
          </cell>
          <cell r="AX3479">
            <v>0</v>
          </cell>
          <cell r="AY3479">
            <v>0</v>
          </cell>
          <cell r="AZ3479">
            <v>0</v>
          </cell>
          <cell r="BA3479">
            <v>0</v>
          </cell>
          <cell r="BB3479">
            <v>0</v>
          </cell>
          <cell r="BC3479">
            <v>0</v>
          </cell>
          <cell r="BD3479">
            <v>0</v>
          </cell>
          <cell r="BE3479">
            <v>0</v>
          </cell>
          <cell r="BF3479">
            <v>0</v>
          </cell>
          <cell r="BG3479">
            <v>0</v>
          </cell>
          <cell r="BH3479">
            <v>0</v>
          </cell>
          <cell r="BI3479">
            <v>0</v>
          </cell>
          <cell r="BJ3479">
            <v>0</v>
          </cell>
          <cell r="BK3479">
            <v>0</v>
          </cell>
          <cell r="BL3479">
            <v>0</v>
          </cell>
        </row>
        <row r="3480">
          <cell r="B3480" t="str">
            <v>2.1.07.01.00033</v>
          </cell>
          <cell r="C3480" t="str">
            <v xml:space="preserve">ALIANÃA NAVEGAÃ├O E LOG═STICA LTDA                </v>
          </cell>
          <cell r="D3480">
            <v>5</v>
          </cell>
          <cell r="E3480">
            <v>0</v>
          </cell>
          <cell r="F3480">
            <v>0</v>
          </cell>
          <cell r="G3480">
            <v>0</v>
          </cell>
          <cell r="H3480">
            <v>0</v>
          </cell>
          <cell r="I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  <cell r="O3480">
            <v>0</v>
          </cell>
          <cell r="P3480">
            <v>0</v>
          </cell>
          <cell r="AO3480">
            <v>0</v>
          </cell>
          <cell r="AP3480">
            <v>0</v>
          </cell>
          <cell r="AQ3480">
            <v>0</v>
          </cell>
          <cell r="AR3480">
            <v>0</v>
          </cell>
          <cell r="AS3480">
            <v>0</v>
          </cell>
          <cell r="AT3480">
            <v>0</v>
          </cell>
          <cell r="AU3480">
            <v>0</v>
          </cell>
          <cell r="AV3480">
            <v>0</v>
          </cell>
          <cell r="AW3480">
            <v>0</v>
          </cell>
          <cell r="AX3480">
            <v>0</v>
          </cell>
          <cell r="AY3480">
            <v>0</v>
          </cell>
          <cell r="AZ3480">
            <v>0</v>
          </cell>
          <cell r="BA3480">
            <v>0</v>
          </cell>
          <cell r="BB3480">
            <v>0</v>
          </cell>
          <cell r="BC3480">
            <v>0</v>
          </cell>
          <cell r="BD3480">
            <v>0</v>
          </cell>
          <cell r="BE3480">
            <v>0</v>
          </cell>
          <cell r="BF3480">
            <v>0</v>
          </cell>
          <cell r="BG3480">
            <v>0</v>
          </cell>
          <cell r="BH3480">
            <v>0</v>
          </cell>
          <cell r="BI3480">
            <v>0</v>
          </cell>
          <cell r="BJ3480">
            <v>0</v>
          </cell>
          <cell r="BK3480">
            <v>0</v>
          </cell>
          <cell r="BL3480">
            <v>0</v>
          </cell>
        </row>
        <row r="3481">
          <cell r="B3481" t="str">
            <v>2.1.07.01.00034</v>
          </cell>
          <cell r="C3481" t="str">
            <v xml:space="preserve">SOUZA COSTA COMISS┴RIAS DE DESPACHOS LTDA         </v>
          </cell>
          <cell r="D3481">
            <v>5</v>
          </cell>
          <cell r="E3481">
            <v>0</v>
          </cell>
          <cell r="F3481">
            <v>0</v>
          </cell>
          <cell r="G3481">
            <v>0</v>
          </cell>
          <cell r="H3481">
            <v>0</v>
          </cell>
          <cell r="I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  <cell r="O3481">
            <v>0</v>
          </cell>
          <cell r="P3481">
            <v>0</v>
          </cell>
          <cell r="AO3481">
            <v>0</v>
          </cell>
          <cell r="AP3481">
            <v>0</v>
          </cell>
          <cell r="AQ3481">
            <v>0</v>
          </cell>
          <cell r="AR3481">
            <v>0</v>
          </cell>
          <cell r="AS3481">
            <v>0</v>
          </cell>
          <cell r="AT3481">
            <v>0</v>
          </cell>
          <cell r="AU3481">
            <v>0</v>
          </cell>
          <cell r="AV3481">
            <v>0</v>
          </cell>
          <cell r="AW3481">
            <v>0</v>
          </cell>
          <cell r="AX3481">
            <v>0</v>
          </cell>
          <cell r="AY3481">
            <v>0</v>
          </cell>
          <cell r="AZ3481">
            <v>0</v>
          </cell>
          <cell r="BA3481">
            <v>0</v>
          </cell>
          <cell r="BB3481">
            <v>0</v>
          </cell>
          <cell r="BC3481">
            <v>0</v>
          </cell>
          <cell r="BD3481">
            <v>0</v>
          </cell>
          <cell r="BE3481">
            <v>0</v>
          </cell>
          <cell r="BF3481">
            <v>0</v>
          </cell>
          <cell r="BG3481">
            <v>0</v>
          </cell>
          <cell r="BH3481">
            <v>0</v>
          </cell>
          <cell r="BI3481">
            <v>0</v>
          </cell>
          <cell r="BJ3481">
            <v>0</v>
          </cell>
          <cell r="BK3481">
            <v>0</v>
          </cell>
          <cell r="BL3481">
            <v>0</v>
          </cell>
        </row>
        <row r="3482">
          <cell r="B3482" t="str">
            <v>2.1.07.01.00035</v>
          </cell>
          <cell r="C3482" t="str">
            <v xml:space="preserve">CONEQUIP-TRANSP. E MOVIMENTAÃ├O DE CARGAS LTDA    </v>
          </cell>
          <cell r="D3482">
            <v>5</v>
          </cell>
          <cell r="E3482">
            <v>0</v>
          </cell>
          <cell r="F3482">
            <v>0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  <cell r="O3482">
            <v>0</v>
          </cell>
          <cell r="P3482">
            <v>0</v>
          </cell>
          <cell r="AO3482">
            <v>0</v>
          </cell>
          <cell r="AP3482">
            <v>0</v>
          </cell>
          <cell r="AQ3482">
            <v>0</v>
          </cell>
          <cell r="AR3482">
            <v>0</v>
          </cell>
          <cell r="AS3482">
            <v>0</v>
          </cell>
          <cell r="AT3482">
            <v>0</v>
          </cell>
          <cell r="AU3482">
            <v>0</v>
          </cell>
          <cell r="AV3482">
            <v>0</v>
          </cell>
          <cell r="AW3482">
            <v>0</v>
          </cell>
          <cell r="AX3482">
            <v>0</v>
          </cell>
          <cell r="AY3482">
            <v>0</v>
          </cell>
          <cell r="AZ3482">
            <v>0</v>
          </cell>
          <cell r="BA3482">
            <v>0</v>
          </cell>
          <cell r="BB3482">
            <v>0</v>
          </cell>
          <cell r="BC3482">
            <v>0</v>
          </cell>
          <cell r="BD3482">
            <v>0</v>
          </cell>
          <cell r="BE3482">
            <v>0</v>
          </cell>
          <cell r="BF3482">
            <v>0</v>
          </cell>
          <cell r="BG3482">
            <v>0</v>
          </cell>
          <cell r="BH3482">
            <v>0</v>
          </cell>
          <cell r="BI3482">
            <v>0</v>
          </cell>
          <cell r="BJ3482">
            <v>0</v>
          </cell>
          <cell r="BK3482">
            <v>0</v>
          </cell>
          <cell r="BL3482">
            <v>0</v>
          </cell>
        </row>
        <row r="3483">
          <cell r="B3483" t="str">
            <v>2.1.07.01.00036</v>
          </cell>
          <cell r="C3483" t="str">
            <v xml:space="preserve">CSN-COMPANHIA SIDERURGICA NACIONAL                </v>
          </cell>
          <cell r="D3483">
            <v>5</v>
          </cell>
          <cell r="E3483">
            <v>0</v>
          </cell>
          <cell r="F3483">
            <v>0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  <cell r="O3483">
            <v>0</v>
          </cell>
          <cell r="P3483">
            <v>0</v>
          </cell>
          <cell r="AO3483">
            <v>0</v>
          </cell>
          <cell r="AP3483">
            <v>0</v>
          </cell>
          <cell r="AQ3483">
            <v>0</v>
          </cell>
          <cell r="AR3483">
            <v>0</v>
          </cell>
          <cell r="AS3483">
            <v>0</v>
          </cell>
          <cell r="AT3483">
            <v>0</v>
          </cell>
          <cell r="AU3483">
            <v>0</v>
          </cell>
          <cell r="AV3483">
            <v>0</v>
          </cell>
          <cell r="AW3483">
            <v>0</v>
          </cell>
          <cell r="AX3483">
            <v>0</v>
          </cell>
          <cell r="AY3483">
            <v>0</v>
          </cell>
          <cell r="AZ3483">
            <v>0</v>
          </cell>
          <cell r="BA3483">
            <v>0</v>
          </cell>
          <cell r="BB3483">
            <v>0</v>
          </cell>
          <cell r="BC3483">
            <v>0</v>
          </cell>
          <cell r="BD3483">
            <v>0</v>
          </cell>
          <cell r="BE3483">
            <v>0</v>
          </cell>
          <cell r="BF3483">
            <v>0</v>
          </cell>
          <cell r="BG3483">
            <v>0</v>
          </cell>
          <cell r="BH3483">
            <v>0</v>
          </cell>
          <cell r="BI3483">
            <v>0</v>
          </cell>
          <cell r="BJ3483">
            <v>0</v>
          </cell>
          <cell r="BK3483">
            <v>0</v>
          </cell>
          <cell r="BL3483">
            <v>0</v>
          </cell>
        </row>
        <row r="3484">
          <cell r="A3484">
            <v>36</v>
          </cell>
          <cell r="B3484" t="str">
            <v>2.1.08</v>
          </cell>
          <cell r="C3484" t="str">
            <v xml:space="preserve">MERCADORIAS TERCEIROS/FAT.ANTECIPADO              </v>
          </cell>
          <cell r="D3484">
            <v>3</v>
          </cell>
          <cell r="E3484">
            <v>0</v>
          </cell>
          <cell r="F3484">
            <v>0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  <cell r="O3484">
            <v>0</v>
          </cell>
          <cell r="P3484">
            <v>0</v>
          </cell>
          <cell r="Q3484">
            <v>3553047.9</v>
          </cell>
          <cell r="R3484">
            <v>1833457.45</v>
          </cell>
          <cell r="S3484">
            <v>1606633.47</v>
          </cell>
          <cell r="T3484">
            <v>3091689.8</v>
          </cell>
          <cell r="U3484">
            <v>9000637.3000000007</v>
          </cell>
          <cell r="V3484">
            <v>19386495.02</v>
          </cell>
          <cell r="W3484">
            <v>26267621.280000001</v>
          </cell>
          <cell r="X3484">
            <v>16908102.800000001</v>
          </cell>
          <cell r="Y3484">
            <v>13627862.1</v>
          </cell>
          <cell r="Z3484">
            <v>5908991.9000000004</v>
          </cell>
          <cell r="AA3484">
            <v>2751179.3</v>
          </cell>
          <cell r="AB3484">
            <v>3086319.55</v>
          </cell>
          <cell r="AC3484">
            <v>3655285.21</v>
          </cell>
          <cell r="AD3484">
            <v>3347575.11</v>
          </cell>
          <cell r="AE3484">
            <v>2786253.7</v>
          </cell>
          <cell r="AF3484">
            <v>4362548.01</v>
          </cell>
          <cell r="AG3484">
            <v>13704118.09</v>
          </cell>
          <cell r="AH3484">
            <v>21447897.050000001</v>
          </cell>
          <cell r="AI3484">
            <v>25001379.68</v>
          </cell>
          <cell r="AJ3484">
            <v>20575770.370000001</v>
          </cell>
          <cell r="AK3484">
            <v>20702766.460000001</v>
          </cell>
          <cell r="AL3484">
            <v>11791952.550000001</v>
          </cell>
          <cell r="AM3484">
            <v>5549736.3500000006</v>
          </cell>
          <cell r="AN3484">
            <v>4473883.07</v>
          </cell>
          <cell r="AO3484">
            <v>6767653.2999999998</v>
          </cell>
          <cell r="AP3484">
            <v>6557047.6200000001</v>
          </cell>
          <cell r="AQ3484">
            <v>14699191.960000001</v>
          </cell>
          <cell r="AR3484">
            <v>12619376.07</v>
          </cell>
          <cell r="AS3484">
            <v>16636065.460000001</v>
          </cell>
          <cell r="AT3484">
            <v>29962587.309999999</v>
          </cell>
          <cell r="AU3484">
            <v>32152592.219999999</v>
          </cell>
          <cell r="AV3484">
            <v>35962699.020000003</v>
          </cell>
          <cell r="AW3484">
            <v>31239938.899999999</v>
          </cell>
          <cell r="AX3484">
            <v>17877366.559999999</v>
          </cell>
          <cell r="AY3484">
            <v>10984979.960000001</v>
          </cell>
          <cell r="AZ3484">
            <v>10158352.210000001</v>
          </cell>
          <cell r="BA3484">
            <v>6536132.7800000003</v>
          </cell>
          <cell r="BB3484">
            <v>7716358.2999999998</v>
          </cell>
          <cell r="BC3484">
            <v>10128226.17</v>
          </cell>
          <cell r="BD3484">
            <v>0</v>
          </cell>
          <cell r="BE3484">
            <v>0</v>
          </cell>
          <cell r="BF3484">
            <v>0</v>
          </cell>
          <cell r="BG3484">
            <v>0</v>
          </cell>
          <cell r="BH3484">
            <v>0</v>
          </cell>
          <cell r="BI3484">
            <v>0</v>
          </cell>
          <cell r="BJ3484">
            <v>0</v>
          </cell>
          <cell r="BK3484">
            <v>0</v>
          </cell>
          <cell r="BL3484">
            <v>0</v>
          </cell>
        </row>
        <row r="3485">
          <cell r="B3485" t="str">
            <v>2.1.08.01</v>
          </cell>
          <cell r="C3485" t="str">
            <v xml:space="preserve">MERCADORIAS TERCEIROS/FAT.ANTECIPADO              </v>
          </cell>
          <cell r="D3485">
            <v>4</v>
          </cell>
          <cell r="E3485">
            <v>0</v>
          </cell>
          <cell r="F3485">
            <v>0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  <cell r="O3485">
            <v>0</v>
          </cell>
          <cell r="P3485">
            <v>0</v>
          </cell>
          <cell r="Q3485">
            <v>3440819.35</v>
          </cell>
          <cell r="R3485">
            <v>1721228.9</v>
          </cell>
          <cell r="S3485">
            <v>1494404.92</v>
          </cell>
          <cell r="T3485">
            <v>2980448.25</v>
          </cell>
          <cell r="U3485">
            <v>8892371.75</v>
          </cell>
          <cell r="V3485">
            <v>19288249.469999999</v>
          </cell>
          <cell r="W3485">
            <v>26171436.73</v>
          </cell>
          <cell r="X3485">
            <v>16833848.350000001</v>
          </cell>
          <cell r="Y3485">
            <v>13575305.65</v>
          </cell>
          <cell r="Z3485">
            <v>5856435.4500000002</v>
          </cell>
          <cell r="AA3485">
            <v>2698622.85</v>
          </cell>
          <cell r="AB3485">
            <v>3033763.1</v>
          </cell>
          <cell r="AC3485">
            <v>3602728.76</v>
          </cell>
          <cell r="AD3485">
            <v>3295018.66</v>
          </cell>
          <cell r="AE3485">
            <v>2733697.25</v>
          </cell>
          <cell r="AF3485">
            <v>4309991.5599999996</v>
          </cell>
          <cell r="AG3485">
            <v>13651561.640000001</v>
          </cell>
          <cell r="AH3485">
            <v>21395340.600000001</v>
          </cell>
          <cell r="AI3485">
            <v>24948823.23</v>
          </cell>
          <cell r="AJ3485">
            <v>20523213.920000002</v>
          </cell>
          <cell r="AK3485">
            <v>20650210.010000002</v>
          </cell>
          <cell r="AL3485">
            <v>11739396.100000001</v>
          </cell>
          <cell r="AM3485">
            <v>5497179.9000000013</v>
          </cell>
          <cell r="AN3485">
            <v>4421326.62</v>
          </cell>
          <cell r="AO3485">
            <v>6767653.2999999998</v>
          </cell>
          <cell r="AP3485">
            <v>6557047.6200000001</v>
          </cell>
          <cell r="AQ3485">
            <v>14699191.960000001</v>
          </cell>
          <cell r="AR3485">
            <v>12662855.050000001</v>
          </cell>
          <cell r="AS3485">
            <v>16679544.439999999</v>
          </cell>
          <cell r="AT3485">
            <v>30015491.289999999</v>
          </cell>
          <cell r="AU3485">
            <v>32223573.579999998</v>
          </cell>
          <cell r="AV3485">
            <v>36153780.030000001</v>
          </cell>
          <cell r="AW3485">
            <v>31161048.260000002</v>
          </cell>
          <cell r="AX3485">
            <v>17855007.739999998</v>
          </cell>
          <cell r="AY3485">
            <v>10812993.369999999</v>
          </cell>
          <cell r="AZ3485">
            <v>9991833.2699999996</v>
          </cell>
          <cell r="BA3485">
            <v>6309184.2300000004</v>
          </cell>
          <cell r="BB3485">
            <v>7608314.3899999997</v>
          </cell>
          <cell r="BC3485">
            <v>9848792.5199999996</v>
          </cell>
          <cell r="BD3485">
            <v>0</v>
          </cell>
          <cell r="BE3485">
            <v>0</v>
          </cell>
          <cell r="BF3485">
            <v>0</v>
          </cell>
          <cell r="BG3485">
            <v>0</v>
          </cell>
          <cell r="BH3485">
            <v>0</v>
          </cell>
          <cell r="BI3485">
            <v>0</v>
          </cell>
          <cell r="BJ3485">
            <v>0</v>
          </cell>
          <cell r="BK3485">
            <v>0</v>
          </cell>
          <cell r="BL3485">
            <v>0</v>
          </cell>
        </row>
        <row r="3486">
          <cell r="B3486" t="str">
            <v>2.1.08.01.00001</v>
          </cell>
          <cell r="C3486" t="str">
            <v xml:space="preserve">MERCADORIAS TERCEIROS/FAT.ANTECIPADO              </v>
          </cell>
          <cell r="D3486">
            <v>5</v>
          </cell>
          <cell r="E3486">
            <v>0</v>
          </cell>
          <cell r="F3486">
            <v>0</v>
          </cell>
          <cell r="G3486">
            <v>0</v>
          </cell>
          <cell r="H3486">
            <v>0</v>
          </cell>
          <cell r="I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  <cell r="O3486">
            <v>0</v>
          </cell>
          <cell r="P3486">
            <v>0</v>
          </cell>
          <cell r="Q3486">
            <v>3440819.35</v>
          </cell>
          <cell r="R3486">
            <v>1721228.9</v>
          </cell>
          <cell r="S3486">
            <v>1494404.92</v>
          </cell>
          <cell r="T3486">
            <v>2980448.25</v>
          </cell>
          <cell r="U3486">
            <v>8892371.75</v>
          </cell>
          <cell r="V3486">
            <v>19288249.469999999</v>
          </cell>
          <cell r="W3486">
            <v>26171436.73</v>
          </cell>
          <cell r="X3486">
            <v>16833848.350000001</v>
          </cell>
          <cell r="Y3486">
            <v>13575305.65</v>
          </cell>
          <cell r="Z3486">
            <v>5856435.4500000002</v>
          </cell>
          <cell r="AA3486">
            <v>2698622.85</v>
          </cell>
          <cell r="AB3486">
            <v>3033763.1</v>
          </cell>
          <cell r="AC3486">
            <v>3602728.76</v>
          </cell>
          <cell r="AD3486">
            <v>3295018.66</v>
          </cell>
          <cell r="AE3486">
            <v>2733697.25</v>
          </cell>
          <cell r="AF3486">
            <v>4309991.5599999996</v>
          </cell>
          <cell r="AG3486">
            <v>13651561.640000001</v>
          </cell>
          <cell r="AH3486">
            <v>21384462.300000001</v>
          </cell>
          <cell r="AI3486">
            <v>24937944.93</v>
          </cell>
          <cell r="AJ3486">
            <v>20523213.920000002</v>
          </cell>
          <cell r="AK3486">
            <v>20638149.520000003</v>
          </cell>
          <cell r="AL3486">
            <v>11739396.100000003</v>
          </cell>
          <cell r="AM3486">
            <v>5497179.9000000032</v>
          </cell>
          <cell r="AN3486">
            <v>4421326.62</v>
          </cell>
          <cell r="AO3486">
            <v>6767653.2999999998</v>
          </cell>
          <cell r="AP3486">
            <v>6541485.3600000003</v>
          </cell>
          <cell r="AQ3486">
            <v>14699191.960000001</v>
          </cell>
          <cell r="AR3486">
            <v>12647735.050000001</v>
          </cell>
          <cell r="AS3486">
            <v>16679544.439999999</v>
          </cell>
          <cell r="AT3486">
            <v>29993297.289999999</v>
          </cell>
          <cell r="AU3486">
            <v>32223573.579999998</v>
          </cell>
          <cell r="AV3486">
            <v>36109272.030000001</v>
          </cell>
          <cell r="AW3486">
            <v>31079959.760000002</v>
          </cell>
          <cell r="AX3486">
            <v>17811341.239999998</v>
          </cell>
          <cell r="AY3486">
            <v>10769877.619999999</v>
          </cell>
          <cell r="AZ3486">
            <v>9948717.5199999996</v>
          </cell>
          <cell r="BA3486">
            <v>6266068.4800000004</v>
          </cell>
          <cell r="BB3486">
            <v>7565198.6399999997</v>
          </cell>
          <cell r="BC3486">
            <v>9805676.7699999996</v>
          </cell>
          <cell r="BD3486">
            <v>0</v>
          </cell>
          <cell r="BE3486">
            <v>0</v>
          </cell>
          <cell r="BF3486">
            <v>0</v>
          </cell>
          <cell r="BG3486">
            <v>0</v>
          </cell>
          <cell r="BH3486">
            <v>0</v>
          </cell>
          <cell r="BI3486">
            <v>0</v>
          </cell>
          <cell r="BJ3486">
            <v>0</v>
          </cell>
          <cell r="BK3486">
            <v>0</v>
          </cell>
          <cell r="BL3486">
            <v>0</v>
          </cell>
        </row>
        <row r="3487">
          <cell r="B3487" t="str">
            <v>2.1.08.01.00002</v>
          </cell>
          <cell r="C3487" t="str">
            <v xml:space="preserve">MERC.TERC./FAT.ANTEC.(EXTERIOR)                   </v>
          </cell>
          <cell r="D3487">
            <v>5</v>
          </cell>
          <cell r="E3487">
            <v>0</v>
          </cell>
          <cell r="F3487">
            <v>0</v>
          </cell>
          <cell r="G3487">
            <v>0</v>
          </cell>
          <cell r="H3487">
            <v>0</v>
          </cell>
          <cell r="I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  <cell r="O3487">
            <v>0</v>
          </cell>
          <cell r="P3487">
            <v>0</v>
          </cell>
          <cell r="Q3487">
            <v>0</v>
          </cell>
          <cell r="R3487">
            <v>0</v>
          </cell>
          <cell r="S3487">
            <v>0</v>
          </cell>
          <cell r="T3487">
            <v>0</v>
          </cell>
          <cell r="U3487">
            <v>0</v>
          </cell>
          <cell r="V3487">
            <v>0</v>
          </cell>
          <cell r="W3487">
            <v>0</v>
          </cell>
          <cell r="X3487">
            <v>0</v>
          </cell>
          <cell r="Y3487">
            <v>0</v>
          </cell>
          <cell r="Z3487">
            <v>0</v>
          </cell>
          <cell r="AA3487">
            <v>0</v>
          </cell>
          <cell r="AB3487">
            <v>0</v>
          </cell>
          <cell r="AC3487">
            <v>0</v>
          </cell>
          <cell r="AD3487">
            <v>0</v>
          </cell>
          <cell r="AE3487">
            <v>0</v>
          </cell>
          <cell r="AF3487">
            <v>0</v>
          </cell>
          <cell r="AG3487">
            <v>0</v>
          </cell>
          <cell r="AH3487">
            <v>10878.3</v>
          </cell>
          <cell r="AI3487">
            <v>10878.3</v>
          </cell>
          <cell r="AJ3487">
            <v>0</v>
          </cell>
          <cell r="AK3487">
            <v>12060.49</v>
          </cell>
          <cell r="AL3487">
            <v>0</v>
          </cell>
          <cell r="AM3487">
            <v>0</v>
          </cell>
          <cell r="AN3487">
            <v>0</v>
          </cell>
          <cell r="AO3487">
            <v>0</v>
          </cell>
          <cell r="AP3487">
            <v>15562.26</v>
          </cell>
          <cell r="AQ3487">
            <v>0</v>
          </cell>
          <cell r="AR3487">
            <v>15120</v>
          </cell>
          <cell r="AS3487">
            <v>0</v>
          </cell>
          <cell r="AT3487">
            <v>22194</v>
          </cell>
          <cell r="AU3487">
            <v>0</v>
          </cell>
          <cell r="AV3487">
            <v>44508</v>
          </cell>
          <cell r="AW3487">
            <v>81088.5</v>
          </cell>
          <cell r="AX3487">
            <v>43666.5</v>
          </cell>
          <cell r="AY3487">
            <v>43115.75</v>
          </cell>
          <cell r="AZ3487">
            <v>43115.75</v>
          </cell>
          <cell r="BA3487">
            <v>43115.75</v>
          </cell>
          <cell r="BB3487">
            <v>43115.75</v>
          </cell>
          <cell r="BC3487">
            <v>43115.75</v>
          </cell>
          <cell r="BD3487">
            <v>0</v>
          </cell>
          <cell r="BE3487">
            <v>0</v>
          </cell>
          <cell r="BF3487">
            <v>0</v>
          </cell>
          <cell r="BG3487">
            <v>0</v>
          </cell>
          <cell r="BH3487">
            <v>0</v>
          </cell>
          <cell r="BI3487">
            <v>0</v>
          </cell>
          <cell r="BJ3487">
            <v>0</v>
          </cell>
          <cell r="BK3487">
            <v>0</v>
          </cell>
          <cell r="BL3487">
            <v>0</v>
          </cell>
        </row>
        <row r="3488">
          <cell r="B3488" t="str">
            <v>2.1.08.02</v>
          </cell>
          <cell r="C3488" t="str">
            <v xml:space="preserve">MERCADORIAS TERCEIROS/RECEB.ANTECIPADO            </v>
          </cell>
          <cell r="D3488">
            <v>4</v>
          </cell>
          <cell r="E3488">
            <v>0</v>
          </cell>
          <cell r="F3488">
            <v>0</v>
          </cell>
          <cell r="G3488">
            <v>0</v>
          </cell>
          <cell r="H3488">
            <v>0</v>
          </cell>
          <cell r="I3488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112228.55</v>
          </cell>
          <cell r="R3488">
            <v>112228.55</v>
          </cell>
          <cell r="S3488">
            <v>112228.55</v>
          </cell>
          <cell r="T3488">
            <v>111241.55</v>
          </cell>
          <cell r="U3488">
            <v>108265.55</v>
          </cell>
          <cell r="V3488">
            <v>98245.55</v>
          </cell>
          <cell r="W3488">
            <v>96184.55</v>
          </cell>
          <cell r="X3488">
            <v>74254.45</v>
          </cell>
          <cell r="Y3488">
            <v>52556.45</v>
          </cell>
          <cell r="Z3488">
            <v>52556.45</v>
          </cell>
          <cell r="AA3488">
            <v>52556.45</v>
          </cell>
          <cell r="AB3488">
            <v>52556.45</v>
          </cell>
          <cell r="AC3488">
            <v>52556.45</v>
          </cell>
          <cell r="AD3488">
            <v>52556.45</v>
          </cell>
          <cell r="AE3488">
            <v>52556.45</v>
          </cell>
          <cell r="AF3488">
            <v>52556.45</v>
          </cell>
          <cell r="AG3488">
            <v>52556.45</v>
          </cell>
          <cell r="AH3488">
            <v>52556.45</v>
          </cell>
          <cell r="AI3488">
            <v>52556.45</v>
          </cell>
          <cell r="AJ3488">
            <v>52556.45</v>
          </cell>
          <cell r="AK3488">
            <v>52556.45</v>
          </cell>
          <cell r="AL3488">
            <v>52556.45</v>
          </cell>
          <cell r="AM3488">
            <v>52556.45</v>
          </cell>
          <cell r="AN3488">
            <v>52556.45</v>
          </cell>
          <cell r="AO3488">
            <v>0</v>
          </cell>
          <cell r="AP3488">
            <v>0</v>
          </cell>
          <cell r="AQ3488">
            <v>0</v>
          </cell>
          <cell r="AR3488">
            <v>-43478.98</v>
          </cell>
          <cell r="AS3488">
            <v>-43478.98</v>
          </cell>
          <cell r="AT3488">
            <v>-52903.98</v>
          </cell>
          <cell r="AU3488">
            <v>-70981.36</v>
          </cell>
          <cell r="AV3488">
            <v>-191081.01</v>
          </cell>
          <cell r="AW3488">
            <v>78890.64</v>
          </cell>
          <cell r="AX3488">
            <v>22358.82</v>
          </cell>
          <cell r="AY3488">
            <v>171986.59</v>
          </cell>
          <cell r="AZ3488">
            <v>166518.94</v>
          </cell>
          <cell r="BA3488">
            <v>226948.55</v>
          </cell>
          <cell r="BB3488">
            <v>108043.91</v>
          </cell>
          <cell r="BC3488">
            <v>279433.65000000002</v>
          </cell>
          <cell r="BD3488">
            <v>0</v>
          </cell>
          <cell r="BE3488">
            <v>0</v>
          </cell>
          <cell r="BF3488">
            <v>0</v>
          </cell>
          <cell r="BG3488">
            <v>0</v>
          </cell>
          <cell r="BH3488">
            <v>0</v>
          </cell>
          <cell r="BI3488">
            <v>0</v>
          </cell>
          <cell r="BJ3488">
            <v>0</v>
          </cell>
          <cell r="BK3488">
            <v>0</v>
          </cell>
          <cell r="BL3488">
            <v>0</v>
          </cell>
        </row>
        <row r="3489">
          <cell r="B3489" t="str">
            <v>2.1.08.02.00001</v>
          </cell>
          <cell r="C3489" t="str">
            <v xml:space="preserve">MERCADORIAS TERCEIROS/RECEB.ANTECIPADO            </v>
          </cell>
          <cell r="D3489">
            <v>5</v>
          </cell>
          <cell r="E3489">
            <v>0</v>
          </cell>
          <cell r="F3489">
            <v>0</v>
          </cell>
          <cell r="G3489">
            <v>0</v>
          </cell>
          <cell r="H3489">
            <v>0</v>
          </cell>
          <cell r="I3489">
            <v>0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  <cell r="O3489">
            <v>0</v>
          </cell>
          <cell r="P3489">
            <v>0</v>
          </cell>
          <cell r="Q3489">
            <v>112228.55</v>
          </cell>
          <cell r="R3489">
            <v>112228.55</v>
          </cell>
          <cell r="S3489">
            <v>112228.55</v>
          </cell>
          <cell r="T3489">
            <v>111241.55</v>
          </cell>
          <cell r="U3489">
            <v>108265.55</v>
          </cell>
          <cell r="V3489">
            <v>98245.55</v>
          </cell>
          <cell r="W3489">
            <v>96184.55</v>
          </cell>
          <cell r="X3489">
            <v>74254.45</v>
          </cell>
          <cell r="Y3489">
            <v>52556.45</v>
          </cell>
          <cell r="Z3489">
            <v>52556.45</v>
          </cell>
          <cell r="AA3489">
            <v>52556.45</v>
          </cell>
          <cell r="AB3489">
            <v>52556.45</v>
          </cell>
          <cell r="AC3489">
            <v>0</v>
          </cell>
          <cell r="AD3489">
            <v>0</v>
          </cell>
          <cell r="AE3489">
            <v>0</v>
          </cell>
          <cell r="AF3489">
            <v>0</v>
          </cell>
          <cell r="AG3489">
            <v>0</v>
          </cell>
          <cell r="AH3489">
            <v>0</v>
          </cell>
          <cell r="AI3489">
            <v>0</v>
          </cell>
          <cell r="AJ3489">
            <v>0</v>
          </cell>
          <cell r="AK3489">
            <v>0</v>
          </cell>
          <cell r="AL3489">
            <v>0</v>
          </cell>
          <cell r="AM3489">
            <v>0</v>
          </cell>
          <cell r="AN3489">
            <v>0</v>
          </cell>
          <cell r="AO3489">
            <v>0</v>
          </cell>
          <cell r="AP3489">
            <v>0</v>
          </cell>
          <cell r="AQ3489">
            <v>0</v>
          </cell>
          <cell r="AR3489">
            <v>-43478.98</v>
          </cell>
          <cell r="AS3489">
            <v>-43478.98</v>
          </cell>
          <cell r="AT3489">
            <v>-52903.98</v>
          </cell>
          <cell r="AU3489">
            <v>-70981.36</v>
          </cell>
          <cell r="AV3489">
            <v>-191081.01</v>
          </cell>
          <cell r="AW3489">
            <v>78890.64</v>
          </cell>
          <cell r="AX3489">
            <v>22358.82</v>
          </cell>
          <cell r="AY3489">
            <v>171986.59</v>
          </cell>
          <cell r="AZ3489">
            <v>166518.94</v>
          </cell>
          <cell r="BA3489">
            <v>226948.55</v>
          </cell>
          <cell r="BB3489">
            <v>108043.91</v>
          </cell>
          <cell r="BC3489">
            <v>279433.65000000002</v>
          </cell>
          <cell r="BD3489">
            <v>0</v>
          </cell>
          <cell r="BE3489">
            <v>0</v>
          </cell>
          <cell r="BF3489">
            <v>0</v>
          </cell>
          <cell r="BG3489">
            <v>0</v>
          </cell>
          <cell r="BH3489">
            <v>0</v>
          </cell>
          <cell r="BI3489">
            <v>0</v>
          </cell>
          <cell r="BJ3489">
            <v>0</v>
          </cell>
          <cell r="BK3489">
            <v>0</v>
          </cell>
          <cell r="BL3489">
            <v>0</v>
          </cell>
        </row>
        <row r="3490">
          <cell r="A3490">
            <v>37</v>
          </cell>
          <cell r="B3490" t="str">
            <v>2.1.09</v>
          </cell>
          <cell r="C3490" t="str">
            <v xml:space="preserve">INDUSTRIALIZACAO MERCADORIAS P/TERC.              </v>
          </cell>
          <cell r="D3490">
            <v>3</v>
          </cell>
          <cell r="E3490">
            <v>0</v>
          </cell>
          <cell r="F3490">
            <v>0</v>
          </cell>
          <cell r="G3490">
            <v>0</v>
          </cell>
          <cell r="H3490">
            <v>0</v>
          </cell>
          <cell r="I3490">
            <v>0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  <cell r="O3490">
            <v>0</v>
          </cell>
          <cell r="P3490">
            <v>0</v>
          </cell>
          <cell r="Q3490">
            <v>556819.92000000004</v>
          </cell>
          <cell r="R3490">
            <v>197146.45</v>
          </cell>
          <cell r="S3490">
            <v>158651.98000000001</v>
          </cell>
          <cell r="T3490">
            <v>158651.98000000001</v>
          </cell>
          <cell r="U3490">
            <v>158651.98000000001</v>
          </cell>
          <cell r="V3490">
            <v>213090.73</v>
          </cell>
          <cell r="W3490">
            <v>841206.3</v>
          </cell>
          <cell r="X3490">
            <v>536172.1</v>
          </cell>
          <cell r="Y3490">
            <v>671440.93</v>
          </cell>
          <cell r="Z3490">
            <v>618561.64</v>
          </cell>
          <cell r="AA3490">
            <v>1047317.03</v>
          </cell>
          <cell r="AB3490">
            <v>355589.81</v>
          </cell>
          <cell r="AC3490">
            <v>1157.0299999999697</v>
          </cell>
          <cell r="AD3490">
            <v>1157.0299999999697</v>
          </cell>
          <cell r="AE3490">
            <v>1157.0299999999697</v>
          </cell>
          <cell r="AF3490">
            <v>450275.36</v>
          </cell>
          <cell r="AG3490">
            <v>398554.05</v>
          </cell>
          <cell r="AH3490">
            <v>896773.09</v>
          </cell>
          <cell r="AI3490">
            <v>144808.28</v>
          </cell>
          <cell r="AJ3490">
            <v>71693.389999999912</v>
          </cell>
          <cell r="AK3490">
            <v>78753.769999999917</v>
          </cell>
          <cell r="AL3490">
            <v>836736.77</v>
          </cell>
          <cell r="AM3490">
            <v>48392.429999999935</v>
          </cell>
          <cell r="AN3490">
            <v>51091.349999999933</v>
          </cell>
          <cell r="AO3490">
            <v>30701.15</v>
          </cell>
          <cell r="AP3490">
            <v>29141.15</v>
          </cell>
          <cell r="AQ3490">
            <v>29141.15</v>
          </cell>
          <cell r="AR3490">
            <v>29141.15</v>
          </cell>
          <cell r="AS3490">
            <v>43482.95</v>
          </cell>
          <cell r="AT3490">
            <v>29141.15</v>
          </cell>
          <cell r="AU3490">
            <v>847052.15</v>
          </cell>
          <cell r="AV3490">
            <v>3978820.27</v>
          </cell>
          <cell r="AW3490">
            <v>1122603.25</v>
          </cell>
          <cell r="AX3490">
            <v>3898098.62</v>
          </cell>
          <cell r="AY3490">
            <v>4743020.87</v>
          </cell>
          <cell r="AZ3490">
            <v>807836.14</v>
          </cell>
          <cell r="BA3490">
            <v>8552747.6099999994</v>
          </cell>
          <cell r="BB3490">
            <v>13675602.02</v>
          </cell>
          <cell r="BC3490">
            <v>15485892.939999999</v>
          </cell>
          <cell r="BD3490">
            <v>0</v>
          </cell>
          <cell r="BE3490">
            <v>0</v>
          </cell>
          <cell r="BF3490">
            <v>0</v>
          </cell>
          <cell r="BG3490">
            <v>0</v>
          </cell>
          <cell r="BH3490">
            <v>0</v>
          </cell>
          <cell r="BI3490">
            <v>0</v>
          </cell>
          <cell r="BJ3490">
            <v>0</v>
          </cell>
          <cell r="BK3490">
            <v>0</v>
          </cell>
          <cell r="BL3490">
            <v>0</v>
          </cell>
        </row>
        <row r="3491">
          <cell r="B3491" t="str">
            <v>2.1.09.01</v>
          </cell>
          <cell r="C3491" t="str">
            <v xml:space="preserve">INDUSTRIALIZACAO MERCADORIAS P/TERC.              </v>
          </cell>
          <cell r="D3491">
            <v>4</v>
          </cell>
          <cell r="E3491">
            <v>0</v>
          </cell>
          <cell r="F3491">
            <v>0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  <cell r="O3491">
            <v>0</v>
          </cell>
          <cell r="P3491">
            <v>0</v>
          </cell>
          <cell r="Q3491">
            <v>556819.92000000004</v>
          </cell>
          <cell r="R3491">
            <v>197146.45</v>
          </cell>
          <cell r="S3491">
            <v>158651.98000000001</v>
          </cell>
          <cell r="T3491">
            <v>158651.98000000001</v>
          </cell>
          <cell r="U3491">
            <v>158651.98000000001</v>
          </cell>
          <cell r="V3491">
            <v>213090.73</v>
          </cell>
          <cell r="W3491">
            <v>841206.3</v>
          </cell>
          <cell r="X3491">
            <v>536172.1</v>
          </cell>
          <cell r="Y3491">
            <v>671440.93</v>
          </cell>
          <cell r="Z3491">
            <v>618561.64</v>
          </cell>
          <cell r="AA3491">
            <v>1047317.03</v>
          </cell>
          <cell r="AB3491">
            <v>355589.81</v>
          </cell>
          <cell r="AC3491">
            <v>1157.0299999999697</v>
          </cell>
          <cell r="AD3491">
            <v>1157.0299999999697</v>
          </cell>
          <cell r="AE3491">
            <v>1157.0299999999697</v>
          </cell>
          <cell r="AF3491">
            <v>450275.36</v>
          </cell>
          <cell r="AG3491">
            <v>398554.05</v>
          </cell>
          <cell r="AH3491">
            <v>896773.09</v>
          </cell>
          <cell r="AI3491">
            <v>144808.28</v>
          </cell>
          <cell r="AJ3491">
            <v>71693.389999999912</v>
          </cell>
          <cell r="AK3491">
            <v>78753.769999999917</v>
          </cell>
          <cell r="AL3491">
            <v>836736.77</v>
          </cell>
          <cell r="AM3491">
            <v>48392.429999999935</v>
          </cell>
          <cell r="AN3491">
            <v>51091.349999999933</v>
          </cell>
          <cell r="AO3491">
            <v>30701.15</v>
          </cell>
          <cell r="AP3491">
            <v>29141.15</v>
          </cell>
          <cell r="AQ3491">
            <v>29141.15</v>
          </cell>
          <cell r="AR3491">
            <v>29141.15</v>
          </cell>
          <cell r="AS3491">
            <v>43482.95</v>
          </cell>
          <cell r="AT3491">
            <v>29141.15</v>
          </cell>
          <cell r="AU3491">
            <v>847052.15</v>
          </cell>
          <cell r="AV3491">
            <v>3978820.27</v>
          </cell>
          <cell r="AW3491">
            <v>1122603.25</v>
          </cell>
          <cell r="AX3491">
            <v>3898098.62</v>
          </cell>
          <cell r="AY3491">
            <v>4743020.87</v>
          </cell>
          <cell r="AZ3491">
            <v>807836.14</v>
          </cell>
          <cell r="BA3491">
            <v>8552747.6099999994</v>
          </cell>
          <cell r="BB3491">
            <v>13675602.02</v>
          </cell>
          <cell r="BC3491">
            <v>15485892.939999999</v>
          </cell>
          <cell r="BD3491">
            <v>0</v>
          </cell>
          <cell r="BE3491">
            <v>0</v>
          </cell>
          <cell r="BF3491">
            <v>0</v>
          </cell>
          <cell r="BG3491">
            <v>0</v>
          </cell>
          <cell r="BH3491">
            <v>0</v>
          </cell>
          <cell r="BI3491">
            <v>0</v>
          </cell>
          <cell r="BJ3491">
            <v>0</v>
          </cell>
          <cell r="BK3491">
            <v>0</v>
          </cell>
          <cell r="BL3491">
            <v>0</v>
          </cell>
        </row>
        <row r="3492">
          <cell r="B3492" t="str">
            <v>2.1.09.01.00001</v>
          </cell>
          <cell r="C3492" t="str">
            <v xml:space="preserve">ADEMIR ORTOLON                                    </v>
          </cell>
          <cell r="D3492">
            <v>5</v>
          </cell>
          <cell r="E3492">
            <v>0</v>
          </cell>
          <cell r="F3492">
            <v>0</v>
          </cell>
          <cell r="G3492">
            <v>0</v>
          </cell>
          <cell r="H3492">
            <v>0</v>
          </cell>
          <cell r="I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  <cell r="O3492">
            <v>0</v>
          </cell>
          <cell r="P3492">
            <v>0</v>
          </cell>
          <cell r="AO3492">
            <v>0</v>
          </cell>
          <cell r="AP3492">
            <v>0</v>
          </cell>
          <cell r="AQ3492">
            <v>0</v>
          </cell>
          <cell r="AR3492">
            <v>0</v>
          </cell>
          <cell r="AS3492">
            <v>0</v>
          </cell>
          <cell r="AT3492">
            <v>0</v>
          </cell>
          <cell r="AU3492">
            <v>0</v>
          </cell>
          <cell r="AV3492">
            <v>0</v>
          </cell>
          <cell r="AW3492">
            <v>0</v>
          </cell>
          <cell r="AX3492">
            <v>0</v>
          </cell>
          <cell r="AY3492">
            <v>0</v>
          </cell>
          <cell r="AZ3492">
            <v>0</v>
          </cell>
          <cell r="BA3492">
            <v>0</v>
          </cell>
          <cell r="BB3492">
            <v>0</v>
          </cell>
          <cell r="BC3492">
            <v>0</v>
          </cell>
          <cell r="BD3492">
            <v>0</v>
          </cell>
          <cell r="BE3492">
            <v>0</v>
          </cell>
          <cell r="BF3492">
            <v>0</v>
          </cell>
          <cell r="BG3492">
            <v>0</v>
          </cell>
          <cell r="BH3492">
            <v>0</v>
          </cell>
          <cell r="BI3492">
            <v>0</v>
          </cell>
          <cell r="BJ3492">
            <v>0</v>
          </cell>
          <cell r="BK3492">
            <v>0</v>
          </cell>
          <cell r="BL3492">
            <v>0</v>
          </cell>
        </row>
        <row r="3493">
          <cell r="B3493" t="str">
            <v>2.1.09.01.00002</v>
          </cell>
          <cell r="C3493" t="str">
            <v xml:space="preserve">ADIR LUIZ ORTOLAN                                 </v>
          </cell>
          <cell r="D3493">
            <v>5</v>
          </cell>
          <cell r="E3493">
            <v>0</v>
          </cell>
          <cell r="F3493">
            <v>0</v>
          </cell>
          <cell r="G3493">
            <v>0</v>
          </cell>
          <cell r="H3493">
            <v>0</v>
          </cell>
          <cell r="I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  <cell r="O3493">
            <v>0</v>
          </cell>
          <cell r="P3493">
            <v>0</v>
          </cell>
          <cell r="AO3493">
            <v>0</v>
          </cell>
          <cell r="AP3493">
            <v>0</v>
          </cell>
          <cell r="AQ3493">
            <v>0</v>
          </cell>
          <cell r="AR3493">
            <v>0</v>
          </cell>
          <cell r="AS3493">
            <v>0</v>
          </cell>
          <cell r="AT3493">
            <v>0</v>
          </cell>
          <cell r="AU3493">
            <v>0</v>
          </cell>
          <cell r="AV3493">
            <v>0</v>
          </cell>
          <cell r="AW3493">
            <v>0</v>
          </cell>
          <cell r="AX3493">
            <v>0</v>
          </cell>
          <cell r="AY3493">
            <v>0</v>
          </cell>
          <cell r="AZ3493">
            <v>0</v>
          </cell>
          <cell r="BA3493">
            <v>0</v>
          </cell>
          <cell r="BB3493">
            <v>0</v>
          </cell>
          <cell r="BC3493">
            <v>0</v>
          </cell>
          <cell r="BD3493">
            <v>0</v>
          </cell>
          <cell r="BE3493">
            <v>0</v>
          </cell>
          <cell r="BF3493">
            <v>0</v>
          </cell>
          <cell r="BG3493">
            <v>0</v>
          </cell>
          <cell r="BH3493">
            <v>0</v>
          </cell>
          <cell r="BI3493">
            <v>0</v>
          </cell>
          <cell r="BJ3493">
            <v>0</v>
          </cell>
          <cell r="BK3493">
            <v>0</v>
          </cell>
          <cell r="BL3493">
            <v>0</v>
          </cell>
        </row>
        <row r="3494">
          <cell r="B3494" t="str">
            <v>2.1.09.01.00003</v>
          </cell>
          <cell r="C3494" t="str">
            <v xml:space="preserve">ADUBOS TREVO S/A                                  </v>
          </cell>
          <cell r="D3494">
            <v>5</v>
          </cell>
          <cell r="E3494">
            <v>0</v>
          </cell>
          <cell r="F3494">
            <v>0</v>
          </cell>
          <cell r="G3494">
            <v>0</v>
          </cell>
          <cell r="H3494">
            <v>0</v>
          </cell>
          <cell r="I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>
            <v>0</v>
          </cell>
          <cell r="S3494">
            <v>0</v>
          </cell>
          <cell r="T3494">
            <v>0</v>
          </cell>
          <cell r="U3494">
            <v>0</v>
          </cell>
          <cell r="V3494">
            <v>0</v>
          </cell>
          <cell r="W3494">
            <v>-601039.56999999995</v>
          </cell>
          <cell r="X3494">
            <v>-1915247.31</v>
          </cell>
          <cell r="Y3494">
            <v>-3137115.15</v>
          </cell>
          <cell r="Z3494">
            <v>-3255222.35</v>
          </cell>
          <cell r="AA3494">
            <v>-4924994.66</v>
          </cell>
          <cell r="AB3494">
            <v>0</v>
          </cell>
          <cell r="AC3494">
            <v>0</v>
          </cell>
          <cell r="AD3494">
            <v>0</v>
          </cell>
          <cell r="AE3494">
            <v>0</v>
          </cell>
          <cell r="AF3494">
            <v>0</v>
          </cell>
          <cell r="AG3494">
            <v>0</v>
          </cell>
          <cell r="AH3494">
            <v>0</v>
          </cell>
          <cell r="AI3494">
            <v>0</v>
          </cell>
          <cell r="AJ3494">
            <v>0</v>
          </cell>
          <cell r="AK3494">
            <v>0</v>
          </cell>
          <cell r="AL3494">
            <v>0</v>
          </cell>
          <cell r="AM3494">
            <v>0</v>
          </cell>
          <cell r="AN3494">
            <v>0</v>
          </cell>
          <cell r="AO3494">
            <v>0</v>
          </cell>
          <cell r="AP3494">
            <v>0</v>
          </cell>
          <cell r="AQ3494">
            <v>0</v>
          </cell>
          <cell r="AR3494">
            <v>0</v>
          </cell>
          <cell r="AS3494">
            <v>0</v>
          </cell>
          <cell r="AT3494">
            <v>0</v>
          </cell>
          <cell r="AU3494">
            <v>0</v>
          </cell>
          <cell r="AV3494">
            <v>0</v>
          </cell>
          <cell r="AW3494">
            <v>0</v>
          </cell>
          <cell r="AX3494">
            <v>0</v>
          </cell>
          <cell r="AY3494">
            <v>0</v>
          </cell>
          <cell r="AZ3494">
            <v>0</v>
          </cell>
          <cell r="BA3494">
            <v>0</v>
          </cell>
          <cell r="BB3494">
            <v>0</v>
          </cell>
          <cell r="BC3494">
            <v>0</v>
          </cell>
          <cell r="BD3494">
            <v>0</v>
          </cell>
          <cell r="BE3494">
            <v>0</v>
          </cell>
          <cell r="BF3494">
            <v>0</v>
          </cell>
          <cell r="BG3494">
            <v>0</v>
          </cell>
          <cell r="BH3494">
            <v>0</v>
          </cell>
          <cell r="BI3494">
            <v>0</v>
          </cell>
          <cell r="BJ3494">
            <v>0</v>
          </cell>
          <cell r="BK3494">
            <v>0</v>
          </cell>
          <cell r="BL3494">
            <v>0</v>
          </cell>
        </row>
        <row r="3495">
          <cell r="B3495" t="str">
            <v>2.1.09.01.00004</v>
          </cell>
          <cell r="C3495" t="str">
            <v xml:space="preserve">CARLOS ALBERTO POLATO E OUTROS                    </v>
          </cell>
          <cell r="D3495">
            <v>5</v>
          </cell>
          <cell r="E3495">
            <v>0</v>
          </cell>
          <cell r="F3495">
            <v>0</v>
          </cell>
          <cell r="G3495">
            <v>0</v>
          </cell>
          <cell r="H3495">
            <v>0</v>
          </cell>
          <cell r="I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  <cell r="O3495">
            <v>0</v>
          </cell>
          <cell r="P3495">
            <v>0</v>
          </cell>
          <cell r="Q3495">
            <v>171308.15</v>
          </cell>
          <cell r="R3495">
            <v>-144061.48000000001</v>
          </cell>
          <cell r="S3495">
            <v>-155261.62</v>
          </cell>
          <cell r="T3495">
            <v>-155261.62</v>
          </cell>
          <cell r="U3495">
            <v>-155261.62</v>
          </cell>
          <cell r="V3495">
            <v>-155261.62</v>
          </cell>
          <cell r="W3495">
            <v>-155261.62</v>
          </cell>
          <cell r="X3495">
            <v>-155261.62</v>
          </cell>
          <cell r="Y3495">
            <v>-155261.62</v>
          </cell>
          <cell r="Z3495">
            <v>-115733.62</v>
          </cell>
          <cell r="AA3495">
            <v>1982794.08</v>
          </cell>
          <cell r="AB3495">
            <v>362812.31</v>
          </cell>
          <cell r="AC3495">
            <v>1157.0299999999697</v>
          </cell>
          <cell r="AD3495">
            <v>1157.0299999999697</v>
          </cell>
          <cell r="AE3495">
            <v>1157.0299999999697</v>
          </cell>
          <cell r="AF3495">
            <v>1157.0299999999697</v>
          </cell>
          <cell r="AG3495">
            <v>1157.0299999999697</v>
          </cell>
          <cell r="AH3495">
            <v>1157.0299999999697</v>
          </cell>
          <cell r="AI3495">
            <v>1157.0299999999697</v>
          </cell>
          <cell r="AJ3495">
            <v>1157.0299999999697</v>
          </cell>
          <cell r="AK3495">
            <v>1157.0299999999697</v>
          </cell>
          <cell r="AL3495">
            <v>769990.17</v>
          </cell>
          <cell r="AM3495">
            <v>-2638.4300000000512</v>
          </cell>
          <cell r="AN3495">
            <v>-2638.4300000000512</v>
          </cell>
          <cell r="AO3495">
            <v>-2638.43</v>
          </cell>
          <cell r="AP3495">
            <v>-2638.43</v>
          </cell>
          <cell r="AQ3495">
            <v>-2638.43</v>
          </cell>
          <cell r="AR3495">
            <v>-2638.43</v>
          </cell>
          <cell r="AS3495">
            <v>-2638.43</v>
          </cell>
          <cell r="AT3495">
            <v>-2638.43</v>
          </cell>
          <cell r="AU3495">
            <v>-2638.43</v>
          </cell>
          <cell r="AV3495">
            <v>-2638.43</v>
          </cell>
          <cell r="AW3495">
            <v>-2638.43</v>
          </cell>
          <cell r="AX3495">
            <v>-2638.43</v>
          </cell>
          <cell r="AY3495">
            <v>-2439.64</v>
          </cell>
          <cell r="AZ3495">
            <v>-2439.64</v>
          </cell>
          <cell r="BA3495">
            <v>-2354.87</v>
          </cell>
          <cell r="BB3495">
            <v>-2354.87</v>
          </cell>
          <cell r="BC3495">
            <v>-2354.87</v>
          </cell>
          <cell r="BD3495">
            <v>0</v>
          </cell>
          <cell r="BE3495">
            <v>0</v>
          </cell>
          <cell r="BF3495">
            <v>0</v>
          </cell>
          <cell r="BG3495">
            <v>0</v>
          </cell>
          <cell r="BH3495">
            <v>0</v>
          </cell>
          <cell r="BI3495">
            <v>0</v>
          </cell>
          <cell r="BJ3495">
            <v>0</v>
          </cell>
          <cell r="BK3495">
            <v>0</v>
          </cell>
          <cell r="BL3495">
            <v>0</v>
          </cell>
        </row>
        <row r="3496">
          <cell r="B3496" t="str">
            <v>2.1.09.01.00005</v>
          </cell>
          <cell r="C3496" t="str">
            <v xml:space="preserve">CARLOS GIACOMET                                   </v>
          </cell>
          <cell r="D3496">
            <v>5</v>
          </cell>
          <cell r="E3496">
            <v>0</v>
          </cell>
          <cell r="F3496">
            <v>0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  <cell r="Q3496">
            <v>194948.95</v>
          </cell>
          <cell r="R3496">
            <v>150645.10999999999</v>
          </cell>
          <cell r="S3496">
            <v>123350.78</v>
          </cell>
          <cell r="T3496">
            <v>123350.78</v>
          </cell>
          <cell r="U3496">
            <v>123350.78</v>
          </cell>
          <cell r="V3496">
            <v>123350.78</v>
          </cell>
          <cell r="W3496">
            <v>123350.78</v>
          </cell>
          <cell r="X3496">
            <v>123350.78</v>
          </cell>
          <cell r="Y3496">
            <v>123350.78</v>
          </cell>
          <cell r="Z3496">
            <v>123350.78</v>
          </cell>
          <cell r="AA3496">
            <v>123350.78</v>
          </cell>
          <cell r="AB3496">
            <v>0</v>
          </cell>
          <cell r="AC3496">
            <v>0</v>
          </cell>
          <cell r="AD3496">
            <v>0</v>
          </cell>
          <cell r="AE3496">
            <v>0</v>
          </cell>
          <cell r="AF3496">
            <v>0</v>
          </cell>
          <cell r="AG3496">
            <v>0</v>
          </cell>
          <cell r="AH3496">
            <v>0</v>
          </cell>
          <cell r="AI3496">
            <v>0</v>
          </cell>
          <cell r="AJ3496">
            <v>0</v>
          </cell>
          <cell r="AK3496">
            <v>0</v>
          </cell>
          <cell r="AL3496">
            <v>0</v>
          </cell>
          <cell r="AM3496">
            <v>0</v>
          </cell>
          <cell r="AN3496">
            <v>0</v>
          </cell>
          <cell r="AO3496">
            <v>0</v>
          </cell>
          <cell r="AP3496">
            <v>0</v>
          </cell>
          <cell r="AQ3496">
            <v>0</v>
          </cell>
          <cell r="AR3496">
            <v>0</v>
          </cell>
          <cell r="AS3496">
            <v>0</v>
          </cell>
          <cell r="AT3496">
            <v>0</v>
          </cell>
          <cell r="AU3496">
            <v>0</v>
          </cell>
          <cell r="AV3496">
            <v>0</v>
          </cell>
          <cell r="AW3496">
            <v>0</v>
          </cell>
          <cell r="AX3496">
            <v>0</v>
          </cell>
          <cell r="AY3496">
            <v>0</v>
          </cell>
          <cell r="AZ3496">
            <v>0</v>
          </cell>
          <cell r="BA3496">
            <v>0</v>
          </cell>
          <cell r="BB3496">
            <v>0</v>
          </cell>
          <cell r="BC3496">
            <v>0</v>
          </cell>
          <cell r="BD3496">
            <v>0</v>
          </cell>
          <cell r="BE3496">
            <v>0</v>
          </cell>
          <cell r="BF3496">
            <v>0</v>
          </cell>
          <cell r="BG3496">
            <v>0</v>
          </cell>
          <cell r="BH3496">
            <v>0</v>
          </cell>
          <cell r="BI3496">
            <v>0</v>
          </cell>
          <cell r="BJ3496">
            <v>0</v>
          </cell>
          <cell r="BK3496">
            <v>0</v>
          </cell>
          <cell r="BL3496">
            <v>0</v>
          </cell>
        </row>
        <row r="3497">
          <cell r="B3497" t="str">
            <v>2.1.09.01.00006</v>
          </cell>
          <cell r="C3497" t="str">
            <v xml:space="preserve">DANIEL MARCONTONIO KERM                           </v>
          </cell>
          <cell r="D3497">
            <v>5</v>
          </cell>
          <cell r="E3497">
            <v>0</v>
          </cell>
          <cell r="F3497">
            <v>0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  <cell r="M3497">
            <v>0</v>
          </cell>
          <cell r="N3497">
            <v>0</v>
          </cell>
          <cell r="O3497">
            <v>0</v>
          </cell>
          <cell r="P3497">
            <v>0</v>
          </cell>
          <cell r="AO3497">
            <v>0</v>
          </cell>
          <cell r="AP3497">
            <v>0</v>
          </cell>
          <cell r="AQ3497">
            <v>0</v>
          </cell>
          <cell r="AR3497">
            <v>0</v>
          </cell>
          <cell r="AS3497">
            <v>0</v>
          </cell>
          <cell r="AT3497">
            <v>0</v>
          </cell>
          <cell r="AU3497">
            <v>0</v>
          </cell>
          <cell r="AV3497">
            <v>0</v>
          </cell>
          <cell r="AW3497">
            <v>0</v>
          </cell>
          <cell r="AX3497">
            <v>0</v>
          </cell>
          <cell r="AY3497">
            <v>0</v>
          </cell>
          <cell r="AZ3497">
            <v>0</v>
          </cell>
          <cell r="BA3497">
            <v>0</v>
          </cell>
          <cell r="BB3497">
            <v>0</v>
          </cell>
          <cell r="BC3497">
            <v>0</v>
          </cell>
          <cell r="BD3497">
            <v>0</v>
          </cell>
          <cell r="BE3497">
            <v>0</v>
          </cell>
          <cell r="BF3497">
            <v>0</v>
          </cell>
          <cell r="BG3497">
            <v>0</v>
          </cell>
          <cell r="BH3497">
            <v>0</v>
          </cell>
          <cell r="BI3497">
            <v>0</v>
          </cell>
          <cell r="BJ3497">
            <v>0</v>
          </cell>
          <cell r="BK3497">
            <v>0</v>
          </cell>
          <cell r="BL3497">
            <v>0</v>
          </cell>
        </row>
        <row r="3498">
          <cell r="B3498" t="str">
            <v>2.1.09.01.00007</v>
          </cell>
          <cell r="C3498" t="str">
            <v xml:space="preserve">DECIO JOAO POVVOBON                               </v>
          </cell>
          <cell r="D3498">
            <v>5</v>
          </cell>
          <cell r="E3498">
            <v>0</v>
          </cell>
          <cell r="F3498">
            <v>0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  <cell r="O3498">
            <v>0</v>
          </cell>
          <cell r="P3498">
            <v>0</v>
          </cell>
          <cell r="Q3498">
            <v>0</v>
          </cell>
          <cell r="R3498">
            <v>0</v>
          </cell>
          <cell r="S3498">
            <v>0</v>
          </cell>
          <cell r="T3498">
            <v>0</v>
          </cell>
          <cell r="U3498">
            <v>0</v>
          </cell>
          <cell r="V3498">
            <v>0</v>
          </cell>
          <cell r="W3498">
            <v>844230.57</v>
          </cell>
          <cell r="X3498">
            <v>1292015.02</v>
          </cell>
          <cell r="Y3498">
            <v>1773135.09</v>
          </cell>
          <cell r="Z3498">
            <v>1773135.09</v>
          </cell>
          <cell r="AA3498">
            <v>1773135.09</v>
          </cell>
          <cell r="AB3498">
            <v>0</v>
          </cell>
          <cell r="AC3498">
            <v>0</v>
          </cell>
          <cell r="AD3498">
            <v>0</v>
          </cell>
          <cell r="AE3498">
            <v>0</v>
          </cell>
          <cell r="AF3498">
            <v>0</v>
          </cell>
          <cell r="AG3498">
            <v>0</v>
          </cell>
          <cell r="AH3498">
            <v>0</v>
          </cell>
          <cell r="AI3498">
            <v>0</v>
          </cell>
          <cell r="AJ3498">
            <v>0</v>
          </cell>
          <cell r="AK3498">
            <v>0</v>
          </cell>
          <cell r="AL3498">
            <v>0</v>
          </cell>
          <cell r="AM3498">
            <v>0</v>
          </cell>
          <cell r="AN3498">
            <v>0</v>
          </cell>
          <cell r="AO3498">
            <v>0</v>
          </cell>
          <cell r="AP3498">
            <v>0</v>
          </cell>
          <cell r="AQ3498">
            <v>0</v>
          </cell>
          <cell r="AR3498">
            <v>0</v>
          </cell>
          <cell r="AS3498">
            <v>0</v>
          </cell>
          <cell r="AT3498">
            <v>0</v>
          </cell>
          <cell r="AU3498">
            <v>0</v>
          </cell>
          <cell r="AV3498">
            <v>0</v>
          </cell>
          <cell r="AW3498">
            <v>0</v>
          </cell>
          <cell r="AX3498">
            <v>0</v>
          </cell>
          <cell r="AY3498">
            <v>0</v>
          </cell>
          <cell r="AZ3498">
            <v>0</v>
          </cell>
          <cell r="BA3498">
            <v>0</v>
          </cell>
          <cell r="BB3498">
            <v>0</v>
          </cell>
          <cell r="BC3498">
            <v>0</v>
          </cell>
          <cell r="BD3498">
            <v>0</v>
          </cell>
          <cell r="BE3498">
            <v>0</v>
          </cell>
          <cell r="BF3498">
            <v>0</v>
          </cell>
          <cell r="BG3498">
            <v>0</v>
          </cell>
          <cell r="BH3498">
            <v>0</v>
          </cell>
          <cell r="BI3498">
            <v>0</v>
          </cell>
          <cell r="BJ3498">
            <v>0</v>
          </cell>
          <cell r="BK3498">
            <v>0</v>
          </cell>
          <cell r="BL3498">
            <v>0</v>
          </cell>
        </row>
        <row r="3499">
          <cell r="B3499" t="str">
            <v>2.1.09.01.00008</v>
          </cell>
          <cell r="C3499" t="str">
            <v xml:space="preserve">ELSO VICENTE POZZOBOM                             </v>
          </cell>
          <cell r="D3499">
            <v>5</v>
          </cell>
          <cell r="E3499">
            <v>0</v>
          </cell>
          <cell r="F3499">
            <v>0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AO3499">
            <v>0</v>
          </cell>
          <cell r="AP3499">
            <v>0</v>
          </cell>
          <cell r="AQ3499">
            <v>0</v>
          </cell>
          <cell r="AR3499">
            <v>0</v>
          </cell>
          <cell r="AS3499">
            <v>0</v>
          </cell>
          <cell r="AT3499">
            <v>0</v>
          </cell>
          <cell r="AU3499">
            <v>0</v>
          </cell>
          <cell r="AV3499">
            <v>0</v>
          </cell>
          <cell r="AW3499">
            <v>0</v>
          </cell>
          <cell r="AX3499">
            <v>0</v>
          </cell>
          <cell r="AY3499">
            <v>0</v>
          </cell>
          <cell r="AZ3499">
            <v>0</v>
          </cell>
          <cell r="BA3499">
            <v>0</v>
          </cell>
          <cell r="BB3499">
            <v>0</v>
          </cell>
          <cell r="BC3499">
            <v>0</v>
          </cell>
          <cell r="BD3499">
            <v>0</v>
          </cell>
          <cell r="BE3499">
            <v>0</v>
          </cell>
          <cell r="BF3499">
            <v>0</v>
          </cell>
          <cell r="BG3499">
            <v>0</v>
          </cell>
          <cell r="BH3499">
            <v>0</v>
          </cell>
          <cell r="BI3499">
            <v>0</v>
          </cell>
          <cell r="BJ3499">
            <v>0</v>
          </cell>
          <cell r="BK3499">
            <v>0</v>
          </cell>
          <cell r="BL3499">
            <v>0</v>
          </cell>
        </row>
        <row r="3500">
          <cell r="B3500" t="str">
            <v>2.1.09.01.00009</v>
          </cell>
          <cell r="C3500" t="str">
            <v xml:space="preserve">ERMELINDO BORCADI                                 </v>
          </cell>
          <cell r="D3500">
            <v>5</v>
          </cell>
          <cell r="E3500">
            <v>0</v>
          </cell>
          <cell r="F3500">
            <v>0</v>
          </cell>
          <cell r="G3500">
            <v>0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  <cell r="O3500">
            <v>0</v>
          </cell>
          <cell r="P3500">
            <v>0</v>
          </cell>
          <cell r="AO3500">
            <v>0</v>
          </cell>
          <cell r="AP3500">
            <v>0</v>
          </cell>
          <cell r="AQ3500">
            <v>0</v>
          </cell>
          <cell r="AR3500">
            <v>0</v>
          </cell>
          <cell r="AS3500">
            <v>0</v>
          </cell>
          <cell r="AT3500">
            <v>0</v>
          </cell>
          <cell r="AU3500">
            <v>0</v>
          </cell>
          <cell r="AV3500">
            <v>0</v>
          </cell>
          <cell r="AW3500">
            <v>0</v>
          </cell>
          <cell r="AX3500">
            <v>0</v>
          </cell>
          <cell r="AY3500">
            <v>0</v>
          </cell>
          <cell r="AZ3500">
            <v>0</v>
          </cell>
          <cell r="BA3500">
            <v>0</v>
          </cell>
          <cell r="BB3500">
            <v>0</v>
          </cell>
          <cell r="BC3500">
            <v>0</v>
          </cell>
          <cell r="BD3500">
            <v>0</v>
          </cell>
          <cell r="BE3500">
            <v>0</v>
          </cell>
          <cell r="BF3500">
            <v>0</v>
          </cell>
          <cell r="BG3500">
            <v>0</v>
          </cell>
          <cell r="BH3500">
            <v>0</v>
          </cell>
          <cell r="BI3500">
            <v>0</v>
          </cell>
          <cell r="BJ3500">
            <v>0</v>
          </cell>
          <cell r="BK3500">
            <v>0</v>
          </cell>
          <cell r="BL3500">
            <v>0</v>
          </cell>
        </row>
        <row r="3501">
          <cell r="B3501" t="str">
            <v>2.1.09.01.00010</v>
          </cell>
          <cell r="C3501" t="str">
            <v xml:space="preserve">ERNESTO MARTELLI                                  </v>
          </cell>
          <cell r="D3501">
            <v>5</v>
          </cell>
          <cell r="E3501">
            <v>0</v>
          </cell>
          <cell r="F3501">
            <v>0</v>
          </cell>
          <cell r="G3501">
            <v>0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  <cell r="O3501">
            <v>0</v>
          </cell>
          <cell r="P3501">
            <v>0</v>
          </cell>
          <cell r="AO3501">
            <v>0</v>
          </cell>
          <cell r="AP3501">
            <v>0</v>
          </cell>
          <cell r="AQ3501">
            <v>0</v>
          </cell>
          <cell r="AR3501">
            <v>0</v>
          </cell>
          <cell r="AS3501">
            <v>0</v>
          </cell>
          <cell r="AT3501">
            <v>0</v>
          </cell>
          <cell r="AU3501">
            <v>0</v>
          </cell>
          <cell r="AV3501">
            <v>0</v>
          </cell>
          <cell r="AW3501">
            <v>0</v>
          </cell>
          <cell r="AX3501">
            <v>0</v>
          </cell>
          <cell r="AY3501">
            <v>0</v>
          </cell>
          <cell r="AZ3501">
            <v>0</v>
          </cell>
          <cell r="BA3501">
            <v>0</v>
          </cell>
          <cell r="BB3501">
            <v>0</v>
          </cell>
          <cell r="BC3501">
            <v>0</v>
          </cell>
          <cell r="BD3501">
            <v>0</v>
          </cell>
          <cell r="BE3501">
            <v>0</v>
          </cell>
          <cell r="BF3501">
            <v>0</v>
          </cell>
          <cell r="BG3501">
            <v>0</v>
          </cell>
          <cell r="BH3501">
            <v>0</v>
          </cell>
          <cell r="BI3501">
            <v>0</v>
          </cell>
          <cell r="BJ3501">
            <v>0</v>
          </cell>
          <cell r="BK3501">
            <v>0</v>
          </cell>
          <cell r="BL3501">
            <v>0</v>
          </cell>
        </row>
        <row r="3502">
          <cell r="B3502" t="str">
            <v>2.1.09.01.00011</v>
          </cell>
          <cell r="C3502" t="str">
            <v xml:space="preserve">FERTIZA CIA NACIONAL DE FERTILIZANTES             </v>
          </cell>
          <cell r="D3502">
            <v>5</v>
          </cell>
          <cell r="E3502">
            <v>0</v>
          </cell>
          <cell r="F3502">
            <v>0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  <cell r="M3502">
            <v>0</v>
          </cell>
          <cell r="N3502">
            <v>0</v>
          </cell>
          <cell r="O3502">
            <v>0</v>
          </cell>
          <cell r="P3502">
            <v>0</v>
          </cell>
          <cell r="Q3502">
            <v>165734.71</v>
          </cell>
          <cell r="R3502">
            <v>165734.71</v>
          </cell>
          <cell r="S3502">
            <v>165734.71</v>
          </cell>
          <cell r="T3502">
            <v>165734.71</v>
          </cell>
          <cell r="U3502">
            <v>165734.71</v>
          </cell>
          <cell r="V3502">
            <v>165734.71</v>
          </cell>
          <cell r="W3502">
            <v>165734.71</v>
          </cell>
          <cell r="X3502">
            <v>165734.71</v>
          </cell>
          <cell r="Y3502">
            <v>165734.71</v>
          </cell>
          <cell r="Z3502">
            <v>165734.71</v>
          </cell>
          <cell r="AA3502">
            <v>165734.71</v>
          </cell>
          <cell r="AB3502">
            <v>0</v>
          </cell>
          <cell r="AC3502">
            <v>0</v>
          </cell>
          <cell r="AD3502">
            <v>0</v>
          </cell>
          <cell r="AE3502">
            <v>0</v>
          </cell>
          <cell r="AF3502">
            <v>0</v>
          </cell>
          <cell r="AG3502">
            <v>0</v>
          </cell>
          <cell r="AH3502">
            <v>0</v>
          </cell>
          <cell r="AI3502">
            <v>0</v>
          </cell>
          <cell r="AJ3502">
            <v>0</v>
          </cell>
          <cell r="AK3502">
            <v>0</v>
          </cell>
          <cell r="AL3502">
            <v>0</v>
          </cell>
          <cell r="AM3502">
            <v>0</v>
          </cell>
          <cell r="AN3502">
            <v>0</v>
          </cell>
          <cell r="AO3502">
            <v>0</v>
          </cell>
          <cell r="AP3502">
            <v>0</v>
          </cell>
          <cell r="AQ3502">
            <v>0</v>
          </cell>
          <cell r="AR3502">
            <v>0</v>
          </cell>
          <cell r="AS3502">
            <v>0</v>
          </cell>
          <cell r="AT3502">
            <v>0</v>
          </cell>
          <cell r="AU3502">
            <v>0</v>
          </cell>
          <cell r="AV3502">
            <v>0</v>
          </cell>
          <cell r="AW3502">
            <v>0</v>
          </cell>
          <cell r="AX3502">
            <v>0</v>
          </cell>
          <cell r="AY3502">
            <v>0</v>
          </cell>
          <cell r="AZ3502">
            <v>0</v>
          </cell>
          <cell r="BA3502">
            <v>0</v>
          </cell>
          <cell r="BB3502">
            <v>0</v>
          </cell>
          <cell r="BC3502">
            <v>0</v>
          </cell>
          <cell r="BD3502">
            <v>0</v>
          </cell>
          <cell r="BE3502">
            <v>0</v>
          </cell>
          <cell r="BF3502">
            <v>0</v>
          </cell>
          <cell r="BG3502">
            <v>0</v>
          </cell>
          <cell r="BH3502">
            <v>0</v>
          </cell>
          <cell r="BI3502">
            <v>0</v>
          </cell>
          <cell r="BJ3502">
            <v>0</v>
          </cell>
          <cell r="BK3502">
            <v>0</v>
          </cell>
          <cell r="BL3502">
            <v>0</v>
          </cell>
        </row>
        <row r="3503">
          <cell r="B3503" t="str">
            <v>2.1.09.01.00012</v>
          </cell>
          <cell r="C3503" t="str">
            <v xml:space="preserve">JOSE ALVES CAPISTRANO                             </v>
          </cell>
          <cell r="D3503">
            <v>5</v>
          </cell>
          <cell r="E3503">
            <v>0</v>
          </cell>
          <cell r="F3503">
            <v>0</v>
          </cell>
          <cell r="G3503">
            <v>0</v>
          </cell>
          <cell r="H3503">
            <v>0</v>
          </cell>
          <cell r="I3503">
            <v>0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  <cell r="O3503">
            <v>0</v>
          </cell>
          <cell r="P3503">
            <v>0</v>
          </cell>
          <cell r="AO3503">
            <v>0</v>
          </cell>
          <cell r="AP3503">
            <v>0</v>
          </cell>
          <cell r="AQ3503">
            <v>0</v>
          </cell>
          <cell r="AR3503">
            <v>0</v>
          </cell>
          <cell r="AS3503">
            <v>0</v>
          </cell>
          <cell r="AT3503">
            <v>0</v>
          </cell>
          <cell r="AU3503">
            <v>0</v>
          </cell>
          <cell r="AV3503">
            <v>0</v>
          </cell>
          <cell r="AW3503">
            <v>0</v>
          </cell>
          <cell r="AX3503">
            <v>0</v>
          </cell>
          <cell r="AY3503">
            <v>0</v>
          </cell>
          <cell r="AZ3503">
            <v>0</v>
          </cell>
          <cell r="BA3503">
            <v>0</v>
          </cell>
          <cell r="BB3503">
            <v>0</v>
          </cell>
          <cell r="BC3503">
            <v>0</v>
          </cell>
          <cell r="BD3503">
            <v>0</v>
          </cell>
          <cell r="BE3503">
            <v>0</v>
          </cell>
          <cell r="BF3503">
            <v>0</v>
          </cell>
          <cell r="BG3503">
            <v>0</v>
          </cell>
          <cell r="BH3503">
            <v>0</v>
          </cell>
          <cell r="BI3503">
            <v>0</v>
          </cell>
          <cell r="BJ3503">
            <v>0</v>
          </cell>
          <cell r="BK3503">
            <v>0</v>
          </cell>
          <cell r="BL3503">
            <v>0</v>
          </cell>
        </row>
        <row r="3504">
          <cell r="B3504" t="str">
            <v>2.1.09.01.00013</v>
          </cell>
          <cell r="C3504" t="str">
            <v xml:space="preserve">JUNIOR MASAMOGU UTIDA E OUTROS                    </v>
          </cell>
          <cell r="D3504">
            <v>5</v>
          </cell>
          <cell r="E3504">
            <v>0</v>
          </cell>
          <cell r="F3504">
            <v>0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  <cell r="O3504">
            <v>0</v>
          </cell>
          <cell r="P3504">
            <v>0</v>
          </cell>
          <cell r="AO3504">
            <v>0</v>
          </cell>
          <cell r="AP3504">
            <v>0</v>
          </cell>
          <cell r="AQ3504">
            <v>0</v>
          </cell>
          <cell r="AR3504">
            <v>0</v>
          </cell>
          <cell r="AS3504">
            <v>0</v>
          </cell>
          <cell r="AT3504">
            <v>0</v>
          </cell>
          <cell r="AU3504">
            <v>0</v>
          </cell>
          <cell r="AV3504">
            <v>0</v>
          </cell>
          <cell r="AW3504">
            <v>0</v>
          </cell>
          <cell r="AX3504">
            <v>0</v>
          </cell>
          <cell r="AY3504">
            <v>0</v>
          </cell>
          <cell r="AZ3504">
            <v>0</v>
          </cell>
          <cell r="BA3504">
            <v>0</v>
          </cell>
          <cell r="BB3504">
            <v>0</v>
          </cell>
          <cell r="BC3504">
            <v>0</v>
          </cell>
          <cell r="BD3504">
            <v>0</v>
          </cell>
          <cell r="BE3504">
            <v>0</v>
          </cell>
          <cell r="BF3504">
            <v>0</v>
          </cell>
          <cell r="BG3504">
            <v>0</v>
          </cell>
          <cell r="BH3504">
            <v>0</v>
          </cell>
          <cell r="BI3504">
            <v>0</v>
          </cell>
          <cell r="BJ3504">
            <v>0</v>
          </cell>
          <cell r="BK3504">
            <v>0</v>
          </cell>
          <cell r="BL3504">
            <v>0</v>
          </cell>
        </row>
        <row r="3505">
          <cell r="B3505" t="str">
            <v>2.1.09.01.00014</v>
          </cell>
          <cell r="C3505" t="str">
            <v xml:space="preserve">LARISSA AGROPECUARIA LTDA                         </v>
          </cell>
          <cell r="D3505">
            <v>5</v>
          </cell>
          <cell r="E3505">
            <v>0</v>
          </cell>
          <cell r="F3505">
            <v>0</v>
          </cell>
          <cell r="G3505">
            <v>0</v>
          </cell>
          <cell r="H3505">
            <v>0</v>
          </cell>
          <cell r="I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  <cell r="O3505">
            <v>0</v>
          </cell>
          <cell r="P3505">
            <v>0</v>
          </cell>
          <cell r="AO3505">
            <v>0</v>
          </cell>
          <cell r="AP3505">
            <v>0</v>
          </cell>
          <cell r="AQ3505">
            <v>0</v>
          </cell>
          <cell r="AR3505">
            <v>0</v>
          </cell>
          <cell r="AS3505">
            <v>0</v>
          </cell>
          <cell r="AT3505">
            <v>0</v>
          </cell>
          <cell r="AU3505">
            <v>0</v>
          </cell>
          <cell r="AV3505">
            <v>0</v>
          </cell>
          <cell r="AW3505">
            <v>0</v>
          </cell>
          <cell r="AX3505">
            <v>0</v>
          </cell>
          <cell r="AY3505">
            <v>0</v>
          </cell>
          <cell r="AZ3505">
            <v>0</v>
          </cell>
          <cell r="BA3505">
            <v>0</v>
          </cell>
          <cell r="BB3505">
            <v>0</v>
          </cell>
          <cell r="BC3505">
            <v>0</v>
          </cell>
          <cell r="BD3505">
            <v>0</v>
          </cell>
          <cell r="BE3505">
            <v>0</v>
          </cell>
          <cell r="BF3505">
            <v>0</v>
          </cell>
          <cell r="BG3505">
            <v>0</v>
          </cell>
          <cell r="BH3505">
            <v>0</v>
          </cell>
          <cell r="BI3505">
            <v>0</v>
          </cell>
          <cell r="BJ3505">
            <v>0</v>
          </cell>
          <cell r="BK3505">
            <v>0</v>
          </cell>
          <cell r="BL3505">
            <v>0</v>
          </cell>
        </row>
        <row r="3506">
          <cell r="B3506" t="str">
            <v>2.1.09.01.00015</v>
          </cell>
          <cell r="C3506" t="str">
            <v xml:space="preserve">LUIZ VERNER KLLIN                                 </v>
          </cell>
          <cell r="D3506">
            <v>5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  <cell r="O3506">
            <v>0</v>
          </cell>
          <cell r="P3506">
            <v>0</v>
          </cell>
          <cell r="AO3506">
            <v>0</v>
          </cell>
          <cell r="AP3506">
            <v>0</v>
          </cell>
          <cell r="AQ3506">
            <v>0</v>
          </cell>
          <cell r="AR3506">
            <v>0</v>
          </cell>
          <cell r="AS3506">
            <v>0</v>
          </cell>
          <cell r="AT3506">
            <v>0</v>
          </cell>
          <cell r="AU3506">
            <v>0</v>
          </cell>
          <cell r="AV3506">
            <v>0</v>
          </cell>
          <cell r="AW3506">
            <v>0</v>
          </cell>
          <cell r="AX3506">
            <v>0</v>
          </cell>
          <cell r="AY3506">
            <v>0</v>
          </cell>
          <cell r="AZ3506">
            <v>0</v>
          </cell>
          <cell r="BA3506">
            <v>0</v>
          </cell>
          <cell r="BB3506">
            <v>0</v>
          </cell>
          <cell r="BC3506">
            <v>0</v>
          </cell>
          <cell r="BD3506">
            <v>0</v>
          </cell>
          <cell r="BE3506">
            <v>0</v>
          </cell>
          <cell r="BF3506">
            <v>0</v>
          </cell>
          <cell r="BG3506">
            <v>0</v>
          </cell>
          <cell r="BH3506">
            <v>0</v>
          </cell>
          <cell r="BI3506">
            <v>0</v>
          </cell>
          <cell r="BJ3506">
            <v>0</v>
          </cell>
          <cell r="BK3506">
            <v>0</v>
          </cell>
          <cell r="BL3506">
            <v>0</v>
          </cell>
        </row>
        <row r="3507">
          <cell r="B3507" t="str">
            <v>2.1.09.01.00016</v>
          </cell>
          <cell r="C3507" t="str">
            <v xml:space="preserve">MACROFERTIL IND.COM.FERT.CAMPOS GERAIS            </v>
          </cell>
          <cell r="D3507">
            <v>5</v>
          </cell>
          <cell r="E3507">
            <v>0</v>
          </cell>
          <cell r="F3507">
            <v>0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  <cell r="O3507">
            <v>0</v>
          </cell>
          <cell r="P3507">
            <v>0</v>
          </cell>
          <cell r="AO3507">
            <v>0</v>
          </cell>
          <cell r="AP3507">
            <v>0</v>
          </cell>
          <cell r="AQ3507">
            <v>0</v>
          </cell>
          <cell r="AR3507">
            <v>0</v>
          </cell>
          <cell r="AS3507">
            <v>0</v>
          </cell>
          <cell r="AT3507">
            <v>0</v>
          </cell>
          <cell r="AU3507">
            <v>0</v>
          </cell>
          <cell r="AV3507">
            <v>0</v>
          </cell>
          <cell r="AW3507">
            <v>0</v>
          </cell>
          <cell r="AX3507">
            <v>0</v>
          </cell>
          <cell r="AY3507">
            <v>0</v>
          </cell>
          <cell r="AZ3507">
            <v>0</v>
          </cell>
          <cell r="BA3507">
            <v>0</v>
          </cell>
          <cell r="BB3507">
            <v>0</v>
          </cell>
          <cell r="BC3507">
            <v>0</v>
          </cell>
          <cell r="BD3507">
            <v>0</v>
          </cell>
          <cell r="BE3507">
            <v>0</v>
          </cell>
          <cell r="BF3507">
            <v>0</v>
          </cell>
          <cell r="BG3507">
            <v>0</v>
          </cell>
          <cell r="BH3507">
            <v>0</v>
          </cell>
          <cell r="BI3507">
            <v>0</v>
          </cell>
          <cell r="BJ3507">
            <v>0</v>
          </cell>
          <cell r="BK3507">
            <v>0</v>
          </cell>
          <cell r="BL3507">
            <v>0</v>
          </cell>
        </row>
        <row r="3508">
          <cell r="B3508" t="str">
            <v>2.1.09.01.00017</v>
          </cell>
          <cell r="C3508" t="str">
            <v xml:space="preserve">ORLANDO E CAETANO POLATO                          </v>
          </cell>
          <cell r="D3508">
            <v>5</v>
          </cell>
          <cell r="E3508">
            <v>0</v>
          </cell>
          <cell r="F3508">
            <v>0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  <cell r="O3508">
            <v>0</v>
          </cell>
          <cell r="P3508">
            <v>0</v>
          </cell>
          <cell r="Q3508">
            <v>24828.11</v>
          </cell>
          <cell r="R3508">
            <v>24828.11</v>
          </cell>
          <cell r="S3508">
            <v>24828.11</v>
          </cell>
          <cell r="T3508">
            <v>24828.11</v>
          </cell>
          <cell r="U3508">
            <v>24828.11</v>
          </cell>
          <cell r="V3508">
            <v>24828.11</v>
          </cell>
          <cell r="W3508">
            <v>24828.11</v>
          </cell>
          <cell r="X3508">
            <v>24828.11</v>
          </cell>
          <cell r="Y3508">
            <v>24828.11</v>
          </cell>
          <cell r="Z3508">
            <v>24828.11</v>
          </cell>
          <cell r="AA3508">
            <v>24828.11</v>
          </cell>
          <cell r="AB3508">
            <v>0</v>
          </cell>
          <cell r="AC3508">
            <v>0</v>
          </cell>
          <cell r="AD3508">
            <v>0</v>
          </cell>
          <cell r="AE3508">
            <v>0</v>
          </cell>
          <cell r="AF3508">
            <v>0</v>
          </cell>
          <cell r="AG3508">
            <v>0</v>
          </cell>
          <cell r="AH3508">
            <v>0</v>
          </cell>
          <cell r="AI3508">
            <v>0</v>
          </cell>
          <cell r="AJ3508">
            <v>0</v>
          </cell>
          <cell r="AK3508">
            <v>0</v>
          </cell>
          <cell r="AL3508">
            <v>0</v>
          </cell>
          <cell r="AM3508">
            <v>0</v>
          </cell>
          <cell r="AN3508">
            <v>0</v>
          </cell>
          <cell r="AO3508">
            <v>0</v>
          </cell>
          <cell r="AP3508">
            <v>0</v>
          </cell>
          <cell r="AQ3508">
            <v>0</v>
          </cell>
          <cell r="AR3508">
            <v>0</v>
          </cell>
          <cell r="AS3508">
            <v>0</v>
          </cell>
          <cell r="AT3508">
            <v>0</v>
          </cell>
          <cell r="AU3508">
            <v>0</v>
          </cell>
          <cell r="AV3508">
            <v>0</v>
          </cell>
          <cell r="AW3508">
            <v>0</v>
          </cell>
          <cell r="AX3508">
            <v>0</v>
          </cell>
          <cell r="AY3508">
            <v>0</v>
          </cell>
          <cell r="AZ3508">
            <v>337418.45</v>
          </cell>
          <cell r="BA3508">
            <v>337418.45</v>
          </cell>
          <cell r="BB3508">
            <v>337418.45</v>
          </cell>
          <cell r="BC3508">
            <v>337418.45</v>
          </cell>
          <cell r="BD3508">
            <v>0</v>
          </cell>
          <cell r="BE3508">
            <v>0</v>
          </cell>
          <cell r="BF3508">
            <v>0</v>
          </cell>
          <cell r="BG3508">
            <v>0</v>
          </cell>
          <cell r="BH3508">
            <v>0</v>
          </cell>
          <cell r="BI3508">
            <v>0</v>
          </cell>
          <cell r="BJ3508">
            <v>0</v>
          </cell>
          <cell r="BK3508">
            <v>0</v>
          </cell>
          <cell r="BL3508">
            <v>0</v>
          </cell>
        </row>
        <row r="3509">
          <cell r="B3509" t="str">
            <v>2.1.09.01.00018</v>
          </cell>
          <cell r="C3509" t="str">
            <v xml:space="preserve">SAUL FRANCISCO DE S.SILVA                         </v>
          </cell>
          <cell r="D3509">
            <v>5</v>
          </cell>
          <cell r="E3509">
            <v>0</v>
          </cell>
          <cell r="F3509">
            <v>0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  <cell r="O3509">
            <v>0</v>
          </cell>
          <cell r="P3509">
            <v>0</v>
          </cell>
          <cell r="AO3509">
            <v>0</v>
          </cell>
          <cell r="AP3509">
            <v>0</v>
          </cell>
          <cell r="AQ3509">
            <v>0</v>
          </cell>
          <cell r="AR3509">
            <v>0</v>
          </cell>
          <cell r="AS3509">
            <v>0</v>
          </cell>
          <cell r="AT3509">
            <v>0</v>
          </cell>
          <cell r="AU3509">
            <v>0</v>
          </cell>
          <cell r="AV3509">
            <v>0</v>
          </cell>
          <cell r="AW3509">
            <v>0</v>
          </cell>
          <cell r="AX3509">
            <v>0</v>
          </cell>
          <cell r="AY3509">
            <v>0</v>
          </cell>
          <cell r="AZ3509">
            <v>0</v>
          </cell>
          <cell r="BA3509">
            <v>0</v>
          </cell>
          <cell r="BB3509">
            <v>0</v>
          </cell>
          <cell r="BC3509">
            <v>0</v>
          </cell>
          <cell r="BD3509">
            <v>0</v>
          </cell>
          <cell r="BE3509">
            <v>0</v>
          </cell>
          <cell r="BF3509">
            <v>0</v>
          </cell>
          <cell r="BG3509">
            <v>0</v>
          </cell>
          <cell r="BH3509">
            <v>0</v>
          </cell>
          <cell r="BI3509">
            <v>0</v>
          </cell>
          <cell r="BJ3509">
            <v>0</v>
          </cell>
          <cell r="BK3509">
            <v>0</v>
          </cell>
          <cell r="BL3509">
            <v>0</v>
          </cell>
        </row>
        <row r="3510">
          <cell r="B3510" t="str">
            <v>2.1.09.01.00019</v>
          </cell>
          <cell r="C3510" t="str">
            <v xml:space="preserve">SERGIO EVARISTO VARMIER                           </v>
          </cell>
          <cell r="D3510">
            <v>5</v>
          </cell>
          <cell r="E3510">
            <v>0</v>
          </cell>
          <cell r="F3510">
            <v>0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  <cell r="O3510">
            <v>0</v>
          </cell>
          <cell r="P3510">
            <v>0</v>
          </cell>
          <cell r="AO3510">
            <v>0</v>
          </cell>
          <cell r="AP3510">
            <v>0</v>
          </cell>
          <cell r="AQ3510">
            <v>0</v>
          </cell>
          <cell r="AR3510">
            <v>0</v>
          </cell>
          <cell r="AS3510">
            <v>0</v>
          </cell>
          <cell r="AT3510">
            <v>0</v>
          </cell>
          <cell r="AU3510">
            <v>0</v>
          </cell>
          <cell r="AV3510">
            <v>0</v>
          </cell>
          <cell r="AW3510">
            <v>0</v>
          </cell>
          <cell r="AX3510">
            <v>0</v>
          </cell>
          <cell r="AY3510">
            <v>0</v>
          </cell>
          <cell r="AZ3510">
            <v>0</v>
          </cell>
          <cell r="BA3510">
            <v>0</v>
          </cell>
          <cell r="BB3510">
            <v>0</v>
          </cell>
          <cell r="BC3510">
            <v>0</v>
          </cell>
          <cell r="BD3510">
            <v>0</v>
          </cell>
          <cell r="BE3510">
            <v>0</v>
          </cell>
          <cell r="BF3510">
            <v>0</v>
          </cell>
          <cell r="BG3510">
            <v>0</v>
          </cell>
          <cell r="BH3510">
            <v>0</v>
          </cell>
          <cell r="BI3510">
            <v>0</v>
          </cell>
          <cell r="BJ3510">
            <v>0</v>
          </cell>
          <cell r="BK3510">
            <v>0</v>
          </cell>
          <cell r="BL3510">
            <v>0</v>
          </cell>
        </row>
        <row r="3511">
          <cell r="B3511" t="str">
            <v>2.1.09.01.00020</v>
          </cell>
          <cell r="C3511" t="str">
            <v xml:space="preserve">VITORIO HERKLOTZ                                  </v>
          </cell>
          <cell r="D3511">
            <v>5</v>
          </cell>
          <cell r="E3511">
            <v>0</v>
          </cell>
          <cell r="F3511">
            <v>0</v>
          </cell>
          <cell r="G3511">
            <v>0</v>
          </cell>
          <cell r="H3511">
            <v>0</v>
          </cell>
          <cell r="I3511">
            <v>0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AO3511">
            <v>0</v>
          </cell>
          <cell r="AP3511">
            <v>0</v>
          </cell>
          <cell r="AQ3511">
            <v>0</v>
          </cell>
          <cell r="AR3511">
            <v>0</v>
          </cell>
          <cell r="AS3511">
            <v>0</v>
          </cell>
          <cell r="AT3511">
            <v>0</v>
          </cell>
          <cell r="AU3511">
            <v>0</v>
          </cell>
          <cell r="AV3511">
            <v>0</v>
          </cell>
          <cell r="AW3511">
            <v>0</v>
          </cell>
          <cell r="AX3511">
            <v>0</v>
          </cell>
          <cell r="AY3511">
            <v>0</v>
          </cell>
          <cell r="AZ3511">
            <v>0</v>
          </cell>
          <cell r="BA3511">
            <v>0</v>
          </cell>
          <cell r="BB3511">
            <v>0</v>
          </cell>
          <cell r="BC3511">
            <v>0</v>
          </cell>
          <cell r="BD3511">
            <v>0</v>
          </cell>
          <cell r="BE3511">
            <v>0</v>
          </cell>
          <cell r="BF3511">
            <v>0</v>
          </cell>
          <cell r="BG3511">
            <v>0</v>
          </cell>
          <cell r="BH3511">
            <v>0</v>
          </cell>
          <cell r="BI3511">
            <v>0</v>
          </cell>
          <cell r="BJ3511">
            <v>0</v>
          </cell>
          <cell r="BK3511">
            <v>0</v>
          </cell>
          <cell r="BL3511">
            <v>0</v>
          </cell>
        </row>
        <row r="3512">
          <cell r="B3512" t="str">
            <v>2.1.09.01.00021</v>
          </cell>
          <cell r="C3512" t="str">
            <v xml:space="preserve">WANDERLEI RECK                                    </v>
          </cell>
          <cell r="D3512">
            <v>5</v>
          </cell>
          <cell r="E3512">
            <v>0</v>
          </cell>
          <cell r="F3512">
            <v>0</v>
          </cell>
          <cell r="G3512">
            <v>0</v>
          </cell>
          <cell r="H3512">
            <v>0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  <cell r="O3512">
            <v>0</v>
          </cell>
          <cell r="P3512">
            <v>0</v>
          </cell>
          <cell r="AO3512">
            <v>0</v>
          </cell>
          <cell r="AP3512">
            <v>0</v>
          </cell>
          <cell r="AQ3512">
            <v>0</v>
          </cell>
          <cell r="AR3512">
            <v>0</v>
          </cell>
          <cell r="AS3512">
            <v>0</v>
          </cell>
          <cell r="AT3512">
            <v>0</v>
          </cell>
          <cell r="AU3512">
            <v>0</v>
          </cell>
          <cell r="AV3512">
            <v>0</v>
          </cell>
          <cell r="AW3512">
            <v>0</v>
          </cell>
          <cell r="AX3512">
            <v>0</v>
          </cell>
          <cell r="AY3512">
            <v>0</v>
          </cell>
          <cell r="AZ3512">
            <v>0</v>
          </cell>
          <cell r="BA3512">
            <v>0</v>
          </cell>
          <cell r="BB3512">
            <v>0</v>
          </cell>
          <cell r="BC3512">
            <v>0</v>
          </cell>
          <cell r="BD3512">
            <v>0</v>
          </cell>
          <cell r="BE3512">
            <v>0</v>
          </cell>
          <cell r="BF3512">
            <v>0</v>
          </cell>
          <cell r="BG3512">
            <v>0</v>
          </cell>
          <cell r="BH3512">
            <v>0</v>
          </cell>
          <cell r="BI3512">
            <v>0</v>
          </cell>
          <cell r="BJ3512">
            <v>0</v>
          </cell>
          <cell r="BK3512">
            <v>0</v>
          </cell>
          <cell r="BL3512">
            <v>0</v>
          </cell>
        </row>
        <row r="3513">
          <cell r="B3513" t="str">
            <v>2.1.09.01.00022</v>
          </cell>
          <cell r="C3513" t="str">
            <v xml:space="preserve">JOAO TELMO POZZOBON                               </v>
          </cell>
          <cell r="D3513">
            <v>5</v>
          </cell>
          <cell r="E3513">
            <v>0</v>
          </cell>
          <cell r="F3513">
            <v>0</v>
          </cell>
          <cell r="G3513">
            <v>0</v>
          </cell>
          <cell r="H3513">
            <v>0</v>
          </cell>
          <cell r="I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>
            <v>0</v>
          </cell>
          <cell r="S3513">
            <v>0</v>
          </cell>
          <cell r="T3513">
            <v>0</v>
          </cell>
          <cell r="U3513">
            <v>0</v>
          </cell>
          <cell r="V3513">
            <v>54438.75</v>
          </cell>
          <cell r="W3513">
            <v>439363.32</v>
          </cell>
          <cell r="X3513">
            <v>439363.32</v>
          </cell>
          <cell r="Y3513">
            <v>564383.19999999995</v>
          </cell>
          <cell r="Z3513">
            <v>584229.6</v>
          </cell>
          <cell r="AA3513">
            <v>584229.6</v>
          </cell>
          <cell r="AB3513">
            <v>0</v>
          </cell>
          <cell r="AC3513">
            <v>0</v>
          </cell>
          <cell r="AD3513">
            <v>0</v>
          </cell>
          <cell r="AE3513">
            <v>0</v>
          </cell>
          <cell r="AF3513">
            <v>0</v>
          </cell>
          <cell r="AG3513">
            <v>0</v>
          </cell>
          <cell r="AH3513">
            <v>0</v>
          </cell>
          <cell r="AI3513">
            <v>0</v>
          </cell>
          <cell r="AJ3513">
            <v>0</v>
          </cell>
          <cell r="AK3513">
            <v>0</v>
          </cell>
          <cell r="AL3513">
            <v>0</v>
          </cell>
          <cell r="AM3513">
            <v>0</v>
          </cell>
          <cell r="AN3513">
            <v>0</v>
          </cell>
          <cell r="AO3513">
            <v>0</v>
          </cell>
          <cell r="AP3513">
            <v>0</v>
          </cell>
          <cell r="AQ3513">
            <v>0</v>
          </cell>
          <cell r="AR3513">
            <v>0</v>
          </cell>
          <cell r="AS3513">
            <v>0</v>
          </cell>
          <cell r="AT3513">
            <v>0</v>
          </cell>
          <cell r="AU3513">
            <v>0</v>
          </cell>
          <cell r="AV3513">
            <v>0</v>
          </cell>
          <cell r="AW3513">
            <v>0</v>
          </cell>
          <cell r="AX3513">
            <v>0</v>
          </cell>
          <cell r="AY3513">
            <v>0</v>
          </cell>
          <cell r="AZ3513">
            <v>0</v>
          </cell>
          <cell r="BA3513">
            <v>0</v>
          </cell>
          <cell r="BB3513">
            <v>0</v>
          </cell>
          <cell r="BC3513">
            <v>0</v>
          </cell>
          <cell r="BD3513">
            <v>0</v>
          </cell>
          <cell r="BE3513">
            <v>0</v>
          </cell>
          <cell r="BF3513">
            <v>0</v>
          </cell>
          <cell r="BG3513">
            <v>0</v>
          </cell>
          <cell r="BH3513">
            <v>0</v>
          </cell>
          <cell r="BI3513">
            <v>0</v>
          </cell>
          <cell r="BJ3513">
            <v>0</v>
          </cell>
          <cell r="BK3513">
            <v>0</v>
          </cell>
          <cell r="BL3513">
            <v>0</v>
          </cell>
        </row>
        <row r="3514">
          <cell r="B3514" t="str">
            <v>2.1.09.01.00023</v>
          </cell>
          <cell r="C3514" t="str">
            <v xml:space="preserve">USINA MONTE ALEGRE LTDA                           </v>
          </cell>
          <cell r="D3514">
            <v>5</v>
          </cell>
          <cell r="E3514">
            <v>0</v>
          </cell>
          <cell r="F3514">
            <v>0</v>
          </cell>
          <cell r="G3514">
            <v>0</v>
          </cell>
          <cell r="H3514">
            <v>0</v>
          </cell>
          <cell r="I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  <cell r="O3514">
            <v>0</v>
          </cell>
          <cell r="P3514">
            <v>0</v>
          </cell>
          <cell r="AO3514">
            <v>0</v>
          </cell>
          <cell r="AP3514">
            <v>0</v>
          </cell>
          <cell r="AQ3514">
            <v>0</v>
          </cell>
          <cell r="AR3514">
            <v>0</v>
          </cell>
          <cell r="AS3514">
            <v>0</v>
          </cell>
          <cell r="AT3514">
            <v>0</v>
          </cell>
          <cell r="AU3514">
            <v>0</v>
          </cell>
          <cell r="AV3514">
            <v>0</v>
          </cell>
          <cell r="AW3514">
            <v>0</v>
          </cell>
          <cell r="AX3514">
            <v>0</v>
          </cell>
          <cell r="AY3514">
            <v>0</v>
          </cell>
          <cell r="AZ3514">
            <v>0</v>
          </cell>
          <cell r="BA3514">
            <v>0</v>
          </cell>
          <cell r="BB3514">
            <v>0</v>
          </cell>
          <cell r="BC3514">
            <v>0</v>
          </cell>
          <cell r="BD3514">
            <v>0</v>
          </cell>
          <cell r="BE3514">
            <v>0</v>
          </cell>
          <cell r="BF3514">
            <v>0</v>
          </cell>
          <cell r="BG3514">
            <v>0</v>
          </cell>
          <cell r="BH3514">
            <v>0</v>
          </cell>
          <cell r="BI3514">
            <v>0</v>
          </cell>
          <cell r="BJ3514">
            <v>0</v>
          </cell>
          <cell r="BK3514">
            <v>0</v>
          </cell>
          <cell r="BL3514">
            <v>0</v>
          </cell>
        </row>
        <row r="3515">
          <cell r="B3515" t="str">
            <v>2.1.09.01.00024</v>
          </cell>
          <cell r="C3515" t="str">
            <v xml:space="preserve">CLOVIS ANTONIO CENEDESE                           </v>
          </cell>
          <cell r="D3515">
            <v>5</v>
          </cell>
          <cell r="E3515">
            <v>0</v>
          </cell>
          <cell r="F3515">
            <v>0</v>
          </cell>
          <cell r="G3515">
            <v>0</v>
          </cell>
          <cell r="H3515">
            <v>0</v>
          </cell>
          <cell r="I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  <cell r="O3515">
            <v>0</v>
          </cell>
          <cell r="P3515">
            <v>0</v>
          </cell>
          <cell r="Q3515">
            <v>0</v>
          </cell>
          <cell r="R3515">
            <v>0</v>
          </cell>
          <cell r="S3515">
            <v>0</v>
          </cell>
          <cell r="T3515">
            <v>0</v>
          </cell>
          <cell r="U3515">
            <v>0</v>
          </cell>
          <cell r="V3515">
            <v>0</v>
          </cell>
          <cell r="W3515">
            <v>0</v>
          </cell>
          <cell r="X3515">
            <v>168418.54</v>
          </cell>
          <cell r="Y3515">
            <v>168418.54</v>
          </cell>
          <cell r="Z3515">
            <v>168418.54</v>
          </cell>
          <cell r="AA3515">
            <v>168418.54</v>
          </cell>
          <cell r="AB3515">
            <v>0</v>
          </cell>
          <cell r="AC3515">
            <v>0</v>
          </cell>
          <cell r="AD3515">
            <v>0</v>
          </cell>
          <cell r="AE3515">
            <v>0</v>
          </cell>
          <cell r="AF3515">
            <v>0</v>
          </cell>
          <cell r="AG3515">
            <v>0</v>
          </cell>
          <cell r="AH3515">
            <v>0</v>
          </cell>
          <cell r="AI3515">
            <v>0</v>
          </cell>
          <cell r="AJ3515">
            <v>0</v>
          </cell>
          <cell r="AK3515">
            <v>0</v>
          </cell>
          <cell r="AL3515">
            <v>0</v>
          </cell>
          <cell r="AM3515">
            <v>0</v>
          </cell>
          <cell r="AN3515">
            <v>0</v>
          </cell>
          <cell r="AO3515">
            <v>0</v>
          </cell>
          <cell r="AP3515">
            <v>0</v>
          </cell>
          <cell r="AQ3515">
            <v>0</v>
          </cell>
          <cell r="AR3515">
            <v>0</v>
          </cell>
          <cell r="AS3515">
            <v>0</v>
          </cell>
          <cell r="AT3515">
            <v>0</v>
          </cell>
          <cell r="AU3515">
            <v>0</v>
          </cell>
          <cell r="AV3515">
            <v>0</v>
          </cell>
          <cell r="AW3515">
            <v>0</v>
          </cell>
          <cell r="AX3515">
            <v>0</v>
          </cell>
          <cell r="AY3515">
            <v>0</v>
          </cell>
          <cell r="AZ3515">
            <v>0</v>
          </cell>
          <cell r="BA3515">
            <v>0</v>
          </cell>
          <cell r="BB3515">
            <v>0</v>
          </cell>
          <cell r="BC3515">
            <v>0</v>
          </cell>
          <cell r="BD3515">
            <v>0</v>
          </cell>
          <cell r="BE3515">
            <v>0</v>
          </cell>
          <cell r="BF3515">
            <v>0</v>
          </cell>
          <cell r="BG3515">
            <v>0</v>
          </cell>
          <cell r="BH3515">
            <v>0</v>
          </cell>
          <cell r="BI3515">
            <v>0</v>
          </cell>
          <cell r="BJ3515">
            <v>0</v>
          </cell>
          <cell r="BK3515">
            <v>0</v>
          </cell>
          <cell r="BL3515">
            <v>0</v>
          </cell>
        </row>
        <row r="3516">
          <cell r="B3516" t="str">
            <v>2.1.09.01.00025</v>
          </cell>
          <cell r="C3516" t="str">
            <v xml:space="preserve">CLAUMIR JOSE CENEDESE                             </v>
          </cell>
          <cell r="D3516">
            <v>5</v>
          </cell>
          <cell r="E3516">
            <v>0</v>
          </cell>
          <cell r="F3516">
            <v>0</v>
          </cell>
          <cell r="G3516">
            <v>0</v>
          </cell>
          <cell r="H3516">
            <v>0</v>
          </cell>
          <cell r="I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  <cell r="Q3516">
            <v>0</v>
          </cell>
          <cell r="R3516">
            <v>0</v>
          </cell>
          <cell r="S3516">
            <v>0</v>
          </cell>
          <cell r="T3516">
            <v>0</v>
          </cell>
          <cell r="U3516">
            <v>0</v>
          </cell>
          <cell r="V3516">
            <v>0</v>
          </cell>
          <cell r="W3516">
            <v>0</v>
          </cell>
          <cell r="X3516">
            <v>151664.51</v>
          </cell>
          <cell r="Y3516">
            <v>151664.51</v>
          </cell>
          <cell r="Z3516">
            <v>151664.51</v>
          </cell>
          <cell r="AA3516">
            <v>151664.51</v>
          </cell>
          <cell r="AB3516">
            <v>0</v>
          </cell>
          <cell r="AC3516">
            <v>0</v>
          </cell>
          <cell r="AD3516">
            <v>0</v>
          </cell>
          <cell r="AE3516">
            <v>0</v>
          </cell>
          <cell r="AF3516">
            <v>0</v>
          </cell>
          <cell r="AG3516">
            <v>0</v>
          </cell>
          <cell r="AH3516">
            <v>0</v>
          </cell>
          <cell r="AI3516">
            <v>0</v>
          </cell>
          <cell r="AJ3516">
            <v>0</v>
          </cell>
          <cell r="AK3516">
            <v>0</v>
          </cell>
          <cell r="AL3516">
            <v>0</v>
          </cell>
          <cell r="AM3516">
            <v>0</v>
          </cell>
          <cell r="AN3516">
            <v>0</v>
          </cell>
          <cell r="AO3516">
            <v>0</v>
          </cell>
          <cell r="AP3516">
            <v>0</v>
          </cell>
          <cell r="AQ3516">
            <v>0</v>
          </cell>
          <cell r="AR3516">
            <v>0</v>
          </cell>
          <cell r="AS3516">
            <v>0</v>
          </cell>
          <cell r="AT3516">
            <v>0</v>
          </cell>
          <cell r="AU3516">
            <v>0</v>
          </cell>
          <cell r="AV3516">
            <v>0</v>
          </cell>
          <cell r="AW3516">
            <v>0</v>
          </cell>
          <cell r="AX3516">
            <v>0</v>
          </cell>
          <cell r="AY3516">
            <v>0</v>
          </cell>
          <cell r="AZ3516">
            <v>0</v>
          </cell>
          <cell r="BA3516">
            <v>0</v>
          </cell>
          <cell r="BB3516">
            <v>0</v>
          </cell>
          <cell r="BC3516">
            <v>0</v>
          </cell>
          <cell r="BD3516">
            <v>0</v>
          </cell>
          <cell r="BE3516">
            <v>0</v>
          </cell>
          <cell r="BF3516">
            <v>0</v>
          </cell>
          <cell r="BG3516">
            <v>0</v>
          </cell>
          <cell r="BH3516">
            <v>0</v>
          </cell>
          <cell r="BI3516">
            <v>0</v>
          </cell>
          <cell r="BJ3516">
            <v>0</v>
          </cell>
          <cell r="BK3516">
            <v>0</v>
          </cell>
          <cell r="BL3516">
            <v>0</v>
          </cell>
        </row>
        <row r="3517">
          <cell r="B3517" t="str">
            <v>2.1.09.01.00026</v>
          </cell>
          <cell r="C3517" t="str">
            <v xml:space="preserve">WILSON COVOLAN                                    </v>
          </cell>
          <cell r="D3517">
            <v>5</v>
          </cell>
          <cell r="E3517">
            <v>0</v>
          </cell>
          <cell r="F3517">
            <v>0</v>
          </cell>
          <cell r="G3517">
            <v>0</v>
          </cell>
          <cell r="H3517">
            <v>0</v>
          </cell>
          <cell r="I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  <cell r="O3517">
            <v>0</v>
          </cell>
          <cell r="P3517">
            <v>0</v>
          </cell>
          <cell r="Q3517">
            <v>0</v>
          </cell>
          <cell r="R3517">
            <v>0</v>
          </cell>
          <cell r="S3517">
            <v>0</v>
          </cell>
          <cell r="T3517">
            <v>0</v>
          </cell>
          <cell r="U3517">
            <v>0</v>
          </cell>
          <cell r="V3517">
            <v>0</v>
          </cell>
          <cell r="W3517">
            <v>0</v>
          </cell>
          <cell r="X3517">
            <v>10303.33</v>
          </cell>
          <cell r="Y3517">
            <v>237007.78</v>
          </cell>
          <cell r="Z3517">
            <v>239527.78</v>
          </cell>
          <cell r="AA3517">
            <v>239527.78</v>
          </cell>
          <cell r="AB3517">
            <v>0</v>
          </cell>
          <cell r="AC3517">
            <v>0</v>
          </cell>
          <cell r="AD3517">
            <v>0</v>
          </cell>
          <cell r="AE3517">
            <v>0</v>
          </cell>
          <cell r="AF3517">
            <v>0</v>
          </cell>
          <cell r="AG3517">
            <v>0</v>
          </cell>
          <cell r="AH3517">
            <v>500849.48</v>
          </cell>
          <cell r="AI3517">
            <v>28349.48</v>
          </cell>
          <cell r="AJ3517">
            <v>28349.48</v>
          </cell>
          <cell r="AK3517">
            <v>28349.48</v>
          </cell>
          <cell r="AL3517">
            <v>28349.48</v>
          </cell>
          <cell r="AM3517">
            <v>28349.48</v>
          </cell>
          <cell r="AN3517">
            <v>28349.48</v>
          </cell>
          <cell r="AO3517">
            <v>28349.48</v>
          </cell>
          <cell r="AP3517">
            <v>28349.48</v>
          </cell>
          <cell r="AQ3517">
            <v>28349.48</v>
          </cell>
          <cell r="AR3517">
            <v>28349.48</v>
          </cell>
          <cell r="AS3517">
            <v>28349.48</v>
          </cell>
          <cell r="AT3517">
            <v>28349.48</v>
          </cell>
          <cell r="AU3517">
            <v>28349.48</v>
          </cell>
          <cell r="AV3517">
            <v>28349.48</v>
          </cell>
          <cell r="AW3517">
            <v>28349.48</v>
          </cell>
          <cell r="AX3517">
            <v>28349.48</v>
          </cell>
          <cell r="AY3517">
            <v>28349.48</v>
          </cell>
          <cell r="AZ3517">
            <v>28349.48</v>
          </cell>
          <cell r="BA3517">
            <v>28349.48</v>
          </cell>
          <cell r="BB3517">
            <v>28349.48</v>
          </cell>
          <cell r="BC3517">
            <v>28349.48</v>
          </cell>
          <cell r="BD3517">
            <v>0</v>
          </cell>
          <cell r="BE3517">
            <v>0</v>
          </cell>
          <cell r="BF3517">
            <v>0</v>
          </cell>
          <cell r="BG3517">
            <v>0</v>
          </cell>
          <cell r="BH3517">
            <v>0</v>
          </cell>
          <cell r="BI3517">
            <v>0</v>
          </cell>
          <cell r="BJ3517">
            <v>0</v>
          </cell>
          <cell r="BK3517">
            <v>0</v>
          </cell>
          <cell r="BL3517">
            <v>0</v>
          </cell>
        </row>
        <row r="3518">
          <cell r="B3518" t="str">
            <v>2.1.09.01.00027</v>
          </cell>
          <cell r="C3518" t="str">
            <v xml:space="preserve">CLAUDECIR FRANCISCO CENEDESE                      </v>
          </cell>
          <cell r="D3518">
            <v>5</v>
          </cell>
          <cell r="E3518">
            <v>0</v>
          </cell>
          <cell r="F3518">
            <v>0</v>
          </cell>
          <cell r="G3518">
            <v>0</v>
          </cell>
          <cell r="H3518">
            <v>0</v>
          </cell>
          <cell r="I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  <cell r="O3518">
            <v>0</v>
          </cell>
          <cell r="P3518">
            <v>0</v>
          </cell>
          <cell r="Q3518">
            <v>0</v>
          </cell>
          <cell r="R3518">
            <v>0</v>
          </cell>
          <cell r="S3518">
            <v>0</v>
          </cell>
          <cell r="T3518">
            <v>0</v>
          </cell>
          <cell r="U3518">
            <v>0</v>
          </cell>
          <cell r="V3518">
            <v>0</v>
          </cell>
          <cell r="W3518">
            <v>0</v>
          </cell>
          <cell r="X3518">
            <v>94797.79</v>
          </cell>
          <cell r="Y3518">
            <v>99481.12</v>
          </cell>
          <cell r="Z3518">
            <v>99481.12</v>
          </cell>
          <cell r="AA3518">
            <v>99481.12</v>
          </cell>
          <cell r="AB3518">
            <v>0</v>
          </cell>
          <cell r="AC3518">
            <v>0</v>
          </cell>
          <cell r="AD3518">
            <v>0</v>
          </cell>
          <cell r="AE3518">
            <v>0</v>
          </cell>
          <cell r="AF3518">
            <v>0</v>
          </cell>
          <cell r="AG3518">
            <v>0</v>
          </cell>
          <cell r="AH3518">
            <v>0</v>
          </cell>
          <cell r="AI3518">
            <v>0</v>
          </cell>
          <cell r="AJ3518">
            <v>0</v>
          </cell>
          <cell r="AK3518">
            <v>0</v>
          </cell>
          <cell r="AL3518">
            <v>0</v>
          </cell>
          <cell r="AM3518">
            <v>0</v>
          </cell>
          <cell r="AN3518">
            <v>0</v>
          </cell>
          <cell r="AO3518">
            <v>0</v>
          </cell>
          <cell r="AP3518">
            <v>0</v>
          </cell>
          <cell r="AQ3518">
            <v>0</v>
          </cell>
          <cell r="AR3518">
            <v>0</v>
          </cell>
          <cell r="AS3518">
            <v>0</v>
          </cell>
          <cell r="AT3518">
            <v>0</v>
          </cell>
          <cell r="AU3518">
            <v>0</v>
          </cell>
          <cell r="AV3518">
            <v>0</v>
          </cell>
          <cell r="AW3518">
            <v>0</v>
          </cell>
          <cell r="AX3518">
            <v>0</v>
          </cell>
          <cell r="AY3518">
            <v>0</v>
          </cell>
          <cell r="AZ3518">
            <v>0</v>
          </cell>
          <cell r="BA3518">
            <v>0</v>
          </cell>
          <cell r="BB3518">
            <v>0</v>
          </cell>
          <cell r="BC3518">
            <v>0</v>
          </cell>
          <cell r="BD3518">
            <v>0</v>
          </cell>
          <cell r="BE3518">
            <v>0</v>
          </cell>
          <cell r="BF3518">
            <v>0</v>
          </cell>
          <cell r="BG3518">
            <v>0</v>
          </cell>
          <cell r="BH3518">
            <v>0</v>
          </cell>
          <cell r="BI3518">
            <v>0</v>
          </cell>
          <cell r="BJ3518">
            <v>0</v>
          </cell>
          <cell r="BK3518">
            <v>0</v>
          </cell>
          <cell r="BL3518">
            <v>0</v>
          </cell>
        </row>
        <row r="3519">
          <cell r="B3519" t="str">
            <v>2.1.09.01.00028</v>
          </cell>
          <cell r="C3519" t="str">
            <v xml:space="preserve">PEDRO CENEDESE                                    </v>
          </cell>
          <cell r="D3519">
            <v>5</v>
          </cell>
          <cell r="E3519">
            <v>0</v>
          </cell>
          <cell r="F3519">
            <v>0</v>
          </cell>
          <cell r="G3519">
            <v>0</v>
          </cell>
          <cell r="H3519">
            <v>0</v>
          </cell>
          <cell r="I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  <cell r="O3519">
            <v>0</v>
          </cell>
          <cell r="P3519">
            <v>0</v>
          </cell>
          <cell r="Q3519">
            <v>0</v>
          </cell>
          <cell r="R3519">
            <v>0</v>
          </cell>
          <cell r="S3519">
            <v>0</v>
          </cell>
          <cell r="T3519">
            <v>0</v>
          </cell>
          <cell r="U3519">
            <v>0</v>
          </cell>
          <cell r="V3519">
            <v>0</v>
          </cell>
          <cell r="W3519">
            <v>0</v>
          </cell>
          <cell r="X3519">
            <v>67405.009999999995</v>
          </cell>
          <cell r="Y3519">
            <v>67405.009999999995</v>
          </cell>
          <cell r="Z3519">
            <v>67405.009999999995</v>
          </cell>
          <cell r="AA3519">
            <v>67405.009999999995</v>
          </cell>
          <cell r="AB3519">
            <v>0</v>
          </cell>
          <cell r="AC3519">
            <v>0</v>
          </cell>
          <cell r="AD3519">
            <v>0</v>
          </cell>
          <cell r="AE3519">
            <v>0</v>
          </cell>
          <cell r="AF3519">
            <v>0</v>
          </cell>
          <cell r="AG3519">
            <v>0</v>
          </cell>
          <cell r="AH3519">
            <v>0</v>
          </cell>
          <cell r="AI3519">
            <v>0</v>
          </cell>
          <cell r="AJ3519">
            <v>0</v>
          </cell>
          <cell r="AK3519">
            <v>0</v>
          </cell>
          <cell r="AL3519">
            <v>0</v>
          </cell>
          <cell r="AM3519">
            <v>0</v>
          </cell>
          <cell r="AN3519">
            <v>0</v>
          </cell>
          <cell r="AO3519">
            <v>0</v>
          </cell>
          <cell r="AP3519">
            <v>0</v>
          </cell>
          <cell r="AQ3519">
            <v>0</v>
          </cell>
          <cell r="AR3519">
            <v>0</v>
          </cell>
          <cell r="AS3519">
            <v>0</v>
          </cell>
          <cell r="AT3519">
            <v>0</v>
          </cell>
          <cell r="AU3519">
            <v>0</v>
          </cell>
          <cell r="AV3519">
            <v>0</v>
          </cell>
          <cell r="AW3519">
            <v>0</v>
          </cell>
          <cell r="AX3519">
            <v>0</v>
          </cell>
          <cell r="AY3519">
            <v>0</v>
          </cell>
          <cell r="AZ3519">
            <v>0</v>
          </cell>
          <cell r="BA3519">
            <v>0</v>
          </cell>
          <cell r="BB3519">
            <v>0</v>
          </cell>
          <cell r="BC3519">
            <v>0</v>
          </cell>
          <cell r="BD3519">
            <v>0</v>
          </cell>
          <cell r="BE3519">
            <v>0</v>
          </cell>
          <cell r="BF3519">
            <v>0</v>
          </cell>
          <cell r="BG3519">
            <v>0</v>
          </cell>
          <cell r="BH3519">
            <v>0</v>
          </cell>
          <cell r="BI3519">
            <v>0</v>
          </cell>
          <cell r="BJ3519">
            <v>0</v>
          </cell>
          <cell r="BK3519">
            <v>0</v>
          </cell>
          <cell r="BL3519">
            <v>0</v>
          </cell>
        </row>
        <row r="3520">
          <cell r="B3520" t="str">
            <v>2.1.09.01.00029</v>
          </cell>
          <cell r="C3520" t="str">
            <v xml:space="preserve">DEOCLECIO LUIZ CEDENESE                           </v>
          </cell>
          <cell r="D3520">
            <v>5</v>
          </cell>
          <cell r="E3520">
            <v>0</v>
          </cell>
          <cell r="F3520">
            <v>0</v>
          </cell>
          <cell r="G3520">
            <v>0</v>
          </cell>
          <cell r="H3520">
            <v>0</v>
          </cell>
          <cell r="I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  <cell r="O3520">
            <v>0</v>
          </cell>
          <cell r="P3520">
            <v>0</v>
          </cell>
          <cell r="Q3520">
            <v>0</v>
          </cell>
          <cell r="R3520">
            <v>0</v>
          </cell>
          <cell r="S3520">
            <v>0</v>
          </cell>
          <cell r="T3520">
            <v>0</v>
          </cell>
          <cell r="U3520">
            <v>0</v>
          </cell>
          <cell r="V3520">
            <v>0</v>
          </cell>
          <cell r="W3520">
            <v>0</v>
          </cell>
          <cell r="X3520">
            <v>68799.91</v>
          </cell>
          <cell r="Y3520">
            <v>77143.89</v>
          </cell>
          <cell r="Z3520">
            <v>77143.89</v>
          </cell>
          <cell r="AA3520">
            <v>77143.89</v>
          </cell>
          <cell r="AB3520">
            <v>0</v>
          </cell>
          <cell r="AC3520">
            <v>0</v>
          </cell>
          <cell r="AD3520">
            <v>0</v>
          </cell>
          <cell r="AE3520">
            <v>0</v>
          </cell>
          <cell r="AF3520">
            <v>0</v>
          </cell>
          <cell r="AG3520">
            <v>0</v>
          </cell>
          <cell r="AH3520">
            <v>0</v>
          </cell>
          <cell r="AI3520">
            <v>0</v>
          </cell>
          <cell r="AJ3520">
            <v>0</v>
          </cell>
          <cell r="AK3520">
            <v>0</v>
          </cell>
          <cell r="AL3520">
            <v>0</v>
          </cell>
          <cell r="AM3520">
            <v>0</v>
          </cell>
          <cell r="AN3520">
            <v>0</v>
          </cell>
          <cell r="AO3520">
            <v>0</v>
          </cell>
          <cell r="AP3520">
            <v>0</v>
          </cell>
          <cell r="AQ3520">
            <v>0</v>
          </cell>
          <cell r="AR3520">
            <v>0</v>
          </cell>
          <cell r="AS3520">
            <v>0</v>
          </cell>
          <cell r="AT3520">
            <v>0</v>
          </cell>
          <cell r="AU3520">
            <v>0</v>
          </cell>
          <cell r="AV3520">
            <v>0</v>
          </cell>
          <cell r="AW3520">
            <v>0</v>
          </cell>
          <cell r="AX3520">
            <v>0</v>
          </cell>
          <cell r="AY3520">
            <v>0</v>
          </cell>
          <cell r="AZ3520">
            <v>0</v>
          </cell>
          <cell r="BA3520">
            <v>0</v>
          </cell>
          <cell r="BB3520">
            <v>0</v>
          </cell>
          <cell r="BC3520">
            <v>0</v>
          </cell>
          <cell r="BD3520">
            <v>0</v>
          </cell>
          <cell r="BE3520">
            <v>0</v>
          </cell>
          <cell r="BF3520">
            <v>0</v>
          </cell>
          <cell r="BG3520">
            <v>0</v>
          </cell>
          <cell r="BH3520">
            <v>0</v>
          </cell>
          <cell r="BI3520">
            <v>0</v>
          </cell>
          <cell r="BJ3520">
            <v>0</v>
          </cell>
          <cell r="BK3520">
            <v>0</v>
          </cell>
          <cell r="BL3520">
            <v>0</v>
          </cell>
        </row>
        <row r="3521">
          <cell r="B3521" t="str">
            <v>2.1.09.01.00030</v>
          </cell>
          <cell r="C3521" t="str">
            <v xml:space="preserve">AUDUIR JOSE CENEDESE                              </v>
          </cell>
          <cell r="D3521">
            <v>5</v>
          </cell>
          <cell r="E3521">
            <v>0</v>
          </cell>
          <cell r="F3521">
            <v>0</v>
          </cell>
          <cell r="G3521">
            <v>0</v>
          </cell>
          <cell r="H3521">
            <v>0</v>
          </cell>
          <cell r="I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  <cell r="O3521">
            <v>0</v>
          </cell>
          <cell r="P3521">
            <v>0</v>
          </cell>
          <cell r="Q3521">
            <v>0</v>
          </cell>
          <cell r="R3521">
            <v>0</v>
          </cell>
          <cell r="S3521">
            <v>0</v>
          </cell>
          <cell r="T3521">
            <v>0</v>
          </cell>
          <cell r="U3521">
            <v>0</v>
          </cell>
          <cell r="V3521">
            <v>0</v>
          </cell>
          <cell r="W3521">
            <v>0</v>
          </cell>
          <cell r="X3521">
            <v>0</v>
          </cell>
          <cell r="Y3521">
            <v>86301.54</v>
          </cell>
          <cell r="Z3521">
            <v>86301.54</v>
          </cell>
          <cell r="AA3521">
            <v>86301.54</v>
          </cell>
          <cell r="AB3521">
            <v>0</v>
          </cell>
          <cell r="AC3521">
            <v>0</v>
          </cell>
          <cell r="AD3521">
            <v>0</v>
          </cell>
          <cell r="AE3521">
            <v>0</v>
          </cell>
          <cell r="AF3521">
            <v>0</v>
          </cell>
          <cell r="AG3521">
            <v>0</v>
          </cell>
          <cell r="AH3521">
            <v>0</v>
          </cell>
          <cell r="AI3521">
            <v>0</v>
          </cell>
          <cell r="AJ3521">
            <v>0</v>
          </cell>
          <cell r="AK3521">
            <v>0</v>
          </cell>
          <cell r="AL3521">
            <v>0</v>
          </cell>
          <cell r="AM3521">
            <v>0</v>
          </cell>
          <cell r="AN3521">
            <v>0</v>
          </cell>
          <cell r="AO3521">
            <v>0</v>
          </cell>
          <cell r="AP3521">
            <v>0</v>
          </cell>
          <cell r="AQ3521">
            <v>0</v>
          </cell>
          <cell r="AR3521">
            <v>0</v>
          </cell>
          <cell r="AS3521">
            <v>0</v>
          </cell>
          <cell r="AT3521">
            <v>0</v>
          </cell>
          <cell r="AU3521">
            <v>0</v>
          </cell>
          <cell r="AV3521">
            <v>0</v>
          </cell>
          <cell r="AW3521">
            <v>0</v>
          </cell>
          <cell r="AX3521">
            <v>0</v>
          </cell>
          <cell r="AY3521">
            <v>0</v>
          </cell>
          <cell r="AZ3521">
            <v>0</v>
          </cell>
          <cell r="BA3521">
            <v>0</v>
          </cell>
          <cell r="BB3521">
            <v>0</v>
          </cell>
          <cell r="BC3521">
            <v>0</v>
          </cell>
          <cell r="BD3521">
            <v>0</v>
          </cell>
          <cell r="BE3521">
            <v>0</v>
          </cell>
          <cell r="BF3521">
            <v>0</v>
          </cell>
          <cell r="BG3521">
            <v>0</v>
          </cell>
          <cell r="BH3521">
            <v>0</v>
          </cell>
          <cell r="BI3521">
            <v>0</v>
          </cell>
          <cell r="BJ3521">
            <v>0</v>
          </cell>
          <cell r="BK3521">
            <v>0</v>
          </cell>
          <cell r="BL3521">
            <v>0</v>
          </cell>
        </row>
        <row r="3522">
          <cell r="B3522" t="str">
            <v>2.1.09.01.00031</v>
          </cell>
          <cell r="C3522" t="str">
            <v xml:space="preserve">JOSE CENEDESE                                     </v>
          </cell>
          <cell r="D3522">
            <v>5</v>
          </cell>
          <cell r="E3522">
            <v>0</v>
          </cell>
          <cell r="F3522">
            <v>0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  <cell r="O3522">
            <v>0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  <cell r="T3522">
            <v>0</v>
          </cell>
          <cell r="U3522">
            <v>0</v>
          </cell>
          <cell r="V3522">
            <v>0</v>
          </cell>
          <cell r="W3522">
            <v>0</v>
          </cell>
          <cell r="X3522">
            <v>0</v>
          </cell>
          <cell r="Y3522">
            <v>104403.36</v>
          </cell>
          <cell r="Z3522">
            <v>114959.37</v>
          </cell>
          <cell r="AA3522">
            <v>114959.37</v>
          </cell>
          <cell r="AB3522">
            <v>0</v>
          </cell>
          <cell r="AC3522">
            <v>0</v>
          </cell>
          <cell r="AD3522">
            <v>0</v>
          </cell>
          <cell r="AE3522">
            <v>0</v>
          </cell>
          <cell r="AF3522">
            <v>0</v>
          </cell>
          <cell r="AG3522">
            <v>0</v>
          </cell>
          <cell r="AH3522">
            <v>0</v>
          </cell>
          <cell r="AI3522">
            <v>0</v>
          </cell>
          <cell r="AJ3522">
            <v>0</v>
          </cell>
          <cell r="AK3522">
            <v>0</v>
          </cell>
          <cell r="AL3522">
            <v>0</v>
          </cell>
          <cell r="AM3522">
            <v>0</v>
          </cell>
          <cell r="AN3522">
            <v>0</v>
          </cell>
          <cell r="AO3522">
            <v>0</v>
          </cell>
          <cell r="AP3522">
            <v>0</v>
          </cell>
          <cell r="AQ3522">
            <v>0</v>
          </cell>
          <cell r="AR3522">
            <v>0</v>
          </cell>
          <cell r="AS3522">
            <v>0</v>
          </cell>
          <cell r="AT3522">
            <v>0</v>
          </cell>
          <cell r="AU3522">
            <v>0</v>
          </cell>
          <cell r="AV3522">
            <v>0</v>
          </cell>
          <cell r="AW3522">
            <v>0</v>
          </cell>
          <cell r="AX3522">
            <v>0</v>
          </cell>
          <cell r="AY3522">
            <v>0</v>
          </cell>
          <cell r="AZ3522">
            <v>0</v>
          </cell>
          <cell r="BA3522">
            <v>0</v>
          </cell>
          <cell r="BB3522">
            <v>0</v>
          </cell>
          <cell r="BC3522">
            <v>0</v>
          </cell>
          <cell r="BD3522">
            <v>0</v>
          </cell>
          <cell r="BE3522">
            <v>0</v>
          </cell>
          <cell r="BF3522">
            <v>0</v>
          </cell>
          <cell r="BG3522">
            <v>0</v>
          </cell>
          <cell r="BH3522">
            <v>0</v>
          </cell>
          <cell r="BI3522">
            <v>0</v>
          </cell>
          <cell r="BJ3522">
            <v>0</v>
          </cell>
          <cell r="BK3522">
            <v>0</v>
          </cell>
          <cell r="BL3522">
            <v>0</v>
          </cell>
        </row>
        <row r="3523">
          <cell r="B3523" t="str">
            <v>2.1.09.01.00032</v>
          </cell>
          <cell r="C3523" t="str">
            <v xml:space="preserve">WILSON POZZOBOM                                   </v>
          </cell>
          <cell r="D3523">
            <v>5</v>
          </cell>
          <cell r="E3523">
            <v>0</v>
          </cell>
          <cell r="F3523">
            <v>0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  <cell r="O3523">
            <v>0</v>
          </cell>
          <cell r="P3523">
            <v>0</v>
          </cell>
          <cell r="Q3523">
            <v>0</v>
          </cell>
          <cell r="R3523">
            <v>0</v>
          </cell>
          <cell r="S3523">
            <v>0</v>
          </cell>
          <cell r="T3523">
            <v>0</v>
          </cell>
          <cell r="U3523">
            <v>0</v>
          </cell>
          <cell r="V3523">
            <v>0</v>
          </cell>
          <cell r="W3523">
            <v>0</v>
          </cell>
          <cell r="X3523">
            <v>0</v>
          </cell>
          <cell r="Y3523">
            <v>320560.06</v>
          </cell>
          <cell r="Z3523">
            <v>320560.06</v>
          </cell>
          <cell r="AA3523">
            <v>320560.06</v>
          </cell>
          <cell r="AB3523">
            <v>0</v>
          </cell>
          <cell r="AC3523">
            <v>0</v>
          </cell>
          <cell r="AD3523">
            <v>0</v>
          </cell>
          <cell r="AE3523">
            <v>0</v>
          </cell>
          <cell r="AF3523">
            <v>0</v>
          </cell>
          <cell r="AG3523">
            <v>0</v>
          </cell>
          <cell r="AH3523">
            <v>0</v>
          </cell>
          <cell r="AI3523">
            <v>0</v>
          </cell>
          <cell r="AJ3523">
            <v>0</v>
          </cell>
          <cell r="AK3523">
            <v>0</v>
          </cell>
          <cell r="AL3523">
            <v>0</v>
          </cell>
          <cell r="AM3523">
            <v>0</v>
          </cell>
          <cell r="AN3523">
            <v>0</v>
          </cell>
          <cell r="AO3523">
            <v>0</v>
          </cell>
          <cell r="AP3523">
            <v>0</v>
          </cell>
          <cell r="AQ3523">
            <v>0</v>
          </cell>
          <cell r="AR3523">
            <v>0</v>
          </cell>
          <cell r="AS3523">
            <v>0</v>
          </cell>
          <cell r="AT3523">
            <v>0</v>
          </cell>
          <cell r="AU3523">
            <v>0</v>
          </cell>
          <cell r="AV3523">
            <v>0</v>
          </cell>
          <cell r="AW3523">
            <v>0</v>
          </cell>
          <cell r="AX3523">
            <v>0</v>
          </cell>
          <cell r="AY3523">
            <v>0</v>
          </cell>
          <cell r="AZ3523">
            <v>0</v>
          </cell>
          <cell r="BA3523">
            <v>0</v>
          </cell>
          <cell r="BB3523">
            <v>0</v>
          </cell>
          <cell r="BC3523">
            <v>0</v>
          </cell>
          <cell r="BD3523">
            <v>0</v>
          </cell>
          <cell r="BE3523">
            <v>0</v>
          </cell>
          <cell r="BF3523">
            <v>0</v>
          </cell>
          <cell r="BG3523">
            <v>0</v>
          </cell>
          <cell r="BH3523">
            <v>0</v>
          </cell>
          <cell r="BI3523">
            <v>0</v>
          </cell>
          <cell r="BJ3523">
            <v>0</v>
          </cell>
          <cell r="BK3523">
            <v>0</v>
          </cell>
          <cell r="BL3523">
            <v>0</v>
          </cell>
        </row>
        <row r="3524">
          <cell r="B3524" t="str">
            <v>2.1.09.01.00033</v>
          </cell>
          <cell r="C3524" t="str">
            <v xml:space="preserve">LANDULFO FALEIROS CARDOSO                         </v>
          </cell>
          <cell r="D3524">
            <v>5</v>
          </cell>
          <cell r="E3524">
            <v>0</v>
          </cell>
          <cell r="F3524">
            <v>0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  <cell r="O3524">
            <v>0</v>
          </cell>
          <cell r="P3524">
            <v>0</v>
          </cell>
          <cell r="AO3524">
            <v>0</v>
          </cell>
          <cell r="AP3524">
            <v>0</v>
          </cell>
          <cell r="AQ3524">
            <v>0</v>
          </cell>
          <cell r="AR3524">
            <v>0</v>
          </cell>
          <cell r="AS3524">
            <v>0</v>
          </cell>
          <cell r="AT3524">
            <v>0</v>
          </cell>
          <cell r="AU3524">
            <v>0</v>
          </cell>
          <cell r="AV3524">
            <v>0</v>
          </cell>
          <cell r="AW3524">
            <v>0</v>
          </cell>
          <cell r="AX3524">
            <v>0</v>
          </cell>
          <cell r="AY3524">
            <v>0</v>
          </cell>
          <cell r="AZ3524">
            <v>0</v>
          </cell>
          <cell r="BA3524">
            <v>0</v>
          </cell>
          <cell r="BB3524">
            <v>0</v>
          </cell>
          <cell r="BC3524">
            <v>0</v>
          </cell>
          <cell r="BD3524">
            <v>0</v>
          </cell>
          <cell r="BE3524">
            <v>0</v>
          </cell>
          <cell r="BF3524">
            <v>0</v>
          </cell>
          <cell r="BG3524">
            <v>0</v>
          </cell>
          <cell r="BH3524">
            <v>0</v>
          </cell>
          <cell r="BI3524">
            <v>0</v>
          </cell>
          <cell r="BJ3524">
            <v>0</v>
          </cell>
          <cell r="BK3524">
            <v>0</v>
          </cell>
          <cell r="BL3524">
            <v>0</v>
          </cell>
        </row>
        <row r="3525">
          <cell r="B3525" t="str">
            <v>2.1.09.01.00034</v>
          </cell>
          <cell r="C3525" t="str">
            <v xml:space="preserve">GAMALIEL FALEIROS CARDOSO                         </v>
          </cell>
          <cell r="D3525">
            <v>5</v>
          </cell>
          <cell r="E3525">
            <v>0</v>
          </cell>
          <cell r="F3525">
            <v>0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  <cell r="O3525">
            <v>0</v>
          </cell>
          <cell r="P3525">
            <v>0</v>
          </cell>
          <cell r="AO3525">
            <v>0</v>
          </cell>
          <cell r="AP3525">
            <v>0</v>
          </cell>
          <cell r="AQ3525">
            <v>0</v>
          </cell>
          <cell r="AR3525">
            <v>0</v>
          </cell>
          <cell r="AS3525">
            <v>0</v>
          </cell>
          <cell r="AT3525">
            <v>0</v>
          </cell>
          <cell r="AU3525">
            <v>0</v>
          </cell>
          <cell r="AV3525">
            <v>0</v>
          </cell>
          <cell r="AW3525">
            <v>0</v>
          </cell>
          <cell r="AX3525">
            <v>0</v>
          </cell>
          <cell r="AY3525">
            <v>0</v>
          </cell>
          <cell r="AZ3525">
            <v>0</v>
          </cell>
          <cell r="BA3525">
            <v>0</v>
          </cell>
          <cell r="BB3525">
            <v>0</v>
          </cell>
          <cell r="BC3525">
            <v>0</v>
          </cell>
          <cell r="BD3525">
            <v>0</v>
          </cell>
          <cell r="BE3525">
            <v>0</v>
          </cell>
          <cell r="BF3525">
            <v>0</v>
          </cell>
          <cell r="BG3525">
            <v>0</v>
          </cell>
          <cell r="BH3525">
            <v>0</v>
          </cell>
          <cell r="BI3525">
            <v>0</v>
          </cell>
          <cell r="BJ3525">
            <v>0</v>
          </cell>
          <cell r="BK3525">
            <v>0</v>
          </cell>
          <cell r="BL3525">
            <v>0</v>
          </cell>
        </row>
        <row r="3526">
          <cell r="B3526" t="str">
            <v>2.1.09.01.00035</v>
          </cell>
          <cell r="C3526" t="str">
            <v xml:space="preserve">MARIA GORETI PEREZ DE CARVALHO E OUTROS           </v>
          </cell>
          <cell r="D3526">
            <v>5</v>
          </cell>
          <cell r="E3526">
            <v>0</v>
          </cell>
          <cell r="F3526">
            <v>0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  <cell r="O3526">
            <v>0</v>
          </cell>
          <cell r="P3526">
            <v>0</v>
          </cell>
          <cell r="Q3526">
            <v>0</v>
          </cell>
          <cell r="R3526">
            <v>0</v>
          </cell>
          <cell r="S3526">
            <v>0</v>
          </cell>
          <cell r="T3526">
            <v>0</v>
          </cell>
          <cell r="U3526">
            <v>0</v>
          </cell>
          <cell r="V3526">
            <v>0</v>
          </cell>
          <cell r="W3526">
            <v>0</v>
          </cell>
          <cell r="X3526">
            <v>0</v>
          </cell>
          <cell r="Y3526">
            <v>0</v>
          </cell>
          <cell r="Z3526">
            <v>-7222.5</v>
          </cell>
          <cell r="AA3526">
            <v>-7222.5</v>
          </cell>
          <cell r="AB3526">
            <v>-7222.5</v>
          </cell>
          <cell r="AC3526">
            <v>0</v>
          </cell>
          <cell r="AD3526">
            <v>0</v>
          </cell>
          <cell r="AE3526">
            <v>0</v>
          </cell>
          <cell r="AF3526">
            <v>0</v>
          </cell>
          <cell r="AG3526">
            <v>0</v>
          </cell>
          <cell r="AH3526">
            <v>0</v>
          </cell>
          <cell r="AI3526">
            <v>0</v>
          </cell>
          <cell r="AJ3526">
            <v>0</v>
          </cell>
          <cell r="AK3526">
            <v>0</v>
          </cell>
          <cell r="AL3526">
            <v>0</v>
          </cell>
          <cell r="AM3526">
            <v>0</v>
          </cell>
          <cell r="AN3526">
            <v>0</v>
          </cell>
          <cell r="AO3526">
            <v>0</v>
          </cell>
          <cell r="AP3526">
            <v>0</v>
          </cell>
          <cell r="AQ3526">
            <v>0</v>
          </cell>
          <cell r="AR3526">
            <v>0</v>
          </cell>
          <cell r="AS3526">
            <v>0</v>
          </cell>
          <cell r="AT3526">
            <v>0</v>
          </cell>
          <cell r="AU3526">
            <v>0</v>
          </cell>
          <cell r="AV3526">
            <v>0</v>
          </cell>
          <cell r="AW3526">
            <v>0</v>
          </cell>
          <cell r="AX3526">
            <v>0</v>
          </cell>
          <cell r="AY3526">
            <v>0</v>
          </cell>
          <cell r="AZ3526">
            <v>0</v>
          </cell>
          <cell r="BA3526">
            <v>0</v>
          </cell>
          <cell r="BB3526">
            <v>0</v>
          </cell>
          <cell r="BC3526">
            <v>0</v>
          </cell>
          <cell r="BD3526">
            <v>0</v>
          </cell>
          <cell r="BE3526">
            <v>0</v>
          </cell>
          <cell r="BF3526">
            <v>0</v>
          </cell>
          <cell r="BG3526">
            <v>0</v>
          </cell>
          <cell r="BH3526">
            <v>0</v>
          </cell>
          <cell r="BI3526">
            <v>0</v>
          </cell>
          <cell r="BJ3526">
            <v>0</v>
          </cell>
          <cell r="BK3526">
            <v>0</v>
          </cell>
          <cell r="BL3526">
            <v>0</v>
          </cell>
        </row>
        <row r="3527">
          <cell r="B3527" t="str">
            <v>2.1.09.01.00036</v>
          </cell>
          <cell r="C3527" t="str">
            <v xml:space="preserve">FERTIGRAN FERTIL. VALE DO RIO GRANDE              </v>
          </cell>
          <cell r="D3527">
            <v>5</v>
          </cell>
          <cell r="E3527">
            <v>0</v>
          </cell>
          <cell r="F3527">
            <v>0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  <cell r="O3527">
            <v>0</v>
          </cell>
          <cell r="P3527">
            <v>0</v>
          </cell>
          <cell r="Q3527">
            <v>0</v>
          </cell>
          <cell r="R3527">
            <v>0</v>
          </cell>
          <cell r="S3527">
            <v>0</v>
          </cell>
          <cell r="T3527">
            <v>0</v>
          </cell>
          <cell r="U3527">
            <v>0</v>
          </cell>
          <cell r="V3527">
            <v>0</v>
          </cell>
          <cell r="W3527">
            <v>0</v>
          </cell>
          <cell r="X3527">
            <v>0</v>
          </cell>
          <cell r="Y3527">
            <v>0</v>
          </cell>
          <cell r="Z3527">
            <v>0</v>
          </cell>
          <cell r="AA3527">
            <v>0</v>
          </cell>
          <cell r="AB3527">
            <v>0</v>
          </cell>
          <cell r="AC3527">
            <v>0</v>
          </cell>
          <cell r="AD3527">
            <v>0</v>
          </cell>
          <cell r="AE3527">
            <v>0</v>
          </cell>
          <cell r="AF3527">
            <v>449118.33</v>
          </cell>
          <cell r="AG3527">
            <v>397397.02</v>
          </cell>
          <cell r="AH3527">
            <v>357101.57</v>
          </cell>
          <cell r="AI3527">
            <v>109547.76</v>
          </cell>
          <cell r="AJ3527">
            <v>36432.870000000003</v>
          </cell>
          <cell r="AK3527">
            <v>33404.660000000003</v>
          </cell>
          <cell r="AL3527">
            <v>14951.83</v>
          </cell>
          <cell r="AM3527">
            <v>-763.90999999999076</v>
          </cell>
          <cell r="AN3527">
            <v>-763.90999999999076</v>
          </cell>
          <cell r="AO3527">
            <v>-763.91</v>
          </cell>
          <cell r="AP3527">
            <v>-2323.91</v>
          </cell>
          <cell r="AQ3527">
            <v>-2323.91</v>
          </cell>
          <cell r="AR3527">
            <v>-2323.91</v>
          </cell>
          <cell r="AS3527">
            <v>-2323.91</v>
          </cell>
          <cell r="AT3527">
            <v>-2323.91</v>
          </cell>
          <cell r="AU3527">
            <v>-2782.91</v>
          </cell>
          <cell r="AV3527">
            <v>-2782.91</v>
          </cell>
          <cell r="AW3527">
            <v>-2782.91</v>
          </cell>
          <cell r="AX3527">
            <v>-2782.91</v>
          </cell>
          <cell r="AY3527">
            <v>-2782.91</v>
          </cell>
          <cell r="AZ3527">
            <v>-2782.91</v>
          </cell>
          <cell r="BA3527">
            <v>-2782.91</v>
          </cell>
          <cell r="BB3527">
            <v>-2782.91</v>
          </cell>
          <cell r="BC3527">
            <v>-2782.91</v>
          </cell>
          <cell r="BD3527">
            <v>0</v>
          </cell>
          <cell r="BE3527">
            <v>0</v>
          </cell>
          <cell r="BF3527">
            <v>0</v>
          </cell>
          <cell r="BG3527">
            <v>0</v>
          </cell>
          <cell r="BH3527">
            <v>0</v>
          </cell>
          <cell r="BI3527">
            <v>0</v>
          </cell>
          <cell r="BJ3527">
            <v>0</v>
          </cell>
          <cell r="BK3527">
            <v>0</v>
          </cell>
          <cell r="BL3527">
            <v>0</v>
          </cell>
        </row>
        <row r="3528">
          <cell r="B3528" t="str">
            <v>2.1.09.01.00037</v>
          </cell>
          <cell r="C3528" t="str">
            <v xml:space="preserve">MARIA IGNES MANTOVAN DE LIMA                      </v>
          </cell>
          <cell r="D3528">
            <v>5</v>
          </cell>
          <cell r="E3528">
            <v>0</v>
          </cell>
          <cell r="F3528">
            <v>0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  <cell r="T3528">
            <v>0</v>
          </cell>
          <cell r="U3528">
            <v>0</v>
          </cell>
          <cell r="V3528">
            <v>0</v>
          </cell>
          <cell r="W3528">
            <v>0</v>
          </cell>
          <cell r="X3528">
            <v>0</v>
          </cell>
          <cell r="Y3528">
            <v>0</v>
          </cell>
          <cell r="Z3528">
            <v>0</v>
          </cell>
          <cell r="AA3528">
            <v>0</v>
          </cell>
          <cell r="AB3528">
            <v>0</v>
          </cell>
          <cell r="AC3528">
            <v>0</v>
          </cell>
          <cell r="AD3528">
            <v>0</v>
          </cell>
          <cell r="AE3528">
            <v>0</v>
          </cell>
          <cell r="AF3528">
            <v>0</v>
          </cell>
          <cell r="AG3528">
            <v>0</v>
          </cell>
          <cell r="AH3528">
            <v>37665.01</v>
          </cell>
          <cell r="AI3528">
            <v>2604.0100000000002</v>
          </cell>
          <cell r="AJ3528">
            <v>2604.0100000000002</v>
          </cell>
          <cell r="AK3528">
            <v>2604.0100000000002</v>
          </cell>
          <cell r="AL3528">
            <v>2604.0100000000002</v>
          </cell>
          <cell r="AM3528">
            <v>2604.0100000000002</v>
          </cell>
          <cell r="AN3528">
            <v>2604.0100000000002</v>
          </cell>
          <cell r="AO3528">
            <v>2604.0100000000002</v>
          </cell>
          <cell r="AP3528">
            <v>2604.0100000000002</v>
          </cell>
          <cell r="AQ3528">
            <v>2604.0100000000002</v>
          </cell>
          <cell r="AR3528">
            <v>2604.0100000000002</v>
          </cell>
          <cell r="AS3528">
            <v>2604.0100000000002</v>
          </cell>
          <cell r="AT3528">
            <v>2604.0100000000002</v>
          </cell>
          <cell r="AU3528">
            <v>2604.0100000000002</v>
          </cell>
          <cell r="AV3528">
            <v>2604.0100000000002</v>
          </cell>
          <cell r="AW3528">
            <v>2604.0100000000002</v>
          </cell>
          <cell r="AX3528">
            <v>2604.0100000000002</v>
          </cell>
          <cell r="AY3528">
            <v>2604.0100000000002</v>
          </cell>
          <cell r="AZ3528">
            <v>2604.0100000000002</v>
          </cell>
          <cell r="BA3528">
            <v>2604.0100000000002</v>
          </cell>
          <cell r="BB3528">
            <v>2604.0100000000002</v>
          </cell>
          <cell r="BC3528">
            <v>2604.0100000000002</v>
          </cell>
          <cell r="BD3528">
            <v>0</v>
          </cell>
          <cell r="BE3528">
            <v>0</v>
          </cell>
          <cell r="BF3528">
            <v>0</v>
          </cell>
          <cell r="BG3528">
            <v>0</v>
          </cell>
          <cell r="BH3528">
            <v>0</v>
          </cell>
          <cell r="BI3528">
            <v>0</v>
          </cell>
          <cell r="BJ3528">
            <v>0</v>
          </cell>
          <cell r="BK3528">
            <v>0</v>
          </cell>
          <cell r="BL3528">
            <v>0</v>
          </cell>
        </row>
        <row r="3529">
          <cell r="B3529" t="str">
            <v>2.1.09.01.00038</v>
          </cell>
          <cell r="C3529" t="str">
            <v xml:space="preserve">ODAIR MANTOVAN                                    </v>
          </cell>
          <cell r="D3529">
            <v>5</v>
          </cell>
          <cell r="E3529">
            <v>0</v>
          </cell>
          <cell r="F3529">
            <v>0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  <cell r="O3529">
            <v>0</v>
          </cell>
          <cell r="P3529">
            <v>0</v>
          </cell>
          <cell r="Q3529">
            <v>0</v>
          </cell>
          <cell r="R3529">
            <v>0</v>
          </cell>
          <cell r="S3529">
            <v>0</v>
          </cell>
          <cell r="T3529">
            <v>0</v>
          </cell>
          <cell r="U3529">
            <v>0</v>
          </cell>
          <cell r="V3529">
            <v>0</v>
          </cell>
          <cell r="W3529">
            <v>0</v>
          </cell>
          <cell r="X3529">
            <v>0</v>
          </cell>
          <cell r="Y3529">
            <v>0</v>
          </cell>
          <cell r="Z3529">
            <v>0</v>
          </cell>
          <cell r="AA3529">
            <v>0</v>
          </cell>
          <cell r="AB3529">
            <v>0</v>
          </cell>
          <cell r="AC3529">
            <v>0</v>
          </cell>
          <cell r="AD3529">
            <v>0</v>
          </cell>
          <cell r="AE3529">
            <v>0</v>
          </cell>
          <cell r="AF3529">
            <v>0</v>
          </cell>
          <cell r="AG3529">
            <v>0</v>
          </cell>
          <cell r="AH3529">
            <v>0</v>
          </cell>
          <cell r="AI3529">
            <v>3150</v>
          </cell>
          <cell r="AJ3529">
            <v>3150</v>
          </cell>
          <cell r="AK3529">
            <v>3150</v>
          </cell>
          <cell r="AL3529">
            <v>3150</v>
          </cell>
          <cell r="AM3529">
            <v>3150</v>
          </cell>
          <cell r="AN3529">
            <v>3150</v>
          </cell>
          <cell r="AO3529">
            <v>3150</v>
          </cell>
          <cell r="AP3529">
            <v>3150</v>
          </cell>
          <cell r="AQ3529">
            <v>3150</v>
          </cell>
          <cell r="AR3529">
            <v>3150</v>
          </cell>
          <cell r="AS3529">
            <v>3150</v>
          </cell>
          <cell r="AT3529">
            <v>3150</v>
          </cell>
          <cell r="AU3529">
            <v>3150</v>
          </cell>
          <cell r="AV3529">
            <v>3150</v>
          </cell>
          <cell r="AW3529">
            <v>3150</v>
          </cell>
          <cell r="AX3529">
            <v>3150</v>
          </cell>
          <cell r="AY3529">
            <v>3150</v>
          </cell>
          <cell r="AZ3529">
            <v>3150</v>
          </cell>
          <cell r="BA3529">
            <v>3150</v>
          </cell>
          <cell r="BB3529">
            <v>3150</v>
          </cell>
          <cell r="BC3529">
            <v>3150</v>
          </cell>
          <cell r="BD3529">
            <v>0</v>
          </cell>
          <cell r="BE3529">
            <v>0</v>
          </cell>
          <cell r="BF3529">
            <v>0</v>
          </cell>
          <cell r="BG3529">
            <v>0</v>
          </cell>
          <cell r="BH3529">
            <v>0</v>
          </cell>
          <cell r="BI3529">
            <v>0</v>
          </cell>
          <cell r="BJ3529">
            <v>0</v>
          </cell>
          <cell r="BK3529">
            <v>0</v>
          </cell>
          <cell r="BL3529">
            <v>0</v>
          </cell>
        </row>
        <row r="3530">
          <cell r="B3530" t="str">
            <v>2.1.09.01.00039</v>
          </cell>
          <cell r="C3530" t="str">
            <v xml:space="preserve">NEWTON DE PAIVA FERREIRA FILHO                    </v>
          </cell>
          <cell r="D3530">
            <v>5</v>
          </cell>
          <cell r="E3530">
            <v>0</v>
          </cell>
          <cell r="F3530">
            <v>0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  <cell r="O3530">
            <v>0</v>
          </cell>
          <cell r="P3530">
            <v>0</v>
          </cell>
          <cell r="Q3530">
            <v>0</v>
          </cell>
          <cell r="R3530">
            <v>0</v>
          </cell>
          <cell r="S3530">
            <v>0</v>
          </cell>
          <cell r="T3530">
            <v>0</v>
          </cell>
          <cell r="U3530">
            <v>0</v>
          </cell>
          <cell r="V3530">
            <v>0</v>
          </cell>
          <cell r="W3530">
            <v>0</v>
          </cell>
          <cell r="X3530">
            <v>0</v>
          </cell>
          <cell r="Y3530">
            <v>0</v>
          </cell>
          <cell r="Z3530">
            <v>0</v>
          </cell>
          <cell r="AA3530">
            <v>0</v>
          </cell>
          <cell r="AB3530">
            <v>0</v>
          </cell>
          <cell r="AC3530">
            <v>0</v>
          </cell>
          <cell r="AD3530">
            <v>0</v>
          </cell>
          <cell r="AE3530">
            <v>0</v>
          </cell>
          <cell r="AF3530">
            <v>0</v>
          </cell>
          <cell r="AG3530">
            <v>0</v>
          </cell>
          <cell r="AH3530">
            <v>0</v>
          </cell>
          <cell r="AI3530">
            <v>0</v>
          </cell>
          <cell r="AJ3530">
            <v>0</v>
          </cell>
          <cell r="AK3530">
            <v>20390.2</v>
          </cell>
          <cell r="AL3530">
            <v>20390.2</v>
          </cell>
          <cell r="AM3530">
            <v>20390.2</v>
          </cell>
          <cell r="AN3530">
            <v>20390.2</v>
          </cell>
          <cell r="AO3530">
            <v>0</v>
          </cell>
          <cell r="AP3530">
            <v>0</v>
          </cell>
          <cell r="AQ3530">
            <v>0</v>
          </cell>
          <cell r="AR3530">
            <v>0</v>
          </cell>
          <cell r="AS3530">
            <v>0</v>
          </cell>
          <cell r="AT3530">
            <v>0</v>
          </cell>
          <cell r="AU3530">
            <v>0</v>
          </cell>
          <cell r="AV3530">
            <v>0</v>
          </cell>
          <cell r="AW3530">
            <v>0</v>
          </cell>
          <cell r="AX3530">
            <v>0</v>
          </cell>
          <cell r="AY3530">
            <v>0</v>
          </cell>
          <cell r="AZ3530">
            <v>0</v>
          </cell>
          <cell r="BA3530">
            <v>0</v>
          </cell>
          <cell r="BB3530">
            <v>0</v>
          </cell>
          <cell r="BC3530">
            <v>0</v>
          </cell>
          <cell r="BD3530">
            <v>0</v>
          </cell>
          <cell r="BE3530">
            <v>0</v>
          </cell>
          <cell r="BF3530">
            <v>0</v>
          </cell>
          <cell r="BG3530">
            <v>0</v>
          </cell>
          <cell r="BH3530">
            <v>0</v>
          </cell>
          <cell r="BI3530">
            <v>0</v>
          </cell>
          <cell r="BJ3530">
            <v>0</v>
          </cell>
          <cell r="BK3530">
            <v>0</v>
          </cell>
          <cell r="BL3530">
            <v>0</v>
          </cell>
        </row>
        <row r="3531">
          <cell r="B3531" t="str">
            <v>2.1.09.01.00040</v>
          </cell>
          <cell r="C3531" t="str">
            <v xml:space="preserve">RICARDO FERRIG TEIXEIRA                           </v>
          </cell>
          <cell r="D3531">
            <v>5</v>
          </cell>
          <cell r="E3531">
            <v>0</v>
          </cell>
          <cell r="F3531">
            <v>0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  <cell r="O3531">
            <v>0</v>
          </cell>
          <cell r="P3531">
            <v>0</v>
          </cell>
          <cell r="Q3531">
            <v>0</v>
          </cell>
          <cell r="R3531">
            <v>0</v>
          </cell>
          <cell r="S3531">
            <v>0</v>
          </cell>
          <cell r="T3531">
            <v>0</v>
          </cell>
          <cell r="U3531">
            <v>0</v>
          </cell>
          <cell r="V3531">
            <v>0</v>
          </cell>
          <cell r="W3531">
            <v>0</v>
          </cell>
          <cell r="X3531">
            <v>0</v>
          </cell>
          <cell r="Y3531">
            <v>0</v>
          </cell>
          <cell r="Z3531">
            <v>0</v>
          </cell>
          <cell r="AA3531">
            <v>0</v>
          </cell>
          <cell r="AB3531">
            <v>0</v>
          </cell>
          <cell r="AC3531">
            <v>0</v>
          </cell>
          <cell r="AD3531">
            <v>0</v>
          </cell>
          <cell r="AE3531">
            <v>0</v>
          </cell>
          <cell r="AF3531">
            <v>0</v>
          </cell>
          <cell r="AG3531">
            <v>0</v>
          </cell>
          <cell r="AH3531">
            <v>0</v>
          </cell>
          <cell r="AI3531">
            <v>0</v>
          </cell>
          <cell r="AJ3531">
            <v>0</v>
          </cell>
          <cell r="AK3531">
            <v>-10301.61</v>
          </cell>
          <cell r="AL3531">
            <v>-2698.92</v>
          </cell>
          <cell r="AM3531">
            <v>-2698.92</v>
          </cell>
          <cell r="AN3531">
            <v>0</v>
          </cell>
          <cell r="AO3531">
            <v>0</v>
          </cell>
          <cell r="AP3531">
            <v>0</v>
          </cell>
          <cell r="AQ3531">
            <v>0</v>
          </cell>
          <cell r="AR3531">
            <v>0</v>
          </cell>
          <cell r="AS3531">
            <v>0</v>
          </cell>
          <cell r="AT3531">
            <v>0</v>
          </cell>
          <cell r="AU3531">
            <v>0</v>
          </cell>
          <cell r="AV3531">
            <v>0</v>
          </cell>
          <cell r="AW3531">
            <v>0</v>
          </cell>
          <cell r="AX3531">
            <v>0</v>
          </cell>
          <cell r="AY3531">
            <v>0</v>
          </cell>
          <cell r="AZ3531">
            <v>0</v>
          </cell>
          <cell r="BA3531">
            <v>0</v>
          </cell>
          <cell r="BB3531">
            <v>0</v>
          </cell>
          <cell r="BC3531">
            <v>0</v>
          </cell>
          <cell r="BD3531">
            <v>0</v>
          </cell>
          <cell r="BE3531">
            <v>0</v>
          </cell>
          <cell r="BF3531">
            <v>0</v>
          </cell>
          <cell r="BG3531">
            <v>0</v>
          </cell>
          <cell r="BH3531">
            <v>0</v>
          </cell>
          <cell r="BI3531">
            <v>0</v>
          </cell>
          <cell r="BJ3531">
            <v>0</v>
          </cell>
          <cell r="BK3531">
            <v>0</v>
          </cell>
          <cell r="BL3531">
            <v>0</v>
          </cell>
        </row>
        <row r="3532">
          <cell r="B3532" t="str">
            <v>2.1.09.01.00041</v>
          </cell>
          <cell r="C3532" t="str">
            <v xml:space="preserve">COOP.AGROP.PROD.INTEGR.PARANA LTDA                </v>
          </cell>
          <cell r="D3532">
            <v>5</v>
          </cell>
          <cell r="E3532">
            <v>0</v>
          </cell>
          <cell r="F3532">
            <v>0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  <cell r="O3532">
            <v>0</v>
          </cell>
          <cell r="P3532">
            <v>0</v>
          </cell>
          <cell r="AO3532">
            <v>0</v>
          </cell>
          <cell r="AP3532">
            <v>0</v>
          </cell>
          <cell r="AQ3532">
            <v>0</v>
          </cell>
          <cell r="AR3532">
            <v>0</v>
          </cell>
          <cell r="AS3532">
            <v>14341.8</v>
          </cell>
          <cell r="AT3532">
            <v>0</v>
          </cell>
          <cell r="AU3532">
            <v>0</v>
          </cell>
          <cell r="AV3532">
            <v>0</v>
          </cell>
          <cell r="AW3532">
            <v>0</v>
          </cell>
          <cell r="AX3532">
            <v>0</v>
          </cell>
          <cell r="AY3532">
            <v>0</v>
          </cell>
          <cell r="AZ3532">
            <v>0</v>
          </cell>
          <cell r="BA3532">
            <v>0</v>
          </cell>
          <cell r="BB3532">
            <v>0</v>
          </cell>
          <cell r="BC3532">
            <v>0</v>
          </cell>
          <cell r="BD3532">
            <v>0</v>
          </cell>
          <cell r="BE3532">
            <v>0</v>
          </cell>
          <cell r="BF3532">
            <v>0</v>
          </cell>
          <cell r="BG3532">
            <v>0</v>
          </cell>
          <cell r="BH3532">
            <v>0</v>
          </cell>
          <cell r="BI3532">
            <v>0</v>
          </cell>
          <cell r="BJ3532">
            <v>0</v>
          </cell>
          <cell r="BK3532">
            <v>0</v>
          </cell>
          <cell r="BL3532">
            <v>0</v>
          </cell>
        </row>
        <row r="3533">
          <cell r="B3533" t="str">
            <v>2.1.09.01.00042</v>
          </cell>
          <cell r="C3533" t="str">
            <v xml:space="preserve">FERTILIZANTES HERINGER - PEP                      </v>
          </cell>
          <cell r="D3533">
            <v>5</v>
          </cell>
          <cell r="E3533">
            <v>0</v>
          </cell>
          <cell r="F3533">
            <v>0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  <cell r="O3533">
            <v>0</v>
          </cell>
          <cell r="P3533">
            <v>0</v>
          </cell>
          <cell r="AO3533">
            <v>0</v>
          </cell>
          <cell r="AP3533">
            <v>0</v>
          </cell>
          <cell r="AQ3533">
            <v>0</v>
          </cell>
          <cell r="AR3533">
            <v>0</v>
          </cell>
          <cell r="AS3533">
            <v>0</v>
          </cell>
          <cell r="AT3533">
            <v>0</v>
          </cell>
          <cell r="AU3533">
            <v>818370</v>
          </cell>
          <cell r="AV3533">
            <v>3950138.12</v>
          </cell>
          <cell r="AW3533">
            <v>1093921.1000000001</v>
          </cell>
          <cell r="AX3533">
            <v>3869416.47</v>
          </cell>
          <cell r="AY3533">
            <v>4714139.93</v>
          </cell>
          <cell r="AZ3533">
            <v>441536.75</v>
          </cell>
          <cell r="BA3533">
            <v>8186363.4500000002</v>
          </cell>
          <cell r="BB3533">
            <v>13309217.859999999</v>
          </cell>
          <cell r="BC3533">
            <v>15119508.779999999</v>
          </cell>
          <cell r="BD3533">
            <v>0</v>
          </cell>
          <cell r="BE3533">
            <v>0</v>
          </cell>
          <cell r="BF3533">
            <v>0</v>
          </cell>
          <cell r="BG3533">
            <v>0</v>
          </cell>
          <cell r="BH3533">
            <v>0</v>
          </cell>
          <cell r="BI3533">
            <v>0</v>
          </cell>
          <cell r="BJ3533">
            <v>0</v>
          </cell>
          <cell r="BK3533">
            <v>0</v>
          </cell>
          <cell r="BL3533">
            <v>0</v>
          </cell>
        </row>
        <row r="3534">
          <cell r="A3534">
            <v>37</v>
          </cell>
          <cell r="B3534" t="str">
            <v>2.1.10</v>
          </cell>
          <cell r="C3534" t="str">
            <v xml:space="preserve">ARMAZENAGENS MERCADORIAS P/TERC.                  </v>
          </cell>
          <cell r="D3534">
            <v>3</v>
          </cell>
          <cell r="E3534">
            <v>0</v>
          </cell>
          <cell r="F3534">
            <v>0</v>
          </cell>
          <cell r="G3534">
            <v>0</v>
          </cell>
          <cell r="H3534">
            <v>0</v>
          </cell>
          <cell r="I3534">
            <v>0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  <cell r="O3534">
            <v>0</v>
          </cell>
          <cell r="P3534">
            <v>0</v>
          </cell>
          <cell r="Q3534">
            <v>9949.3700000000008</v>
          </cell>
          <cell r="R3534">
            <v>3319493.68</v>
          </cell>
          <cell r="S3534">
            <v>3048200.08</v>
          </cell>
          <cell r="T3534">
            <v>3586834.59</v>
          </cell>
          <cell r="U3534">
            <v>3711551.58</v>
          </cell>
          <cell r="V3534">
            <v>2453524.65</v>
          </cell>
          <cell r="W3534">
            <v>708449.79</v>
          </cell>
          <cell r="X3534">
            <v>-333468.27</v>
          </cell>
          <cell r="Y3534">
            <v>6047158.6100000003</v>
          </cell>
          <cell r="Z3534">
            <v>3248127.15</v>
          </cell>
          <cell r="AA3534">
            <v>3100686.61</v>
          </cell>
          <cell r="AB3534">
            <v>2988105.97</v>
          </cell>
          <cell r="AC3534">
            <v>1294076.06</v>
          </cell>
          <cell r="AD3534">
            <v>782572.7</v>
          </cell>
          <cell r="AE3534">
            <v>2327164.12</v>
          </cell>
          <cell r="AF3534">
            <v>2766232.85</v>
          </cell>
          <cell r="AG3534">
            <v>1708606.63</v>
          </cell>
          <cell r="AH3534">
            <v>808146.54</v>
          </cell>
          <cell r="AI3534">
            <v>2550982.19</v>
          </cell>
          <cell r="AJ3534">
            <v>5014154.46</v>
          </cell>
          <cell r="AK3534">
            <v>5139147.3499999996</v>
          </cell>
          <cell r="AL3534">
            <v>2480393.31</v>
          </cell>
          <cell r="AM3534">
            <v>1527170.02</v>
          </cell>
          <cell r="AN3534">
            <v>2189109.8199999998</v>
          </cell>
          <cell r="AO3534">
            <v>2104573.46</v>
          </cell>
          <cell r="AP3534">
            <v>3508030.94</v>
          </cell>
          <cell r="AQ3534">
            <v>1932469.52</v>
          </cell>
          <cell r="AR3534">
            <v>1848180.29</v>
          </cell>
          <cell r="AS3534">
            <v>1171778.44</v>
          </cell>
          <cell r="AT3534">
            <v>3471979.24</v>
          </cell>
          <cell r="AU3534">
            <v>6276826.7199999997</v>
          </cell>
          <cell r="AV3534">
            <v>8261679.3300000001</v>
          </cell>
          <cell r="AW3534">
            <v>7833002.8799999999</v>
          </cell>
          <cell r="AX3534">
            <v>6001097.5599999996</v>
          </cell>
          <cell r="AY3534">
            <v>8994557.2200000007</v>
          </cell>
          <cell r="AZ3534">
            <v>9130176.4000000004</v>
          </cell>
          <cell r="BA3534">
            <v>5568588.0800000001</v>
          </cell>
          <cell r="BB3534">
            <v>5878118.5999999996</v>
          </cell>
          <cell r="BC3534">
            <v>8722600.9800000004</v>
          </cell>
          <cell r="BD3534">
            <v>0</v>
          </cell>
          <cell r="BE3534">
            <v>0</v>
          </cell>
          <cell r="BF3534">
            <v>0</v>
          </cell>
          <cell r="BG3534">
            <v>0</v>
          </cell>
          <cell r="BH3534">
            <v>0</v>
          </cell>
          <cell r="BI3534">
            <v>0</v>
          </cell>
          <cell r="BJ3534">
            <v>0</v>
          </cell>
          <cell r="BK3534">
            <v>0</v>
          </cell>
          <cell r="BL3534">
            <v>0</v>
          </cell>
        </row>
        <row r="3535">
          <cell r="B3535" t="str">
            <v>2.1.10.01</v>
          </cell>
          <cell r="C3535" t="str">
            <v xml:space="preserve">ARMAZENAGENS MERCADORIAS P/TERC.                  </v>
          </cell>
          <cell r="D3535">
            <v>4</v>
          </cell>
          <cell r="E3535">
            <v>0</v>
          </cell>
          <cell r="F3535">
            <v>0</v>
          </cell>
          <cell r="G3535">
            <v>0</v>
          </cell>
          <cell r="H3535">
            <v>0</v>
          </cell>
          <cell r="I3535">
            <v>0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  <cell r="N3535">
            <v>0</v>
          </cell>
          <cell r="O3535">
            <v>0</v>
          </cell>
          <cell r="P3535">
            <v>0</v>
          </cell>
          <cell r="Q3535">
            <v>9949.3700000000008</v>
          </cell>
          <cell r="R3535">
            <v>3319493.68</v>
          </cell>
          <cell r="S3535">
            <v>3048200.08</v>
          </cell>
          <cell r="T3535">
            <v>3586834.59</v>
          </cell>
          <cell r="U3535">
            <v>3711551.58</v>
          </cell>
          <cell r="V3535">
            <v>2453524.65</v>
          </cell>
          <cell r="W3535">
            <v>708449.79</v>
          </cell>
          <cell r="X3535">
            <v>-333468.27</v>
          </cell>
          <cell r="Y3535">
            <v>6047158.6100000003</v>
          </cell>
          <cell r="Z3535">
            <v>3248127.15</v>
          </cell>
          <cell r="AA3535">
            <v>3100686.61</v>
          </cell>
          <cell r="AB3535">
            <v>2988105.97</v>
          </cell>
          <cell r="AC3535">
            <v>1294076.06</v>
          </cell>
          <cell r="AD3535">
            <v>782572.7</v>
          </cell>
          <cell r="AE3535">
            <v>2327164.12</v>
          </cell>
          <cell r="AF3535">
            <v>2766232.85</v>
          </cell>
          <cell r="AG3535">
            <v>1708606.63</v>
          </cell>
          <cell r="AH3535">
            <v>808146.54</v>
          </cell>
          <cell r="AI3535">
            <v>2550982.19</v>
          </cell>
          <cell r="AJ3535">
            <v>5014154.46</v>
          </cell>
          <cell r="AK3535">
            <v>5139147.3499999996</v>
          </cell>
          <cell r="AL3535">
            <v>2480393.31</v>
          </cell>
          <cell r="AM3535">
            <v>1527170.02</v>
          </cell>
          <cell r="AN3535">
            <v>2189109.8199999998</v>
          </cell>
          <cell r="AO3535">
            <v>2104573.46</v>
          </cell>
          <cell r="AP3535">
            <v>3508030.94</v>
          </cell>
          <cell r="AQ3535">
            <v>1932469.52</v>
          </cell>
          <cell r="AR3535">
            <v>1848180.29</v>
          </cell>
          <cell r="AS3535">
            <v>1171778.44</v>
          </cell>
          <cell r="AT3535">
            <v>3471979.24</v>
          </cell>
          <cell r="AU3535">
            <v>6276826.7199999997</v>
          </cell>
          <cell r="AV3535">
            <v>8261679.3300000001</v>
          </cell>
          <cell r="AW3535">
            <v>7833002.8799999999</v>
          </cell>
          <cell r="AX3535">
            <v>6001097.5599999996</v>
          </cell>
          <cell r="AY3535">
            <v>8994557.2200000007</v>
          </cell>
          <cell r="AZ3535">
            <v>9130176.4000000004</v>
          </cell>
          <cell r="BA3535">
            <v>5568588.0800000001</v>
          </cell>
          <cell r="BB3535">
            <v>5878118.5999999996</v>
          </cell>
          <cell r="BC3535">
            <v>8722600.9800000004</v>
          </cell>
          <cell r="BD3535">
            <v>0</v>
          </cell>
          <cell r="BE3535">
            <v>0</v>
          </cell>
          <cell r="BF3535">
            <v>0</v>
          </cell>
          <cell r="BG3535">
            <v>0</v>
          </cell>
          <cell r="BH3535">
            <v>0</v>
          </cell>
          <cell r="BI3535">
            <v>0</v>
          </cell>
          <cell r="BJ3535">
            <v>0</v>
          </cell>
          <cell r="BK3535">
            <v>0</v>
          </cell>
          <cell r="BL3535">
            <v>0</v>
          </cell>
        </row>
        <row r="3536">
          <cell r="B3536" t="str">
            <v>2.1.10.01.00001</v>
          </cell>
          <cell r="C3536" t="str">
            <v xml:space="preserve">AGRORICA PROD AG JOSE BON                         </v>
          </cell>
          <cell r="D3536">
            <v>5</v>
          </cell>
          <cell r="E3536">
            <v>0</v>
          </cell>
          <cell r="F3536">
            <v>0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  <cell r="N3536">
            <v>0</v>
          </cell>
          <cell r="O3536">
            <v>0</v>
          </cell>
          <cell r="P3536">
            <v>0</v>
          </cell>
          <cell r="AO3536">
            <v>0</v>
          </cell>
          <cell r="AP3536">
            <v>0</v>
          </cell>
          <cell r="AQ3536">
            <v>0</v>
          </cell>
          <cell r="AR3536">
            <v>0</v>
          </cell>
          <cell r="AS3536">
            <v>0</v>
          </cell>
          <cell r="AT3536">
            <v>0</v>
          </cell>
          <cell r="AU3536">
            <v>0</v>
          </cell>
          <cell r="AV3536">
            <v>0</v>
          </cell>
          <cell r="AW3536">
            <v>0</v>
          </cell>
          <cell r="AX3536">
            <v>0</v>
          </cell>
          <cell r="AY3536">
            <v>0</v>
          </cell>
          <cell r="AZ3536">
            <v>0</v>
          </cell>
          <cell r="BA3536">
            <v>0</v>
          </cell>
          <cell r="BB3536">
            <v>0</v>
          </cell>
          <cell r="BC3536">
            <v>0</v>
          </cell>
          <cell r="BD3536">
            <v>0</v>
          </cell>
          <cell r="BE3536">
            <v>0</v>
          </cell>
          <cell r="BF3536">
            <v>0</v>
          </cell>
          <cell r="BG3536">
            <v>0</v>
          </cell>
          <cell r="BH3536">
            <v>0</v>
          </cell>
          <cell r="BI3536">
            <v>0</v>
          </cell>
          <cell r="BJ3536">
            <v>0</v>
          </cell>
          <cell r="BK3536">
            <v>0</v>
          </cell>
          <cell r="BL3536">
            <v>0</v>
          </cell>
        </row>
        <row r="3537">
          <cell r="B3537" t="str">
            <v>2.1.10.01.00002</v>
          </cell>
          <cell r="C3537" t="str">
            <v xml:space="preserve">FERTILIZANTES SERRANA S/A                         </v>
          </cell>
          <cell r="D3537">
            <v>5</v>
          </cell>
          <cell r="E3537">
            <v>0</v>
          </cell>
          <cell r="F3537">
            <v>0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  <cell r="O3537">
            <v>0</v>
          </cell>
          <cell r="P3537">
            <v>0</v>
          </cell>
          <cell r="Q3537">
            <v>4247.97</v>
          </cell>
          <cell r="R3537">
            <v>429733.56</v>
          </cell>
          <cell r="S3537">
            <v>473622.82</v>
          </cell>
          <cell r="T3537">
            <v>547204.6</v>
          </cell>
          <cell r="U3537">
            <v>732271.89</v>
          </cell>
          <cell r="V3537">
            <v>686841.83</v>
          </cell>
          <cell r="W3537">
            <v>519944.33</v>
          </cell>
          <cell r="X3537">
            <v>311084.03000000003</v>
          </cell>
          <cell r="Y3537">
            <v>0</v>
          </cell>
          <cell r="Z3537">
            <v>0</v>
          </cell>
          <cell r="AA3537">
            <v>0</v>
          </cell>
          <cell r="AB3537">
            <v>0</v>
          </cell>
          <cell r="AC3537">
            <v>0</v>
          </cell>
          <cell r="AD3537">
            <v>0</v>
          </cell>
          <cell r="AE3537">
            <v>0</v>
          </cell>
          <cell r="AF3537">
            <v>0</v>
          </cell>
          <cell r="AG3537">
            <v>0</v>
          </cell>
          <cell r="AH3537">
            <v>0</v>
          </cell>
          <cell r="AI3537">
            <v>0</v>
          </cell>
          <cell r="AJ3537">
            <v>0</v>
          </cell>
          <cell r="AK3537">
            <v>0</v>
          </cell>
          <cell r="AL3537">
            <v>0</v>
          </cell>
          <cell r="AM3537">
            <v>0</v>
          </cell>
          <cell r="AN3537">
            <v>0</v>
          </cell>
          <cell r="AO3537">
            <v>0</v>
          </cell>
          <cell r="AP3537">
            <v>0</v>
          </cell>
          <cell r="AQ3537">
            <v>0</v>
          </cell>
          <cell r="AR3537">
            <v>0</v>
          </cell>
          <cell r="AS3537">
            <v>0</v>
          </cell>
          <cell r="AT3537">
            <v>0</v>
          </cell>
          <cell r="AU3537">
            <v>0</v>
          </cell>
          <cell r="AV3537">
            <v>0</v>
          </cell>
          <cell r="AW3537">
            <v>0</v>
          </cell>
          <cell r="AX3537">
            <v>0</v>
          </cell>
          <cell r="AY3537">
            <v>0</v>
          </cell>
          <cell r="AZ3537">
            <v>0</v>
          </cell>
          <cell r="BA3537">
            <v>0</v>
          </cell>
          <cell r="BB3537">
            <v>0</v>
          </cell>
          <cell r="BC3537">
            <v>0</v>
          </cell>
          <cell r="BD3537">
            <v>0</v>
          </cell>
          <cell r="BE3537">
            <v>0</v>
          </cell>
          <cell r="BF3537">
            <v>0</v>
          </cell>
          <cell r="BG3537">
            <v>0</v>
          </cell>
          <cell r="BH3537">
            <v>0</v>
          </cell>
          <cell r="BI3537">
            <v>0</v>
          </cell>
          <cell r="BJ3537">
            <v>0</v>
          </cell>
          <cell r="BK3537">
            <v>0</v>
          </cell>
          <cell r="BL3537">
            <v>0</v>
          </cell>
        </row>
        <row r="3538">
          <cell r="B3538" t="str">
            <v>2.1.10.01.00003</v>
          </cell>
          <cell r="C3538" t="str">
            <v xml:space="preserve">FOSFERTIL S/A                                     </v>
          </cell>
          <cell r="D3538">
            <v>5</v>
          </cell>
          <cell r="E3538">
            <v>0</v>
          </cell>
          <cell r="F3538">
            <v>0</v>
          </cell>
          <cell r="G3538">
            <v>0</v>
          </cell>
          <cell r="H3538">
            <v>0</v>
          </cell>
          <cell r="I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5701.4</v>
          </cell>
          <cell r="R3538">
            <v>5701.4</v>
          </cell>
          <cell r="S3538">
            <v>5701.4</v>
          </cell>
          <cell r="T3538">
            <v>410346.76</v>
          </cell>
          <cell r="U3538">
            <v>575065.16</v>
          </cell>
          <cell r="V3538">
            <v>-854977.29</v>
          </cell>
          <cell r="W3538">
            <v>-3325121.59</v>
          </cell>
          <cell r="X3538">
            <v>-5342795.3600000003</v>
          </cell>
          <cell r="Y3538">
            <v>0</v>
          </cell>
          <cell r="Z3538">
            <v>0</v>
          </cell>
          <cell r="AA3538">
            <v>0</v>
          </cell>
          <cell r="AB3538">
            <v>0</v>
          </cell>
          <cell r="AC3538">
            <v>0</v>
          </cell>
          <cell r="AD3538">
            <v>0</v>
          </cell>
          <cell r="AE3538">
            <v>0</v>
          </cell>
          <cell r="AF3538">
            <v>0</v>
          </cell>
          <cell r="AG3538">
            <v>0</v>
          </cell>
          <cell r="AH3538">
            <v>0</v>
          </cell>
          <cell r="AI3538">
            <v>0</v>
          </cell>
          <cell r="AJ3538">
            <v>0</v>
          </cell>
          <cell r="AK3538">
            <v>0</v>
          </cell>
          <cell r="AL3538">
            <v>0</v>
          </cell>
          <cell r="AM3538">
            <v>0</v>
          </cell>
          <cell r="AN3538">
            <v>0</v>
          </cell>
          <cell r="AO3538">
            <v>0</v>
          </cell>
          <cell r="AP3538">
            <v>0</v>
          </cell>
          <cell r="AQ3538">
            <v>0</v>
          </cell>
          <cell r="AR3538">
            <v>0</v>
          </cell>
          <cell r="AS3538">
            <v>0</v>
          </cell>
          <cell r="AT3538">
            <v>0</v>
          </cell>
          <cell r="AU3538">
            <v>0</v>
          </cell>
          <cell r="AV3538">
            <v>29480</v>
          </cell>
          <cell r="AW3538">
            <v>98455.5</v>
          </cell>
          <cell r="AX3538">
            <v>98455.5</v>
          </cell>
          <cell r="AY3538">
            <v>98455.5</v>
          </cell>
          <cell r="AZ3538">
            <v>98455.5</v>
          </cell>
          <cell r="BA3538">
            <v>98455.5</v>
          </cell>
          <cell r="BB3538">
            <v>98455.5</v>
          </cell>
          <cell r="BC3538">
            <v>98455.5</v>
          </cell>
          <cell r="BD3538">
            <v>0</v>
          </cell>
          <cell r="BE3538">
            <v>0</v>
          </cell>
          <cell r="BF3538">
            <v>0</v>
          </cell>
          <cell r="BG3538">
            <v>0</v>
          </cell>
          <cell r="BH3538">
            <v>0</v>
          </cell>
          <cell r="BI3538">
            <v>0</v>
          </cell>
          <cell r="BJ3538">
            <v>0</v>
          </cell>
          <cell r="BK3538">
            <v>0</v>
          </cell>
          <cell r="BL3538">
            <v>0</v>
          </cell>
        </row>
        <row r="3539">
          <cell r="B3539" t="str">
            <v>2.1.10.01.00004</v>
          </cell>
          <cell r="C3539" t="str">
            <v xml:space="preserve">GALVANI INDUSTRIA COMERCIO SERV.LTDA              </v>
          </cell>
          <cell r="D3539">
            <v>5</v>
          </cell>
          <cell r="E3539">
            <v>0</v>
          </cell>
          <cell r="F3539">
            <v>0</v>
          </cell>
          <cell r="G3539">
            <v>0</v>
          </cell>
          <cell r="H3539">
            <v>0</v>
          </cell>
          <cell r="I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AO3539">
            <v>0</v>
          </cell>
          <cell r="AP3539">
            <v>0</v>
          </cell>
          <cell r="AQ3539">
            <v>0</v>
          </cell>
          <cell r="AR3539">
            <v>0</v>
          </cell>
          <cell r="AS3539">
            <v>0</v>
          </cell>
          <cell r="AT3539">
            <v>0</v>
          </cell>
          <cell r="AU3539">
            <v>0</v>
          </cell>
          <cell r="AV3539">
            <v>0</v>
          </cell>
          <cell r="AW3539">
            <v>0</v>
          </cell>
          <cell r="AX3539">
            <v>0</v>
          </cell>
          <cell r="AY3539">
            <v>0</v>
          </cell>
          <cell r="AZ3539">
            <v>0</v>
          </cell>
          <cell r="BA3539">
            <v>0</v>
          </cell>
          <cell r="BB3539">
            <v>0</v>
          </cell>
          <cell r="BC3539">
            <v>0</v>
          </cell>
          <cell r="BD3539">
            <v>0</v>
          </cell>
          <cell r="BE3539">
            <v>0</v>
          </cell>
          <cell r="BF3539">
            <v>0</v>
          </cell>
          <cell r="BG3539">
            <v>0</v>
          </cell>
          <cell r="BH3539">
            <v>0</v>
          </cell>
          <cell r="BI3539">
            <v>0</v>
          </cell>
          <cell r="BJ3539">
            <v>0</v>
          </cell>
          <cell r="BK3539">
            <v>0</v>
          </cell>
          <cell r="BL3539">
            <v>0</v>
          </cell>
        </row>
        <row r="3540">
          <cell r="B3540" t="str">
            <v>2.1.10.01.00005</v>
          </cell>
          <cell r="C3540" t="str">
            <v xml:space="preserve">MARKUP AGRO IMP.EXP.LTDA                          </v>
          </cell>
          <cell r="D3540">
            <v>5</v>
          </cell>
          <cell r="E3540">
            <v>0</v>
          </cell>
          <cell r="F3540">
            <v>0</v>
          </cell>
          <cell r="G3540">
            <v>0</v>
          </cell>
          <cell r="H3540">
            <v>0</v>
          </cell>
          <cell r="I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AO3540">
            <v>0</v>
          </cell>
          <cell r="AP3540">
            <v>0</v>
          </cell>
          <cell r="AQ3540">
            <v>0</v>
          </cell>
          <cell r="AR3540">
            <v>0</v>
          </cell>
          <cell r="AS3540">
            <v>0</v>
          </cell>
          <cell r="AT3540">
            <v>0</v>
          </cell>
          <cell r="AU3540">
            <v>0</v>
          </cell>
          <cell r="AV3540">
            <v>0</v>
          </cell>
          <cell r="AW3540">
            <v>0</v>
          </cell>
          <cell r="AX3540">
            <v>0</v>
          </cell>
          <cell r="AY3540">
            <v>0</v>
          </cell>
          <cell r="AZ3540">
            <v>0</v>
          </cell>
          <cell r="BA3540">
            <v>0</v>
          </cell>
          <cell r="BB3540">
            <v>0</v>
          </cell>
          <cell r="BC3540">
            <v>0</v>
          </cell>
          <cell r="BD3540">
            <v>0</v>
          </cell>
          <cell r="BE3540">
            <v>0</v>
          </cell>
          <cell r="BF3540">
            <v>0</v>
          </cell>
          <cell r="BG3540">
            <v>0</v>
          </cell>
          <cell r="BH3540">
            <v>0</v>
          </cell>
          <cell r="BI3540">
            <v>0</v>
          </cell>
          <cell r="BJ3540">
            <v>0</v>
          </cell>
          <cell r="BK3540">
            <v>0</v>
          </cell>
          <cell r="BL3540">
            <v>0</v>
          </cell>
        </row>
        <row r="3541">
          <cell r="B3541" t="str">
            <v>2.1.10.01.00006</v>
          </cell>
          <cell r="C3541" t="str">
            <v xml:space="preserve">ULTRAFERTIL S/A                                   </v>
          </cell>
          <cell r="D3541">
            <v>5</v>
          </cell>
          <cell r="E3541">
            <v>0</v>
          </cell>
          <cell r="F3541">
            <v>0</v>
          </cell>
          <cell r="G3541">
            <v>0</v>
          </cell>
          <cell r="H3541">
            <v>0</v>
          </cell>
          <cell r="I3541">
            <v>0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  <cell r="N3541">
            <v>0</v>
          </cell>
          <cell r="O3541">
            <v>0</v>
          </cell>
          <cell r="P3541">
            <v>0</v>
          </cell>
          <cell r="Q3541">
            <v>0</v>
          </cell>
          <cell r="R3541">
            <v>2881820.13</v>
          </cell>
          <cell r="S3541">
            <v>2713179.35</v>
          </cell>
          <cell r="T3541">
            <v>3097586.72</v>
          </cell>
          <cell r="U3541">
            <v>3498818.22</v>
          </cell>
          <cell r="V3541">
            <v>3666856.91</v>
          </cell>
          <cell r="W3541">
            <v>2844375.23</v>
          </cell>
          <cell r="X3541">
            <v>2724888.21</v>
          </cell>
          <cell r="Y3541">
            <v>1225255.25</v>
          </cell>
          <cell r="Z3541">
            <v>0</v>
          </cell>
          <cell r="AA3541">
            <v>0</v>
          </cell>
          <cell r="AB3541">
            <v>0</v>
          </cell>
          <cell r="AC3541">
            <v>0</v>
          </cell>
          <cell r="AD3541">
            <v>0</v>
          </cell>
          <cell r="AE3541">
            <v>0</v>
          </cell>
          <cell r="AF3541">
            <v>0</v>
          </cell>
          <cell r="AG3541">
            <v>0</v>
          </cell>
          <cell r="AH3541">
            <v>0</v>
          </cell>
          <cell r="AI3541">
            <v>0</v>
          </cell>
          <cell r="AJ3541">
            <v>0</v>
          </cell>
          <cell r="AK3541">
            <v>0</v>
          </cell>
          <cell r="AL3541">
            <v>0</v>
          </cell>
          <cell r="AM3541">
            <v>0</v>
          </cell>
          <cell r="AN3541">
            <v>0</v>
          </cell>
          <cell r="AO3541">
            <v>0</v>
          </cell>
          <cell r="AP3541">
            <v>0</v>
          </cell>
          <cell r="AQ3541">
            <v>0</v>
          </cell>
          <cell r="AR3541">
            <v>0</v>
          </cell>
          <cell r="AS3541">
            <v>0</v>
          </cell>
          <cell r="AT3541">
            <v>0</v>
          </cell>
          <cell r="AU3541">
            <v>0</v>
          </cell>
          <cell r="AV3541">
            <v>0</v>
          </cell>
          <cell r="AW3541">
            <v>0</v>
          </cell>
          <cell r="AX3541">
            <v>0</v>
          </cell>
          <cell r="AY3541">
            <v>0</v>
          </cell>
          <cell r="AZ3541">
            <v>0</v>
          </cell>
          <cell r="BA3541">
            <v>0</v>
          </cell>
          <cell r="BB3541">
            <v>0</v>
          </cell>
          <cell r="BC3541">
            <v>0</v>
          </cell>
          <cell r="BD3541">
            <v>0</v>
          </cell>
          <cell r="BE3541">
            <v>0</v>
          </cell>
          <cell r="BF3541">
            <v>0</v>
          </cell>
          <cell r="BG3541">
            <v>0</v>
          </cell>
          <cell r="BH3541">
            <v>0</v>
          </cell>
          <cell r="BI3541">
            <v>0</v>
          </cell>
          <cell r="BJ3541">
            <v>0</v>
          </cell>
          <cell r="BK3541">
            <v>0</v>
          </cell>
          <cell r="BL3541">
            <v>0</v>
          </cell>
        </row>
        <row r="3542">
          <cell r="B3542" t="str">
            <v>2.1.10.01.00007</v>
          </cell>
          <cell r="C3542" t="str">
            <v xml:space="preserve">PETROBRAS                                         </v>
          </cell>
          <cell r="D3542">
            <v>5</v>
          </cell>
          <cell r="E3542">
            <v>0</v>
          </cell>
          <cell r="F3542">
            <v>0</v>
          </cell>
          <cell r="G3542">
            <v>0</v>
          </cell>
          <cell r="H3542">
            <v>0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  <cell r="O3542">
            <v>0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  <cell r="T3542">
            <v>0</v>
          </cell>
          <cell r="U3542">
            <v>0</v>
          </cell>
          <cell r="V3542">
            <v>167846.41</v>
          </cell>
          <cell r="W3542">
            <v>529525.75</v>
          </cell>
          <cell r="X3542">
            <v>529525.75</v>
          </cell>
          <cell r="Y3542">
            <v>427812.12</v>
          </cell>
          <cell r="Z3542">
            <v>156929.47</v>
          </cell>
          <cell r="AA3542">
            <v>9488.93</v>
          </cell>
          <cell r="AB3542">
            <v>9489</v>
          </cell>
          <cell r="AC3542">
            <v>9489</v>
          </cell>
          <cell r="AD3542">
            <v>9489</v>
          </cell>
          <cell r="AE3542">
            <v>9489</v>
          </cell>
          <cell r="AF3542">
            <v>9489</v>
          </cell>
          <cell r="AG3542">
            <v>9489</v>
          </cell>
          <cell r="AH3542">
            <v>9489</v>
          </cell>
          <cell r="AI3542">
            <v>9489</v>
          </cell>
          <cell r="AJ3542">
            <v>9489</v>
          </cell>
          <cell r="AK3542">
            <v>9489</v>
          </cell>
          <cell r="AL3542">
            <v>9489</v>
          </cell>
          <cell r="AM3542">
            <v>9489</v>
          </cell>
          <cell r="AN3542">
            <v>0</v>
          </cell>
          <cell r="AO3542">
            <v>0</v>
          </cell>
          <cell r="AP3542">
            <v>0</v>
          </cell>
          <cell r="AQ3542">
            <v>0</v>
          </cell>
          <cell r="AR3542">
            <v>0</v>
          </cell>
          <cell r="AS3542">
            <v>0</v>
          </cell>
          <cell r="AT3542">
            <v>0</v>
          </cell>
          <cell r="AU3542">
            <v>0</v>
          </cell>
          <cell r="AV3542">
            <v>0</v>
          </cell>
          <cell r="AW3542">
            <v>0</v>
          </cell>
          <cell r="AX3542">
            <v>0</v>
          </cell>
          <cell r="AY3542">
            <v>0</v>
          </cell>
          <cell r="AZ3542">
            <v>0</v>
          </cell>
          <cell r="BA3542">
            <v>0</v>
          </cell>
          <cell r="BB3542">
            <v>0</v>
          </cell>
          <cell r="BC3542">
            <v>0</v>
          </cell>
          <cell r="BD3542">
            <v>0</v>
          </cell>
          <cell r="BE3542">
            <v>0</v>
          </cell>
          <cell r="BF3542">
            <v>0</v>
          </cell>
          <cell r="BG3542">
            <v>0</v>
          </cell>
          <cell r="BH3542">
            <v>0</v>
          </cell>
          <cell r="BI3542">
            <v>0</v>
          </cell>
          <cell r="BJ3542">
            <v>0</v>
          </cell>
          <cell r="BK3542">
            <v>0</v>
          </cell>
          <cell r="BL3542">
            <v>0</v>
          </cell>
        </row>
        <row r="3543">
          <cell r="B3543" t="str">
            <v>2.1.10.01.00008</v>
          </cell>
          <cell r="C3543" t="str">
            <v xml:space="preserve">BUNGE FERTILIZANTES                               </v>
          </cell>
          <cell r="D3543">
            <v>5</v>
          </cell>
          <cell r="E3543">
            <v>0</v>
          </cell>
          <cell r="F3543">
            <v>0</v>
          </cell>
          <cell r="G3543">
            <v>0</v>
          </cell>
          <cell r="H3543">
            <v>0</v>
          </cell>
          <cell r="I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  <cell r="O3543">
            <v>0</v>
          </cell>
          <cell r="P3543">
            <v>0</v>
          </cell>
          <cell r="Q3543">
            <v>0</v>
          </cell>
          <cell r="R3543">
            <v>0</v>
          </cell>
          <cell r="S3543">
            <v>0</v>
          </cell>
          <cell r="T3543">
            <v>0</v>
          </cell>
          <cell r="U3543">
            <v>-271375</v>
          </cell>
          <cell r="V3543">
            <v>-389814.52</v>
          </cell>
          <cell r="W3543">
            <v>-765638.95</v>
          </cell>
          <cell r="X3543">
            <v>-765638.95</v>
          </cell>
          <cell r="Y3543">
            <v>0</v>
          </cell>
          <cell r="Z3543">
            <v>0</v>
          </cell>
          <cell r="AA3543">
            <v>0</v>
          </cell>
          <cell r="AB3543">
            <v>0</v>
          </cell>
          <cell r="AC3543">
            <v>0</v>
          </cell>
          <cell r="AD3543">
            <v>0</v>
          </cell>
          <cell r="AE3543">
            <v>0</v>
          </cell>
          <cell r="AF3543">
            <v>0</v>
          </cell>
          <cell r="AG3543">
            <v>0</v>
          </cell>
          <cell r="AH3543">
            <v>0</v>
          </cell>
          <cell r="AI3543">
            <v>0</v>
          </cell>
          <cell r="AJ3543">
            <v>0</v>
          </cell>
          <cell r="AK3543">
            <v>0</v>
          </cell>
          <cell r="AL3543">
            <v>0</v>
          </cell>
          <cell r="AM3543">
            <v>0</v>
          </cell>
          <cell r="AN3543">
            <v>0</v>
          </cell>
          <cell r="AO3543">
            <v>0</v>
          </cell>
          <cell r="AP3543">
            <v>0</v>
          </cell>
          <cell r="AQ3543">
            <v>0</v>
          </cell>
          <cell r="AR3543">
            <v>0</v>
          </cell>
          <cell r="AS3543">
            <v>0</v>
          </cell>
          <cell r="AT3543">
            <v>0</v>
          </cell>
          <cell r="AU3543">
            <v>0</v>
          </cell>
          <cell r="AV3543">
            <v>0</v>
          </cell>
          <cell r="AW3543">
            <v>0</v>
          </cell>
          <cell r="AX3543">
            <v>0</v>
          </cell>
          <cell r="AY3543">
            <v>0</v>
          </cell>
          <cell r="AZ3543">
            <v>0</v>
          </cell>
          <cell r="BA3543">
            <v>0</v>
          </cell>
          <cell r="BB3543">
            <v>0</v>
          </cell>
          <cell r="BC3543">
            <v>0</v>
          </cell>
          <cell r="BD3543">
            <v>0</v>
          </cell>
          <cell r="BE3543">
            <v>0</v>
          </cell>
          <cell r="BF3543">
            <v>0</v>
          </cell>
          <cell r="BG3543">
            <v>0</v>
          </cell>
          <cell r="BH3543">
            <v>0</v>
          </cell>
          <cell r="BI3543">
            <v>0</v>
          </cell>
          <cell r="BJ3543">
            <v>0</v>
          </cell>
          <cell r="BK3543">
            <v>0</v>
          </cell>
          <cell r="BL3543">
            <v>0</v>
          </cell>
        </row>
        <row r="3544">
          <cell r="B3544" t="str">
            <v>2.1.10.01.00009</v>
          </cell>
          <cell r="C3544" t="str">
            <v xml:space="preserve">FERTILIZANTES HERINGER LTDA                       </v>
          </cell>
          <cell r="D3544">
            <v>5</v>
          </cell>
          <cell r="E3544">
            <v>0</v>
          </cell>
          <cell r="F3544">
            <v>0</v>
          </cell>
          <cell r="G3544">
            <v>0</v>
          </cell>
          <cell r="H3544">
            <v>0</v>
          </cell>
          <cell r="I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  <cell r="O3544">
            <v>0</v>
          </cell>
          <cell r="P3544">
            <v>0</v>
          </cell>
          <cell r="Q3544">
            <v>0</v>
          </cell>
          <cell r="R3544">
            <v>2238.59</v>
          </cell>
          <cell r="S3544">
            <v>-144303.49</v>
          </cell>
          <cell r="T3544">
            <v>-468303.49</v>
          </cell>
          <cell r="U3544">
            <v>-823228.69</v>
          </cell>
          <cell r="V3544">
            <v>-823228.69</v>
          </cell>
          <cell r="W3544">
            <v>905365.02</v>
          </cell>
          <cell r="X3544">
            <v>2209468.0499999998</v>
          </cell>
          <cell r="Y3544">
            <v>4394091.24</v>
          </cell>
          <cell r="Z3544">
            <v>3091197.68</v>
          </cell>
          <cell r="AA3544">
            <v>3091197.68</v>
          </cell>
          <cell r="AB3544">
            <v>2978616.97</v>
          </cell>
          <cell r="AC3544">
            <v>1284587.06</v>
          </cell>
          <cell r="AD3544">
            <v>773083.7</v>
          </cell>
          <cell r="AE3544">
            <v>2317675.12</v>
          </cell>
          <cell r="AF3544">
            <v>2756743.85</v>
          </cell>
          <cell r="AG3544">
            <v>1699117.63</v>
          </cell>
          <cell r="AH3544">
            <v>798657.54</v>
          </cell>
          <cell r="AI3544">
            <v>2541493.19</v>
          </cell>
          <cell r="AJ3544">
            <v>5004665.46</v>
          </cell>
          <cell r="AK3544">
            <v>5129658.3499999996</v>
          </cell>
          <cell r="AL3544">
            <v>2470904.31</v>
          </cell>
          <cell r="AM3544">
            <v>1517681.02</v>
          </cell>
          <cell r="AN3544">
            <v>2189109.8199999998</v>
          </cell>
          <cell r="AO3544">
            <v>2104573.46</v>
          </cell>
          <cell r="AP3544">
            <v>3508030.94</v>
          </cell>
          <cell r="AQ3544">
            <v>1932469.52</v>
          </cell>
          <cell r="AR3544">
            <v>1848180.29</v>
          </cell>
          <cell r="AS3544">
            <v>1171778.44</v>
          </cell>
          <cell r="AT3544">
            <v>3471979.24</v>
          </cell>
          <cell r="AU3544">
            <v>6276826.7199999997</v>
          </cell>
          <cell r="AV3544">
            <v>8232199.3300000001</v>
          </cell>
          <cell r="AW3544">
            <v>7734547.3799999999</v>
          </cell>
          <cell r="AX3544">
            <v>5902642.0599999996</v>
          </cell>
          <cell r="AY3544">
            <v>8896101.7200000007</v>
          </cell>
          <cell r="AZ3544">
            <v>9031720.9000000004</v>
          </cell>
          <cell r="BA3544">
            <v>5470132.5800000001</v>
          </cell>
          <cell r="BB3544">
            <v>5779663.0999999996</v>
          </cell>
          <cell r="BC3544">
            <v>8624145.4800000004</v>
          </cell>
          <cell r="BD3544">
            <v>0</v>
          </cell>
          <cell r="BE3544">
            <v>0</v>
          </cell>
          <cell r="BF3544">
            <v>0</v>
          </cell>
          <cell r="BG3544">
            <v>0</v>
          </cell>
          <cell r="BH3544">
            <v>0</v>
          </cell>
          <cell r="BI3544">
            <v>0</v>
          </cell>
          <cell r="BJ3544">
            <v>0</v>
          </cell>
          <cell r="BK3544">
            <v>0</v>
          </cell>
          <cell r="BL3544">
            <v>0</v>
          </cell>
        </row>
        <row r="3545">
          <cell r="A3545">
            <v>37</v>
          </cell>
          <cell r="B3545" t="str">
            <v>2.1.11</v>
          </cell>
          <cell r="C3545" t="str">
            <v xml:space="preserve">CREDORES DIVERSOS                                 </v>
          </cell>
          <cell r="D3545">
            <v>3</v>
          </cell>
          <cell r="E3545">
            <v>0</v>
          </cell>
          <cell r="F3545">
            <v>0</v>
          </cell>
          <cell r="G3545">
            <v>0</v>
          </cell>
          <cell r="H3545">
            <v>0</v>
          </cell>
          <cell r="I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  <cell r="O3545">
            <v>0</v>
          </cell>
          <cell r="P3545">
            <v>0</v>
          </cell>
          <cell r="Q3545">
            <v>4631493.4400000004</v>
          </cell>
          <cell r="R3545">
            <v>5383765.8200000003</v>
          </cell>
          <cell r="S3545">
            <v>4817917.45</v>
          </cell>
          <cell r="T3545">
            <v>5450128.54</v>
          </cell>
          <cell r="U3545">
            <v>9952526.9600000009</v>
          </cell>
          <cell r="V3545">
            <v>10886294.26</v>
          </cell>
          <cell r="W3545">
            <v>13075041.560000001</v>
          </cell>
          <cell r="X3545">
            <v>14786445.640000001</v>
          </cell>
          <cell r="Y3545">
            <v>3702852.03</v>
          </cell>
          <cell r="Z3545">
            <v>2913939.4</v>
          </cell>
          <cell r="AA3545">
            <v>3057861.94</v>
          </cell>
          <cell r="AB3545">
            <v>3706978.06</v>
          </cell>
          <cell r="AC3545">
            <v>5434992.6400000006</v>
          </cell>
          <cell r="AD3545">
            <v>4444302.01</v>
          </cell>
          <cell r="AE3545">
            <v>6054757.120000001</v>
          </cell>
          <cell r="AF3545">
            <v>7042804.1800000016</v>
          </cell>
          <cell r="AG3545">
            <v>8421381.0500000007</v>
          </cell>
          <cell r="AH3545">
            <v>9301478.4100000001</v>
          </cell>
          <cell r="AI3545">
            <v>7760564.7999999998</v>
          </cell>
          <cell r="AJ3545">
            <v>6872573.5599999996</v>
          </cell>
          <cell r="AK3545">
            <v>6071422.0699999994</v>
          </cell>
          <cell r="AL3545">
            <v>10446585.390000001</v>
          </cell>
          <cell r="AM3545">
            <v>6950479.3300000001</v>
          </cell>
          <cell r="AN3545">
            <v>4547424.37</v>
          </cell>
          <cell r="AO3545">
            <v>4768658.5</v>
          </cell>
          <cell r="AP3545">
            <v>42329707.899999999</v>
          </cell>
          <cell r="AQ3545">
            <v>37968380.710000001</v>
          </cell>
          <cell r="AR3545">
            <v>34855751.659999996</v>
          </cell>
          <cell r="AS3545">
            <v>35257921.740000002</v>
          </cell>
          <cell r="AT3545">
            <v>30935109.5</v>
          </cell>
          <cell r="AU3545">
            <v>28633556.18</v>
          </cell>
          <cell r="AV3545">
            <v>27854293.489999998</v>
          </cell>
          <cell r="AW3545">
            <v>23703185.620000001</v>
          </cell>
          <cell r="AX3545">
            <v>23237578.98</v>
          </cell>
          <cell r="AY3545">
            <v>18803587.899999999</v>
          </cell>
          <cell r="AZ3545">
            <v>15392129.52</v>
          </cell>
          <cell r="BA3545">
            <v>7396293.04</v>
          </cell>
          <cell r="BB3545">
            <v>8725686.5800000001</v>
          </cell>
          <cell r="BC3545">
            <v>6459366.7199999997</v>
          </cell>
          <cell r="BD3545">
            <v>0</v>
          </cell>
          <cell r="BE3545">
            <v>0</v>
          </cell>
          <cell r="BF3545">
            <v>0</v>
          </cell>
          <cell r="BG3545">
            <v>0</v>
          </cell>
          <cell r="BH3545">
            <v>0</v>
          </cell>
          <cell r="BI3545">
            <v>0</v>
          </cell>
          <cell r="BJ3545">
            <v>0</v>
          </cell>
          <cell r="BK3545">
            <v>0</v>
          </cell>
          <cell r="BL3545">
            <v>0</v>
          </cell>
        </row>
        <row r="3546">
          <cell r="B3546" t="str">
            <v>2.1.11.01</v>
          </cell>
          <cell r="C3546" t="str">
            <v xml:space="preserve">CREDORES POR EMPRESTIMOS                          </v>
          </cell>
          <cell r="D3546">
            <v>4</v>
          </cell>
          <cell r="E3546">
            <v>0</v>
          </cell>
          <cell r="F3546">
            <v>0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  <cell r="O3546">
            <v>0</v>
          </cell>
          <cell r="P3546">
            <v>0</v>
          </cell>
          <cell r="Q3546">
            <v>4127099.37</v>
          </cell>
          <cell r="R3546">
            <v>4587003.0599999996</v>
          </cell>
          <cell r="S3546">
            <v>4375216.76</v>
          </cell>
          <cell r="T3546">
            <v>4470303.1500000004</v>
          </cell>
          <cell r="U3546">
            <v>4413237.75</v>
          </cell>
          <cell r="V3546">
            <v>4740819.91</v>
          </cell>
          <cell r="W3546">
            <v>6694700.3499999996</v>
          </cell>
          <cell r="X3546">
            <v>7367121.0800000001</v>
          </cell>
          <cell r="Y3546">
            <v>2999555.67</v>
          </cell>
          <cell r="Z3546">
            <v>2481766.61</v>
          </cell>
          <cell r="AA3546">
            <v>1501422.61</v>
          </cell>
          <cell r="AB3546">
            <v>1142955.75</v>
          </cell>
          <cell r="AC3546">
            <v>2088673.2</v>
          </cell>
          <cell r="AD3546">
            <v>2757087.19</v>
          </cell>
          <cell r="AE3546">
            <v>3063473.29</v>
          </cell>
          <cell r="AF3546">
            <v>2982383.67</v>
          </cell>
          <cell r="AG3546">
            <v>5634972.6500000004</v>
          </cell>
          <cell r="AH3546">
            <v>6383849.6100000003</v>
          </cell>
          <cell r="AI3546">
            <v>5344436.4800000004</v>
          </cell>
          <cell r="AJ3546">
            <v>4017776.86</v>
          </cell>
          <cell r="AK3546">
            <v>6118301.1400000006</v>
          </cell>
          <cell r="AL3546">
            <v>10409518.199999999</v>
          </cell>
          <cell r="AM3546">
            <v>6913366.0699999994</v>
          </cell>
          <cell r="AN3546">
            <v>4549641.6900000004</v>
          </cell>
          <cell r="AO3546">
            <v>4511380.22</v>
          </cell>
          <cell r="AP3546">
            <v>5268598.26</v>
          </cell>
          <cell r="AQ3546">
            <v>3493630.3</v>
          </cell>
          <cell r="AR3546">
            <v>3031145.7</v>
          </cell>
          <cell r="AS3546">
            <v>5034280.42</v>
          </cell>
          <cell r="AT3546">
            <v>4194386.41</v>
          </cell>
          <cell r="AU3546">
            <v>6133937.0199999996</v>
          </cell>
          <cell r="AV3546">
            <v>9161647.0500000007</v>
          </cell>
          <cell r="AW3546">
            <v>8728496.9600000009</v>
          </cell>
          <cell r="AX3546">
            <v>11283627.91</v>
          </cell>
          <cell r="AY3546">
            <v>9351892.9299999997</v>
          </cell>
          <cell r="AZ3546">
            <v>9638010.5099999998</v>
          </cell>
          <cell r="BA3546">
            <v>5363331.32</v>
          </cell>
          <cell r="BB3546">
            <v>7223068.1500000004</v>
          </cell>
          <cell r="BC3546">
            <v>6058304.96</v>
          </cell>
          <cell r="BD3546">
            <v>0</v>
          </cell>
          <cell r="BE3546">
            <v>0</v>
          </cell>
          <cell r="BF3546">
            <v>0</v>
          </cell>
          <cell r="BG3546">
            <v>0</v>
          </cell>
          <cell r="BH3546">
            <v>0</v>
          </cell>
          <cell r="BI3546">
            <v>0</v>
          </cell>
          <cell r="BJ3546">
            <v>0</v>
          </cell>
          <cell r="BK3546">
            <v>0</v>
          </cell>
          <cell r="BL3546">
            <v>0</v>
          </cell>
        </row>
        <row r="3547">
          <cell r="B3547" t="str">
            <v>2.1.11.01.00001</v>
          </cell>
          <cell r="C3547" t="str">
            <v xml:space="preserve">ADUBOS TREVO S/A                                  </v>
          </cell>
          <cell r="D3547">
            <v>5</v>
          </cell>
          <cell r="E3547">
            <v>0</v>
          </cell>
          <cell r="F3547">
            <v>0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  <cell r="O3547">
            <v>0</v>
          </cell>
          <cell r="P3547">
            <v>0</v>
          </cell>
          <cell r="Q3547">
            <v>395829.1</v>
          </cell>
          <cell r="R3547">
            <v>395829.1</v>
          </cell>
          <cell r="S3547">
            <v>104177.09</v>
          </cell>
          <cell r="T3547">
            <v>150497.07999999999</v>
          </cell>
          <cell r="U3547">
            <v>162762.57</v>
          </cell>
          <cell r="V3547">
            <v>162762.57</v>
          </cell>
          <cell r="W3547">
            <v>547885.11</v>
          </cell>
          <cell r="X3547">
            <v>383968.97</v>
          </cell>
          <cell r="Y3547">
            <v>64128.58</v>
          </cell>
          <cell r="Z3547">
            <v>85809.58</v>
          </cell>
          <cell r="AA3547">
            <v>85809.58</v>
          </cell>
          <cell r="AB3547">
            <v>85809.58</v>
          </cell>
          <cell r="AC3547">
            <v>85809.58</v>
          </cell>
          <cell r="AD3547">
            <v>242937.66</v>
          </cell>
          <cell r="AE3547">
            <v>85809.600000000006</v>
          </cell>
          <cell r="AF3547">
            <v>80530.149999999994</v>
          </cell>
          <cell r="AG3547">
            <v>88945.04</v>
          </cell>
          <cell r="AH3547">
            <v>33446.910000000003</v>
          </cell>
          <cell r="AI3547">
            <v>34343.47</v>
          </cell>
          <cell r="AJ3547">
            <v>59297.13</v>
          </cell>
          <cell r="AK3547">
            <v>34343.480000000003</v>
          </cell>
          <cell r="AL3547">
            <v>34343.480000000003</v>
          </cell>
          <cell r="AM3547">
            <v>248415.53</v>
          </cell>
          <cell r="AN3547">
            <v>81632.09</v>
          </cell>
          <cell r="AO3547">
            <v>61554.5</v>
          </cell>
          <cell r="AP3547">
            <v>123210.98</v>
          </cell>
          <cell r="AQ3547">
            <v>15910.03</v>
          </cell>
          <cell r="AR3547">
            <v>15910.03</v>
          </cell>
          <cell r="AS3547">
            <v>-16168.28</v>
          </cell>
          <cell r="AT3547">
            <v>-18680.39</v>
          </cell>
          <cell r="AU3547">
            <v>-18680.38</v>
          </cell>
          <cell r="AV3547">
            <v>-39384.17</v>
          </cell>
          <cell r="AW3547">
            <v>-33819.93</v>
          </cell>
          <cell r="AX3547">
            <v>152013.92000000001</v>
          </cell>
          <cell r="AY3547">
            <v>94657.68</v>
          </cell>
          <cell r="AZ3547">
            <v>-64929.54</v>
          </cell>
          <cell r="BA3547">
            <v>-64929.54</v>
          </cell>
          <cell r="BB3547">
            <v>-64929.54</v>
          </cell>
          <cell r="BC3547">
            <v>-64929.54</v>
          </cell>
          <cell r="BD3547">
            <v>0</v>
          </cell>
          <cell r="BE3547">
            <v>0</v>
          </cell>
          <cell r="BF3547">
            <v>0</v>
          </cell>
          <cell r="BG3547">
            <v>0</v>
          </cell>
          <cell r="BH3547">
            <v>0</v>
          </cell>
          <cell r="BI3547">
            <v>0</v>
          </cell>
          <cell r="BJ3547">
            <v>0</v>
          </cell>
          <cell r="BK3547">
            <v>0</v>
          </cell>
          <cell r="BL3547">
            <v>0</v>
          </cell>
        </row>
        <row r="3548">
          <cell r="B3548" t="str">
            <v>2.1.11.01.00002</v>
          </cell>
          <cell r="C3548" t="str">
            <v xml:space="preserve">AGRO PECUARIA CAMPO ALTO S/A                      </v>
          </cell>
          <cell r="D3548">
            <v>5</v>
          </cell>
          <cell r="E3548">
            <v>0</v>
          </cell>
          <cell r="F3548">
            <v>0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AO3548">
            <v>0</v>
          </cell>
          <cell r="AP3548">
            <v>0</v>
          </cell>
          <cell r="AQ3548">
            <v>0</v>
          </cell>
          <cell r="AR3548">
            <v>0</v>
          </cell>
          <cell r="AS3548">
            <v>0</v>
          </cell>
          <cell r="AT3548">
            <v>0</v>
          </cell>
          <cell r="AU3548">
            <v>0</v>
          </cell>
          <cell r="AV3548">
            <v>0</v>
          </cell>
          <cell r="AW3548">
            <v>0</v>
          </cell>
          <cell r="AX3548">
            <v>0</v>
          </cell>
          <cell r="AY3548">
            <v>0</v>
          </cell>
          <cell r="AZ3548">
            <v>0</v>
          </cell>
          <cell r="BA3548">
            <v>0</v>
          </cell>
          <cell r="BB3548">
            <v>0</v>
          </cell>
          <cell r="BC3548">
            <v>0</v>
          </cell>
          <cell r="BD3548">
            <v>0</v>
          </cell>
          <cell r="BE3548">
            <v>0</v>
          </cell>
          <cell r="BF3548">
            <v>0</v>
          </cell>
          <cell r="BG3548">
            <v>0</v>
          </cell>
          <cell r="BH3548">
            <v>0</v>
          </cell>
          <cell r="BI3548">
            <v>0</v>
          </cell>
          <cell r="BJ3548">
            <v>0</v>
          </cell>
          <cell r="BK3548">
            <v>0</v>
          </cell>
          <cell r="BL3548">
            <v>0</v>
          </cell>
        </row>
        <row r="3549">
          <cell r="B3549" t="str">
            <v>2.1.11.01.00003</v>
          </cell>
          <cell r="C3549" t="str">
            <v xml:space="preserve">AGRO PECUARIA NOVA LOUZA                          </v>
          </cell>
          <cell r="D3549">
            <v>5</v>
          </cell>
          <cell r="E3549">
            <v>0</v>
          </cell>
          <cell r="F3549">
            <v>0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  <cell r="O3549">
            <v>0</v>
          </cell>
          <cell r="P3549">
            <v>0</v>
          </cell>
          <cell r="AO3549">
            <v>0</v>
          </cell>
          <cell r="AP3549">
            <v>0</v>
          </cell>
          <cell r="AQ3549">
            <v>0</v>
          </cell>
          <cell r="AR3549">
            <v>0</v>
          </cell>
          <cell r="AS3549">
            <v>0</v>
          </cell>
          <cell r="AT3549">
            <v>0</v>
          </cell>
          <cell r="AU3549">
            <v>0</v>
          </cell>
          <cell r="AV3549">
            <v>0</v>
          </cell>
          <cell r="AW3549">
            <v>0</v>
          </cell>
          <cell r="AX3549">
            <v>0</v>
          </cell>
          <cell r="AY3549">
            <v>0</v>
          </cell>
          <cell r="AZ3549">
            <v>0</v>
          </cell>
          <cell r="BA3549">
            <v>0</v>
          </cell>
          <cell r="BB3549">
            <v>0</v>
          </cell>
          <cell r="BC3549">
            <v>0</v>
          </cell>
          <cell r="BD3549">
            <v>0</v>
          </cell>
          <cell r="BE3549">
            <v>0</v>
          </cell>
          <cell r="BF3549">
            <v>0</v>
          </cell>
          <cell r="BG3549">
            <v>0</v>
          </cell>
          <cell r="BH3549">
            <v>0</v>
          </cell>
          <cell r="BI3549">
            <v>0</v>
          </cell>
          <cell r="BJ3549">
            <v>0</v>
          </cell>
          <cell r="BK3549">
            <v>0</v>
          </cell>
          <cell r="BL3549">
            <v>0</v>
          </cell>
        </row>
        <row r="3550">
          <cell r="B3550" t="str">
            <v>2.1.11.01.00004</v>
          </cell>
          <cell r="C3550" t="str">
            <v xml:space="preserve">AGRO PECUARIA SANTANA S/A                         </v>
          </cell>
          <cell r="D3550">
            <v>5</v>
          </cell>
          <cell r="E3550">
            <v>0</v>
          </cell>
          <cell r="F3550">
            <v>0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  <cell r="O3550">
            <v>0</v>
          </cell>
          <cell r="P3550">
            <v>0</v>
          </cell>
          <cell r="AO3550">
            <v>0</v>
          </cell>
          <cell r="AP3550">
            <v>0</v>
          </cell>
          <cell r="AQ3550">
            <v>0</v>
          </cell>
          <cell r="AR3550">
            <v>0</v>
          </cell>
          <cell r="AS3550">
            <v>0</v>
          </cell>
          <cell r="AT3550">
            <v>0</v>
          </cell>
          <cell r="AU3550">
            <v>0</v>
          </cell>
          <cell r="AV3550">
            <v>0</v>
          </cell>
          <cell r="AW3550">
            <v>0</v>
          </cell>
          <cell r="AX3550">
            <v>0</v>
          </cell>
          <cell r="AY3550">
            <v>0</v>
          </cell>
          <cell r="AZ3550">
            <v>0</v>
          </cell>
          <cell r="BA3550">
            <v>0</v>
          </cell>
          <cell r="BB3550">
            <v>0</v>
          </cell>
          <cell r="BC3550">
            <v>0</v>
          </cell>
          <cell r="BD3550">
            <v>0</v>
          </cell>
          <cell r="BE3550">
            <v>0</v>
          </cell>
          <cell r="BF3550">
            <v>0</v>
          </cell>
          <cell r="BG3550">
            <v>0</v>
          </cell>
          <cell r="BH3550">
            <v>0</v>
          </cell>
          <cell r="BI3550">
            <v>0</v>
          </cell>
          <cell r="BJ3550">
            <v>0</v>
          </cell>
          <cell r="BK3550">
            <v>0</v>
          </cell>
          <cell r="BL3550">
            <v>0</v>
          </cell>
        </row>
        <row r="3551">
          <cell r="B3551" t="str">
            <v>2.1.11.01.00005</v>
          </cell>
          <cell r="C3551" t="str">
            <v xml:space="preserve">BAFERTIL - BAHIA FERTILIZANTES LTDA               </v>
          </cell>
          <cell r="D3551">
            <v>5</v>
          </cell>
          <cell r="E3551">
            <v>0</v>
          </cell>
          <cell r="F3551">
            <v>0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  <cell r="O3551">
            <v>0</v>
          </cell>
          <cell r="P3551">
            <v>0</v>
          </cell>
          <cell r="Q3551">
            <v>0</v>
          </cell>
          <cell r="R3551">
            <v>0</v>
          </cell>
          <cell r="S3551">
            <v>0</v>
          </cell>
          <cell r="T3551">
            <v>0</v>
          </cell>
          <cell r="U3551">
            <v>74725.5</v>
          </cell>
          <cell r="V3551">
            <v>74725.5</v>
          </cell>
          <cell r="W3551">
            <v>0</v>
          </cell>
          <cell r="X3551">
            <v>0</v>
          </cell>
          <cell r="Y3551">
            <v>5189.4799999999996</v>
          </cell>
          <cell r="Z3551">
            <v>6924.48</v>
          </cell>
          <cell r="AA3551">
            <v>6924.48</v>
          </cell>
          <cell r="AB3551">
            <v>0</v>
          </cell>
          <cell r="AC3551">
            <v>-29305</v>
          </cell>
          <cell r="AD3551">
            <v>0</v>
          </cell>
          <cell r="AE3551">
            <v>0</v>
          </cell>
          <cell r="AF3551">
            <v>4658.6400000000003</v>
          </cell>
          <cell r="AG3551">
            <v>4658.6400000000003</v>
          </cell>
          <cell r="AH3551">
            <v>4658.6400000000003</v>
          </cell>
          <cell r="AI3551">
            <v>0</v>
          </cell>
          <cell r="AJ3551">
            <v>0</v>
          </cell>
          <cell r="AK3551">
            <v>0</v>
          </cell>
          <cell r="AL3551">
            <v>0</v>
          </cell>
          <cell r="AM3551">
            <v>0</v>
          </cell>
          <cell r="AN3551">
            <v>0</v>
          </cell>
          <cell r="AO3551">
            <v>0</v>
          </cell>
          <cell r="AP3551">
            <v>0</v>
          </cell>
          <cell r="AQ3551">
            <v>0</v>
          </cell>
          <cell r="AR3551">
            <v>0</v>
          </cell>
          <cell r="AS3551">
            <v>22212.16</v>
          </cell>
          <cell r="AT3551">
            <v>1503.39</v>
          </cell>
          <cell r="AU3551">
            <v>1503.39</v>
          </cell>
          <cell r="AV3551">
            <v>1503.39</v>
          </cell>
          <cell r="AW3551">
            <v>1503.39</v>
          </cell>
          <cell r="AX3551">
            <v>1503.39</v>
          </cell>
          <cell r="AY3551">
            <v>1503.39</v>
          </cell>
          <cell r="AZ3551">
            <v>1503.39</v>
          </cell>
          <cell r="BA3551">
            <v>1503.39</v>
          </cell>
          <cell r="BB3551">
            <v>1503.39</v>
          </cell>
          <cell r="BC3551">
            <v>1503.39</v>
          </cell>
          <cell r="BD3551">
            <v>0</v>
          </cell>
          <cell r="BE3551">
            <v>0</v>
          </cell>
          <cell r="BF3551">
            <v>0</v>
          </cell>
          <cell r="BG3551">
            <v>0</v>
          </cell>
          <cell r="BH3551">
            <v>0</v>
          </cell>
          <cell r="BI3551">
            <v>0</v>
          </cell>
          <cell r="BJ3551">
            <v>0</v>
          </cell>
          <cell r="BK3551">
            <v>0</v>
          </cell>
          <cell r="BL3551">
            <v>0</v>
          </cell>
        </row>
        <row r="3552">
          <cell r="B3552" t="str">
            <v>2.1.11.01.00006</v>
          </cell>
          <cell r="C3552" t="str">
            <v xml:space="preserve">AGROCAMPO LTDA                                    </v>
          </cell>
          <cell r="D3552">
            <v>5</v>
          </cell>
          <cell r="E3552">
            <v>0</v>
          </cell>
          <cell r="F3552">
            <v>0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AO3552">
            <v>0</v>
          </cell>
          <cell r="AP3552">
            <v>0</v>
          </cell>
          <cell r="AQ3552">
            <v>0</v>
          </cell>
          <cell r="AR3552">
            <v>0</v>
          </cell>
          <cell r="AS3552">
            <v>0</v>
          </cell>
          <cell r="AT3552">
            <v>0</v>
          </cell>
          <cell r="AU3552">
            <v>0</v>
          </cell>
          <cell r="AV3552">
            <v>0</v>
          </cell>
          <cell r="AW3552">
            <v>0</v>
          </cell>
          <cell r="AX3552">
            <v>0</v>
          </cell>
          <cell r="AY3552">
            <v>0</v>
          </cell>
          <cell r="AZ3552">
            <v>0</v>
          </cell>
          <cell r="BA3552">
            <v>0</v>
          </cell>
          <cell r="BB3552">
            <v>0</v>
          </cell>
          <cell r="BC3552">
            <v>0</v>
          </cell>
          <cell r="BD3552">
            <v>0</v>
          </cell>
          <cell r="BE3552">
            <v>0</v>
          </cell>
          <cell r="BF3552">
            <v>0</v>
          </cell>
          <cell r="BG3552">
            <v>0</v>
          </cell>
          <cell r="BH3552">
            <v>0</v>
          </cell>
          <cell r="BI3552">
            <v>0</v>
          </cell>
          <cell r="BJ3552">
            <v>0</v>
          </cell>
          <cell r="BK3552">
            <v>0</v>
          </cell>
          <cell r="BL3552">
            <v>0</v>
          </cell>
        </row>
        <row r="3553">
          <cell r="B3553" t="str">
            <v>2.1.11.01.00007</v>
          </cell>
          <cell r="C3553" t="str">
            <v xml:space="preserve">ALEX SANDRO GUZZON                                </v>
          </cell>
          <cell r="D3553">
            <v>5</v>
          </cell>
          <cell r="E3553">
            <v>0</v>
          </cell>
          <cell r="F3553">
            <v>0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  <cell r="O3553">
            <v>0</v>
          </cell>
          <cell r="P3553">
            <v>0</v>
          </cell>
          <cell r="AO3553">
            <v>0</v>
          </cell>
          <cell r="AP3553">
            <v>0</v>
          </cell>
          <cell r="AQ3553">
            <v>0</v>
          </cell>
          <cell r="AR3553">
            <v>0</v>
          </cell>
          <cell r="AS3553">
            <v>0</v>
          </cell>
          <cell r="AT3553">
            <v>0</v>
          </cell>
          <cell r="AU3553">
            <v>0</v>
          </cell>
          <cell r="AV3553">
            <v>0</v>
          </cell>
          <cell r="AW3553">
            <v>0</v>
          </cell>
          <cell r="AX3553">
            <v>0</v>
          </cell>
          <cell r="AY3553">
            <v>0</v>
          </cell>
          <cell r="AZ3553">
            <v>0</v>
          </cell>
          <cell r="BA3553">
            <v>0</v>
          </cell>
          <cell r="BB3553">
            <v>0</v>
          </cell>
          <cell r="BC3553">
            <v>0</v>
          </cell>
          <cell r="BD3553">
            <v>0</v>
          </cell>
          <cell r="BE3553">
            <v>0</v>
          </cell>
          <cell r="BF3553">
            <v>0</v>
          </cell>
          <cell r="BG3553">
            <v>0</v>
          </cell>
          <cell r="BH3553">
            <v>0</v>
          </cell>
          <cell r="BI3553">
            <v>0</v>
          </cell>
          <cell r="BJ3553">
            <v>0</v>
          </cell>
          <cell r="BK3553">
            <v>0</v>
          </cell>
          <cell r="BL3553">
            <v>0</v>
          </cell>
        </row>
        <row r="3554">
          <cell r="B3554" t="str">
            <v>2.1.11.01.00008</v>
          </cell>
          <cell r="C3554" t="str">
            <v xml:space="preserve">ALUISIO DE AGUIAR                                 </v>
          </cell>
          <cell r="D3554">
            <v>5</v>
          </cell>
          <cell r="E3554">
            <v>0</v>
          </cell>
          <cell r="F3554">
            <v>0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AO3554">
            <v>0</v>
          </cell>
          <cell r="AP3554">
            <v>0</v>
          </cell>
          <cell r="AQ3554">
            <v>0</v>
          </cell>
          <cell r="AR3554">
            <v>0</v>
          </cell>
          <cell r="AS3554">
            <v>0</v>
          </cell>
          <cell r="AT3554">
            <v>0</v>
          </cell>
          <cell r="AU3554">
            <v>0</v>
          </cell>
          <cell r="AV3554">
            <v>0</v>
          </cell>
          <cell r="AW3554">
            <v>0</v>
          </cell>
          <cell r="AX3554">
            <v>0</v>
          </cell>
          <cell r="AY3554">
            <v>0</v>
          </cell>
          <cell r="AZ3554">
            <v>0</v>
          </cell>
          <cell r="BA3554">
            <v>0</v>
          </cell>
          <cell r="BB3554">
            <v>0</v>
          </cell>
          <cell r="BC3554">
            <v>0</v>
          </cell>
          <cell r="BD3554">
            <v>0</v>
          </cell>
          <cell r="BE3554">
            <v>0</v>
          </cell>
          <cell r="BF3554">
            <v>0</v>
          </cell>
          <cell r="BG3554">
            <v>0</v>
          </cell>
          <cell r="BH3554">
            <v>0</v>
          </cell>
          <cell r="BI3554">
            <v>0</v>
          </cell>
          <cell r="BJ3554">
            <v>0</v>
          </cell>
          <cell r="BK3554">
            <v>0</v>
          </cell>
          <cell r="BL3554">
            <v>0</v>
          </cell>
        </row>
        <row r="3555">
          <cell r="B3555" t="str">
            <v>2.1.11.01.00009</v>
          </cell>
          <cell r="C3555" t="str">
            <v xml:space="preserve">BENZENEX                                          </v>
          </cell>
          <cell r="D3555">
            <v>5</v>
          </cell>
          <cell r="E3555">
            <v>0</v>
          </cell>
          <cell r="F3555">
            <v>0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AO3555">
            <v>0</v>
          </cell>
          <cell r="AP3555">
            <v>0</v>
          </cell>
          <cell r="AQ3555">
            <v>0</v>
          </cell>
          <cell r="AR3555">
            <v>0</v>
          </cell>
          <cell r="AS3555">
            <v>0</v>
          </cell>
          <cell r="AT3555">
            <v>0</v>
          </cell>
          <cell r="AU3555">
            <v>0</v>
          </cell>
          <cell r="AV3555">
            <v>0</v>
          </cell>
          <cell r="AW3555">
            <v>0</v>
          </cell>
          <cell r="AX3555">
            <v>0</v>
          </cell>
          <cell r="AY3555">
            <v>0</v>
          </cell>
          <cell r="AZ3555">
            <v>0</v>
          </cell>
          <cell r="BA3555">
            <v>0</v>
          </cell>
          <cell r="BB3555">
            <v>0</v>
          </cell>
          <cell r="BC3555">
            <v>0</v>
          </cell>
          <cell r="BD3555">
            <v>0</v>
          </cell>
          <cell r="BE3555">
            <v>0</v>
          </cell>
          <cell r="BF3555">
            <v>0</v>
          </cell>
          <cell r="BG3555">
            <v>0</v>
          </cell>
          <cell r="BH3555">
            <v>0</v>
          </cell>
          <cell r="BI3555">
            <v>0</v>
          </cell>
          <cell r="BJ3555">
            <v>0</v>
          </cell>
          <cell r="BK3555">
            <v>0</v>
          </cell>
          <cell r="BL3555">
            <v>0</v>
          </cell>
        </row>
        <row r="3556">
          <cell r="B3556" t="str">
            <v>2.1.11.01.00010</v>
          </cell>
          <cell r="C3556" t="str">
            <v xml:space="preserve">CIA AGRICOLA NOVA AMERICA CANA                    </v>
          </cell>
          <cell r="D3556">
            <v>5</v>
          </cell>
          <cell r="E3556">
            <v>0</v>
          </cell>
          <cell r="F3556">
            <v>0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  <cell r="O3556">
            <v>0</v>
          </cell>
          <cell r="P3556">
            <v>0</v>
          </cell>
          <cell r="AO3556">
            <v>0</v>
          </cell>
          <cell r="AP3556">
            <v>0</v>
          </cell>
          <cell r="AQ3556">
            <v>0</v>
          </cell>
          <cell r="AR3556">
            <v>0</v>
          </cell>
          <cell r="AS3556">
            <v>0</v>
          </cell>
          <cell r="AT3556">
            <v>0</v>
          </cell>
          <cell r="AU3556">
            <v>0</v>
          </cell>
          <cell r="AV3556">
            <v>0</v>
          </cell>
          <cell r="AW3556">
            <v>0</v>
          </cell>
          <cell r="AX3556">
            <v>0</v>
          </cell>
          <cell r="AY3556">
            <v>0</v>
          </cell>
          <cell r="AZ3556">
            <v>0</v>
          </cell>
          <cell r="BA3556">
            <v>0</v>
          </cell>
          <cell r="BB3556">
            <v>0</v>
          </cell>
          <cell r="BC3556">
            <v>0</v>
          </cell>
          <cell r="BD3556">
            <v>0</v>
          </cell>
          <cell r="BE3556">
            <v>0</v>
          </cell>
          <cell r="BF3556">
            <v>0</v>
          </cell>
          <cell r="BG3556">
            <v>0</v>
          </cell>
          <cell r="BH3556">
            <v>0</v>
          </cell>
          <cell r="BI3556">
            <v>0</v>
          </cell>
          <cell r="BJ3556">
            <v>0</v>
          </cell>
          <cell r="BK3556">
            <v>0</v>
          </cell>
          <cell r="BL3556">
            <v>0</v>
          </cell>
        </row>
        <row r="3557">
          <cell r="B3557" t="str">
            <v>2.1.11.01.00011</v>
          </cell>
          <cell r="C3557" t="str">
            <v xml:space="preserve">CIA AGRICOLA PEDRO OMETTO                         </v>
          </cell>
          <cell r="D3557">
            <v>5</v>
          </cell>
          <cell r="E3557">
            <v>0</v>
          </cell>
          <cell r="F3557">
            <v>0</v>
          </cell>
          <cell r="G3557">
            <v>0</v>
          </cell>
          <cell r="H3557">
            <v>0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  <cell r="O3557">
            <v>0</v>
          </cell>
          <cell r="P3557">
            <v>0</v>
          </cell>
          <cell r="AO3557">
            <v>0</v>
          </cell>
          <cell r="AP3557">
            <v>0</v>
          </cell>
          <cell r="AQ3557">
            <v>0</v>
          </cell>
          <cell r="AR3557">
            <v>0</v>
          </cell>
          <cell r="AS3557">
            <v>0</v>
          </cell>
          <cell r="AT3557">
            <v>0</v>
          </cell>
          <cell r="AU3557">
            <v>0</v>
          </cell>
          <cell r="AV3557">
            <v>0</v>
          </cell>
          <cell r="AW3557">
            <v>0</v>
          </cell>
          <cell r="AX3557">
            <v>0</v>
          </cell>
          <cell r="AY3557">
            <v>0</v>
          </cell>
          <cell r="AZ3557">
            <v>0</v>
          </cell>
          <cell r="BA3557">
            <v>0</v>
          </cell>
          <cell r="BB3557">
            <v>0</v>
          </cell>
          <cell r="BC3557">
            <v>0</v>
          </cell>
          <cell r="BD3557">
            <v>0</v>
          </cell>
          <cell r="BE3557">
            <v>0</v>
          </cell>
          <cell r="BF3557">
            <v>0</v>
          </cell>
          <cell r="BG3557">
            <v>0</v>
          </cell>
          <cell r="BH3557">
            <v>0</v>
          </cell>
          <cell r="BI3557">
            <v>0</v>
          </cell>
          <cell r="BJ3557">
            <v>0</v>
          </cell>
          <cell r="BK3557">
            <v>0</v>
          </cell>
          <cell r="BL3557">
            <v>0</v>
          </cell>
        </row>
        <row r="3558">
          <cell r="B3558" t="str">
            <v>2.1.11.01.00012</v>
          </cell>
          <cell r="C3558" t="str">
            <v xml:space="preserve">CIA AGRICOLA SAO JERONIMO                         </v>
          </cell>
          <cell r="D3558">
            <v>5</v>
          </cell>
          <cell r="E3558">
            <v>0</v>
          </cell>
          <cell r="F3558">
            <v>0</v>
          </cell>
          <cell r="G3558">
            <v>0</v>
          </cell>
          <cell r="H3558">
            <v>0</v>
          </cell>
          <cell r="I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  <cell r="O3558">
            <v>0</v>
          </cell>
          <cell r="P3558">
            <v>0</v>
          </cell>
          <cell r="AO3558">
            <v>0</v>
          </cell>
          <cell r="AP3558">
            <v>0</v>
          </cell>
          <cell r="AQ3558">
            <v>0</v>
          </cell>
          <cell r="AR3558">
            <v>0</v>
          </cell>
          <cell r="AS3558">
            <v>0</v>
          </cell>
          <cell r="AT3558">
            <v>0</v>
          </cell>
          <cell r="AU3558">
            <v>0</v>
          </cell>
          <cell r="AV3558">
            <v>0</v>
          </cell>
          <cell r="AW3558">
            <v>0</v>
          </cell>
          <cell r="AX3558">
            <v>0</v>
          </cell>
          <cell r="AY3558">
            <v>0</v>
          </cell>
          <cell r="AZ3558">
            <v>0</v>
          </cell>
          <cell r="BA3558">
            <v>0</v>
          </cell>
          <cell r="BB3558">
            <v>0</v>
          </cell>
          <cell r="BC3558">
            <v>0</v>
          </cell>
          <cell r="BD3558">
            <v>0</v>
          </cell>
          <cell r="BE3558">
            <v>0</v>
          </cell>
          <cell r="BF3558">
            <v>0</v>
          </cell>
          <cell r="BG3558">
            <v>0</v>
          </cell>
          <cell r="BH3558">
            <v>0</v>
          </cell>
          <cell r="BI3558">
            <v>0</v>
          </cell>
          <cell r="BJ3558">
            <v>0</v>
          </cell>
          <cell r="BK3558">
            <v>0</v>
          </cell>
          <cell r="BL3558">
            <v>0</v>
          </cell>
        </row>
        <row r="3559">
          <cell r="B3559" t="str">
            <v>2.1.11.01.00013</v>
          </cell>
          <cell r="C3559" t="str">
            <v xml:space="preserve">CIA IND.E AGRIC.OESTE DE MINAS                    </v>
          </cell>
          <cell r="D3559">
            <v>5</v>
          </cell>
          <cell r="E3559">
            <v>0</v>
          </cell>
          <cell r="F3559">
            <v>0</v>
          </cell>
          <cell r="G3559">
            <v>0</v>
          </cell>
          <cell r="H3559">
            <v>0</v>
          </cell>
          <cell r="I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AO3559">
            <v>0</v>
          </cell>
          <cell r="AP3559">
            <v>0</v>
          </cell>
          <cell r="AQ3559">
            <v>0</v>
          </cell>
          <cell r="AR3559">
            <v>0</v>
          </cell>
          <cell r="AS3559">
            <v>0</v>
          </cell>
          <cell r="AT3559">
            <v>0</v>
          </cell>
          <cell r="AU3559">
            <v>0</v>
          </cell>
          <cell r="AV3559">
            <v>0</v>
          </cell>
          <cell r="AW3559">
            <v>0</v>
          </cell>
          <cell r="AX3559">
            <v>0</v>
          </cell>
          <cell r="AY3559">
            <v>0</v>
          </cell>
          <cell r="AZ3559">
            <v>0</v>
          </cell>
          <cell r="BA3559">
            <v>0</v>
          </cell>
          <cell r="BB3559">
            <v>0</v>
          </cell>
          <cell r="BC3559">
            <v>0</v>
          </cell>
          <cell r="BD3559">
            <v>0</v>
          </cell>
          <cell r="BE3559">
            <v>0</v>
          </cell>
          <cell r="BF3559">
            <v>0</v>
          </cell>
          <cell r="BG3559">
            <v>0</v>
          </cell>
          <cell r="BH3559">
            <v>0</v>
          </cell>
          <cell r="BI3559">
            <v>0</v>
          </cell>
          <cell r="BJ3559">
            <v>0</v>
          </cell>
          <cell r="BK3559">
            <v>0</v>
          </cell>
          <cell r="BL3559">
            <v>0</v>
          </cell>
        </row>
        <row r="3560">
          <cell r="B3560" t="str">
            <v>2.1.11.01.00014</v>
          </cell>
          <cell r="C3560" t="str">
            <v xml:space="preserve">CIRINEU DE AGUIAR                                 </v>
          </cell>
          <cell r="D3560">
            <v>5</v>
          </cell>
          <cell r="E3560">
            <v>0</v>
          </cell>
          <cell r="F3560">
            <v>0</v>
          </cell>
          <cell r="G3560">
            <v>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  <cell r="O3560">
            <v>0</v>
          </cell>
          <cell r="P3560">
            <v>0</v>
          </cell>
          <cell r="AO3560">
            <v>0</v>
          </cell>
          <cell r="AP3560">
            <v>0</v>
          </cell>
          <cell r="AQ3560">
            <v>0</v>
          </cell>
          <cell r="AR3560">
            <v>0</v>
          </cell>
          <cell r="AS3560">
            <v>0</v>
          </cell>
          <cell r="AT3560">
            <v>0</v>
          </cell>
          <cell r="AU3560">
            <v>0</v>
          </cell>
          <cell r="AV3560">
            <v>0</v>
          </cell>
          <cell r="AW3560">
            <v>0</v>
          </cell>
          <cell r="AX3560">
            <v>0</v>
          </cell>
          <cell r="AY3560">
            <v>0</v>
          </cell>
          <cell r="AZ3560">
            <v>0</v>
          </cell>
          <cell r="BA3560">
            <v>0</v>
          </cell>
          <cell r="BB3560">
            <v>0</v>
          </cell>
          <cell r="BC3560">
            <v>0</v>
          </cell>
          <cell r="BD3560">
            <v>0</v>
          </cell>
          <cell r="BE3560">
            <v>0</v>
          </cell>
          <cell r="BF3560">
            <v>0</v>
          </cell>
          <cell r="BG3560">
            <v>0</v>
          </cell>
          <cell r="BH3560">
            <v>0</v>
          </cell>
          <cell r="BI3560">
            <v>0</v>
          </cell>
          <cell r="BJ3560">
            <v>0</v>
          </cell>
          <cell r="BK3560">
            <v>0</v>
          </cell>
          <cell r="BL3560">
            <v>0</v>
          </cell>
        </row>
        <row r="3561">
          <cell r="B3561" t="str">
            <v>2.1.11.01.00015</v>
          </cell>
          <cell r="C3561" t="str">
            <v xml:space="preserve">COOPERFERTIL                                      </v>
          </cell>
          <cell r="D3561">
            <v>5</v>
          </cell>
          <cell r="E3561">
            <v>0</v>
          </cell>
          <cell r="F3561">
            <v>0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7973.77</v>
          </cell>
          <cell r="R3561">
            <v>7973.77</v>
          </cell>
          <cell r="S3561">
            <v>7973.77</v>
          </cell>
          <cell r="T3561">
            <v>7973.77</v>
          </cell>
          <cell r="U3561">
            <v>7973.77</v>
          </cell>
          <cell r="V3561">
            <v>7973.77</v>
          </cell>
          <cell r="W3561">
            <v>7973.77</v>
          </cell>
          <cell r="X3561">
            <v>7973.77</v>
          </cell>
          <cell r="Y3561">
            <v>3488.58</v>
          </cell>
          <cell r="Z3561">
            <v>3488.58</v>
          </cell>
          <cell r="AA3561">
            <v>3488.58</v>
          </cell>
          <cell r="AB3561">
            <v>3488.58</v>
          </cell>
          <cell r="AC3561">
            <v>3488.58</v>
          </cell>
          <cell r="AD3561">
            <v>3488.58</v>
          </cell>
          <cell r="AE3561">
            <v>659704.98</v>
          </cell>
          <cell r="AF3561">
            <v>659704.98</v>
          </cell>
          <cell r="AG3561">
            <v>659704.98</v>
          </cell>
          <cell r="AH3561">
            <v>732668.98</v>
          </cell>
          <cell r="AI3561">
            <v>732668.98</v>
          </cell>
          <cell r="AJ3561">
            <v>732668.98</v>
          </cell>
          <cell r="AK3561">
            <v>732668.98</v>
          </cell>
          <cell r="AL3561">
            <v>681677.39</v>
          </cell>
          <cell r="AM3561">
            <v>665236.06999999995</v>
          </cell>
          <cell r="AN3561">
            <v>9019.6700000000419</v>
          </cell>
          <cell r="AO3561">
            <v>9019.67</v>
          </cell>
          <cell r="AP3561">
            <v>244991.56</v>
          </cell>
          <cell r="AQ3561">
            <v>244991.56</v>
          </cell>
          <cell r="AR3561">
            <v>20252.509999999998</v>
          </cell>
          <cell r="AS3561">
            <v>20252.509999999998</v>
          </cell>
          <cell r="AT3561">
            <v>20252.509999999998</v>
          </cell>
          <cell r="AU3561">
            <v>87746.51</v>
          </cell>
          <cell r="AV3561">
            <v>87746.51</v>
          </cell>
          <cell r="AW3561">
            <v>291894.82</v>
          </cell>
          <cell r="AX3561">
            <v>792360.31</v>
          </cell>
          <cell r="AY3561">
            <v>792360.31</v>
          </cell>
          <cell r="AZ3561">
            <v>451090.7</v>
          </cell>
          <cell r="BA3561">
            <v>102022.27</v>
          </cell>
          <cell r="BB3561">
            <v>102022.27</v>
          </cell>
          <cell r="BC3561">
            <v>102022.27</v>
          </cell>
          <cell r="BD3561">
            <v>0</v>
          </cell>
          <cell r="BE3561">
            <v>0</v>
          </cell>
          <cell r="BF3561">
            <v>0</v>
          </cell>
          <cell r="BG3561">
            <v>0</v>
          </cell>
          <cell r="BH3561">
            <v>0</v>
          </cell>
          <cell r="BI3561">
            <v>0</v>
          </cell>
          <cell r="BJ3561">
            <v>0</v>
          </cell>
          <cell r="BK3561">
            <v>0</v>
          </cell>
          <cell r="BL3561">
            <v>0</v>
          </cell>
        </row>
        <row r="3562">
          <cell r="B3562" t="str">
            <v>2.1.11.01.00016</v>
          </cell>
          <cell r="C3562" t="str">
            <v xml:space="preserve">COPAS                                             </v>
          </cell>
          <cell r="D3562">
            <v>5</v>
          </cell>
          <cell r="E3562">
            <v>0</v>
          </cell>
          <cell r="F3562">
            <v>0</v>
          </cell>
          <cell r="G3562">
            <v>0</v>
          </cell>
          <cell r="H3562">
            <v>0</v>
          </cell>
          <cell r="I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  <cell r="O3562">
            <v>0</v>
          </cell>
          <cell r="P3562">
            <v>0</v>
          </cell>
          <cell r="AO3562">
            <v>0</v>
          </cell>
          <cell r="AP3562">
            <v>0</v>
          </cell>
          <cell r="AQ3562">
            <v>0</v>
          </cell>
          <cell r="AR3562">
            <v>0</v>
          </cell>
          <cell r="AS3562">
            <v>0</v>
          </cell>
          <cell r="AT3562">
            <v>0</v>
          </cell>
          <cell r="AU3562">
            <v>0</v>
          </cell>
          <cell r="AV3562">
            <v>0</v>
          </cell>
          <cell r="AW3562">
            <v>0</v>
          </cell>
          <cell r="AX3562">
            <v>0</v>
          </cell>
          <cell r="AY3562">
            <v>0</v>
          </cell>
          <cell r="AZ3562">
            <v>0</v>
          </cell>
          <cell r="BA3562">
            <v>0</v>
          </cell>
          <cell r="BB3562">
            <v>0</v>
          </cell>
          <cell r="BC3562">
            <v>0</v>
          </cell>
          <cell r="BD3562">
            <v>0</v>
          </cell>
          <cell r="BE3562">
            <v>0</v>
          </cell>
          <cell r="BF3562">
            <v>0</v>
          </cell>
          <cell r="BG3562">
            <v>0</v>
          </cell>
          <cell r="BH3562">
            <v>0</v>
          </cell>
          <cell r="BI3562">
            <v>0</v>
          </cell>
          <cell r="BJ3562">
            <v>0</v>
          </cell>
          <cell r="BK3562">
            <v>0</v>
          </cell>
          <cell r="BL3562">
            <v>0</v>
          </cell>
        </row>
        <row r="3563">
          <cell r="B3563" t="str">
            <v>2.1.11.01.00017</v>
          </cell>
          <cell r="C3563" t="str">
            <v xml:space="preserve">COPECENTRO-COOP.AGRICOLA CENTRO OESTE LT          </v>
          </cell>
          <cell r="D3563">
            <v>5</v>
          </cell>
          <cell r="E3563">
            <v>0</v>
          </cell>
          <cell r="F3563">
            <v>0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0.02</v>
          </cell>
          <cell r="R3563">
            <v>0.02</v>
          </cell>
          <cell r="S3563">
            <v>0.02</v>
          </cell>
          <cell r="T3563">
            <v>0.02</v>
          </cell>
          <cell r="U3563">
            <v>0.02</v>
          </cell>
          <cell r="V3563">
            <v>0.02</v>
          </cell>
          <cell r="W3563">
            <v>0.02</v>
          </cell>
          <cell r="X3563">
            <v>0.02</v>
          </cell>
          <cell r="Y3563">
            <v>0</v>
          </cell>
          <cell r="Z3563">
            <v>0</v>
          </cell>
          <cell r="AA3563">
            <v>0</v>
          </cell>
          <cell r="AB3563">
            <v>0</v>
          </cell>
          <cell r="AC3563">
            <v>0</v>
          </cell>
          <cell r="AD3563">
            <v>0</v>
          </cell>
          <cell r="AE3563">
            <v>0</v>
          </cell>
          <cell r="AF3563">
            <v>0</v>
          </cell>
          <cell r="AG3563">
            <v>0</v>
          </cell>
          <cell r="AH3563">
            <v>0</v>
          </cell>
          <cell r="AI3563">
            <v>500572</v>
          </cell>
          <cell r="AJ3563">
            <v>0</v>
          </cell>
          <cell r="AK3563">
            <v>0</v>
          </cell>
          <cell r="AL3563">
            <v>0</v>
          </cell>
          <cell r="AM3563">
            <v>0</v>
          </cell>
          <cell r="AN3563">
            <v>0</v>
          </cell>
          <cell r="AO3563">
            <v>0</v>
          </cell>
          <cell r="AP3563">
            <v>0</v>
          </cell>
          <cell r="AQ3563">
            <v>0</v>
          </cell>
          <cell r="AR3563">
            <v>0</v>
          </cell>
          <cell r="AS3563">
            <v>0</v>
          </cell>
          <cell r="AT3563">
            <v>0</v>
          </cell>
          <cell r="AU3563">
            <v>0</v>
          </cell>
          <cell r="AV3563">
            <v>0</v>
          </cell>
          <cell r="AW3563">
            <v>0</v>
          </cell>
          <cell r="AX3563">
            <v>0</v>
          </cell>
          <cell r="AY3563">
            <v>0</v>
          </cell>
          <cell r="AZ3563">
            <v>0</v>
          </cell>
          <cell r="BA3563">
            <v>0</v>
          </cell>
          <cell r="BB3563">
            <v>0</v>
          </cell>
          <cell r="BC3563">
            <v>0</v>
          </cell>
          <cell r="BD3563">
            <v>0</v>
          </cell>
          <cell r="BE3563">
            <v>0</v>
          </cell>
          <cell r="BF3563">
            <v>0</v>
          </cell>
          <cell r="BG3563">
            <v>0</v>
          </cell>
          <cell r="BH3563">
            <v>0</v>
          </cell>
          <cell r="BI3563">
            <v>0</v>
          </cell>
          <cell r="BJ3563">
            <v>0</v>
          </cell>
          <cell r="BK3563">
            <v>0</v>
          </cell>
          <cell r="BL3563">
            <v>0</v>
          </cell>
        </row>
        <row r="3564">
          <cell r="B3564" t="str">
            <v>2.1.11.01.00018</v>
          </cell>
          <cell r="C3564" t="str">
            <v xml:space="preserve">EXINCOOP S/A                                      </v>
          </cell>
          <cell r="D3564">
            <v>5</v>
          </cell>
          <cell r="E3564">
            <v>0</v>
          </cell>
          <cell r="F3564">
            <v>0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AO3564">
            <v>0</v>
          </cell>
          <cell r="AP3564">
            <v>0</v>
          </cell>
          <cell r="AQ3564">
            <v>0</v>
          </cell>
          <cell r="AR3564">
            <v>0</v>
          </cell>
          <cell r="AS3564">
            <v>0</v>
          </cell>
          <cell r="AT3564">
            <v>0</v>
          </cell>
          <cell r="AU3564">
            <v>0</v>
          </cell>
          <cell r="AV3564">
            <v>0</v>
          </cell>
          <cell r="AW3564">
            <v>0</v>
          </cell>
          <cell r="AX3564">
            <v>0</v>
          </cell>
          <cell r="AY3564">
            <v>0</v>
          </cell>
          <cell r="AZ3564">
            <v>0</v>
          </cell>
          <cell r="BA3564">
            <v>0</v>
          </cell>
          <cell r="BB3564">
            <v>0</v>
          </cell>
          <cell r="BC3564">
            <v>0</v>
          </cell>
          <cell r="BD3564">
            <v>0</v>
          </cell>
          <cell r="BE3564">
            <v>0</v>
          </cell>
          <cell r="BF3564">
            <v>0</v>
          </cell>
          <cell r="BG3564">
            <v>0</v>
          </cell>
          <cell r="BH3564">
            <v>0</v>
          </cell>
          <cell r="BI3564">
            <v>0</v>
          </cell>
          <cell r="BJ3564">
            <v>0</v>
          </cell>
          <cell r="BK3564">
            <v>0</v>
          </cell>
          <cell r="BL3564">
            <v>0</v>
          </cell>
        </row>
        <row r="3565">
          <cell r="B3565" t="str">
            <v>2.1.11.01.00019</v>
          </cell>
          <cell r="C3565" t="str">
            <v xml:space="preserve">EXTRAFERTIL                                       </v>
          </cell>
          <cell r="D3565">
            <v>5</v>
          </cell>
          <cell r="E3565">
            <v>0</v>
          </cell>
          <cell r="F3565">
            <v>0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  <cell r="O3565">
            <v>0</v>
          </cell>
          <cell r="P3565">
            <v>0</v>
          </cell>
          <cell r="AO3565">
            <v>0</v>
          </cell>
          <cell r="AP3565">
            <v>0</v>
          </cell>
          <cell r="AQ3565">
            <v>0</v>
          </cell>
          <cell r="AR3565">
            <v>0</v>
          </cell>
          <cell r="AS3565">
            <v>0</v>
          </cell>
          <cell r="AT3565">
            <v>0</v>
          </cell>
          <cell r="AU3565">
            <v>0</v>
          </cell>
          <cell r="AV3565">
            <v>0</v>
          </cell>
          <cell r="AW3565">
            <v>0</v>
          </cell>
          <cell r="AX3565">
            <v>0</v>
          </cell>
          <cell r="AY3565">
            <v>0</v>
          </cell>
          <cell r="AZ3565">
            <v>0</v>
          </cell>
          <cell r="BA3565">
            <v>0</v>
          </cell>
          <cell r="BB3565">
            <v>0</v>
          </cell>
          <cell r="BC3565">
            <v>0</v>
          </cell>
          <cell r="BD3565">
            <v>0</v>
          </cell>
          <cell r="BE3565">
            <v>0</v>
          </cell>
          <cell r="BF3565">
            <v>0</v>
          </cell>
          <cell r="BG3565">
            <v>0</v>
          </cell>
          <cell r="BH3565">
            <v>0</v>
          </cell>
          <cell r="BI3565">
            <v>0</v>
          </cell>
          <cell r="BJ3565">
            <v>0</v>
          </cell>
          <cell r="BK3565">
            <v>0</v>
          </cell>
          <cell r="BL3565">
            <v>0</v>
          </cell>
        </row>
        <row r="3566">
          <cell r="B3566" t="str">
            <v>2.1.11.01.00020</v>
          </cell>
          <cell r="C3566" t="str">
            <v xml:space="preserve">FERTIBRAS S/A                                     </v>
          </cell>
          <cell r="D3566">
            <v>5</v>
          </cell>
          <cell r="E3566">
            <v>0</v>
          </cell>
          <cell r="F3566">
            <v>0</v>
          </cell>
          <cell r="G3566">
            <v>0</v>
          </cell>
          <cell r="H3566">
            <v>0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  <cell r="O3566">
            <v>0</v>
          </cell>
          <cell r="P3566">
            <v>0</v>
          </cell>
          <cell r="Q3566">
            <v>1041.5999999999999</v>
          </cell>
          <cell r="R3566">
            <v>1041.5999999999999</v>
          </cell>
          <cell r="S3566">
            <v>1041.5999999999999</v>
          </cell>
          <cell r="T3566">
            <v>1041.5999999999999</v>
          </cell>
          <cell r="U3566">
            <v>1041.5999999999999</v>
          </cell>
          <cell r="V3566">
            <v>1041.5999999999999</v>
          </cell>
          <cell r="W3566">
            <v>1041.5999999999999</v>
          </cell>
          <cell r="X3566">
            <v>1041.5999999999999</v>
          </cell>
          <cell r="Y3566">
            <v>930</v>
          </cell>
          <cell r="Z3566">
            <v>13583.47</v>
          </cell>
          <cell r="AA3566">
            <v>13583.47</v>
          </cell>
          <cell r="AB3566">
            <v>13583.47</v>
          </cell>
          <cell r="AC3566">
            <v>0</v>
          </cell>
          <cell r="AD3566">
            <v>0</v>
          </cell>
          <cell r="AE3566">
            <v>0</v>
          </cell>
          <cell r="AF3566">
            <v>0</v>
          </cell>
          <cell r="AG3566">
            <v>0</v>
          </cell>
          <cell r="AH3566">
            <v>0</v>
          </cell>
          <cell r="AI3566">
            <v>0</v>
          </cell>
          <cell r="AJ3566">
            <v>0</v>
          </cell>
          <cell r="AK3566">
            <v>0</v>
          </cell>
          <cell r="AL3566">
            <v>0</v>
          </cell>
          <cell r="AM3566">
            <v>0</v>
          </cell>
          <cell r="AN3566">
            <v>0</v>
          </cell>
          <cell r="AO3566">
            <v>13583.47</v>
          </cell>
          <cell r="AP3566">
            <v>13583.47</v>
          </cell>
          <cell r="AQ3566">
            <v>13583.47</v>
          </cell>
          <cell r="AR3566">
            <v>13583.47</v>
          </cell>
          <cell r="AS3566">
            <v>13583.47</v>
          </cell>
          <cell r="AT3566">
            <v>13583.47</v>
          </cell>
          <cell r="AU3566">
            <v>13583.47</v>
          </cell>
          <cell r="AV3566">
            <v>13583.47</v>
          </cell>
          <cell r="AW3566">
            <v>13583.47</v>
          </cell>
          <cell r="AX3566">
            <v>13583.47</v>
          </cell>
          <cell r="AY3566">
            <v>13583.47</v>
          </cell>
          <cell r="AZ3566">
            <v>13583.47</v>
          </cell>
          <cell r="BA3566">
            <v>13583.47</v>
          </cell>
          <cell r="BB3566">
            <v>13583.47</v>
          </cell>
          <cell r="BC3566">
            <v>13583.47</v>
          </cell>
          <cell r="BD3566">
            <v>0</v>
          </cell>
          <cell r="BE3566">
            <v>0</v>
          </cell>
          <cell r="BF3566">
            <v>0</v>
          </cell>
          <cell r="BG3566">
            <v>0</v>
          </cell>
          <cell r="BH3566">
            <v>0</v>
          </cell>
          <cell r="BI3566">
            <v>0</v>
          </cell>
          <cell r="BJ3566">
            <v>0</v>
          </cell>
          <cell r="BK3566">
            <v>0</v>
          </cell>
          <cell r="BL3566">
            <v>0</v>
          </cell>
        </row>
        <row r="3567">
          <cell r="B3567" t="str">
            <v>2.1.11.01.00021</v>
          </cell>
          <cell r="C3567" t="str">
            <v xml:space="preserve">FERTICITRUS                                       </v>
          </cell>
          <cell r="D3567">
            <v>5</v>
          </cell>
          <cell r="E3567">
            <v>0</v>
          </cell>
          <cell r="F3567">
            <v>0</v>
          </cell>
          <cell r="G3567">
            <v>0</v>
          </cell>
          <cell r="H3567">
            <v>0</v>
          </cell>
          <cell r="I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  <cell r="O3567">
            <v>0</v>
          </cell>
          <cell r="P3567">
            <v>0</v>
          </cell>
          <cell r="Q3567">
            <v>8644.98</v>
          </cell>
          <cell r="R3567">
            <v>8644.98</v>
          </cell>
          <cell r="S3567">
            <v>8644.98</v>
          </cell>
          <cell r="T3567">
            <v>8644.98</v>
          </cell>
          <cell r="U3567">
            <v>314718.39</v>
          </cell>
          <cell r="V3567">
            <v>252766.99</v>
          </cell>
          <cell r="W3567">
            <v>122617.37</v>
          </cell>
          <cell r="X3567">
            <v>43269.19</v>
          </cell>
          <cell r="Y3567">
            <v>18811.580000000002</v>
          </cell>
          <cell r="Z3567">
            <v>72159.27</v>
          </cell>
          <cell r="AA3567">
            <v>72159.27</v>
          </cell>
          <cell r="AB3567">
            <v>72159.27</v>
          </cell>
          <cell r="AC3567">
            <v>72159.27</v>
          </cell>
          <cell r="AD3567">
            <v>72159.27</v>
          </cell>
          <cell r="AE3567">
            <v>72159.27</v>
          </cell>
          <cell r="AF3567">
            <v>72159.27</v>
          </cell>
          <cell r="AG3567">
            <v>388008.87</v>
          </cell>
          <cell r="AH3567">
            <v>81720.87</v>
          </cell>
          <cell r="AI3567">
            <v>75039.12</v>
          </cell>
          <cell r="AJ3567">
            <v>75039.12</v>
          </cell>
          <cell r="AK3567">
            <v>83459.199999999997</v>
          </cell>
          <cell r="AL3567">
            <v>212992.31</v>
          </cell>
          <cell r="AM3567">
            <v>212992.31</v>
          </cell>
          <cell r="AN3567">
            <v>212992.31</v>
          </cell>
          <cell r="AO3567">
            <v>212992.31</v>
          </cell>
          <cell r="AP3567">
            <v>234232.08</v>
          </cell>
          <cell r="AQ3567">
            <v>234232.08</v>
          </cell>
          <cell r="AR3567">
            <v>106987.95</v>
          </cell>
          <cell r="AS3567">
            <v>407515.95</v>
          </cell>
          <cell r="AT3567">
            <v>407515.95</v>
          </cell>
          <cell r="AU3567">
            <v>407515.95</v>
          </cell>
          <cell r="AV3567">
            <v>722035.45</v>
          </cell>
          <cell r="AW3567">
            <v>955119.95</v>
          </cell>
          <cell r="AX3567">
            <v>955119.95</v>
          </cell>
          <cell r="AY3567">
            <v>955119.95</v>
          </cell>
          <cell r="AZ3567">
            <v>955119.95</v>
          </cell>
          <cell r="BA3567">
            <v>876634.19</v>
          </cell>
          <cell r="BB3567">
            <v>522537.69</v>
          </cell>
          <cell r="BC3567">
            <v>-25124.81</v>
          </cell>
          <cell r="BD3567">
            <v>0</v>
          </cell>
          <cell r="BE3567">
            <v>0</v>
          </cell>
          <cell r="BF3567">
            <v>0</v>
          </cell>
          <cell r="BG3567">
            <v>0</v>
          </cell>
          <cell r="BH3567">
            <v>0</v>
          </cell>
          <cell r="BI3567">
            <v>0</v>
          </cell>
          <cell r="BJ3567">
            <v>0</v>
          </cell>
          <cell r="BK3567">
            <v>0</v>
          </cell>
          <cell r="BL3567">
            <v>0</v>
          </cell>
        </row>
        <row r="3568">
          <cell r="B3568" t="str">
            <v>2.1.11.01.00022</v>
          </cell>
          <cell r="C3568" t="str">
            <v xml:space="preserve">FERTILIZANTES MITSUI S/A                          </v>
          </cell>
          <cell r="D3568">
            <v>5</v>
          </cell>
          <cell r="E3568">
            <v>0</v>
          </cell>
          <cell r="F3568">
            <v>0</v>
          </cell>
          <cell r="G3568">
            <v>0</v>
          </cell>
          <cell r="H3568">
            <v>0</v>
          </cell>
          <cell r="I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2130069.17</v>
          </cell>
          <cell r="R3568">
            <v>2646210.17</v>
          </cell>
          <cell r="S3568">
            <v>1990121.68</v>
          </cell>
          <cell r="T3568">
            <v>1930205.2</v>
          </cell>
          <cell r="U3568">
            <v>1464463.42</v>
          </cell>
          <cell r="V3568">
            <v>461622.05</v>
          </cell>
          <cell r="W3568">
            <v>594994.66</v>
          </cell>
          <cell r="X3568">
            <v>1239510.44</v>
          </cell>
          <cell r="Y3568">
            <v>1060306.45</v>
          </cell>
          <cell r="Z3568">
            <v>1004169.76</v>
          </cell>
          <cell r="AA3568">
            <v>829689.76</v>
          </cell>
          <cell r="AB3568">
            <v>121521.92</v>
          </cell>
          <cell r="AC3568">
            <v>356597.92</v>
          </cell>
          <cell r="AD3568">
            <v>415642.92</v>
          </cell>
          <cell r="AE3568">
            <v>543892.92000000004</v>
          </cell>
          <cell r="AF3568">
            <v>582304.78</v>
          </cell>
          <cell r="AG3568">
            <v>1269649.78</v>
          </cell>
          <cell r="AH3568">
            <v>1527069.77</v>
          </cell>
          <cell r="AI3568">
            <v>418636.74</v>
          </cell>
          <cell r="AJ3568">
            <v>790626.9</v>
          </cell>
          <cell r="AK3568">
            <v>615982.74</v>
          </cell>
          <cell r="AL3568">
            <v>568100.27</v>
          </cell>
          <cell r="AM3568">
            <v>508909.37</v>
          </cell>
          <cell r="AN3568">
            <v>515322.77</v>
          </cell>
          <cell r="AO3568">
            <v>356722.81</v>
          </cell>
          <cell r="AP3568">
            <v>356722.81</v>
          </cell>
          <cell r="AQ3568">
            <v>356722.81</v>
          </cell>
          <cell r="AR3568">
            <v>510402.81</v>
          </cell>
          <cell r="AS3568">
            <v>595202.81000000006</v>
          </cell>
          <cell r="AT3568">
            <v>1141002.81</v>
          </cell>
          <cell r="AU3568">
            <v>1180004.74</v>
          </cell>
          <cell r="AV3568">
            <v>1241897.74</v>
          </cell>
          <cell r="AW3568">
            <v>1182783.8400000001</v>
          </cell>
          <cell r="AX3568">
            <v>823554.82</v>
          </cell>
          <cell r="AY3568">
            <v>710792.97</v>
          </cell>
          <cell r="AZ3568">
            <v>748471.75</v>
          </cell>
          <cell r="BA3568">
            <v>509097.14</v>
          </cell>
          <cell r="BB3568">
            <v>509097.14</v>
          </cell>
          <cell r="BC3568">
            <v>404117.15</v>
          </cell>
          <cell r="BD3568">
            <v>0</v>
          </cell>
          <cell r="BE3568">
            <v>0</v>
          </cell>
          <cell r="BF3568">
            <v>0</v>
          </cell>
          <cell r="BG3568">
            <v>0</v>
          </cell>
          <cell r="BH3568">
            <v>0</v>
          </cell>
          <cell r="BI3568">
            <v>0</v>
          </cell>
          <cell r="BJ3568">
            <v>0</v>
          </cell>
          <cell r="BK3568">
            <v>0</v>
          </cell>
          <cell r="BL3568">
            <v>0</v>
          </cell>
        </row>
        <row r="3569">
          <cell r="B3569" t="str">
            <v>2.1.11.01.00023</v>
          </cell>
          <cell r="C3569" t="str">
            <v xml:space="preserve">FERTILIZANTES OURO VERDE S/A                      </v>
          </cell>
          <cell r="D3569">
            <v>5</v>
          </cell>
          <cell r="E3569">
            <v>0</v>
          </cell>
          <cell r="F3569">
            <v>0</v>
          </cell>
          <cell r="G3569">
            <v>0</v>
          </cell>
          <cell r="H3569">
            <v>0</v>
          </cell>
          <cell r="I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0</v>
          </cell>
          <cell r="Q3569">
            <v>15485.06</v>
          </cell>
          <cell r="R3569">
            <v>15485.06</v>
          </cell>
          <cell r="S3569">
            <v>117696.98</v>
          </cell>
          <cell r="T3569">
            <v>117696.98</v>
          </cell>
          <cell r="U3569">
            <v>117696.98</v>
          </cell>
          <cell r="V3569">
            <v>117696.98</v>
          </cell>
          <cell r="W3569">
            <v>117696.98</v>
          </cell>
          <cell r="X3569">
            <v>117696.98</v>
          </cell>
          <cell r="Y3569">
            <v>102244.18</v>
          </cell>
          <cell r="Z3569">
            <v>102244.18</v>
          </cell>
          <cell r="AA3569">
            <v>102244.18</v>
          </cell>
          <cell r="AB3569">
            <v>102244.18</v>
          </cell>
          <cell r="AC3569">
            <v>102244.18</v>
          </cell>
          <cell r="AD3569">
            <v>102244.18</v>
          </cell>
          <cell r="AE3569">
            <v>102244.18</v>
          </cell>
          <cell r="AF3569">
            <v>102244.18</v>
          </cell>
          <cell r="AG3569">
            <v>102244.18</v>
          </cell>
          <cell r="AH3569">
            <v>5.0199999999895226</v>
          </cell>
          <cell r="AI3569">
            <v>-1.0476952638782677E-11</v>
          </cell>
          <cell r="AJ3569">
            <v>-1.0476952638782677E-11</v>
          </cell>
          <cell r="AK3569">
            <v>-1.0476952638782677E-11</v>
          </cell>
          <cell r="AL3569">
            <v>-1.0476952638782677E-11</v>
          </cell>
          <cell r="AM3569">
            <v>-1.0476952638782677E-11</v>
          </cell>
          <cell r="AN3569">
            <v>-1.0476952638782677E-11</v>
          </cell>
          <cell r="AO3569">
            <v>0</v>
          </cell>
          <cell r="AP3569">
            <v>0</v>
          </cell>
          <cell r="AQ3569">
            <v>0</v>
          </cell>
          <cell r="AR3569">
            <v>0</v>
          </cell>
          <cell r="AS3569">
            <v>0</v>
          </cell>
          <cell r="AT3569">
            <v>0</v>
          </cell>
          <cell r="AU3569">
            <v>0</v>
          </cell>
          <cell r="AV3569">
            <v>0</v>
          </cell>
          <cell r="AW3569">
            <v>0</v>
          </cell>
          <cell r="AX3569">
            <v>0</v>
          </cell>
          <cell r="AY3569">
            <v>0</v>
          </cell>
          <cell r="AZ3569">
            <v>0</v>
          </cell>
          <cell r="BA3569">
            <v>0</v>
          </cell>
          <cell r="BB3569">
            <v>0</v>
          </cell>
          <cell r="BC3569">
            <v>0</v>
          </cell>
          <cell r="BD3569">
            <v>0</v>
          </cell>
          <cell r="BE3569">
            <v>0</v>
          </cell>
          <cell r="BF3569">
            <v>0</v>
          </cell>
          <cell r="BG3569">
            <v>0</v>
          </cell>
          <cell r="BH3569">
            <v>0</v>
          </cell>
          <cell r="BI3569">
            <v>0</v>
          </cell>
          <cell r="BJ3569">
            <v>0</v>
          </cell>
          <cell r="BK3569">
            <v>0</v>
          </cell>
          <cell r="BL3569">
            <v>0</v>
          </cell>
        </row>
        <row r="3570">
          <cell r="B3570" t="str">
            <v>2.1.11.01.00024</v>
          </cell>
          <cell r="C3570" t="str">
            <v xml:space="preserve">FERTILIZANTES SERRANA S/A                         </v>
          </cell>
          <cell r="D3570">
            <v>5</v>
          </cell>
          <cell r="E3570">
            <v>0</v>
          </cell>
          <cell r="F3570">
            <v>0</v>
          </cell>
          <cell r="G3570">
            <v>0</v>
          </cell>
          <cell r="H3570">
            <v>0</v>
          </cell>
          <cell r="I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  <cell r="O3570">
            <v>0</v>
          </cell>
          <cell r="P3570">
            <v>0</v>
          </cell>
          <cell r="Q3570">
            <v>298793.45</v>
          </cell>
          <cell r="R3570">
            <v>298793.45</v>
          </cell>
          <cell r="S3570">
            <v>298793.45</v>
          </cell>
          <cell r="T3570">
            <v>298793.45</v>
          </cell>
          <cell r="U3570">
            <v>298793.45</v>
          </cell>
          <cell r="V3570">
            <v>298793.45</v>
          </cell>
          <cell r="W3570">
            <v>298793.45</v>
          </cell>
          <cell r="X3570">
            <v>298793.45</v>
          </cell>
          <cell r="Y3570">
            <v>18017.37</v>
          </cell>
          <cell r="Z3570">
            <v>18017.37</v>
          </cell>
          <cell r="AA3570">
            <v>18017.37</v>
          </cell>
          <cell r="AB3570">
            <v>18017.37</v>
          </cell>
          <cell r="AC3570">
            <v>0</v>
          </cell>
          <cell r="AD3570">
            <v>0</v>
          </cell>
          <cell r="AE3570">
            <v>0</v>
          </cell>
          <cell r="AF3570">
            <v>0</v>
          </cell>
          <cell r="AG3570">
            <v>0</v>
          </cell>
          <cell r="AH3570">
            <v>0</v>
          </cell>
          <cell r="AI3570">
            <v>0</v>
          </cell>
          <cell r="AJ3570">
            <v>0</v>
          </cell>
          <cell r="AK3570">
            <v>0</v>
          </cell>
          <cell r="AL3570">
            <v>0</v>
          </cell>
          <cell r="AM3570">
            <v>0</v>
          </cell>
          <cell r="AN3570">
            <v>0</v>
          </cell>
          <cell r="AO3570">
            <v>18017.37</v>
          </cell>
          <cell r="AP3570">
            <v>18017.37</v>
          </cell>
          <cell r="AQ3570">
            <v>18017.37</v>
          </cell>
          <cell r="AR3570">
            <v>18017.37</v>
          </cell>
          <cell r="AS3570">
            <v>18017.37</v>
          </cell>
          <cell r="AT3570">
            <v>18017.37</v>
          </cell>
          <cell r="AU3570">
            <v>18017.37</v>
          </cell>
          <cell r="AV3570">
            <v>18017.37</v>
          </cell>
          <cell r="AW3570">
            <v>18017.37</v>
          </cell>
          <cell r="AX3570">
            <v>18017.37</v>
          </cell>
          <cell r="AY3570">
            <v>18017.37</v>
          </cell>
          <cell r="AZ3570">
            <v>18017.37</v>
          </cell>
          <cell r="BA3570">
            <v>18017.37</v>
          </cell>
          <cell r="BB3570">
            <v>18017.37</v>
          </cell>
          <cell r="BC3570">
            <v>18017.37</v>
          </cell>
          <cell r="BD3570">
            <v>0</v>
          </cell>
          <cell r="BE3570">
            <v>0</v>
          </cell>
          <cell r="BF3570">
            <v>0</v>
          </cell>
          <cell r="BG3570">
            <v>0</v>
          </cell>
          <cell r="BH3570">
            <v>0</v>
          </cell>
          <cell r="BI3570">
            <v>0</v>
          </cell>
          <cell r="BJ3570">
            <v>0</v>
          </cell>
          <cell r="BK3570">
            <v>0</v>
          </cell>
          <cell r="BL3570">
            <v>0</v>
          </cell>
        </row>
        <row r="3571">
          <cell r="B3571" t="str">
            <v>2.1.11.01.00025</v>
          </cell>
          <cell r="C3571" t="str">
            <v xml:space="preserve">FERTIGRAN - FERTILIZANTES VALE RIO GRAND          </v>
          </cell>
          <cell r="D3571">
            <v>5</v>
          </cell>
          <cell r="E3571">
            <v>0</v>
          </cell>
          <cell r="F3571">
            <v>0</v>
          </cell>
          <cell r="G3571">
            <v>0</v>
          </cell>
          <cell r="H3571">
            <v>0</v>
          </cell>
          <cell r="I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  <cell r="O3571">
            <v>0</v>
          </cell>
          <cell r="P3571">
            <v>0</v>
          </cell>
          <cell r="Q3571">
            <v>155327.82999999999</v>
          </cell>
          <cell r="R3571">
            <v>80879.7</v>
          </cell>
          <cell r="S3571">
            <v>7206.93</v>
          </cell>
          <cell r="T3571">
            <v>7206.93</v>
          </cell>
          <cell r="U3571">
            <v>7206.93</v>
          </cell>
          <cell r="V3571">
            <v>7206.93</v>
          </cell>
          <cell r="W3571">
            <v>149154.65</v>
          </cell>
          <cell r="X3571">
            <v>7206.77</v>
          </cell>
          <cell r="Y3571">
            <v>39217.980000000003</v>
          </cell>
          <cell r="Z3571">
            <v>26829.98</v>
          </cell>
          <cell r="AA3571">
            <v>2462.02</v>
          </cell>
          <cell r="AB3571">
            <v>0</v>
          </cell>
          <cell r="AC3571">
            <v>0</v>
          </cell>
          <cell r="AD3571">
            <v>37605.99</v>
          </cell>
          <cell r="AE3571">
            <v>37605.99</v>
          </cell>
          <cell r="AF3571">
            <v>39131.199999999997</v>
          </cell>
          <cell r="AG3571">
            <v>162715.19</v>
          </cell>
          <cell r="AH3571">
            <v>153951.15</v>
          </cell>
          <cell r="AI3571">
            <v>153951.15</v>
          </cell>
          <cell r="AJ3571">
            <v>99970.43</v>
          </cell>
          <cell r="AK3571">
            <v>111909.69</v>
          </cell>
          <cell r="AL3571">
            <v>86330.72</v>
          </cell>
          <cell r="AM3571">
            <v>57623.22</v>
          </cell>
          <cell r="AN3571">
            <v>19539.919999999998</v>
          </cell>
          <cell r="AO3571">
            <v>19539.919999999998</v>
          </cell>
          <cell r="AP3571">
            <v>19539.919999999998</v>
          </cell>
          <cell r="AQ3571">
            <v>19539.919999999998</v>
          </cell>
          <cell r="AR3571">
            <v>19539.919999999998</v>
          </cell>
          <cell r="AS3571">
            <v>19539.919999999998</v>
          </cell>
          <cell r="AT3571">
            <v>19539.919999999998</v>
          </cell>
          <cell r="AU3571">
            <v>96.72</v>
          </cell>
          <cell r="AV3571">
            <v>96.72</v>
          </cell>
          <cell r="AW3571">
            <v>96.72</v>
          </cell>
          <cell r="AX3571">
            <v>43421.279999999999</v>
          </cell>
          <cell r="AY3571">
            <v>-49224.23</v>
          </cell>
          <cell r="AZ3571">
            <v>-334485.51</v>
          </cell>
          <cell r="BA3571">
            <v>-562972.61</v>
          </cell>
          <cell r="BB3571">
            <v>-562972.61</v>
          </cell>
          <cell r="BC3571">
            <v>-567467.24</v>
          </cell>
          <cell r="BD3571">
            <v>0</v>
          </cell>
          <cell r="BE3571">
            <v>0</v>
          </cell>
          <cell r="BF3571">
            <v>0</v>
          </cell>
          <cell r="BG3571">
            <v>0</v>
          </cell>
          <cell r="BH3571">
            <v>0</v>
          </cell>
          <cell r="BI3571">
            <v>0</v>
          </cell>
          <cell r="BJ3571">
            <v>0</v>
          </cell>
          <cell r="BK3571">
            <v>0</v>
          </cell>
          <cell r="BL3571">
            <v>0</v>
          </cell>
        </row>
        <row r="3572">
          <cell r="B3572" t="str">
            <v>2.1.11.01.00026</v>
          </cell>
          <cell r="C3572" t="str">
            <v xml:space="preserve">FERTIPAR FERTILIZ.DO PARANA LTDA                  </v>
          </cell>
          <cell r="D3572">
            <v>5</v>
          </cell>
          <cell r="E3572">
            <v>0</v>
          </cell>
          <cell r="F3572">
            <v>0</v>
          </cell>
          <cell r="G3572">
            <v>0</v>
          </cell>
          <cell r="H3572">
            <v>0</v>
          </cell>
          <cell r="I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  <cell r="O3572">
            <v>0</v>
          </cell>
          <cell r="P3572">
            <v>0</v>
          </cell>
          <cell r="Q3572">
            <v>0</v>
          </cell>
          <cell r="R3572">
            <v>0</v>
          </cell>
          <cell r="S3572">
            <v>394811.59</v>
          </cell>
          <cell r="T3572">
            <v>394811.59</v>
          </cell>
          <cell r="U3572">
            <v>394811.59</v>
          </cell>
          <cell r="V3572">
            <v>394811.59</v>
          </cell>
          <cell r="W3572">
            <v>394811.59</v>
          </cell>
          <cell r="X3572">
            <v>0.04</v>
          </cell>
          <cell r="Y3572">
            <v>0</v>
          </cell>
          <cell r="Z3572">
            <v>0</v>
          </cell>
          <cell r="AA3572">
            <v>0</v>
          </cell>
          <cell r="AB3572">
            <v>0</v>
          </cell>
          <cell r="AC3572">
            <v>0</v>
          </cell>
          <cell r="AD3572">
            <v>0</v>
          </cell>
          <cell r="AE3572">
            <v>0</v>
          </cell>
          <cell r="AF3572">
            <v>0</v>
          </cell>
          <cell r="AG3572">
            <v>1302535</v>
          </cell>
          <cell r="AH3572">
            <v>1795898.5</v>
          </cell>
          <cell r="AI3572">
            <v>0</v>
          </cell>
          <cell r="AJ3572">
            <v>0</v>
          </cell>
          <cell r="AK3572">
            <v>0</v>
          </cell>
          <cell r="AL3572">
            <v>0</v>
          </cell>
          <cell r="AM3572">
            <v>0</v>
          </cell>
          <cell r="AN3572">
            <v>0</v>
          </cell>
          <cell r="AO3572">
            <v>0</v>
          </cell>
          <cell r="AP3572">
            <v>538622.19999999995</v>
          </cell>
          <cell r="AQ3572">
            <v>9454.6</v>
          </cell>
          <cell r="AR3572">
            <v>-0.8</v>
          </cell>
          <cell r="AS3572">
            <v>-0.8</v>
          </cell>
          <cell r="AT3572">
            <v>5940.2</v>
          </cell>
          <cell r="AU3572">
            <v>5940.2</v>
          </cell>
          <cell r="AV3572">
            <v>5940.2</v>
          </cell>
          <cell r="AW3572">
            <v>5940.2</v>
          </cell>
          <cell r="AX3572">
            <v>24763.4</v>
          </cell>
          <cell r="AY3572">
            <v>24763.4</v>
          </cell>
          <cell r="AZ3572">
            <v>24763.4</v>
          </cell>
          <cell r="BA3572">
            <v>24763.4</v>
          </cell>
          <cell r="BB3572">
            <v>5940.2</v>
          </cell>
          <cell r="BC3572">
            <v>5940.2</v>
          </cell>
          <cell r="BD3572">
            <v>0</v>
          </cell>
          <cell r="BE3572">
            <v>0</v>
          </cell>
          <cell r="BF3572">
            <v>0</v>
          </cell>
          <cell r="BG3572">
            <v>0</v>
          </cell>
          <cell r="BH3572">
            <v>0</v>
          </cell>
          <cell r="BI3572">
            <v>0</v>
          </cell>
          <cell r="BJ3572">
            <v>0</v>
          </cell>
          <cell r="BK3572">
            <v>0</v>
          </cell>
          <cell r="BL3572">
            <v>0</v>
          </cell>
        </row>
        <row r="3573">
          <cell r="B3573" t="str">
            <v>2.1.11.01.00027</v>
          </cell>
          <cell r="C3573" t="str">
            <v xml:space="preserve">FERTIPAR SUDESTE LTDA                             </v>
          </cell>
          <cell r="D3573">
            <v>5</v>
          </cell>
          <cell r="E3573">
            <v>0</v>
          </cell>
          <cell r="F3573">
            <v>0</v>
          </cell>
          <cell r="G3573">
            <v>0</v>
          </cell>
          <cell r="H3573">
            <v>0</v>
          </cell>
          <cell r="I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  <cell r="O3573">
            <v>0</v>
          </cell>
          <cell r="P3573">
            <v>0</v>
          </cell>
          <cell r="Q3573">
            <v>29225.040000000001</v>
          </cell>
          <cell r="R3573">
            <v>29225.040000000001</v>
          </cell>
          <cell r="S3573">
            <v>29225.040000000001</v>
          </cell>
          <cell r="T3573">
            <v>1383.46</v>
          </cell>
          <cell r="U3573">
            <v>1383.46</v>
          </cell>
          <cell r="V3573">
            <v>1383.46</v>
          </cell>
          <cell r="W3573">
            <v>1383.46</v>
          </cell>
          <cell r="X3573">
            <v>1383.46</v>
          </cell>
          <cell r="Y3573">
            <v>1383.46</v>
          </cell>
          <cell r="Z3573">
            <v>1383.46</v>
          </cell>
          <cell r="AA3573">
            <v>1383.46</v>
          </cell>
          <cell r="AB3573">
            <v>1383.46</v>
          </cell>
          <cell r="AC3573">
            <v>1383.46</v>
          </cell>
          <cell r="AD3573">
            <v>1383.46</v>
          </cell>
          <cell r="AE3573">
            <v>1383.46</v>
          </cell>
          <cell r="AF3573">
            <v>1383.46</v>
          </cell>
          <cell r="AG3573">
            <v>1383.46</v>
          </cell>
          <cell r="AH3573">
            <v>1383.46</v>
          </cell>
          <cell r="AI3573">
            <v>1383.46</v>
          </cell>
          <cell r="AJ3573">
            <v>1383.46</v>
          </cell>
          <cell r="AK3573">
            <v>1383.46</v>
          </cell>
          <cell r="AL3573">
            <v>1383.46</v>
          </cell>
          <cell r="AM3573">
            <v>161867.21</v>
          </cell>
          <cell r="AN3573">
            <v>87753.64</v>
          </cell>
          <cell r="AO3573">
            <v>87753.64</v>
          </cell>
          <cell r="AP3573">
            <v>1920.88</v>
          </cell>
          <cell r="AQ3573">
            <v>0</v>
          </cell>
          <cell r="AR3573">
            <v>25550.1</v>
          </cell>
          <cell r="AS3573">
            <v>0</v>
          </cell>
          <cell r="AT3573">
            <v>0</v>
          </cell>
          <cell r="AU3573">
            <v>0</v>
          </cell>
          <cell r="AV3573">
            <v>0</v>
          </cell>
          <cell r="AW3573">
            <v>0</v>
          </cell>
          <cell r="AX3573">
            <v>0</v>
          </cell>
          <cell r="AY3573">
            <v>0</v>
          </cell>
          <cell r="AZ3573">
            <v>0</v>
          </cell>
          <cell r="BA3573">
            <v>0</v>
          </cell>
          <cell r="BB3573">
            <v>0</v>
          </cell>
          <cell r="BC3573">
            <v>0</v>
          </cell>
          <cell r="BD3573">
            <v>0</v>
          </cell>
          <cell r="BE3573">
            <v>0</v>
          </cell>
          <cell r="BF3573">
            <v>0</v>
          </cell>
          <cell r="BG3573">
            <v>0</v>
          </cell>
          <cell r="BH3573">
            <v>0</v>
          </cell>
          <cell r="BI3573">
            <v>0</v>
          </cell>
          <cell r="BJ3573">
            <v>0</v>
          </cell>
          <cell r="BK3573">
            <v>0</v>
          </cell>
          <cell r="BL3573">
            <v>0</v>
          </cell>
        </row>
        <row r="3574">
          <cell r="B3574" t="str">
            <v>2.1.11.01.00028</v>
          </cell>
          <cell r="C3574" t="str">
            <v xml:space="preserve">FERTISUL S/A                                      </v>
          </cell>
          <cell r="D3574">
            <v>5</v>
          </cell>
          <cell r="E3574">
            <v>0</v>
          </cell>
          <cell r="F3574">
            <v>0</v>
          </cell>
          <cell r="G3574">
            <v>0</v>
          </cell>
          <cell r="H3574">
            <v>0</v>
          </cell>
          <cell r="I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  <cell r="O3574">
            <v>0</v>
          </cell>
          <cell r="P3574">
            <v>0</v>
          </cell>
          <cell r="Q3574">
            <v>82553.86</v>
          </cell>
          <cell r="R3574">
            <v>82553.86</v>
          </cell>
          <cell r="S3574">
            <v>82553.86</v>
          </cell>
          <cell r="T3574">
            <v>82553.86</v>
          </cell>
          <cell r="U3574">
            <v>82553.86</v>
          </cell>
          <cell r="V3574">
            <v>82553.86</v>
          </cell>
          <cell r="W3574">
            <v>82553.86</v>
          </cell>
          <cell r="X3574">
            <v>82553.86</v>
          </cell>
          <cell r="Y3574">
            <v>0</v>
          </cell>
          <cell r="Z3574">
            <v>-13839.02</v>
          </cell>
          <cell r="AA3574">
            <v>-13839.02</v>
          </cell>
          <cell r="AB3574">
            <v>-13839.02</v>
          </cell>
          <cell r="AC3574">
            <v>0</v>
          </cell>
          <cell r="AD3574">
            <v>0</v>
          </cell>
          <cell r="AE3574">
            <v>0</v>
          </cell>
          <cell r="AF3574">
            <v>0</v>
          </cell>
          <cell r="AG3574">
            <v>0</v>
          </cell>
          <cell r="AH3574">
            <v>0</v>
          </cell>
          <cell r="AI3574">
            <v>0</v>
          </cell>
          <cell r="AJ3574">
            <v>0</v>
          </cell>
          <cell r="AK3574">
            <v>0</v>
          </cell>
          <cell r="AL3574">
            <v>0</v>
          </cell>
          <cell r="AM3574">
            <v>0</v>
          </cell>
          <cell r="AN3574">
            <v>0</v>
          </cell>
          <cell r="AO3574">
            <v>-13839.02</v>
          </cell>
          <cell r="AP3574">
            <v>-13839.02</v>
          </cell>
          <cell r="AQ3574">
            <v>-13839.02</v>
          </cell>
          <cell r="AR3574">
            <v>-13839.02</v>
          </cell>
          <cell r="AS3574">
            <v>-13839.02</v>
          </cell>
          <cell r="AT3574">
            <v>-13839.02</v>
          </cell>
          <cell r="AU3574">
            <v>-13839.02</v>
          </cell>
          <cell r="AV3574">
            <v>-13839.02</v>
          </cell>
          <cell r="AW3574">
            <v>-13839.02</v>
          </cell>
          <cell r="AX3574">
            <v>-13839.02</v>
          </cell>
          <cell r="AY3574">
            <v>-13839.02</v>
          </cell>
          <cell r="AZ3574">
            <v>-13839.02</v>
          </cell>
          <cell r="BA3574">
            <v>-13839.02</v>
          </cell>
          <cell r="BB3574">
            <v>-13839.02</v>
          </cell>
          <cell r="BC3574">
            <v>-13839.02</v>
          </cell>
          <cell r="BD3574">
            <v>0</v>
          </cell>
          <cell r="BE3574">
            <v>0</v>
          </cell>
          <cell r="BF3574">
            <v>0</v>
          </cell>
          <cell r="BG3574">
            <v>0</v>
          </cell>
          <cell r="BH3574">
            <v>0</v>
          </cell>
          <cell r="BI3574">
            <v>0</v>
          </cell>
          <cell r="BJ3574">
            <v>0</v>
          </cell>
          <cell r="BK3574">
            <v>0</v>
          </cell>
          <cell r="BL3574">
            <v>0</v>
          </cell>
        </row>
        <row r="3575">
          <cell r="B3575" t="str">
            <v>2.1.11.01.00029</v>
          </cell>
          <cell r="C3575" t="str">
            <v xml:space="preserve">FERTIVEL IND.FERTILIZANTES LTDA.                  </v>
          </cell>
          <cell r="D3575">
            <v>5</v>
          </cell>
          <cell r="E3575">
            <v>0</v>
          </cell>
          <cell r="F3575">
            <v>0</v>
          </cell>
          <cell r="G3575">
            <v>0</v>
          </cell>
          <cell r="H3575">
            <v>0</v>
          </cell>
          <cell r="I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  <cell r="Q3575">
            <v>-92345.3</v>
          </cell>
          <cell r="R3575">
            <v>-92345.3</v>
          </cell>
          <cell r="S3575">
            <v>-92345.3</v>
          </cell>
          <cell r="T3575">
            <v>-92345.3</v>
          </cell>
          <cell r="U3575">
            <v>-92345.3</v>
          </cell>
          <cell r="V3575">
            <v>-92345.3</v>
          </cell>
          <cell r="W3575">
            <v>-92345.3</v>
          </cell>
          <cell r="X3575">
            <v>-92345.3</v>
          </cell>
          <cell r="Y3575">
            <v>0</v>
          </cell>
          <cell r="Z3575">
            <v>-13716</v>
          </cell>
          <cell r="AA3575">
            <v>-13716</v>
          </cell>
          <cell r="AB3575">
            <v>0</v>
          </cell>
          <cell r="AC3575">
            <v>0</v>
          </cell>
          <cell r="AD3575">
            <v>0</v>
          </cell>
          <cell r="AE3575">
            <v>0</v>
          </cell>
          <cell r="AF3575">
            <v>0</v>
          </cell>
          <cell r="AG3575">
            <v>0</v>
          </cell>
          <cell r="AH3575">
            <v>0</v>
          </cell>
          <cell r="AI3575">
            <v>0</v>
          </cell>
          <cell r="AJ3575">
            <v>0</v>
          </cell>
          <cell r="AK3575">
            <v>0</v>
          </cell>
          <cell r="AL3575">
            <v>0</v>
          </cell>
          <cell r="AM3575">
            <v>0</v>
          </cell>
          <cell r="AN3575">
            <v>-18450</v>
          </cell>
          <cell r="AO3575">
            <v>-18450</v>
          </cell>
          <cell r="AP3575">
            <v>-18450</v>
          </cell>
          <cell r="AQ3575">
            <v>-18450</v>
          </cell>
          <cell r="AR3575">
            <v>-18450</v>
          </cell>
          <cell r="AS3575">
            <v>-18450</v>
          </cell>
          <cell r="AT3575">
            <v>-18450</v>
          </cell>
          <cell r="AU3575">
            <v>-18450</v>
          </cell>
          <cell r="AV3575">
            <v>-18450</v>
          </cell>
          <cell r="AW3575">
            <v>-18450</v>
          </cell>
          <cell r="AX3575">
            <v>-18450</v>
          </cell>
          <cell r="AY3575">
            <v>-18450</v>
          </cell>
          <cell r="AZ3575">
            <v>-18450</v>
          </cell>
          <cell r="BA3575">
            <v>-18450</v>
          </cell>
          <cell r="BB3575">
            <v>-18450</v>
          </cell>
          <cell r="BC3575">
            <v>-18450</v>
          </cell>
          <cell r="BD3575">
            <v>0</v>
          </cell>
          <cell r="BE3575">
            <v>0</v>
          </cell>
          <cell r="BF3575">
            <v>0</v>
          </cell>
          <cell r="BG3575">
            <v>0</v>
          </cell>
          <cell r="BH3575">
            <v>0</v>
          </cell>
          <cell r="BI3575">
            <v>0</v>
          </cell>
          <cell r="BJ3575">
            <v>0</v>
          </cell>
          <cell r="BK3575">
            <v>0</v>
          </cell>
          <cell r="BL3575">
            <v>0</v>
          </cell>
        </row>
        <row r="3576">
          <cell r="B3576" t="str">
            <v>2.1.11.01.00030</v>
          </cell>
          <cell r="C3576" t="str">
            <v xml:space="preserve">FERTIZA CIA.NAC.DE FERTILIZANTES                  </v>
          </cell>
          <cell r="D3576">
            <v>5</v>
          </cell>
          <cell r="E3576">
            <v>0</v>
          </cell>
          <cell r="F3576">
            <v>0</v>
          </cell>
          <cell r="G3576">
            <v>0</v>
          </cell>
          <cell r="H3576">
            <v>0</v>
          </cell>
          <cell r="I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  <cell r="O3576">
            <v>0</v>
          </cell>
          <cell r="P3576">
            <v>0</v>
          </cell>
          <cell r="Q3576">
            <v>240917.83</v>
          </cell>
          <cell r="R3576">
            <v>240917.83</v>
          </cell>
          <cell r="S3576">
            <v>240917.83</v>
          </cell>
          <cell r="T3576">
            <v>294243.18</v>
          </cell>
          <cell r="U3576">
            <v>240917.84</v>
          </cell>
          <cell r="V3576">
            <v>240917.84</v>
          </cell>
          <cell r="W3576">
            <v>879411.79</v>
          </cell>
          <cell r="X3576">
            <v>879411.79</v>
          </cell>
          <cell r="Y3576">
            <v>20722.919999999998</v>
          </cell>
          <cell r="Z3576">
            <v>271305.45</v>
          </cell>
          <cell r="AA3576">
            <v>-8004.59</v>
          </cell>
          <cell r="AB3576">
            <v>0</v>
          </cell>
          <cell r="AC3576">
            <v>0</v>
          </cell>
          <cell r="AD3576">
            <v>392765.94</v>
          </cell>
          <cell r="AE3576">
            <v>0</v>
          </cell>
          <cell r="AF3576">
            <v>-136042.45000000001</v>
          </cell>
          <cell r="AG3576">
            <v>0</v>
          </cell>
          <cell r="AH3576">
            <v>0</v>
          </cell>
          <cell r="AI3576">
            <v>0</v>
          </cell>
          <cell r="AJ3576">
            <v>0</v>
          </cell>
          <cell r="AK3576">
            <v>0</v>
          </cell>
          <cell r="AL3576">
            <v>0</v>
          </cell>
          <cell r="AM3576">
            <v>0</v>
          </cell>
          <cell r="AN3576">
            <v>0</v>
          </cell>
          <cell r="AO3576">
            <v>0</v>
          </cell>
          <cell r="AP3576">
            <v>0</v>
          </cell>
          <cell r="AQ3576">
            <v>0</v>
          </cell>
          <cell r="AR3576">
            <v>0</v>
          </cell>
          <cell r="AS3576">
            <v>0</v>
          </cell>
          <cell r="AT3576">
            <v>0</v>
          </cell>
          <cell r="AU3576">
            <v>0</v>
          </cell>
          <cell r="AV3576">
            <v>0</v>
          </cell>
          <cell r="AW3576">
            <v>0</v>
          </cell>
          <cell r="AX3576">
            <v>0</v>
          </cell>
          <cell r="AY3576">
            <v>0</v>
          </cell>
          <cell r="AZ3576">
            <v>0</v>
          </cell>
          <cell r="BA3576">
            <v>0</v>
          </cell>
          <cell r="BB3576">
            <v>0</v>
          </cell>
          <cell r="BC3576">
            <v>0</v>
          </cell>
          <cell r="BD3576">
            <v>0</v>
          </cell>
          <cell r="BE3576">
            <v>0</v>
          </cell>
          <cell r="BF3576">
            <v>0</v>
          </cell>
          <cell r="BG3576">
            <v>0</v>
          </cell>
          <cell r="BH3576">
            <v>0</v>
          </cell>
          <cell r="BI3576">
            <v>0</v>
          </cell>
          <cell r="BJ3576">
            <v>0</v>
          </cell>
          <cell r="BK3576">
            <v>0</v>
          </cell>
          <cell r="BL3576">
            <v>0</v>
          </cell>
        </row>
        <row r="3577">
          <cell r="B3577" t="str">
            <v>2.1.11.01.00031</v>
          </cell>
          <cell r="C3577" t="str">
            <v xml:space="preserve">FOSFERTIL S/A                                     </v>
          </cell>
          <cell r="D3577">
            <v>5</v>
          </cell>
          <cell r="E3577">
            <v>0</v>
          </cell>
          <cell r="F3577">
            <v>0</v>
          </cell>
          <cell r="G3577">
            <v>0</v>
          </cell>
          <cell r="H3577">
            <v>0</v>
          </cell>
          <cell r="I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  <cell r="O3577">
            <v>0</v>
          </cell>
          <cell r="P3577">
            <v>0</v>
          </cell>
          <cell r="AO3577">
            <v>0</v>
          </cell>
          <cell r="AP3577">
            <v>0</v>
          </cell>
          <cell r="AQ3577">
            <v>0</v>
          </cell>
          <cell r="AR3577">
            <v>0</v>
          </cell>
          <cell r="AS3577">
            <v>0</v>
          </cell>
          <cell r="AT3577">
            <v>0</v>
          </cell>
          <cell r="AU3577">
            <v>0</v>
          </cell>
          <cell r="AV3577">
            <v>103251.5</v>
          </cell>
          <cell r="AW3577">
            <v>306190.59999999998</v>
          </cell>
          <cell r="AX3577">
            <v>305539.5</v>
          </cell>
          <cell r="AY3577">
            <v>305539.5</v>
          </cell>
          <cell r="AZ3577">
            <v>305539.5</v>
          </cell>
          <cell r="BA3577">
            <v>305539.5</v>
          </cell>
          <cell r="BB3577">
            <v>305539.5</v>
          </cell>
          <cell r="BC3577">
            <v>305539.5</v>
          </cell>
          <cell r="BD3577">
            <v>0</v>
          </cell>
          <cell r="BE3577">
            <v>0</v>
          </cell>
          <cell r="BF3577">
            <v>0</v>
          </cell>
          <cell r="BG3577">
            <v>0</v>
          </cell>
          <cell r="BH3577">
            <v>0</v>
          </cell>
          <cell r="BI3577">
            <v>0</v>
          </cell>
          <cell r="BJ3577">
            <v>0</v>
          </cell>
          <cell r="BK3577">
            <v>0</v>
          </cell>
          <cell r="BL3577">
            <v>0</v>
          </cell>
        </row>
        <row r="3578">
          <cell r="B3578" t="str">
            <v>2.1.11.01.00032</v>
          </cell>
          <cell r="C3578" t="str">
            <v xml:space="preserve">FOSPAR S/A FERTILIZANTES FOSFATADOS PR            </v>
          </cell>
          <cell r="D3578">
            <v>5</v>
          </cell>
          <cell r="E3578">
            <v>0</v>
          </cell>
          <cell r="F3578">
            <v>0</v>
          </cell>
          <cell r="G3578">
            <v>0</v>
          </cell>
          <cell r="H3578">
            <v>0</v>
          </cell>
          <cell r="I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  <cell r="O3578">
            <v>0</v>
          </cell>
          <cell r="P3578">
            <v>0</v>
          </cell>
          <cell r="AO3578">
            <v>0</v>
          </cell>
          <cell r="AP3578">
            <v>0</v>
          </cell>
          <cell r="AQ3578">
            <v>0</v>
          </cell>
          <cell r="AR3578">
            <v>0</v>
          </cell>
          <cell r="AS3578">
            <v>0</v>
          </cell>
          <cell r="AT3578">
            <v>0</v>
          </cell>
          <cell r="AU3578">
            <v>0</v>
          </cell>
          <cell r="AV3578">
            <v>0</v>
          </cell>
          <cell r="AW3578">
            <v>0</v>
          </cell>
          <cell r="AX3578">
            <v>0</v>
          </cell>
          <cell r="AY3578">
            <v>0</v>
          </cell>
          <cell r="AZ3578">
            <v>0</v>
          </cell>
          <cell r="BA3578">
            <v>0</v>
          </cell>
          <cell r="BB3578">
            <v>0</v>
          </cell>
          <cell r="BC3578">
            <v>0</v>
          </cell>
          <cell r="BD3578">
            <v>0</v>
          </cell>
          <cell r="BE3578">
            <v>0</v>
          </cell>
          <cell r="BF3578">
            <v>0</v>
          </cell>
          <cell r="BG3578">
            <v>0</v>
          </cell>
          <cell r="BH3578">
            <v>0</v>
          </cell>
          <cell r="BI3578">
            <v>0</v>
          </cell>
          <cell r="BJ3578">
            <v>0</v>
          </cell>
          <cell r="BK3578">
            <v>0</v>
          </cell>
          <cell r="BL3578">
            <v>0</v>
          </cell>
        </row>
        <row r="3579">
          <cell r="B3579" t="str">
            <v>2.1.11.01.00033</v>
          </cell>
          <cell r="C3579" t="str">
            <v xml:space="preserve">GALVANI S/A                                       </v>
          </cell>
          <cell r="D3579">
            <v>5</v>
          </cell>
          <cell r="E3579">
            <v>0</v>
          </cell>
          <cell r="F3579">
            <v>0</v>
          </cell>
          <cell r="G3579">
            <v>0</v>
          </cell>
          <cell r="H3579">
            <v>0</v>
          </cell>
          <cell r="I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  <cell r="O3579">
            <v>0</v>
          </cell>
          <cell r="P3579">
            <v>0</v>
          </cell>
          <cell r="Q3579">
            <v>-12274.41</v>
          </cell>
          <cell r="R3579">
            <v>9086.81</v>
          </cell>
          <cell r="S3579">
            <v>9086.81</v>
          </cell>
          <cell r="T3579">
            <v>13422.24</v>
          </cell>
          <cell r="U3579">
            <v>15252.36</v>
          </cell>
          <cell r="V3579">
            <v>15252.36</v>
          </cell>
          <cell r="W3579">
            <v>32053.86</v>
          </cell>
          <cell r="X3579">
            <v>32053.86</v>
          </cell>
          <cell r="Y3579">
            <v>0</v>
          </cell>
          <cell r="Z3579">
            <v>-25696.61</v>
          </cell>
          <cell r="AA3579">
            <v>-25696.61</v>
          </cell>
          <cell r="AB3579">
            <v>0</v>
          </cell>
          <cell r="AC3579">
            <v>136043.21</v>
          </cell>
          <cell r="AD3579">
            <v>110907.58</v>
          </cell>
          <cell r="AE3579">
            <v>123147.58</v>
          </cell>
          <cell r="AF3579">
            <v>557240.4</v>
          </cell>
          <cell r="AG3579">
            <v>87454.080000000002</v>
          </cell>
          <cell r="AH3579">
            <v>100862.08</v>
          </cell>
          <cell r="AI3579">
            <v>105520.72</v>
          </cell>
          <cell r="AJ3579">
            <v>163664.64000000001</v>
          </cell>
          <cell r="AK3579">
            <v>377662.4</v>
          </cell>
          <cell r="AL3579">
            <v>53138.37</v>
          </cell>
          <cell r="AM3579">
            <v>68267.070000000007</v>
          </cell>
          <cell r="AN3579">
            <v>65605.38</v>
          </cell>
          <cell r="AO3579">
            <v>67743.100000000006</v>
          </cell>
          <cell r="AP3579">
            <v>67743.100000000006</v>
          </cell>
          <cell r="AQ3579">
            <v>67743.100000000006</v>
          </cell>
          <cell r="AR3579">
            <v>70947.86</v>
          </cell>
          <cell r="AS3579">
            <v>70947.86</v>
          </cell>
          <cell r="AT3579">
            <v>47457.66</v>
          </cell>
          <cell r="AU3579">
            <v>47457.66</v>
          </cell>
          <cell r="AV3579">
            <v>47457.66</v>
          </cell>
          <cell r="AW3579">
            <v>337484.36</v>
          </cell>
          <cell r="AX3579">
            <v>337484.36</v>
          </cell>
          <cell r="AY3579">
            <v>337484.36</v>
          </cell>
          <cell r="AZ3579">
            <v>365484.36</v>
          </cell>
          <cell r="BA3579">
            <v>336573.94</v>
          </cell>
          <cell r="BB3579">
            <v>415903.94</v>
          </cell>
          <cell r="BC3579">
            <v>48432.55</v>
          </cell>
          <cell r="BD3579">
            <v>0</v>
          </cell>
          <cell r="BE3579">
            <v>0</v>
          </cell>
          <cell r="BF3579">
            <v>0</v>
          </cell>
          <cell r="BG3579">
            <v>0</v>
          </cell>
          <cell r="BH3579">
            <v>0</v>
          </cell>
          <cell r="BI3579">
            <v>0</v>
          </cell>
          <cell r="BJ3579">
            <v>0</v>
          </cell>
          <cell r="BK3579">
            <v>0</v>
          </cell>
          <cell r="BL3579">
            <v>0</v>
          </cell>
        </row>
        <row r="3580">
          <cell r="B3580" t="str">
            <v>2.1.11.01.00034</v>
          </cell>
          <cell r="C3580" t="str">
            <v xml:space="preserve">GLENCORE COM.E EXP.LTDA                           </v>
          </cell>
          <cell r="D3580">
            <v>5</v>
          </cell>
          <cell r="E3580">
            <v>0</v>
          </cell>
          <cell r="F3580">
            <v>0</v>
          </cell>
          <cell r="G3580">
            <v>0</v>
          </cell>
          <cell r="H3580">
            <v>0</v>
          </cell>
          <cell r="I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  <cell r="O3580">
            <v>0</v>
          </cell>
          <cell r="P3580">
            <v>0</v>
          </cell>
          <cell r="Q3580">
            <v>1041.97</v>
          </cell>
          <cell r="R3580">
            <v>1041.97</v>
          </cell>
          <cell r="S3580">
            <v>1041.97</v>
          </cell>
          <cell r="T3580">
            <v>1041.97</v>
          </cell>
          <cell r="U3580">
            <v>1041.97</v>
          </cell>
          <cell r="V3580">
            <v>1041.97</v>
          </cell>
          <cell r="W3580">
            <v>1041.97</v>
          </cell>
          <cell r="X3580">
            <v>1041.97</v>
          </cell>
          <cell r="Y3580">
            <v>0</v>
          </cell>
          <cell r="Z3580">
            <v>0</v>
          </cell>
          <cell r="AA3580">
            <v>0</v>
          </cell>
          <cell r="AB3580">
            <v>0</v>
          </cell>
          <cell r="AC3580">
            <v>0</v>
          </cell>
          <cell r="AD3580">
            <v>0</v>
          </cell>
          <cell r="AE3580">
            <v>0</v>
          </cell>
          <cell r="AF3580">
            <v>0</v>
          </cell>
          <cell r="AG3580">
            <v>0</v>
          </cell>
          <cell r="AH3580">
            <v>0</v>
          </cell>
          <cell r="AI3580">
            <v>0</v>
          </cell>
          <cell r="AJ3580">
            <v>0</v>
          </cell>
          <cell r="AK3580">
            <v>0</v>
          </cell>
          <cell r="AL3580">
            <v>0</v>
          </cell>
          <cell r="AM3580">
            <v>0</v>
          </cell>
          <cell r="AN3580">
            <v>0</v>
          </cell>
          <cell r="AO3580">
            <v>0</v>
          </cell>
          <cell r="AP3580">
            <v>0</v>
          </cell>
          <cell r="AQ3580">
            <v>0</v>
          </cell>
          <cell r="AR3580">
            <v>0</v>
          </cell>
          <cell r="AS3580">
            <v>0</v>
          </cell>
          <cell r="AT3580">
            <v>0</v>
          </cell>
          <cell r="AU3580">
            <v>0</v>
          </cell>
          <cell r="AV3580">
            <v>0</v>
          </cell>
          <cell r="AW3580">
            <v>0</v>
          </cell>
          <cell r="AX3580">
            <v>0</v>
          </cell>
          <cell r="AY3580">
            <v>0</v>
          </cell>
          <cell r="AZ3580">
            <v>0</v>
          </cell>
          <cell r="BA3580">
            <v>0</v>
          </cell>
          <cell r="BB3580">
            <v>0</v>
          </cell>
          <cell r="BC3580">
            <v>0</v>
          </cell>
          <cell r="BD3580">
            <v>0</v>
          </cell>
          <cell r="BE3580">
            <v>0</v>
          </cell>
          <cell r="BF3580">
            <v>0</v>
          </cell>
          <cell r="BG3580">
            <v>0</v>
          </cell>
          <cell r="BH3580">
            <v>0</v>
          </cell>
          <cell r="BI3580">
            <v>0</v>
          </cell>
          <cell r="BJ3580">
            <v>0</v>
          </cell>
          <cell r="BK3580">
            <v>0</v>
          </cell>
          <cell r="BL3580">
            <v>0</v>
          </cell>
        </row>
        <row r="3581">
          <cell r="B3581" t="str">
            <v>2.1.11.01.00035</v>
          </cell>
          <cell r="C3581" t="str">
            <v xml:space="preserve">HYDRO FERTILIZANTES LTDA                          </v>
          </cell>
          <cell r="D3581">
            <v>5</v>
          </cell>
          <cell r="E3581">
            <v>0</v>
          </cell>
          <cell r="F3581">
            <v>0</v>
          </cell>
          <cell r="G3581">
            <v>0</v>
          </cell>
          <cell r="H3581">
            <v>0</v>
          </cell>
          <cell r="I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  <cell r="O3581">
            <v>0</v>
          </cell>
          <cell r="P3581">
            <v>0</v>
          </cell>
          <cell r="AO3581">
            <v>0</v>
          </cell>
          <cell r="AP3581">
            <v>0</v>
          </cell>
          <cell r="AQ3581">
            <v>0</v>
          </cell>
          <cell r="AR3581">
            <v>0</v>
          </cell>
          <cell r="AS3581">
            <v>0</v>
          </cell>
          <cell r="AT3581">
            <v>0</v>
          </cell>
          <cell r="AU3581">
            <v>0</v>
          </cell>
          <cell r="AV3581">
            <v>0</v>
          </cell>
          <cell r="AW3581">
            <v>0</v>
          </cell>
          <cell r="AX3581">
            <v>0</v>
          </cell>
          <cell r="AY3581">
            <v>0</v>
          </cell>
          <cell r="AZ3581">
            <v>0</v>
          </cell>
          <cell r="BA3581">
            <v>0</v>
          </cell>
          <cell r="BB3581">
            <v>0</v>
          </cell>
          <cell r="BC3581">
            <v>0</v>
          </cell>
          <cell r="BD3581">
            <v>0</v>
          </cell>
          <cell r="BE3581">
            <v>0</v>
          </cell>
          <cell r="BF3581">
            <v>0</v>
          </cell>
          <cell r="BG3581">
            <v>0</v>
          </cell>
          <cell r="BH3581">
            <v>0</v>
          </cell>
          <cell r="BI3581">
            <v>0</v>
          </cell>
          <cell r="BJ3581">
            <v>0</v>
          </cell>
          <cell r="BK3581">
            <v>0</v>
          </cell>
          <cell r="BL3581">
            <v>0</v>
          </cell>
        </row>
        <row r="3582">
          <cell r="B3582" t="str">
            <v>2.1.11.01.00036</v>
          </cell>
          <cell r="C3582" t="str">
            <v xml:space="preserve">HYDRO FERTILIZANTES LTDA                          </v>
          </cell>
          <cell r="D3582">
            <v>5</v>
          </cell>
          <cell r="E3582">
            <v>0</v>
          </cell>
          <cell r="F3582">
            <v>0</v>
          </cell>
          <cell r="G3582">
            <v>0</v>
          </cell>
          <cell r="H3582">
            <v>0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AO3582">
            <v>0</v>
          </cell>
          <cell r="AP3582">
            <v>0</v>
          </cell>
          <cell r="AQ3582">
            <v>0</v>
          </cell>
          <cell r="AR3582">
            <v>0</v>
          </cell>
          <cell r="AS3582">
            <v>0</v>
          </cell>
          <cell r="AT3582">
            <v>0</v>
          </cell>
          <cell r="AU3582">
            <v>0</v>
          </cell>
          <cell r="AV3582">
            <v>0</v>
          </cell>
          <cell r="AW3582">
            <v>0</v>
          </cell>
          <cell r="AX3582">
            <v>0</v>
          </cell>
          <cell r="AY3582">
            <v>0</v>
          </cell>
          <cell r="AZ3582">
            <v>0</v>
          </cell>
          <cell r="BA3582">
            <v>0</v>
          </cell>
          <cell r="BB3582">
            <v>0</v>
          </cell>
          <cell r="BC3582">
            <v>0</v>
          </cell>
          <cell r="BD3582">
            <v>0</v>
          </cell>
          <cell r="BE3582">
            <v>0</v>
          </cell>
          <cell r="BF3582">
            <v>0</v>
          </cell>
          <cell r="BG3582">
            <v>0</v>
          </cell>
          <cell r="BH3582">
            <v>0</v>
          </cell>
          <cell r="BI3582">
            <v>0</v>
          </cell>
          <cell r="BJ3582">
            <v>0</v>
          </cell>
          <cell r="BK3582">
            <v>0</v>
          </cell>
          <cell r="BL3582">
            <v>0</v>
          </cell>
        </row>
        <row r="3583">
          <cell r="B3583" t="str">
            <v>2.1.11.01.00037</v>
          </cell>
          <cell r="C3583" t="str">
            <v xml:space="preserve">IAP S/A                                           </v>
          </cell>
          <cell r="D3583">
            <v>5</v>
          </cell>
          <cell r="E3583">
            <v>0</v>
          </cell>
          <cell r="F3583">
            <v>0</v>
          </cell>
          <cell r="G3583">
            <v>0</v>
          </cell>
          <cell r="H3583">
            <v>0</v>
          </cell>
          <cell r="I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  <cell r="O3583">
            <v>0</v>
          </cell>
          <cell r="P3583">
            <v>0</v>
          </cell>
          <cell r="Q3583">
            <v>21.96</v>
          </cell>
          <cell r="R3583">
            <v>21.96</v>
          </cell>
          <cell r="S3583">
            <v>21.96</v>
          </cell>
          <cell r="T3583">
            <v>21.96</v>
          </cell>
          <cell r="U3583">
            <v>21.96</v>
          </cell>
          <cell r="V3583">
            <v>21.96</v>
          </cell>
          <cell r="W3583">
            <v>21.96</v>
          </cell>
          <cell r="X3583">
            <v>21.96</v>
          </cell>
          <cell r="Y3583">
            <v>0</v>
          </cell>
          <cell r="Z3583">
            <v>0</v>
          </cell>
          <cell r="AA3583">
            <v>0</v>
          </cell>
          <cell r="AB3583">
            <v>0</v>
          </cell>
          <cell r="AC3583">
            <v>0</v>
          </cell>
          <cell r="AD3583">
            <v>0</v>
          </cell>
          <cell r="AE3583">
            <v>0</v>
          </cell>
          <cell r="AF3583">
            <v>0</v>
          </cell>
          <cell r="AG3583">
            <v>0</v>
          </cell>
          <cell r="AH3583">
            <v>0</v>
          </cell>
          <cell r="AI3583">
            <v>0</v>
          </cell>
          <cell r="AJ3583">
            <v>0</v>
          </cell>
          <cell r="AK3583">
            <v>0</v>
          </cell>
          <cell r="AL3583">
            <v>0</v>
          </cell>
          <cell r="AM3583">
            <v>0</v>
          </cell>
          <cell r="AN3583">
            <v>0</v>
          </cell>
          <cell r="AO3583">
            <v>0</v>
          </cell>
          <cell r="AP3583">
            <v>0</v>
          </cell>
          <cell r="AQ3583">
            <v>0</v>
          </cell>
          <cell r="AR3583">
            <v>0</v>
          </cell>
          <cell r="AS3583">
            <v>0</v>
          </cell>
          <cell r="AT3583">
            <v>0</v>
          </cell>
          <cell r="AU3583">
            <v>0</v>
          </cell>
          <cell r="AV3583">
            <v>0</v>
          </cell>
          <cell r="AW3583">
            <v>0</v>
          </cell>
          <cell r="AX3583">
            <v>0</v>
          </cell>
          <cell r="AY3583">
            <v>0</v>
          </cell>
          <cell r="AZ3583">
            <v>0</v>
          </cell>
          <cell r="BA3583">
            <v>0</v>
          </cell>
          <cell r="BB3583">
            <v>0</v>
          </cell>
          <cell r="BC3583">
            <v>0</v>
          </cell>
          <cell r="BD3583">
            <v>0</v>
          </cell>
          <cell r="BE3583">
            <v>0</v>
          </cell>
          <cell r="BF3583">
            <v>0</v>
          </cell>
          <cell r="BG3583">
            <v>0</v>
          </cell>
          <cell r="BH3583">
            <v>0</v>
          </cell>
          <cell r="BI3583">
            <v>0</v>
          </cell>
          <cell r="BJ3583">
            <v>0</v>
          </cell>
          <cell r="BK3583">
            <v>0</v>
          </cell>
          <cell r="BL3583">
            <v>0</v>
          </cell>
        </row>
        <row r="3584">
          <cell r="B3584" t="str">
            <v>2.1.11.01.00038</v>
          </cell>
          <cell r="C3584" t="str">
            <v xml:space="preserve">IPIRANGA SERRANA FERT.S/A                         </v>
          </cell>
          <cell r="D3584">
            <v>5</v>
          </cell>
          <cell r="E3584">
            <v>0</v>
          </cell>
          <cell r="F3584">
            <v>0</v>
          </cell>
          <cell r="G3584">
            <v>0</v>
          </cell>
          <cell r="H3584">
            <v>0</v>
          </cell>
          <cell r="I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  <cell r="O3584">
            <v>0</v>
          </cell>
          <cell r="P3584">
            <v>0</v>
          </cell>
          <cell r="AO3584">
            <v>0</v>
          </cell>
          <cell r="AP3584">
            <v>0</v>
          </cell>
          <cell r="AQ3584">
            <v>0</v>
          </cell>
          <cell r="AR3584">
            <v>0</v>
          </cell>
          <cell r="AS3584">
            <v>0</v>
          </cell>
          <cell r="AT3584">
            <v>0</v>
          </cell>
          <cell r="AU3584">
            <v>0</v>
          </cell>
          <cell r="AV3584">
            <v>0</v>
          </cell>
          <cell r="AW3584">
            <v>0</v>
          </cell>
          <cell r="AX3584">
            <v>0</v>
          </cell>
          <cell r="AY3584">
            <v>0</v>
          </cell>
          <cell r="AZ3584">
            <v>0</v>
          </cell>
          <cell r="BA3584">
            <v>0</v>
          </cell>
          <cell r="BB3584">
            <v>0</v>
          </cell>
          <cell r="BC3584">
            <v>0</v>
          </cell>
          <cell r="BD3584">
            <v>0</v>
          </cell>
          <cell r="BE3584">
            <v>0</v>
          </cell>
          <cell r="BF3584">
            <v>0</v>
          </cell>
          <cell r="BG3584">
            <v>0</v>
          </cell>
          <cell r="BH3584">
            <v>0</v>
          </cell>
          <cell r="BI3584">
            <v>0</v>
          </cell>
          <cell r="BJ3584">
            <v>0</v>
          </cell>
          <cell r="BK3584">
            <v>0</v>
          </cell>
          <cell r="BL3584">
            <v>0</v>
          </cell>
        </row>
        <row r="3585">
          <cell r="B3585" t="str">
            <v>2.1.11.01.00039</v>
          </cell>
          <cell r="C3585" t="str">
            <v xml:space="preserve">ITALE IND.E COM.LTDA                              </v>
          </cell>
          <cell r="D3585">
            <v>5</v>
          </cell>
          <cell r="E3585">
            <v>0</v>
          </cell>
          <cell r="F3585">
            <v>0</v>
          </cell>
          <cell r="G3585">
            <v>0</v>
          </cell>
          <cell r="H3585">
            <v>0</v>
          </cell>
          <cell r="I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  <cell r="O3585">
            <v>0</v>
          </cell>
          <cell r="P3585">
            <v>0</v>
          </cell>
          <cell r="AO3585">
            <v>0</v>
          </cell>
          <cell r="AP3585">
            <v>0</v>
          </cell>
          <cell r="AQ3585">
            <v>0</v>
          </cell>
          <cell r="AR3585">
            <v>0</v>
          </cell>
          <cell r="AS3585">
            <v>0</v>
          </cell>
          <cell r="AT3585">
            <v>0</v>
          </cell>
          <cell r="AU3585">
            <v>0</v>
          </cell>
          <cell r="AV3585">
            <v>0</v>
          </cell>
          <cell r="AW3585">
            <v>0</v>
          </cell>
          <cell r="AX3585">
            <v>0</v>
          </cell>
          <cell r="AY3585">
            <v>0</v>
          </cell>
          <cell r="AZ3585">
            <v>0</v>
          </cell>
          <cell r="BA3585">
            <v>0</v>
          </cell>
          <cell r="BB3585">
            <v>0</v>
          </cell>
          <cell r="BC3585">
            <v>0</v>
          </cell>
          <cell r="BD3585">
            <v>0</v>
          </cell>
          <cell r="BE3585">
            <v>0</v>
          </cell>
          <cell r="BF3585">
            <v>0</v>
          </cell>
          <cell r="BG3585">
            <v>0</v>
          </cell>
          <cell r="BH3585">
            <v>0</v>
          </cell>
          <cell r="BI3585">
            <v>0</v>
          </cell>
          <cell r="BJ3585">
            <v>0</v>
          </cell>
          <cell r="BK3585">
            <v>0</v>
          </cell>
          <cell r="BL3585">
            <v>0</v>
          </cell>
        </row>
        <row r="3586">
          <cell r="B3586" t="str">
            <v>2.1.11.01.00040</v>
          </cell>
          <cell r="C3586" t="str">
            <v xml:space="preserve">JALES FRETILIZANTES LTDA                          </v>
          </cell>
          <cell r="D3586">
            <v>5</v>
          </cell>
          <cell r="E3586">
            <v>0</v>
          </cell>
          <cell r="F3586">
            <v>0</v>
          </cell>
          <cell r="G3586">
            <v>0</v>
          </cell>
          <cell r="H3586">
            <v>0</v>
          </cell>
          <cell r="I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  <cell r="O3586">
            <v>0</v>
          </cell>
          <cell r="P3586">
            <v>0</v>
          </cell>
          <cell r="AO3586">
            <v>0</v>
          </cell>
          <cell r="AP3586">
            <v>0</v>
          </cell>
          <cell r="AQ3586">
            <v>0</v>
          </cell>
          <cell r="AR3586">
            <v>0</v>
          </cell>
          <cell r="AS3586">
            <v>0</v>
          </cell>
          <cell r="AT3586">
            <v>0</v>
          </cell>
          <cell r="AU3586">
            <v>0</v>
          </cell>
          <cell r="AV3586">
            <v>0</v>
          </cell>
          <cell r="AW3586">
            <v>0</v>
          </cell>
          <cell r="AX3586">
            <v>0</v>
          </cell>
          <cell r="AY3586">
            <v>0</v>
          </cell>
          <cell r="AZ3586">
            <v>0</v>
          </cell>
          <cell r="BA3586">
            <v>0</v>
          </cell>
          <cell r="BB3586">
            <v>0</v>
          </cell>
          <cell r="BC3586">
            <v>0</v>
          </cell>
          <cell r="BD3586">
            <v>0</v>
          </cell>
          <cell r="BE3586">
            <v>0</v>
          </cell>
          <cell r="BF3586">
            <v>0</v>
          </cell>
          <cell r="BG3586">
            <v>0</v>
          </cell>
          <cell r="BH3586">
            <v>0</v>
          </cell>
          <cell r="BI3586">
            <v>0</v>
          </cell>
          <cell r="BJ3586">
            <v>0</v>
          </cell>
          <cell r="BK3586">
            <v>0</v>
          </cell>
          <cell r="BL3586">
            <v>0</v>
          </cell>
        </row>
        <row r="3587">
          <cell r="B3587" t="str">
            <v>2.1.11.01.00041</v>
          </cell>
          <cell r="C3587" t="str">
            <v xml:space="preserve">JIKKENTI YAMAGUISHISMO AGROP.LTDA                 </v>
          </cell>
          <cell r="D3587">
            <v>5</v>
          </cell>
          <cell r="E3587">
            <v>0</v>
          </cell>
          <cell r="F3587">
            <v>0</v>
          </cell>
          <cell r="G3587">
            <v>0</v>
          </cell>
          <cell r="H3587">
            <v>0</v>
          </cell>
          <cell r="I3587">
            <v>0</v>
          </cell>
          <cell r="J3587">
            <v>0</v>
          </cell>
          <cell r="K3587">
            <v>0</v>
          </cell>
          <cell r="L3587">
            <v>0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  <cell r="AO3587">
            <v>0</v>
          </cell>
          <cell r="AP3587">
            <v>0</v>
          </cell>
          <cell r="AQ3587">
            <v>0</v>
          </cell>
          <cell r="AR3587">
            <v>0</v>
          </cell>
          <cell r="AS3587">
            <v>0</v>
          </cell>
          <cell r="AT3587">
            <v>0</v>
          </cell>
          <cell r="AU3587">
            <v>0</v>
          </cell>
          <cell r="AV3587">
            <v>0</v>
          </cell>
          <cell r="AW3587">
            <v>0</v>
          </cell>
          <cell r="AX3587">
            <v>0</v>
          </cell>
          <cell r="AY3587">
            <v>0</v>
          </cell>
          <cell r="AZ3587">
            <v>0</v>
          </cell>
          <cell r="BA3587">
            <v>0</v>
          </cell>
          <cell r="BB3587">
            <v>0</v>
          </cell>
          <cell r="BC3587">
            <v>0</v>
          </cell>
          <cell r="BD3587">
            <v>0</v>
          </cell>
          <cell r="BE3587">
            <v>0</v>
          </cell>
          <cell r="BF3587">
            <v>0</v>
          </cell>
          <cell r="BG3587">
            <v>0</v>
          </cell>
          <cell r="BH3587">
            <v>0</v>
          </cell>
          <cell r="BI3587">
            <v>0</v>
          </cell>
          <cell r="BJ3587">
            <v>0</v>
          </cell>
          <cell r="BK3587">
            <v>0</v>
          </cell>
          <cell r="BL3587">
            <v>0</v>
          </cell>
        </row>
        <row r="3588">
          <cell r="B3588" t="str">
            <v>2.1.11.01.00042</v>
          </cell>
          <cell r="C3588" t="str">
            <v xml:space="preserve">LARANJA LIMA INSUMOS AGRICOLAS LTDA               </v>
          </cell>
          <cell r="D3588">
            <v>5</v>
          </cell>
          <cell r="E3588">
            <v>0</v>
          </cell>
          <cell r="F3588">
            <v>0</v>
          </cell>
          <cell r="G3588">
            <v>0</v>
          </cell>
          <cell r="H3588">
            <v>0</v>
          </cell>
          <cell r="I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AO3588">
            <v>0</v>
          </cell>
          <cell r="AP3588">
            <v>0</v>
          </cell>
          <cell r="AQ3588">
            <v>0</v>
          </cell>
          <cell r="AR3588">
            <v>0</v>
          </cell>
          <cell r="AS3588">
            <v>0</v>
          </cell>
          <cell r="AT3588">
            <v>0</v>
          </cell>
          <cell r="AU3588">
            <v>0</v>
          </cell>
          <cell r="AV3588">
            <v>0</v>
          </cell>
          <cell r="AW3588">
            <v>0</v>
          </cell>
          <cell r="AX3588">
            <v>0</v>
          </cell>
          <cell r="AY3588">
            <v>0</v>
          </cell>
          <cell r="AZ3588">
            <v>0</v>
          </cell>
          <cell r="BA3588">
            <v>0</v>
          </cell>
          <cell r="BB3588">
            <v>0</v>
          </cell>
          <cell r="BC3588">
            <v>0</v>
          </cell>
          <cell r="BD3588">
            <v>0</v>
          </cell>
          <cell r="BE3588">
            <v>0</v>
          </cell>
          <cell r="BF3588">
            <v>0</v>
          </cell>
          <cell r="BG3588">
            <v>0</v>
          </cell>
          <cell r="BH3588">
            <v>0</v>
          </cell>
          <cell r="BI3588">
            <v>0</v>
          </cell>
          <cell r="BJ3588">
            <v>0</v>
          </cell>
          <cell r="BK3588">
            <v>0</v>
          </cell>
          <cell r="BL3588">
            <v>0</v>
          </cell>
        </row>
        <row r="3589">
          <cell r="B3589" t="str">
            <v>2.1.11.01.00043</v>
          </cell>
          <cell r="C3589" t="str">
            <v xml:space="preserve">LARISSA AGROP. LTDA                               </v>
          </cell>
          <cell r="D3589">
            <v>5</v>
          </cell>
          <cell r="E3589">
            <v>0</v>
          </cell>
          <cell r="F3589">
            <v>0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>
            <v>0</v>
          </cell>
          <cell r="S3589">
            <v>0</v>
          </cell>
          <cell r="T3589">
            <v>0</v>
          </cell>
          <cell r="U3589">
            <v>0</v>
          </cell>
          <cell r="V3589">
            <v>0</v>
          </cell>
          <cell r="W3589">
            <v>0</v>
          </cell>
          <cell r="X3589">
            <v>0</v>
          </cell>
          <cell r="Y3589">
            <v>-3</v>
          </cell>
          <cell r="Z3589">
            <v>-3</v>
          </cell>
          <cell r="AA3589">
            <v>-3</v>
          </cell>
          <cell r="AB3589">
            <v>0</v>
          </cell>
          <cell r="AC3589">
            <v>0</v>
          </cell>
          <cell r="AD3589">
            <v>0</v>
          </cell>
          <cell r="AE3589">
            <v>0</v>
          </cell>
          <cell r="AF3589">
            <v>0</v>
          </cell>
          <cell r="AG3589">
            <v>0</v>
          </cell>
          <cell r="AH3589">
            <v>0</v>
          </cell>
          <cell r="AI3589">
            <v>0</v>
          </cell>
          <cell r="AJ3589">
            <v>0</v>
          </cell>
          <cell r="AK3589">
            <v>0</v>
          </cell>
          <cell r="AL3589">
            <v>0</v>
          </cell>
          <cell r="AM3589">
            <v>0</v>
          </cell>
          <cell r="AN3589">
            <v>0</v>
          </cell>
          <cell r="AO3589">
            <v>0</v>
          </cell>
          <cell r="AP3589">
            <v>0</v>
          </cell>
          <cell r="AQ3589">
            <v>0</v>
          </cell>
          <cell r="AR3589">
            <v>0</v>
          </cell>
          <cell r="AS3589">
            <v>0</v>
          </cell>
          <cell r="AT3589">
            <v>0</v>
          </cell>
          <cell r="AU3589">
            <v>0</v>
          </cell>
          <cell r="AV3589">
            <v>0</v>
          </cell>
          <cell r="AW3589">
            <v>0</v>
          </cell>
          <cell r="AX3589">
            <v>0</v>
          </cell>
          <cell r="AY3589">
            <v>0</v>
          </cell>
          <cell r="AZ3589">
            <v>0</v>
          </cell>
          <cell r="BA3589">
            <v>0</v>
          </cell>
          <cell r="BB3589">
            <v>0</v>
          </cell>
          <cell r="BC3589">
            <v>0</v>
          </cell>
          <cell r="BD3589">
            <v>0</v>
          </cell>
          <cell r="BE3589">
            <v>0</v>
          </cell>
          <cell r="BF3589">
            <v>0</v>
          </cell>
          <cell r="BG3589">
            <v>0</v>
          </cell>
          <cell r="BH3589">
            <v>0</v>
          </cell>
          <cell r="BI3589">
            <v>0</v>
          </cell>
          <cell r="BJ3589">
            <v>0</v>
          </cell>
          <cell r="BK3589">
            <v>0</v>
          </cell>
          <cell r="BL3589">
            <v>0</v>
          </cell>
        </row>
        <row r="3590">
          <cell r="B3590" t="str">
            <v>2.1.11.01.00044</v>
          </cell>
          <cell r="C3590" t="str">
            <v xml:space="preserve">LIMEIRENSE S/A                                    </v>
          </cell>
          <cell r="D3590">
            <v>5</v>
          </cell>
          <cell r="E3590">
            <v>0</v>
          </cell>
          <cell r="F3590">
            <v>0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  <cell r="O3590">
            <v>0</v>
          </cell>
          <cell r="P3590">
            <v>0</v>
          </cell>
          <cell r="Q3590">
            <v>266.2</v>
          </cell>
          <cell r="R3590">
            <v>266.2</v>
          </cell>
          <cell r="S3590">
            <v>266.2</v>
          </cell>
          <cell r="T3590">
            <v>266.2</v>
          </cell>
          <cell r="U3590">
            <v>266.2</v>
          </cell>
          <cell r="V3590">
            <v>266.2</v>
          </cell>
          <cell r="W3590">
            <v>266.2</v>
          </cell>
          <cell r="X3590">
            <v>266.2</v>
          </cell>
          <cell r="Y3590">
            <v>0</v>
          </cell>
          <cell r="Z3590">
            <v>0</v>
          </cell>
          <cell r="AA3590">
            <v>0</v>
          </cell>
          <cell r="AB3590">
            <v>0</v>
          </cell>
          <cell r="AC3590">
            <v>0</v>
          </cell>
          <cell r="AD3590">
            <v>0</v>
          </cell>
          <cell r="AE3590">
            <v>0</v>
          </cell>
          <cell r="AF3590">
            <v>0</v>
          </cell>
          <cell r="AG3590">
            <v>0</v>
          </cell>
          <cell r="AH3590">
            <v>0</v>
          </cell>
          <cell r="AI3590">
            <v>0</v>
          </cell>
          <cell r="AJ3590">
            <v>0</v>
          </cell>
          <cell r="AK3590">
            <v>0</v>
          </cell>
          <cell r="AL3590">
            <v>0</v>
          </cell>
          <cell r="AM3590">
            <v>0</v>
          </cell>
          <cell r="AN3590">
            <v>0</v>
          </cell>
          <cell r="AO3590">
            <v>0</v>
          </cell>
          <cell r="AP3590">
            <v>0</v>
          </cell>
          <cell r="AQ3590">
            <v>0</v>
          </cell>
          <cell r="AR3590">
            <v>0</v>
          </cell>
          <cell r="AS3590">
            <v>0</v>
          </cell>
          <cell r="AT3590">
            <v>0</v>
          </cell>
          <cell r="AU3590">
            <v>0</v>
          </cell>
          <cell r="AV3590">
            <v>0</v>
          </cell>
          <cell r="AW3590">
            <v>0</v>
          </cell>
          <cell r="AX3590">
            <v>0</v>
          </cell>
          <cell r="AY3590">
            <v>0</v>
          </cell>
          <cell r="AZ3590">
            <v>0</v>
          </cell>
          <cell r="BA3590">
            <v>0</v>
          </cell>
          <cell r="BB3590">
            <v>0</v>
          </cell>
          <cell r="BC3590">
            <v>0</v>
          </cell>
          <cell r="BD3590">
            <v>0</v>
          </cell>
          <cell r="BE3590">
            <v>0</v>
          </cell>
          <cell r="BF3590">
            <v>0</v>
          </cell>
          <cell r="BG3590">
            <v>0</v>
          </cell>
          <cell r="BH3590">
            <v>0</v>
          </cell>
          <cell r="BI3590">
            <v>0</v>
          </cell>
          <cell r="BJ3590">
            <v>0</v>
          </cell>
          <cell r="BK3590">
            <v>0</v>
          </cell>
          <cell r="BL3590">
            <v>0</v>
          </cell>
        </row>
        <row r="3591">
          <cell r="B3591" t="str">
            <v>2.1.11.01.00045</v>
          </cell>
          <cell r="C3591" t="str">
            <v xml:space="preserve">MACROFERTIL IND.COM.DE FERTILIZ.LTDA              </v>
          </cell>
          <cell r="D3591">
            <v>5</v>
          </cell>
          <cell r="E3591">
            <v>0</v>
          </cell>
          <cell r="F3591">
            <v>0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  <cell r="O3591">
            <v>0</v>
          </cell>
          <cell r="P3591">
            <v>0</v>
          </cell>
          <cell r="Q3591">
            <v>0.17</v>
          </cell>
          <cell r="R3591">
            <v>0.17</v>
          </cell>
          <cell r="S3591">
            <v>334223.25</v>
          </cell>
          <cell r="T3591">
            <v>30555.66</v>
          </cell>
          <cell r="U3591">
            <v>89780.31</v>
          </cell>
          <cell r="V3591">
            <v>334056.58</v>
          </cell>
          <cell r="W3591">
            <v>744422.40000000002</v>
          </cell>
          <cell r="X3591">
            <v>696621.85</v>
          </cell>
          <cell r="Y3591">
            <v>808099.56</v>
          </cell>
          <cell r="Z3591">
            <v>30958.69</v>
          </cell>
          <cell r="AA3591">
            <v>9231.9</v>
          </cell>
          <cell r="AB3591">
            <v>0.57999999999999996</v>
          </cell>
          <cell r="AC3591">
            <v>0.57999999999999996</v>
          </cell>
          <cell r="AD3591">
            <v>0.57999999999999996</v>
          </cell>
          <cell r="AE3591">
            <v>0.57999999999999996</v>
          </cell>
          <cell r="AF3591">
            <v>64849.59</v>
          </cell>
          <cell r="AG3591">
            <v>277399.40000000002</v>
          </cell>
          <cell r="AH3591">
            <v>549268.38</v>
          </cell>
          <cell r="AI3591">
            <v>411890.31</v>
          </cell>
          <cell r="AJ3591">
            <v>3214.070000000007</v>
          </cell>
          <cell r="AK3591">
            <v>3214.070000000007</v>
          </cell>
          <cell r="AL3591">
            <v>423744.09</v>
          </cell>
          <cell r="AM3591">
            <v>1.3099999999976717</v>
          </cell>
          <cell r="AN3591">
            <v>-2.3283597272438783E-12</v>
          </cell>
          <cell r="AO3591">
            <v>0</v>
          </cell>
          <cell r="AP3591">
            <v>0</v>
          </cell>
          <cell r="AQ3591">
            <v>0</v>
          </cell>
          <cell r="AR3591">
            <v>0</v>
          </cell>
          <cell r="AS3591">
            <v>0</v>
          </cell>
          <cell r="AT3591">
            <v>0</v>
          </cell>
          <cell r="AU3591">
            <v>0</v>
          </cell>
          <cell r="AV3591">
            <v>0</v>
          </cell>
          <cell r="AW3591">
            <v>0</v>
          </cell>
          <cell r="AX3591">
            <v>0</v>
          </cell>
          <cell r="AY3591">
            <v>0</v>
          </cell>
          <cell r="AZ3591">
            <v>0</v>
          </cell>
          <cell r="BA3591">
            <v>0</v>
          </cell>
          <cell r="BB3591">
            <v>0</v>
          </cell>
          <cell r="BC3591">
            <v>0</v>
          </cell>
          <cell r="BD3591">
            <v>0</v>
          </cell>
          <cell r="BE3591">
            <v>0</v>
          </cell>
          <cell r="BF3591">
            <v>0</v>
          </cell>
          <cell r="BG3591">
            <v>0</v>
          </cell>
          <cell r="BH3591">
            <v>0</v>
          </cell>
          <cell r="BI3591">
            <v>0</v>
          </cell>
          <cell r="BJ3591">
            <v>0</v>
          </cell>
          <cell r="BK3591">
            <v>0</v>
          </cell>
          <cell r="BL3591">
            <v>0</v>
          </cell>
        </row>
        <row r="3592">
          <cell r="B3592" t="str">
            <v>2.1.11.01.00046</v>
          </cell>
          <cell r="C3592" t="str">
            <v xml:space="preserve">MANAH S/A                                         </v>
          </cell>
          <cell r="D3592">
            <v>5</v>
          </cell>
          <cell r="E3592">
            <v>0</v>
          </cell>
          <cell r="F3592">
            <v>0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  <cell r="O3592">
            <v>0</v>
          </cell>
          <cell r="P3592">
            <v>0</v>
          </cell>
          <cell r="Q3592">
            <v>60792.59</v>
          </cell>
          <cell r="R3592">
            <v>60792.59</v>
          </cell>
          <cell r="S3592">
            <v>60792.59</v>
          </cell>
          <cell r="T3592">
            <v>60792.59</v>
          </cell>
          <cell r="U3592">
            <v>60227.49</v>
          </cell>
          <cell r="V3592">
            <v>60227.49</v>
          </cell>
          <cell r="W3592">
            <v>-968562.26</v>
          </cell>
          <cell r="X3592">
            <v>-968562.26</v>
          </cell>
          <cell r="Y3592">
            <v>565.1</v>
          </cell>
          <cell r="Z3592">
            <v>-9386.93</v>
          </cell>
          <cell r="AA3592">
            <v>-9386.93</v>
          </cell>
          <cell r="AB3592">
            <v>-9386.93</v>
          </cell>
          <cell r="AC3592">
            <v>-9386.93</v>
          </cell>
          <cell r="AD3592">
            <v>-13020.95</v>
          </cell>
          <cell r="AE3592">
            <v>-13020.95</v>
          </cell>
          <cell r="AF3592">
            <v>565.09999999999854</v>
          </cell>
          <cell r="AG3592">
            <v>565.09999999999854</v>
          </cell>
          <cell r="AH3592">
            <v>565.09999999999854</v>
          </cell>
          <cell r="AI3592">
            <v>565.09999999999854</v>
          </cell>
          <cell r="AJ3592">
            <v>565.09999999999854</v>
          </cell>
          <cell r="AK3592">
            <v>565.09999999999854</v>
          </cell>
          <cell r="AL3592">
            <v>565.09999999999854</v>
          </cell>
          <cell r="AM3592">
            <v>565.09999999999854</v>
          </cell>
          <cell r="AN3592">
            <v>565.09999999999854</v>
          </cell>
          <cell r="AO3592">
            <v>0</v>
          </cell>
          <cell r="AP3592">
            <v>0</v>
          </cell>
          <cell r="AQ3592">
            <v>0</v>
          </cell>
          <cell r="AR3592">
            <v>0</v>
          </cell>
          <cell r="AS3592">
            <v>0</v>
          </cell>
          <cell r="AT3592">
            <v>0</v>
          </cell>
          <cell r="AU3592">
            <v>0</v>
          </cell>
          <cell r="AV3592">
            <v>0</v>
          </cell>
          <cell r="AW3592">
            <v>0</v>
          </cell>
          <cell r="AX3592">
            <v>0</v>
          </cell>
          <cell r="AY3592">
            <v>0</v>
          </cell>
          <cell r="AZ3592">
            <v>0</v>
          </cell>
          <cell r="BA3592">
            <v>0</v>
          </cell>
          <cell r="BB3592">
            <v>0</v>
          </cell>
          <cell r="BC3592">
            <v>0</v>
          </cell>
          <cell r="BD3592">
            <v>0</v>
          </cell>
          <cell r="BE3592">
            <v>0</v>
          </cell>
          <cell r="BF3592">
            <v>0</v>
          </cell>
          <cell r="BG3592">
            <v>0</v>
          </cell>
          <cell r="BH3592">
            <v>0</v>
          </cell>
          <cell r="BI3592">
            <v>0</v>
          </cell>
          <cell r="BJ3592">
            <v>0</v>
          </cell>
          <cell r="BK3592">
            <v>0</v>
          </cell>
          <cell r="BL3592">
            <v>0</v>
          </cell>
        </row>
        <row r="3593">
          <cell r="B3593" t="str">
            <v>2.1.11.01.00047</v>
          </cell>
          <cell r="C3593" t="str">
            <v xml:space="preserve">NITROBRAS IND.FERTILIZANTES LTDA                  </v>
          </cell>
          <cell r="D3593">
            <v>5</v>
          </cell>
          <cell r="E3593">
            <v>0</v>
          </cell>
          <cell r="F3593">
            <v>0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  <cell r="O3593">
            <v>0</v>
          </cell>
          <cell r="P3593">
            <v>0</v>
          </cell>
          <cell r="AO3593">
            <v>0</v>
          </cell>
          <cell r="AP3593">
            <v>0</v>
          </cell>
          <cell r="AQ3593">
            <v>0</v>
          </cell>
          <cell r="AR3593">
            <v>0</v>
          </cell>
          <cell r="AS3593">
            <v>0</v>
          </cell>
          <cell r="AT3593">
            <v>0</v>
          </cell>
          <cell r="AU3593">
            <v>0</v>
          </cell>
          <cell r="AV3593">
            <v>0</v>
          </cell>
          <cell r="AW3593">
            <v>0</v>
          </cell>
          <cell r="AX3593">
            <v>0</v>
          </cell>
          <cell r="AY3593">
            <v>0</v>
          </cell>
          <cell r="AZ3593">
            <v>0</v>
          </cell>
          <cell r="BA3593">
            <v>0</v>
          </cell>
          <cell r="BB3593">
            <v>0</v>
          </cell>
          <cell r="BC3593">
            <v>0</v>
          </cell>
          <cell r="BD3593">
            <v>0</v>
          </cell>
          <cell r="BE3593">
            <v>0</v>
          </cell>
          <cell r="BF3593">
            <v>0</v>
          </cell>
          <cell r="BG3593">
            <v>0</v>
          </cell>
          <cell r="BH3593">
            <v>0</v>
          </cell>
          <cell r="BI3593">
            <v>0</v>
          </cell>
          <cell r="BJ3593">
            <v>0</v>
          </cell>
          <cell r="BK3593">
            <v>0</v>
          </cell>
          <cell r="BL3593">
            <v>0</v>
          </cell>
        </row>
        <row r="3594">
          <cell r="B3594" t="str">
            <v>2.1.11.01.00048</v>
          </cell>
          <cell r="C3594" t="str">
            <v xml:space="preserve">NUTRI PLANT INDUSTRIA E COMERCIO LTDA             </v>
          </cell>
          <cell r="D3594">
            <v>5</v>
          </cell>
          <cell r="E3594">
            <v>0</v>
          </cell>
          <cell r="F3594">
            <v>0</v>
          </cell>
          <cell r="G3594">
            <v>0</v>
          </cell>
          <cell r="H3594">
            <v>0</v>
          </cell>
          <cell r="I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  <cell r="O3594">
            <v>0</v>
          </cell>
          <cell r="P3594">
            <v>0</v>
          </cell>
          <cell r="Q3594">
            <v>75</v>
          </cell>
          <cell r="R3594">
            <v>75</v>
          </cell>
          <cell r="S3594">
            <v>75</v>
          </cell>
          <cell r="T3594">
            <v>75</v>
          </cell>
          <cell r="U3594">
            <v>75</v>
          </cell>
          <cell r="V3594">
            <v>75</v>
          </cell>
          <cell r="W3594">
            <v>75</v>
          </cell>
          <cell r="X3594">
            <v>75</v>
          </cell>
          <cell r="Y3594">
            <v>0</v>
          </cell>
          <cell r="Z3594">
            <v>0</v>
          </cell>
          <cell r="AA3594">
            <v>0</v>
          </cell>
          <cell r="AB3594">
            <v>0</v>
          </cell>
          <cell r="AC3594">
            <v>0</v>
          </cell>
          <cell r="AD3594">
            <v>0</v>
          </cell>
          <cell r="AE3594">
            <v>0</v>
          </cell>
          <cell r="AF3594">
            <v>0</v>
          </cell>
          <cell r="AG3594">
            <v>0</v>
          </cell>
          <cell r="AH3594">
            <v>0</v>
          </cell>
          <cell r="AI3594">
            <v>0</v>
          </cell>
          <cell r="AJ3594">
            <v>0</v>
          </cell>
          <cell r="AK3594">
            <v>0</v>
          </cell>
          <cell r="AL3594">
            <v>27664</v>
          </cell>
          <cell r="AM3594">
            <v>27664</v>
          </cell>
          <cell r="AN3594">
            <v>0</v>
          </cell>
          <cell r="AO3594">
            <v>0</v>
          </cell>
          <cell r="AP3594">
            <v>0</v>
          </cell>
          <cell r="AQ3594">
            <v>0</v>
          </cell>
          <cell r="AR3594">
            <v>0</v>
          </cell>
          <cell r="AS3594">
            <v>0</v>
          </cell>
          <cell r="AT3594">
            <v>0</v>
          </cell>
          <cell r="AU3594">
            <v>0</v>
          </cell>
          <cell r="AV3594">
            <v>0</v>
          </cell>
          <cell r="AW3594">
            <v>0</v>
          </cell>
          <cell r="AX3594">
            <v>0</v>
          </cell>
          <cell r="AY3594">
            <v>0</v>
          </cell>
          <cell r="AZ3594">
            <v>0</v>
          </cell>
          <cell r="BA3594">
            <v>0</v>
          </cell>
          <cell r="BB3594">
            <v>0</v>
          </cell>
          <cell r="BC3594">
            <v>0</v>
          </cell>
          <cell r="BD3594">
            <v>0</v>
          </cell>
          <cell r="BE3594">
            <v>0</v>
          </cell>
          <cell r="BF3594">
            <v>0</v>
          </cell>
          <cell r="BG3594">
            <v>0</v>
          </cell>
          <cell r="BH3594">
            <v>0</v>
          </cell>
          <cell r="BI3594">
            <v>0</v>
          </cell>
          <cell r="BJ3594">
            <v>0</v>
          </cell>
          <cell r="BK3594">
            <v>0</v>
          </cell>
          <cell r="BL3594">
            <v>0</v>
          </cell>
        </row>
        <row r="3595">
          <cell r="B3595" t="str">
            <v>2.1.11.01.00049</v>
          </cell>
          <cell r="C3595" t="str">
            <v xml:space="preserve">OVETRIL O.VEG.TREZE TILIAS LTDA                   </v>
          </cell>
          <cell r="D3595">
            <v>5</v>
          </cell>
          <cell r="E3595">
            <v>0</v>
          </cell>
          <cell r="F3595">
            <v>0</v>
          </cell>
          <cell r="G3595">
            <v>0</v>
          </cell>
          <cell r="H3595">
            <v>0</v>
          </cell>
          <cell r="I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  <cell r="O3595">
            <v>0</v>
          </cell>
          <cell r="P3595">
            <v>0</v>
          </cell>
          <cell r="Q3595">
            <v>66626.179999999993</v>
          </cell>
          <cell r="R3595">
            <v>63475.78</v>
          </cell>
          <cell r="S3595">
            <v>63475.78</v>
          </cell>
          <cell r="T3595">
            <v>63475.78</v>
          </cell>
          <cell r="U3595">
            <v>63475.78</v>
          </cell>
          <cell r="V3595">
            <v>63475.78</v>
          </cell>
          <cell r="W3595">
            <v>63475.78</v>
          </cell>
          <cell r="X3595">
            <v>63475.78</v>
          </cell>
          <cell r="Y3595">
            <v>0</v>
          </cell>
          <cell r="Z3595">
            <v>0</v>
          </cell>
          <cell r="AA3595">
            <v>0</v>
          </cell>
          <cell r="AB3595">
            <v>0</v>
          </cell>
          <cell r="AC3595">
            <v>0</v>
          </cell>
          <cell r="AD3595">
            <v>0</v>
          </cell>
          <cell r="AE3595">
            <v>0</v>
          </cell>
          <cell r="AF3595">
            <v>0</v>
          </cell>
          <cell r="AG3595">
            <v>0</v>
          </cell>
          <cell r="AH3595">
            <v>0</v>
          </cell>
          <cell r="AI3595">
            <v>0</v>
          </cell>
          <cell r="AJ3595">
            <v>0</v>
          </cell>
          <cell r="AK3595">
            <v>0</v>
          </cell>
          <cell r="AL3595">
            <v>0</v>
          </cell>
          <cell r="AM3595">
            <v>0</v>
          </cell>
          <cell r="AN3595">
            <v>0</v>
          </cell>
          <cell r="AO3595">
            <v>0</v>
          </cell>
          <cell r="AP3595">
            <v>0</v>
          </cell>
          <cell r="AQ3595">
            <v>0</v>
          </cell>
          <cell r="AR3595">
            <v>0</v>
          </cell>
          <cell r="AS3595">
            <v>0</v>
          </cell>
          <cell r="AT3595">
            <v>0</v>
          </cell>
          <cell r="AU3595">
            <v>0</v>
          </cell>
          <cell r="AV3595">
            <v>0</v>
          </cell>
          <cell r="AW3595">
            <v>0</v>
          </cell>
          <cell r="AX3595">
            <v>0</v>
          </cell>
          <cell r="AY3595">
            <v>0</v>
          </cell>
          <cell r="AZ3595">
            <v>0</v>
          </cell>
          <cell r="BA3595">
            <v>0</v>
          </cell>
          <cell r="BB3595">
            <v>0</v>
          </cell>
          <cell r="BC3595">
            <v>0</v>
          </cell>
          <cell r="BD3595">
            <v>0</v>
          </cell>
          <cell r="BE3595">
            <v>0</v>
          </cell>
          <cell r="BF3595">
            <v>0</v>
          </cell>
          <cell r="BG3595">
            <v>0</v>
          </cell>
          <cell r="BH3595">
            <v>0</v>
          </cell>
          <cell r="BI3595">
            <v>0</v>
          </cell>
          <cell r="BJ3595">
            <v>0</v>
          </cell>
          <cell r="BK3595">
            <v>0</v>
          </cell>
          <cell r="BL3595">
            <v>0</v>
          </cell>
        </row>
        <row r="3596">
          <cell r="B3596" t="str">
            <v>2.1.11.01.00050</v>
          </cell>
          <cell r="C3596" t="str">
            <v xml:space="preserve">PENINSULA AGRO INDUSTRIAL E COML.LTDA             </v>
          </cell>
          <cell r="D3596">
            <v>5</v>
          </cell>
          <cell r="E3596">
            <v>0</v>
          </cell>
          <cell r="F3596">
            <v>0</v>
          </cell>
          <cell r="G3596">
            <v>0</v>
          </cell>
          <cell r="H3596">
            <v>0</v>
          </cell>
          <cell r="I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  <cell r="O3596">
            <v>0</v>
          </cell>
          <cell r="P3596">
            <v>0</v>
          </cell>
          <cell r="Q3596">
            <v>21857.61</v>
          </cell>
          <cell r="R3596">
            <v>21857.61</v>
          </cell>
          <cell r="S3596">
            <v>237.99</v>
          </cell>
          <cell r="T3596">
            <v>237.99</v>
          </cell>
          <cell r="U3596">
            <v>237.99</v>
          </cell>
          <cell r="V3596">
            <v>237.99</v>
          </cell>
          <cell r="W3596">
            <v>237.99</v>
          </cell>
          <cell r="X3596">
            <v>237.99</v>
          </cell>
          <cell r="Y3596">
            <v>0</v>
          </cell>
          <cell r="Z3596">
            <v>0</v>
          </cell>
          <cell r="AA3596">
            <v>0</v>
          </cell>
          <cell r="AB3596">
            <v>0</v>
          </cell>
          <cell r="AC3596">
            <v>0</v>
          </cell>
          <cell r="AD3596">
            <v>0</v>
          </cell>
          <cell r="AE3596">
            <v>0</v>
          </cell>
          <cell r="AF3596">
            <v>0</v>
          </cell>
          <cell r="AG3596">
            <v>0</v>
          </cell>
          <cell r="AH3596">
            <v>0</v>
          </cell>
          <cell r="AI3596">
            <v>0</v>
          </cell>
          <cell r="AJ3596">
            <v>0</v>
          </cell>
          <cell r="AK3596">
            <v>0</v>
          </cell>
          <cell r="AL3596">
            <v>0</v>
          </cell>
          <cell r="AM3596">
            <v>0</v>
          </cell>
          <cell r="AN3596">
            <v>0</v>
          </cell>
          <cell r="AO3596">
            <v>0</v>
          </cell>
          <cell r="AP3596">
            <v>0</v>
          </cell>
          <cell r="AQ3596">
            <v>0</v>
          </cell>
          <cell r="AR3596">
            <v>0</v>
          </cell>
          <cell r="AS3596">
            <v>0</v>
          </cell>
          <cell r="AT3596">
            <v>0</v>
          </cell>
          <cell r="AU3596">
            <v>0</v>
          </cell>
          <cell r="AV3596">
            <v>0</v>
          </cell>
          <cell r="AW3596">
            <v>0</v>
          </cell>
          <cell r="AX3596">
            <v>0</v>
          </cell>
          <cell r="AY3596">
            <v>0</v>
          </cell>
          <cell r="AZ3596">
            <v>0</v>
          </cell>
          <cell r="BA3596">
            <v>0</v>
          </cell>
          <cell r="BB3596">
            <v>0</v>
          </cell>
          <cell r="BC3596">
            <v>0</v>
          </cell>
          <cell r="BD3596">
            <v>0</v>
          </cell>
          <cell r="BE3596">
            <v>0</v>
          </cell>
          <cell r="BF3596">
            <v>0</v>
          </cell>
          <cell r="BG3596">
            <v>0</v>
          </cell>
          <cell r="BH3596">
            <v>0</v>
          </cell>
          <cell r="BI3596">
            <v>0</v>
          </cell>
          <cell r="BJ3596">
            <v>0</v>
          </cell>
          <cell r="BK3596">
            <v>0</v>
          </cell>
          <cell r="BL3596">
            <v>0</v>
          </cell>
        </row>
        <row r="3597">
          <cell r="B3597" t="str">
            <v>2.1.11.01.00051</v>
          </cell>
          <cell r="C3597" t="str">
            <v xml:space="preserve">PLASTICOS CAMARGOS IND.COM.LTDA                   </v>
          </cell>
          <cell r="D3597">
            <v>5</v>
          </cell>
          <cell r="E3597">
            <v>0</v>
          </cell>
          <cell r="F3597">
            <v>0</v>
          </cell>
          <cell r="G3597">
            <v>0</v>
          </cell>
          <cell r="H3597">
            <v>0</v>
          </cell>
          <cell r="I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  <cell r="O3597">
            <v>0</v>
          </cell>
          <cell r="P3597">
            <v>0</v>
          </cell>
          <cell r="AO3597">
            <v>0</v>
          </cell>
          <cell r="AP3597">
            <v>0</v>
          </cell>
          <cell r="AQ3597">
            <v>0</v>
          </cell>
          <cell r="AR3597">
            <v>0</v>
          </cell>
          <cell r="AS3597">
            <v>0</v>
          </cell>
          <cell r="AT3597">
            <v>0</v>
          </cell>
          <cell r="AU3597">
            <v>0</v>
          </cell>
          <cell r="AV3597">
            <v>0</v>
          </cell>
          <cell r="AW3597">
            <v>0</v>
          </cell>
          <cell r="AX3597">
            <v>0</v>
          </cell>
          <cell r="AY3597">
            <v>0</v>
          </cell>
          <cell r="AZ3597">
            <v>0</v>
          </cell>
          <cell r="BA3597">
            <v>0</v>
          </cell>
          <cell r="BB3597">
            <v>0</v>
          </cell>
          <cell r="BC3597">
            <v>0</v>
          </cell>
          <cell r="BD3597">
            <v>0</v>
          </cell>
          <cell r="BE3597">
            <v>0</v>
          </cell>
          <cell r="BF3597">
            <v>0</v>
          </cell>
          <cell r="BG3597">
            <v>0</v>
          </cell>
          <cell r="BH3597">
            <v>0</v>
          </cell>
          <cell r="BI3597">
            <v>0</v>
          </cell>
          <cell r="BJ3597">
            <v>0</v>
          </cell>
          <cell r="BK3597">
            <v>0</v>
          </cell>
          <cell r="BL3597">
            <v>0</v>
          </cell>
        </row>
        <row r="3598">
          <cell r="B3598" t="str">
            <v>2.1.11.01.00052</v>
          </cell>
          <cell r="C3598" t="str">
            <v xml:space="preserve">PROFLORA COMERCIO E REPRESENTACOES LTDA           </v>
          </cell>
          <cell r="D3598">
            <v>5</v>
          </cell>
          <cell r="E3598">
            <v>0</v>
          </cell>
          <cell r="F3598">
            <v>0</v>
          </cell>
          <cell r="G3598">
            <v>0</v>
          </cell>
          <cell r="H3598">
            <v>0</v>
          </cell>
          <cell r="I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  <cell r="O3598">
            <v>0</v>
          </cell>
          <cell r="P3598">
            <v>0</v>
          </cell>
          <cell r="AO3598">
            <v>0</v>
          </cell>
          <cell r="AP3598">
            <v>0</v>
          </cell>
          <cell r="AQ3598">
            <v>0</v>
          </cell>
          <cell r="AR3598">
            <v>0</v>
          </cell>
          <cell r="AS3598">
            <v>0</v>
          </cell>
          <cell r="AT3598">
            <v>0</v>
          </cell>
          <cell r="AU3598">
            <v>0</v>
          </cell>
          <cell r="AV3598">
            <v>0</v>
          </cell>
          <cell r="AW3598">
            <v>0</v>
          </cell>
          <cell r="AX3598">
            <v>0</v>
          </cell>
          <cell r="AY3598">
            <v>0</v>
          </cell>
          <cell r="AZ3598">
            <v>0</v>
          </cell>
          <cell r="BA3598">
            <v>0</v>
          </cell>
          <cell r="BB3598">
            <v>0</v>
          </cell>
          <cell r="BC3598">
            <v>0</v>
          </cell>
          <cell r="BD3598">
            <v>0</v>
          </cell>
          <cell r="BE3598">
            <v>0</v>
          </cell>
          <cell r="BF3598">
            <v>0</v>
          </cell>
          <cell r="BG3598">
            <v>0</v>
          </cell>
          <cell r="BH3598">
            <v>0</v>
          </cell>
          <cell r="BI3598">
            <v>0</v>
          </cell>
          <cell r="BJ3598">
            <v>0</v>
          </cell>
          <cell r="BK3598">
            <v>0</v>
          </cell>
          <cell r="BL3598">
            <v>0</v>
          </cell>
        </row>
        <row r="3599">
          <cell r="B3599" t="str">
            <v>2.1.11.01.00053</v>
          </cell>
          <cell r="C3599" t="str">
            <v xml:space="preserve">PROFLORA COMERCIO E REPRESENTACOES LTDA           </v>
          </cell>
          <cell r="D3599">
            <v>5</v>
          </cell>
          <cell r="E3599">
            <v>0</v>
          </cell>
          <cell r="F3599">
            <v>0</v>
          </cell>
          <cell r="G3599">
            <v>0</v>
          </cell>
          <cell r="H3599">
            <v>0</v>
          </cell>
          <cell r="I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AO3599">
            <v>0</v>
          </cell>
          <cell r="AP3599">
            <v>0</v>
          </cell>
          <cell r="AQ3599">
            <v>0</v>
          </cell>
          <cell r="AR3599">
            <v>0</v>
          </cell>
          <cell r="AS3599">
            <v>0</v>
          </cell>
          <cell r="AT3599">
            <v>0</v>
          </cell>
          <cell r="AU3599">
            <v>0</v>
          </cell>
          <cell r="AV3599">
            <v>0</v>
          </cell>
          <cell r="AW3599">
            <v>0</v>
          </cell>
          <cell r="AX3599">
            <v>0</v>
          </cell>
          <cell r="AY3599">
            <v>0</v>
          </cell>
          <cell r="AZ3599">
            <v>0</v>
          </cell>
          <cell r="BA3599">
            <v>0</v>
          </cell>
          <cell r="BB3599">
            <v>0</v>
          </cell>
          <cell r="BC3599">
            <v>0</v>
          </cell>
          <cell r="BD3599">
            <v>0</v>
          </cell>
          <cell r="BE3599">
            <v>0</v>
          </cell>
          <cell r="BF3599">
            <v>0</v>
          </cell>
          <cell r="BG3599">
            <v>0</v>
          </cell>
          <cell r="BH3599">
            <v>0</v>
          </cell>
          <cell r="BI3599">
            <v>0</v>
          </cell>
          <cell r="BJ3599">
            <v>0</v>
          </cell>
          <cell r="BK3599">
            <v>0</v>
          </cell>
          <cell r="BL3599">
            <v>0</v>
          </cell>
        </row>
        <row r="3600">
          <cell r="B3600" t="str">
            <v>2.1.11.01.00054</v>
          </cell>
          <cell r="C3600" t="str">
            <v xml:space="preserve">SOLO VIVO IND. E COM                              </v>
          </cell>
          <cell r="D3600">
            <v>5</v>
          </cell>
          <cell r="E3600">
            <v>0</v>
          </cell>
          <cell r="F3600">
            <v>0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  <cell r="O3600">
            <v>0</v>
          </cell>
          <cell r="P3600">
            <v>0</v>
          </cell>
          <cell r="AO3600">
            <v>0</v>
          </cell>
          <cell r="AP3600">
            <v>0</v>
          </cell>
          <cell r="AQ3600">
            <v>0</v>
          </cell>
          <cell r="AR3600">
            <v>0</v>
          </cell>
          <cell r="AS3600">
            <v>0</v>
          </cell>
          <cell r="AT3600">
            <v>0</v>
          </cell>
          <cell r="AU3600">
            <v>0</v>
          </cell>
          <cell r="AV3600">
            <v>0</v>
          </cell>
          <cell r="AW3600">
            <v>0</v>
          </cell>
          <cell r="AX3600">
            <v>0</v>
          </cell>
          <cell r="AY3600">
            <v>0</v>
          </cell>
          <cell r="AZ3600">
            <v>0</v>
          </cell>
          <cell r="BA3600">
            <v>0</v>
          </cell>
          <cell r="BB3600">
            <v>0</v>
          </cell>
          <cell r="BC3600">
            <v>0</v>
          </cell>
          <cell r="BD3600">
            <v>0</v>
          </cell>
          <cell r="BE3600">
            <v>0</v>
          </cell>
          <cell r="BF3600">
            <v>0</v>
          </cell>
          <cell r="BG3600">
            <v>0</v>
          </cell>
          <cell r="BH3600">
            <v>0</v>
          </cell>
          <cell r="BI3600">
            <v>0</v>
          </cell>
          <cell r="BJ3600">
            <v>0</v>
          </cell>
          <cell r="BK3600">
            <v>0</v>
          </cell>
          <cell r="BL3600">
            <v>0</v>
          </cell>
        </row>
        <row r="3601">
          <cell r="B3601" t="str">
            <v>2.1.11.01.00055</v>
          </cell>
          <cell r="C3601" t="str">
            <v xml:space="preserve">SOLORRICO S.A                                     </v>
          </cell>
          <cell r="D3601">
            <v>5</v>
          </cell>
          <cell r="E3601">
            <v>0</v>
          </cell>
          <cell r="F3601">
            <v>0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  <cell r="M3601">
            <v>0</v>
          </cell>
          <cell r="N3601">
            <v>0</v>
          </cell>
          <cell r="O3601">
            <v>0</v>
          </cell>
          <cell r="P3601">
            <v>0</v>
          </cell>
          <cell r="Q3601">
            <v>453828.36</v>
          </cell>
          <cell r="R3601">
            <v>453828.36</v>
          </cell>
          <cell r="S3601">
            <v>453828.36</v>
          </cell>
          <cell r="T3601">
            <v>453828.36</v>
          </cell>
          <cell r="U3601">
            <v>453828.36</v>
          </cell>
          <cell r="V3601">
            <v>643828.36</v>
          </cell>
          <cell r="W3601">
            <v>768201.22</v>
          </cell>
          <cell r="X3601">
            <v>1543995.4</v>
          </cell>
          <cell r="Y3601">
            <v>651196.46</v>
          </cell>
          <cell r="Z3601">
            <v>554798.25</v>
          </cell>
          <cell r="AA3601">
            <v>371294.03</v>
          </cell>
          <cell r="AB3601">
            <v>444161.2</v>
          </cell>
          <cell r="AC3601">
            <v>537551.22</v>
          </cell>
          <cell r="AD3601">
            <v>358605.5</v>
          </cell>
          <cell r="AE3601">
            <v>-10853.2</v>
          </cell>
          <cell r="AF3601">
            <v>-18900.3</v>
          </cell>
          <cell r="AG3601">
            <v>-18900.3</v>
          </cell>
          <cell r="AH3601">
            <v>-18900.3</v>
          </cell>
          <cell r="AI3601">
            <v>-18900.3</v>
          </cell>
          <cell r="AJ3601">
            <v>-18900.3</v>
          </cell>
          <cell r="AK3601">
            <v>42022.1</v>
          </cell>
          <cell r="AL3601">
            <v>-1681673.5</v>
          </cell>
          <cell r="AM3601">
            <v>-2112161.56</v>
          </cell>
          <cell r="AN3601">
            <v>-3354096.63</v>
          </cell>
          <cell r="AO3601">
            <v>-1598054.22</v>
          </cell>
          <cell r="AP3601">
            <v>-1598054.22</v>
          </cell>
          <cell r="AQ3601">
            <v>-1598054.22</v>
          </cell>
          <cell r="AR3601">
            <v>-1601722.41</v>
          </cell>
          <cell r="AS3601">
            <v>-1601722.41</v>
          </cell>
          <cell r="AT3601">
            <v>-1601722.41</v>
          </cell>
          <cell r="AU3601">
            <v>-1601722.41</v>
          </cell>
          <cell r="AV3601">
            <v>-1793384.21</v>
          </cell>
          <cell r="AW3601">
            <v>-2057658.17</v>
          </cell>
          <cell r="AX3601">
            <v>-2072840.51</v>
          </cell>
          <cell r="AY3601">
            <v>-2072840.51</v>
          </cell>
          <cell r="AZ3601">
            <v>-2072840.51</v>
          </cell>
          <cell r="BA3601">
            <v>-4680433.9800000004</v>
          </cell>
          <cell r="BB3601">
            <v>-4687460.7699999996</v>
          </cell>
          <cell r="BC3601">
            <v>-4690656.67</v>
          </cell>
          <cell r="BD3601">
            <v>0</v>
          </cell>
          <cell r="BE3601">
            <v>0</v>
          </cell>
          <cell r="BF3601">
            <v>0</v>
          </cell>
          <cell r="BG3601">
            <v>0</v>
          </cell>
          <cell r="BH3601">
            <v>0</v>
          </cell>
          <cell r="BI3601">
            <v>0</v>
          </cell>
          <cell r="BJ3601">
            <v>0</v>
          </cell>
          <cell r="BK3601">
            <v>0</v>
          </cell>
          <cell r="BL3601">
            <v>0</v>
          </cell>
        </row>
        <row r="3602">
          <cell r="B3602" t="str">
            <v>2.1.11.01.00056</v>
          </cell>
          <cell r="C3602" t="str">
            <v xml:space="preserve">TAKENAKA S/A                                      </v>
          </cell>
          <cell r="D3602">
            <v>5</v>
          </cell>
          <cell r="E3602">
            <v>0</v>
          </cell>
          <cell r="F3602">
            <v>0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  <cell r="N3602">
            <v>0</v>
          </cell>
          <cell r="O3602">
            <v>0</v>
          </cell>
          <cell r="P3602">
            <v>0</v>
          </cell>
          <cell r="Q3602">
            <v>9286.68</v>
          </cell>
          <cell r="R3602">
            <v>9286.68</v>
          </cell>
          <cell r="S3602">
            <v>9286.68</v>
          </cell>
          <cell r="T3602">
            <v>9286.68</v>
          </cell>
          <cell r="U3602">
            <v>9286.68</v>
          </cell>
          <cell r="V3602">
            <v>9286.68</v>
          </cell>
          <cell r="W3602">
            <v>9286.68</v>
          </cell>
          <cell r="X3602">
            <v>9286.68</v>
          </cell>
          <cell r="Y3602">
            <v>0</v>
          </cell>
          <cell r="Z3602">
            <v>0</v>
          </cell>
          <cell r="AA3602">
            <v>0</v>
          </cell>
          <cell r="AB3602">
            <v>0</v>
          </cell>
          <cell r="AC3602">
            <v>0</v>
          </cell>
          <cell r="AD3602">
            <v>0</v>
          </cell>
          <cell r="AE3602">
            <v>0</v>
          </cell>
          <cell r="AF3602">
            <v>0</v>
          </cell>
          <cell r="AG3602">
            <v>0</v>
          </cell>
          <cell r="AH3602">
            <v>0</v>
          </cell>
          <cell r="AI3602">
            <v>0</v>
          </cell>
          <cell r="AJ3602">
            <v>0</v>
          </cell>
          <cell r="AK3602">
            <v>0</v>
          </cell>
          <cell r="AL3602">
            <v>0</v>
          </cell>
          <cell r="AM3602">
            <v>0</v>
          </cell>
          <cell r="AN3602">
            <v>0</v>
          </cell>
          <cell r="AO3602">
            <v>0</v>
          </cell>
          <cell r="AP3602">
            <v>0</v>
          </cell>
          <cell r="AQ3602">
            <v>0</v>
          </cell>
          <cell r="AR3602">
            <v>0</v>
          </cell>
          <cell r="AS3602">
            <v>0</v>
          </cell>
          <cell r="AT3602">
            <v>0</v>
          </cell>
          <cell r="AU3602">
            <v>0</v>
          </cell>
          <cell r="AV3602">
            <v>0</v>
          </cell>
          <cell r="AW3602">
            <v>0</v>
          </cell>
          <cell r="AX3602">
            <v>0</v>
          </cell>
          <cell r="AY3602">
            <v>0</v>
          </cell>
          <cell r="AZ3602">
            <v>0</v>
          </cell>
          <cell r="BA3602">
            <v>0</v>
          </cell>
          <cell r="BB3602">
            <v>0</v>
          </cell>
          <cell r="BC3602">
            <v>0</v>
          </cell>
          <cell r="BD3602">
            <v>0</v>
          </cell>
          <cell r="BE3602">
            <v>0</v>
          </cell>
          <cell r="BF3602">
            <v>0</v>
          </cell>
          <cell r="BG3602">
            <v>0</v>
          </cell>
          <cell r="BH3602">
            <v>0</v>
          </cell>
          <cell r="BI3602">
            <v>0</v>
          </cell>
          <cell r="BJ3602">
            <v>0</v>
          </cell>
          <cell r="BK3602">
            <v>0</v>
          </cell>
          <cell r="BL3602">
            <v>0</v>
          </cell>
        </row>
        <row r="3603">
          <cell r="B3603" t="str">
            <v>2.1.11.01.00057</v>
          </cell>
          <cell r="C3603" t="str">
            <v xml:space="preserve">TEM TEM ARMAZENS GERAIS LTDA                      </v>
          </cell>
          <cell r="D3603">
            <v>5</v>
          </cell>
          <cell r="E3603">
            <v>0</v>
          </cell>
          <cell r="F3603">
            <v>0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  <cell r="AO3603">
            <v>0</v>
          </cell>
          <cell r="AP3603">
            <v>0</v>
          </cell>
          <cell r="AQ3603">
            <v>0</v>
          </cell>
          <cell r="AR3603">
            <v>0</v>
          </cell>
          <cell r="AS3603">
            <v>0</v>
          </cell>
          <cell r="AT3603">
            <v>0</v>
          </cell>
          <cell r="AU3603">
            <v>0</v>
          </cell>
          <cell r="AV3603">
            <v>0</v>
          </cell>
          <cell r="AW3603">
            <v>0</v>
          </cell>
          <cell r="AX3603">
            <v>0</v>
          </cell>
          <cell r="AY3603">
            <v>0</v>
          </cell>
          <cell r="AZ3603">
            <v>0</v>
          </cell>
          <cell r="BA3603">
            <v>0</v>
          </cell>
          <cell r="BB3603">
            <v>0</v>
          </cell>
          <cell r="BC3603">
            <v>0</v>
          </cell>
          <cell r="BD3603">
            <v>0</v>
          </cell>
          <cell r="BE3603">
            <v>0</v>
          </cell>
          <cell r="BF3603">
            <v>0</v>
          </cell>
          <cell r="BG3603">
            <v>0</v>
          </cell>
          <cell r="BH3603">
            <v>0</v>
          </cell>
          <cell r="BI3603">
            <v>0</v>
          </cell>
          <cell r="BJ3603">
            <v>0</v>
          </cell>
          <cell r="BK3603">
            <v>0</v>
          </cell>
          <cell r="BL3603">
            <v>0</v>
          </cell>
        </row>
        <row r="3604">
          <cell r="B3604" t="str">
            <v>2.1.11.01.00058</v>
          </cell>
          <cell r="C3604" t="str">
            <v xml:space="preserve">TRANSPORTE ARMAZENS GERAIS LTDA                   </v>
          </cell>
          <cell r="D3604">
            <v>5</v>
          </cell>
          <cell r="E3604">
            <v>0</v>
          </cell>
          <cell r="F3604">
            <v>0</v>
          </cell>
          <cell r="G3604">
            <v>0</v>
          </cell>
          <cell r="H3604">
            <v>0</v>
          </cell>
          <cell r="I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  <cell r="O3604">
            <v>0</v>
          </cell>
          <cell r="P3604">
            <v>0</v>
          </cell>
          <cell r="AO3604">
            <v>0</v>
          </cell>
          <cell r="AP3604">
            <v>0</v>
          </cell>
          <cell r="AQ3604">
            <v>0</v>
          </cell>
          <cell r="AR3604">
            <v>0</v>
          </cell>
          <cell r="AS3604">
            <v>0</v>
          </cell>
          <cell r="AT3604">
            <v>0</v>
          </cell>
          <cell r="AU3604">
            <v>0</v>
          </cell>
          <cell r="AV3604">
            <v>0</v>
          </cell>
          <cell r="AW3604">
            <v>0</v>
          </cell>
          <cell r="AX3604">
            <v>0</v>
          </cell>
          <cell r="AY3604">
            <v>0</v>
          </cell>
          <cell r="AZ3604">
            <v>0</v>
          </cell>
          <cell r="BA3604">
            <v>0</v>
          </cell>
          <cell r="BB3604">
            <v>0</v>
          </cell>
          <cell r="BC3604">
            <v>0</v>
          </cell>
          <cell r="BD3604">
            <v>0</v>
          </cell>
          <cell r="BE3604">
            <v>0</v>
          </cell>
          <cell r="BF3604">
            <v>0</v>
          </cell>
          <cell r="BG3604">
            <v>0</v>
          </cell>
          <cell r="BH3604">
            <v>0</v>
          </cell>
          <cell r="BI3604">
            <v>0</v>
          </cell>
          <cell r="BJ3604">
            <v>0</v>
          </cell>
          <cell r="BK3604">
            <v>0</v>
          </cell>
          <cell r="BL3604">
            <v>0</v>
          </cell>
        </row>
        <row r="3605">
          <cell r="B3605" t="str">
            <v>2.1.11.01.00059</v>
          </cell>
          <cell r="C3605" t="str">
            <v xml:space="preserve">USINA DA BARRA S/A                                </v>
          </cell>
          <cell r="D3605">
            <v>5</v>
          </cell>
          <cell r="E3605">
            <v>0</v>
          </cell>
          <cell r="F3605">
            <v>0</v>
          </cell>
          <cell r="G3605">
            <v>0</v>
          </cell>
          <cell r="H3605">
            <v>0</v>
          </cell>
          <cell r="I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  <cell r="O3605">
            <v>0</v>
          </cell>
          <cell r="P3605">
            <v>0</v>
          </cell>
          <cell r="AO3605">
            <v>0</v>
          </cell>
          <cell r="AP3605">
            <v>0</v>
          </cell>
          <cell r="AQ3605">
            <v>0</v>
          </cell>
          <cell r="AR3605">
            <v>0</v>
          </cell>
          <cell r="AS3605">
            <v>0</v>
          </cell>
          <cell r="AT3605">
            <v>0</v>
          </cell>
          <cell r="AU3605">
            <v>0</v>
          </cell>
          <cell r="AV3605">
            <v>0</v>
          </cell>
          <cell r="AW3605">
            <v>0</v>
          </cell>
          <cell r="AX3605">
            <v>0</v>
          </cell>
          <cell r="AY3605">
            <v>0</v>
          </cell>
          <cell r="AZ3605">
            <v>0</v>
          </cell>
          <cell r="BA3605">
            <v>0</v>
          </cell>
          <cell r="BB3605">
            <v>0</v>
          </cell>
          <cell r="BC3605">
            <v>0</v>
          </cell>
          <cell r="BD3605">
            <v>0</v>
          </cell>
          <cell r="BE3605">
            <v>0</v>
          </cell>
          <cell r="BF3605">
            <v>0</v>
          </cell>
          <cell r="BG3605">
            <v>0</v>
          </cell>
          <cell r="BH3605">
            <v>0</v>
          </cell>
          <cell r="BI3605">
            <v>0</v>
          </cell>
          <cell r="BJ3605">
            <v>0</v>
          </cell>
          <cell r="BK3605">
            <v>0</v>
          </cell>
          <cell r="BL3605">
            <v>0</v>
          </cell>
        </row>
        <row r="3606">
          <cell r="B3606" t="str">
            <v>2.1.11.01.00060</v>
          </cell>
          <cell r="C3606" t="str">
            <v xml:space="preserve">UTILFERTIL IND.COM.FERTILIZANTES LTDA             </v>
          </cell>
          <cell r="D3606">
            <v>5</v>
          </cell>
          <cell r="E3606">
            <v>0</v>
          </cell>
          <cell r="F3606">
            <v>0</v>
          </cell>
          <cell r="G3606">
            <v>0</v>
          </cell>
          <cell r="H3606">
            <v>0</v>
          </cell>
          <cell r="I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  <cell r="AO3606">
            <v>0</v>
          </cell>
          <cell r="AP3606">
            <v>0</v>
          </cell>
          <cell r="AQ3606">
            <v>0</v>
          </cell>
          <cell r="AR3606">
            <v>0</v>
          </cell>
          <cell r="AS3606">
            <v>0</v>
          </cell>
          <cell r="AT3606">
            <v>0</v>
          </cell>
          <cell r="AU3606">
            <v>0</v>
          </cell>
          <cell r="AV3606">
            <v>202705.5</v>
          </cell>
          <cell r="AW3606">
            <v>0.09</v>
          </cell>
          <cell r="AX3606">
            <v>0.09</v>
          </cell>
          <cell r="AY3606">
            <v>0.09</v>
          </cell>
          <cell r="AZ3606">
            <v>0.09</v>
          </cell>
          <cell r="BA3606">
            <v>0.09</v>
          </cell>
          <cell r="BB3606">
            <v>0.09</v>
          </cell>
          <cell r="BC3606">
            <v>0.09</v>
          </cell>
          <cell r="BD3606">
            <v>0</v>
          </cell>
          <cell r="BE3606">
            <v>0</v>
          </cell>
          <cell r="BF3606">
            <v>0</v>
          </cell>
          <cell r="BG3606">
            <v>0</v>
          </cell>
          <cell r="BH3606">
            <v>0</v>
          </cell>
          <cell r="BI3606">
            <v>0</v>
          </cell>
          <cell r="BJ3606">
            <v>0</v>
          </cell>
          <cell r="BK3606">
            <v>0</v>
          </cell>
          <cell r="BL3606">
            <v>0</v>
          </cell>
        </row>
        <row r="3607">
          <cell r="B3607" t="str">
            <v>2.1.11.01.00061</v>
          </cell>
          <cell r="C3607" t="str">
            <v xml:space="preserve">WHITE MARTINS GASES INDUSTRIAIS S/A               </v>
          </cell>
          <cell r="D3607">
            <v>5</v>
          </cell>
          <cell r="E3607">
            <v>0</v>
          </cell>
          <cell r="F3607">
            <v>0</v>
          </cell>
          <cell r="G3607">
            <v>0</v>
          </cell>
          <cell r="H3607">
            <v>0</v>
          </cell>
          <cell r="I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  <cell r="O3607">
            <v>0</v>
          </cell>
          <cell r="P3607">
            <v>0</v>
          </cell>
          <cell r="AO3607">
            <v>0</v>
          </cell>
          <cell r="AP3607">
            <v>0</v>
          </cell>
          <cell r="AQ3607">
            <v>0</v>
          </cell>
          <cell r="AR3607">
            <v>0</v>
          </cell>
          <cell r="AS3607">
            <v>0</v>
          </cell>
          <cell r="AT3607">
            <v>0</v>
          </cell>
          <cell r="AU3607">
            <v>0</v>
          </cell>
          <cell r="AV3607">
            <v>0</v>
          </cell>
          <cell r="AW3607">
            <v>0</v>
          </cell>
          <cell r="AX3607">
            <v>0</v>
          </cell>
          <cell r="AY3607">
            <v>0</v>
          </cell>
          <cell r="AZ3607">
            <v>0</v>
          </cell>
          <cell r="BA3607">
            <v>0</v>
          </cell>
          <cell r="BB3607">
            <v>0</v>
          </cell>
          <cell r="BC3607">
            <v>0</v>
          </cell>
          <cell r="BD3607">
            <v>0</v>
          </cell>
          <cell r="BE3607">
            <v>0</v>
          </cell>
          <cell r="BF3607">
            <v>0</v>
          </cell>
          <cell r="BG3607">
            <v>0</v>
          </cell>
          <cell r="BH3607">
            <v>0</v>
          </cell>
          <cell r="BI3607">
            <v>0</v>
          </cell>
          <cell r="BJ3607">
            <v>0</v>
          </cell>
          <cell r="BK3607">
            <v>0</v>
          </cell>
          <cell r="BL3607">
            <v>0</v>
          </cell>
        </row>
        <row r="3608">
          <cell r="B3608" t="str">
            <v>2.1.11.01.00062</v>
          </cell>
          <cell r="C3608" t="str">
            <v xml:space="preserve">BUNGE FERTILIZANTES S/A                           </v>
          </cell>
          <cell r="D3608">
            <v>5</v>
          </cell>
          <cell r="E3608">
            <v>0</v>
          </cell>
          <cell r="F3608">
            <v>0</v>
          </cell>
          <cell r="G3608">
            <v>0</v>
          </cell>
          <cell r="H3608">
            <v>0</v>
          </cell>
          <cell r="I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  <cell r="T3608">
            <v>382531.27</v>
          </cell>
          <cell r="U3608">
            <v>347978.92</v>
          </cell>
          <cell r="V3608">
            <v>907142.42</v>
          </cell>
          <cell r="W3608">
            <v>1375505.42</v>
          </cell>
          <cell r="X3608">
            <v>1989133.48</v>
          </cell>
          <cell r="Y3608">
            <v>5580.98</v>
          </cell>
          <cell r="Z3608">
            <v>16050.89</v>
          </cell>
          <cell r="AA3608">
            <v>16050.89</v>
          </cell>
          <cell r="AB3608">
            <v>16050.89</v>
          </cell>
          <cell r="AC3608">
            <v>513875.55</v>
          </cell>
          <cell r="AD3608">
            <v>714154.9</v>
          </cell>
          <cell r="AE3608">
            <v>816592.92</v>
          </cell>
          <cell r="AF3608">
            <v>328806.33</v>
          </cell>
          <cell r="AG3608">
            <v>384997.65</v>
          </cell>
          <cell r="AH3608">
            <v>656837.15</v>
          </cell>
          <cell r="AI3608">
            <v>1104612.93</v>
          </cell>
          <cell r="AJ3608">
            <v>558043.67000000004</v>
          </cell>
          <cell r="AK3608">
            <v>1663991.15</v>
          </cell>
          <cell r="AL3608">
            <v>5315427.4800000004</v>
          </cell>
          <cell r="AM3608">
            <v>2734020.07</v>
          </cell>
          <cell r="AN3608">
            <v>2781813.95</v>
          </cell>
          <cell r="AO3608">
            <v>2532391.41</v>
          </cell>
          <cell r="AP3608">
            <v>3254754.04</v>
          </cell>
          <cell r="AQ3608">
            <v>2471617.35</v>
          </cell>
          <cell r="AR3608">
            <v>2045469.71</v>
          </cell>
          <cell r="AS3608">
            <v>2674864.25</v>
          </cell>
          <cell r="AT3608">
            <v>2182707.1800000002</v>
          </cell>
          <cell r="AU3608">
            <v>4219254.5999999996</v>
          </cell>
          <cell r="AV3608">
            <v>5472960.6799999997</v>
          </cell>
          <cell r="AW3608">
            <v>4971673.04</v>
          </cell>
          <cell r="AX3608">
            <v>4437351.84</v>
          </cell>
          <cell r="AY3608">
            <v>3652076.44</v>
          </cell>
          <cell r="AZ3608">
            <v>4017693.45</v>
          </cell>
          <cell r="BA3608">
            <v>3220746.12</v>
          </cell>
          <cell r="BB3608">
            <v>5354699.4400000004</v>
          </cell>
          <cell r="BC3608">
            <v>5217740.66</v>
          </cell>
          <cell r="BD3608">
            <v>0</v>
          </cell>
          <cell r="BE3608">
            <v>0</v>
          </cell>
          <cell r="BF3608">
            <v>0</v>
          </cell>
          <cell r="BG3608">
            <v>0</v>
          </cell>
          <cell r="BH3608">
            <v>0</v>
          </cell>
          <cell r="BI3608">
            <v>0</v>
          </cell>
          <cell r="BJ3608">
            <v>0</v>
          </cell>
          <cell r="BK3608">
            <v>0</v>
          </cell>
          <cell r="BL3608">
            <v>0</v>
          </cell>
        </row>
        <row r="3609">
          <cell r="B3609" t="str">
            <v>2.1.11.01.00063</v>
          </cell>
          <cell r="C3609" t="str">
            <v xml:space="preserve">COOP.AGROPECUARIA CASCAVEL LTDA                   </v>
          </cell>
          <cell r="D3609">
            <v>5</v>
          </cell>
          <cell r="E3609">
            <v>0</v>
          </cell>
          <cell r="F3609">
            <v>0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  <cell r="O3609">
            <v>0</v>
          </cell>
          <cell r="P3609">
            <v>0</v>
          </cell>
          <cell r="Q3609">
            <v>67296.479999999996</v>
          </cell>
          <cell r="R3609">
            <v>67296.479999999996</v>
          </cell>
          <cell r="S3609">
            <v>67296.479999999996</v>
          </cell>
          <cell r="T3609">
            <v>67296.479999999996</v>
          </cell>
          <cell r="U3609">
            <v>67296.479999999996</v>
          </cell>
          <cell r="V3609">
            <v>225264</v>
          </cell>
          <cell r="W3609">
            <v>-11567.4</v>
          </cell>
          <cell r="X3609">
            <v>-11567.4</v>
          </cell>
          <cell r="Y3609">
            <v>0</v>
          </cell>
          <cell r="Z3609">
            <v>0</v>
          </cell>
          <cell r="AA3609">
            <v>0</v>
          </cell>
          <cell r="AB3609">
            <v>0</v>
          </cell>
          <cell r="AC3609">
            <v>0</v>
          </cell>
          <cell r="AD3609">
            <v>0</v>
          </cell>
          <cell r="AE3609">
            <v>0</v>
          </cell>
          <cell r="AF3609">
            <v>0</v>
          </cell>
          <cell r="AG3609">
            <v>0</v>
          </cell>
          <cell r="AH3609">
            <v>0</v>
          </cell>
          <cell r="AI3609">
            <v>0</v>
          </cell>
          <cell r="AJ3609">
            <v>0</v>
          </cell>
          <cell r="AK3609">
            <v>0</v>
          </cell>
          <cell r="AL3609">
            <v>0</v>
          </cell>
          <cell r="AM3609">
            <v>0</v>
          </cell>
          <cell r="AN3609">
            <v>0</v>
          </cell>
          <cell r="AO3609">
            <v>0</v>
          </cell>
          <cell r="AP3609">
            <v>0</v>
          </cell>
          <cell r="AQ3609">
            <v>0</v>
          </cell>
          <cell r="AR3609">
            <v>0</v>
          </cell>
          <cell r="AS3609">
            <v>0</v>
          </cell>
          <cell r="AT3609">
            <v>0</v>
          </cell>
          <cell r="AU3609">
            <v>0</v>
          </cell>
          <cell r="AV3609">
            <v>0</v>
          </cell>
          <cell r="AW3609">
            <v>344432.36</v>
          </cell>
          <cell r="AX3609">
            <v>344432.36</v>
          </cell>
          <cell r="AY3609">
            <v>21840.39</v>
          </cell>
          <cell r="AZ3609">
            <v>21840.39</v>
          </cell>
          <cell r="BA3609">
            <v>21840.39</v>
          </cell>
          <cell r="BB3609">
            <v>21840.39</v>
          </cell>
          <cell r="BC3609">
            <v>21840.39</v>
          </cell>
          <cell r="BD3609">
            <v>0</v>
          </cell>
          <cell r="BE3609">
            <v>0</v>
          </cell>
          <cell r="BF3609">
            <v>0</v>
          </cell>
          <cell r="BG3609">
            <v>0</v>
          </cell>
          <cell r="BH3609">
            <v>0</v>
          </cell>
          <cell r="BI3609">
            <v>0</v>
          </cell>
          <cell r="BJ3609">
            <v>0</v>
          </cell>
          <cell r="BK3609">
            <v>0</v>
          </cell>
          <cell r="BL3609">
            <v>0</v>
          </cell>
        </row>
        <row r="3610">
          <cell r="B3610" t="str">
            <v>2.1.11.01.00064</v>
          </cell>
          <cell r="C3610" t="str">
            <v xml:space="preserve">PATOSFERTIL LTDA                                  </v>
          </cell>
          <cell r="D3610">
            <v>5</v>
          </cell>
          <cell r="E3610">
            <v>0</v>
          </cell>
          <cell r="F3610">
            <v>0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  <cell r="O3610">
            <v>0</v>
          </cell>
          <cell r="P3610">
            <v>0</v>
          </cell>
          <cell r="Q3610">
            <v>4800</v>
          </cell>
          <cell r="R3610">
            <v>4800</v>
          </cell>
          <cell r="S3610">
            <v>4800</v>
          </cell>
          <cell r="T3610">
            <v>4800</v>
          </cell>
          <cell r="U3610">
            <v>4800</v>
          </cell>
          <cell r="V3610">
            <v>4800</v>
          </cell>
          <cell r="W3610">
            <v>4800</v>
          </cell>
          <cell r="X3610">
            <v>4800</v>
          </cell>
          <cell r="Y3610">
            <v>0</v>
          </cell>
          <cell r="Z3610">
            <v>0</v>
          </cell>
          <cell r="AA3610">
            <v>0</v>
          </cell>
          <cell r="AB3610">
            <v>0</v>
          </cell>
          <cell r="AC3610">
            <v>0</v>
          </cell>
          <cell r="AD3610">
            <v>0</v>
          </cell>
          <cell r="AE3610">
            <v>0</v>
          </cell>
          <cell r="AF3610">
            <v>0</v>
          </cell>
          <cell r="AG3610">
            <v>0</v>
          </cell>
          <cell r="AH3610">
            <v>0</v>
          </cell>
          <cell r="AI3610">
            <v>0</v>
          </cell>
          <cell r="AJ3610">
            <v>0</v>
          </cell>
          <cell r="AK3610">
            <v>0</v>
          </cell>
          <cell r="AL3610">
            <v>0</v>
          </cell>
          <cell r="AM3610">
            <v>0</v>
          </cell>
          <cell r="AN3610">
            <v>0</v>
          </cell>
          <cell r="AO3610">
            <v>0</v>
          </cell>
          <cell r="AP3610">
            <v>0</v>
          </cell>
          <cell r="AQ3610">
            <v>0</v>
          </cell>
          <cell r="AR3610">
            <v>0</v>
          </cell>
          <cell r="AS3610">
            <v>0</v>
          </cell>
          <cell r="AT3610">
            <v>0</v>
          </cell>
          <cell r="AU3610">
            <v>0</v>
          </cell>
          <cell r="AV3610">
            <v>0</v>
          </cell>
          <cell r="AW3610">
            <v>0</v>
          </cell>
          <cell r="AX3610">
            <v>0</v>
          </cell>
          <cell r="AY3610">
            <v>0</v>
          </cell>
          <cell r="AZ3610">
            <v>0</v>
          </cell>
          <cell r="BA3610">
            <v>0</v>
          </cell>
          <cell r="BB3610">
            <v>0</v>
          </cell>
          <cell r="BC3610">
            <v>0</v>
          </cell>
          <cell r="BD3610">
            <v>0</v>
          </cell>
          <cell r="BE3610">
            <v>0</v>
          </cell>
          <cell r="BF3610">
            <v>0</v>
          </cell>
          <cell r="BG3610">
            <v>0</v>
          </cell>
          <cell r="BH3610">
            <v>0</v>
          </cell>
          <cell r="BI3610">
            <v>0</v>
          </cell>
          <cell r="BJ3610">
            <v>0</v>
          </cell>
          <cell r="BK3610">
            <v>0</v>
          </cell>
          <cell r="BL3610">
            <v>0</v>
          </cell>
        </row>
        <row r="3611">
          <cell r="B3611" t="str">
            <v>2.1.11.01.00065</v>
          </cell>
          <cell r="C3611" t="str">
            <v xml:space="preserve">MULTITRANS - TRANSPORTES E ARMAZE                 </v>
          </cell>
          <cell r="D3611">
            <v>5</v>
          </cell>
          <cell r="E3611">
            <v>0</v>
          </cell>
          <cell r="F3611">
            <v>0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0.47</v>
          </cell>
          <cell r="R3611">
            <v>0.47</v>
          </cell>
          <cell r="S3611">
            <v>0.47</v>
          </cell>
          <cell r="T3611">
            <v>0.47</v>
          </cell>
          <cell r="U3611">
            <v>0.47</v>
          </cell>
          <cell r="V3611">
            <v>0.47</v>
          </cell>
          <cell r="W3611">
            <v>0.47</v>
          </cell>
          <cell r="X3611">
            <v>0.47</v>
          </cell>
          <cell r="Y3611">
            <v>0</v>
          </cell>
          <cell r="Z3611">
            <v>0</v>
          </cell>
          <cell r="AA3611">
            <v>0</v>
          </cell>
          <cell r="AB3611">
            <v>0</v>
          </cell>
          <cell r="AC3611">
            <v>0</v>
          </cell>
          <cell r="AD3611">
            <v>0</v>
          </cell>
          <cell r="AE3611">
            <v>0</v>
          </cell>
          <cell r="AF3611">
            <v>0</v>
          </cell>
          <cell r="AG3611">
            <v>0</v>
          </cell>
          <cell r="AH3611">
            <v>0</v>
          </cell>
          <cell r="AI3611">
            <v>0</v>
          </cell>
          <cell r="AJ3611">
            <v>0</v>
          </cell>
          <cell r="AK3611">
            <v>0</v>
          </cell>
          <cell r="AL3611">
            <v>0</v>
          </cell>
          <cell r="AM3611">
            <v>0</v>
          </cell>
          <cell r="AN3611">
            <v>0</v>
          </cell>
          <cell r="AO3611">
            <v>0</v>
          </cell>
          <cell r="AP3611">
            <v>0</v>
          </cell>
          <cell r="AQ3611">
            <v>0</v>
          </cell>
          <cell r="AR3611">
            <v>0</v>
          </cell>
          <cell r="AS3611">
            <v>0</v>
          </cell>
          <cell r="AT3611">
            <v>0</v>
          </cell>
          <cell r="AU3611">
            <v>0</v>
          </cell>
          <cell r="AV3611">
            <v>0</v>
          </cell>
          <cell r="AW3611">
            <v>0</v>
          </cell>
          <cell r="AX3611">
            <v>416420</v>
          </cell>
          <cell r="AY3611">
            <v>-20</v>
          </cell>
          <cell r="AZ3611">
            <v>-20</v>
          </cell>
          <cell r="BA3611">
            <v>-20</v>
          </cell>
          <cell r="BB3611">
            <v>-20</v>
          </cell>
          <cell r="BC3611">
            <v>-20</v>
          </cell>
          <cell r="BD3611">
            <v>0</v>
          </cell>
          <cell r="BE3611">
            <v>0</v>
          </cell>
          <cell r="BF3611">
            <v>0</v>
          </cell>
          <cell r="BG3611">
            <v>0</v>
          </cell>
          <cell r="BH3611">
            <v>0</v>
          </cell>
          <cell r="BI3611">
            <v>0</v>
          </cell>
          <cell r="BJ3611">
            <v>0</v>
          </cell>
          <cell r="BK3611">
            <v>0</v>
          </cell>
          <cell r="BL3611">
            <v>0</v>
          </cell>
        </row>
        <row r="3612">
          <cell r="B3612" t="str">
            <v>2.1.11.01.00066</v>
          </cell>
          <cell r="C3612" t="str">
            <v xml:space="preserve">GIRASSOL IMPORTACAO E EXPORTACAO                  </v>
          </cell>
          <cell r="D3612">
            <v>5</v>
          </cell>
          <cell r="E3612">
            <v>0</v>
          </cell>
          <cell r="F3612">
            <v>0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  <cell r="O3612">
            <v>0</v>
          </cell>
          <cell r="P3612">
            <v>0</v>
          </cell>
          <cell r="Q3612">
            <v>179963.7</v>
          </cell>
          <cell r="R3612">
            <v>179963.7</v>
          </cell>
          <cell r="S3612">
            <v>179963.7</v>
          </cell>
          <cell r="T3612">
            <v>179963.7</v>
          </cell>
          <cell r="U3612">
            <v>179963.7</v>
          </cell>
          <cell r="V3612">
            <v>188833.62</v>
          </cell>
          <cell r="W3612">
            <v>179963.7</v>
          </cell>
          <cell r="X3612">
            <v>179963.7</v>
          </cell>
          <cell r="Y3612">
            <v>0</v>
          </cell>
          <cell r="Z3612">
            <v>0</v>
          </cell>
          <cell r="AA3612">
            <v>0</v>
          </cell>
          <cell r="AB3612">
            <v>281074.83</v>
          </cell>
          <cell r="AC3612">
            <v>281074.83</v>
          </cell>
          <cell r="AD3612">
            <v>281074.83</v>
          </cell>
          <cell r="AE3612">
            <v>281074.83</v>
          </cell>
          <cell r="AF3612">
            <v>281074.83</v>
          </cell>
          <cell r="AG3612">
            <v>281074.83</v>
          </cell>
          <cell r="AH3612">
            <v>281074.83</v>
          </cell>
          <cell r="AI3612">
            <v>709135.03</v>
          </cell>
          <cell r="AJ3612">
            <v>601074.82999999996</v>
          </cell>
          <cell r="AK3612">
            <v>313062.03000000003</v>
          </cell>
          <cell r="AL3612">
            <v>408053.43</v>
          </cell>
          <cell r="AM3612">
            <v>281074.83</v>
          </cell>
          <cell r="AN3612">
            <v>281086.43</v>
          </cell>
          <cell r="AO3612">
            <v>281086.43</v>
          </cell>
          <cell r="AP3612">
            <v>340086.43</v>
          </cell>
          <cell r="AQ3612">
            <v>349132.23</v>
          </cell>
          <cell r="AR3612">
            <v>349132.23</v>
          </cell>
          <cell r="AS3612">
            <v>349132.23</v>
          </cell>
          <cell r="AT3612">
            <v>349132.23</v>
          </cell>
          <cell r="AU3612">
            <v>349132.23</v>
          </cell>
          <cell r="AV3612">
            <v>349132.23</v>
          </cell>
          <cell r="AW3612">
            <v>351303.98</v>
          </cell>
          <cell r="AX3612">
            <v>351303.98</v>
          </cell>
          <cell r="AY3612">
            <v>351303.98</v>
          </cell>
          <cell r="AZ3612">
            <v>351303.98</v>
          </cell>
          <cell r="BA3612">
            <v>351303.98</v>
          </cell>
          <cell r="BB3612">
            <v>351303.98</v>
          </cell>
          <cell r="BC3612">
            <v>351303.98</v>
          </cell>
          <cell r="BD3612">
            <v>0</v>
          </cell>
          <cell r="BE3612">
            <v>0</v>
          </cell>
          <cell r="BF3612">
            <v>0</v>
          </cell>
          <cell r="BG3612">
            <v>0</v>
          </cell>
          <cell r="BH3612">
            <v>0</v>
          </cell>
          <cell r="BI3612">
            <v>0</v>
          </cell>
          <cell r="BJ3612">
            <v>0</v>
          </cell>
          <cell r="BK3612">
            <v>0</v>
          </cell>
          <cell r="BL3612">
            <v>0</v>
          </cell>
        </row>
        <row r="3613">
          <cell r="B3613" t="str">
            <v>2.1.11.01.00067</v>
          </cell>
          <cell r="C3613" t="str">
            <v xml:space="preserve">CARGIL AGRICOLA S/A                               </v>
          </cell>
          <cell r="D3613">
            <v>5</v>
          </cell>
          <cell r="E3613">
            <v>0</v>
          </cell>
          <cell r="F3613">
            <v>0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>
            <v>0</v>
          </cell>
          <cell r="S3613">
            <v>0</v>
          </cell>
          <cell r="T3613">
            <v>0</v>
          </cell>
          <cell r="U3613">
            <v>43000</v>
          </cell>
          <cell r="V3613">
            <v>43000</v>
          </cell>
          <cell r="W3613">
            <v>43000</v>
          </cell>
          <cell r="X3613">
            <v>43000</v>
          </cell>
          <cell r="Y3613">
            <v>43000</v>
          </cell>
          <cell r="Z3613">
            <v>43000</v>
          </cell>
          <cell r="AA3613">
            <v>43000</v>
          </cell>
          <cell r="AB3613">
            <v>1785.38</v>
          </cell>
          <cell r="AC3613">
            <v>1785.38</v>
          </cell>
          <cell r="AD3613">
            <v>1785.38</v>
          </cell>
          <cell r="AE3613">
            <v>328379.76</v>
          </cell>
          <cell r="AF3613">
            <v>327322.14</v>
          </cell>
          <cell r="AG3613">
            <v>578185.38</v>
          </cell>
          <cell r="AH3613">
            <v>192271.09</v>
          </cell>
          <cell r="AI3613">
            <v>815495.69</v>
          </cell>
          <cell r="AJ3613">
            <v>815495.69</v>
          </cell>
          <cell r="AK3613">
            <v>1647527.69</v>
          </cell>
          <cell r="AL3613">
            <v>3680293.6</v>
          </cell>
          <cell r="AM3613">
            <v>3459744.31</v>
          </cell>
          <cell r="AN3613">
            <v>3575091.95</v>
          </cell>
          <cell r="AO3613">
            <v>1866279.1</v>
          </cell>
          <cell r="AP3613">
            <v>1604310.71</v>
          </cell>
          <cell r="AQ3613">
            <v>1242303.07</v>
          </cell>
          <cell r="AR3613">
            <v>1242138.02</v>
          </cell>
          <cell r="AS3613">
            <v>1942629.46</v>
          </cell>
          <cell r="AT3613">
            <v>1227375.3999999999</v>
          </cell>
          <cell r="AU3613">
            <v>1227339.6399999999</v>
          </cell>
          <cell r="AV3613">
            <v>1678615.5</v>
          </cell>
          <cell r="AW3613">
            <v>1698457.86</v>
          </cell>
          <cell r="AX3613">
            <v>3540092.35</v>
          </cell>
          <cell r="AY3613">
            <v>3875428.34</v>
          </cell>
          <cell r="AZ3613">
            <v>4516417.04</v>
          </cell>
          <cell r="BA3613">
            <v>4516417.04</v>
          </cell>
          <cell r="BB3613">
            <v>4516417.04</v>
          </cell>
          <cell r="BC3613">
            <v>4516417.04</v>
          </cell>
          <cell r="BD3613">
            <v>0</v>
          </cell>
          <cell r="BE3613">
            <v>0</v>
          </cell>
          <cell r="BF3613">
            <v>0</v>
          </cell>
          <cell r="BG3613">
            <v>0</v>
          </cell>
          <cell r="BH3613">
            <v>0</v>
          </cell>
          <cell r="BI3613">
            <v>0</v>
          </cell>
          <cell r="BJ3613">
            <v>0</v>
          </cell>
          <cell r="BK3613">
            <v>0</v>
          </cell>
          <cell r="BL3613">
            <v>0</v>
          </cell>
        </row>
        <row r="3614">
          <cell r="B3614" t="str">
            <v>2.1.11.01.00068</v>
          </cell>
          <cell r="C3614" t="str">
            <v xml:space="preserve">TISCOSKI &amp; CIA LTDA                               </v>
          </cell>
          <cell r="D3614">
            <v>5</v>
          </cell>
          <cell r="E3614">
            <v>0</v>
          </cell>
          <cell r="F3614">
            <v>0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  <cell r="O3614">
            <v>0</v>
          </cell>
          <cell r="P3614">
            <v>0</v>
          </cell>
          <cell r="Q3614">
            <v>0</v>
          </cell>
          <cell r="R3614">
            <v>0</v>
          </cell>
          <cell r="S3614">
            <v>0</v>
          </cell>
          <cell r="T3614">
            <v>0</v>
          </cell>
          <cell r="U3614">
            <v>0</v>
          </cell>
          <cell r="V3614">
            <v>232097.72</v>
          </cell>
          <cell r="W3614">
            <v>316145.15999999997</v>
          </cell>
          <cell r="X3614">
            <v>8518.98</v>
          </cell>
          <cell r="Y3614">
            <v>4900.99</v>
          </cell>
          <cell r="Z3614">
            <v>4900.99</v>
          </cell>
          <cell r="AA3614">
            <v>4900.99</v>
          </cell>
          <cell r="AB3614">
            <v>4900.99</v>
          </cell>
          <cell r="AC3614">
            <v>4900.99</v>
          </cell>
          <cell r="AD3614">
            <v>4900.99</v>
          </cell>
          <cell r="AE3614">
            <v>4900.99</v>
          </cell>
          <cell r="AF3614">
            <v>4900.99</v>
          </cell>
          <cell r="AG3614">
            <v>4900.99</v>
          </cell>
          <cell r="AH3614">
            <v>260617.60000000001</v>
          </cell>
          <cell r="AI3614">
            <v>260617.60000000001</v>
          </cell>
          <cell r="AJ3614">
            <v>2661.859999999986</v>
          </cell>
          <cell r="AK3614">
            <v>2661.859999999986</v>
          </cell>
          <cell r="AL3614">
            <v>135232.63</v>
          </cell>
          <cell r="AM3614">
            <v>56429.86</v>
          </cell>
          <cell r="AN3614">
            <v>834.7299999999741</v>
          </cell>
          <cell r="AO3614">
            <v>834.73</v>
          </cell>
          <cell r="AP3614">
            <v>76745.95</v>
          </cell>
          <cell r="AQ3614">
            <v>76745.95</v>
          </cell>
          <cell r="AR3614">
            <v>76745.95</v>
          </cell>
          <cell r="AS3614">
            <v>76745.95</v>
          </cell>
          <cell r="AT3614">
            <v>76745.95</v>
          </cell>
          <cell r="AU3614">
            <v>76745.95</v>
          </cell>
          <cell r="AV3614">
            <v>76745.95</v>
          </cell>
          <cell r="AW3614">
            <v>76745.95</v>
          </cell>
          <cell r="AX3614">
            <v>76745.95</v>
          </cell>
          <cell r="AY3614">
            <v>76745.95</v>
          </cell>
          <cell r="AZ3614">
            <v>76745.95</v>
          </cell>
          <cell r="BA3614">
            <v>76745.95</v>
          </cell>
          <cell r="BB3614">
            <v>76745.95</v>
          </cell>
          <cell r="BC3614">
            <v>76745.95</v>
          </cell>
          <cell r="BD3614">
            <v>0</v>
          </cell>
          <cell r="BE3614">
            <v>0</v>
          </cell>
          <cell r="BF3614">
            <v>0</v>
          </cell>
          <cell r="BG3614">
            <v>0</v>
          </cell>
          <cell r="BH3614">
            <v>0</v>
          </cell>
          <cell r="BI3614">
            <v>0</v>
          </cell>
          <cell r="BJ3614">
            <v>0</v>
          </cell>
          <cell r="BK3614">
            <v>0</v>
          </cell>
          <cell r="BL3614">
            <v>0</v>
          </cell>
        </row>
        <row r="3615">
          <cell r="B3615" t="str">
            <v>2.1.11.01.00069</v>
          </cell>
          <cell r="C3615" t="str">
            <v xml:space="preserve">FERTIPAR BANDEIRANTES LTDA                        </v>
          </cell>
          <cell r="D3615">
            <v>5</v>
          </cell>
          <cell r="E3615">
            <v>0</v>
          </cell>
          <cell r="F3615">
            <v>0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  <cell r="O3615">
            <v>0</v>
          </cell>
          <cell r="P3615">
            <v>0</v>
          </cell>
          <cell r="Q3615">
            <v>0</v>
          </cell>
          <cell r="R3615">
            <v>0</v>
          </cell>
          <cell r="S3615">
            <v>0</v>
          </cell>
          <cell r="T3615">
            <v>0</v>
          </cell>
          <cell r="U3615">
            <v>0</v>
          </cell>
          <cell r="V3615">
            <v>0</v>
          </cell>
          <cell r="W3615">
            <v>487976.55</v>
          </cell>
          <cell r="X3615">
            <v>487976.55</v>
          </cell>
          <cell r="Y3615">
            <v>151775</v>
          </cell>
          <cell r="Z3615">
            <v>288783.77</v>
          </cell>
          <cell r="AA3615">
            <v>-8171.22</v>
          </cell>
          <cell r="AB3615">
            <v>0</v>
          </cell>
          <cell r="AC3615">
            <v>12688.56</v>
          </cell>
          <cell r="AD3615">
            <v>12688.56</v>
          </cell>
          <cell r="AE3615">
            <v>12688.56</v>
          </cell>
          <cell r="AF3615">
            <v>12688.56</v>
          </cell>
          <cell r="AG3615">
            <v>12688.56</v>
          </cell>
          <cell r="AH3615">
            <v>12688.56</v>
          </cell>
          <cell r="AI3615">
            <v>12688.56</v>
          </cell>
          <cell r="AJ3615">
            <v>12688.56</v>
          </cell>
          <cell r="AK3615">
            <v>12688.56</v>
          </cell>
          <cell r="AL3615">
            <v>12688.56</v>
          </cell>
          <cell r="AM3615">
            <v>12688.56</v>
          </cell>
          <cell r="AN3615">
            <v>12688.56</v>
          </cell>
          <cell r="AO3615">
            <v>0</v>
          </cell>
          <cell r="AP3615">
            <v>0</v>
          </cell>
          <cell r="AQ3615">
            <v>0</v>
          </cell>
          <cell r="AR3615">
            <v>0</v>
          </cell>
          <cell r="AS3615">
            <v>0</v>
          </cell>
          <cell r="AT3615">
            <v>0</v>
          </cell>
          <cell r="AU3615">
            <v>0</v>
          </cell>
          <cell r="AV3615">
            <v>0</v>
          </cell>
          <cell r="AW3615">
            <v>0</v>
          </cell>
          <cell r="AX3615">
            <v>0</v>
          </cell>
          <cell r="AY3615">
            <v>0</v>
          </cell>
          <cell r="AZ3615">
            <v>0</v>
          </cell>
          <cell r="BA3615">
            <v>0</v>
          </cell>
          <cell r="BB3615">
            <v>0</v>
          </cell>
          <cell r="BC3615">
            <v>0</v>
          </cell>
          <cell r="BD3615">
            <v>0</v>
          </cell>
          <cell r="BE3615">
            <v>0</v>
          </cell>
          <cell r="BF3615">
            <v>0</v>
          </cell>
          <cell r="BG3615">
            <v>0</v>
          </cell>
          <cell r="BH3615">
            <v>0</v>
          </cell>
          <cell r="BI3615">
            <v>0</v>
          </cell>
          <cell r="BJ3615">
            <v>0</v>
          </cell>
          <cell r="BK3615">
            <v>0</v>
          </cell>
          <cell r="BL3615">
            <v>0</v>
          </cell>
        </row>
        <row r="3616">
          <cell r="B3616" t="str">
            <v>2.1.11.01.00070</v>
          </cell>
          <cell r="C3616" t="str">
            <v xml:space="preserve">ULTRAFERTIL S/A                                   </v>
          </cell>
          <cell r="D3616">
            <v>5</v>
          </cell>
          <cell r="E3616">
            <v>0</v>
          </cell>
          <cell r="F3616">
            <v>0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  <cell r="O3616">
            <v>0</v>
          </cell>
          <cell r="P3616">
            <v>0</v>
          </cell>
          <cell r="Q3616">
            <v>0</v>
          </cell>
          <cell r="R3616">
            <v>0</v>
          </cell>
          <cell r="S3616">
            <v>0</v>
          </cell>
          <cell r="T3616">
            <v>0</v>
          </cell>
          <cell r="U3616">
            <v>0</v>
          </cell>
          <cell r="V3616">
            <v>0</v>
          </cell>
          <cell r="W3616">
            <v>542382.64</v>
          </cell>
          <cell r="X3616">
            <v>316315.83</v>
          </cell>
          <cell r="Y3616">
            <v>0</v>
          </cell>
          <cell r="Z3616">
            <v>0</v>
          </cell>
          <cell r="AA3616">
            <v>0</v>
          </cell>
          <cell r="AB3616">
            <v>0</v>
          </cell>
          <cell r="AC3616">
            <v>0</v>
          </cell>
          <cell r="AD3616">
            <v>0</v>
          </cell>
          <cell r="AE3616">
            <v>0</v>
          </cell>
          <cell r="AF3616">
            <v>0</v>
          </cell>
          <cell r="AG3616">
            <v>0</v>
          </cell>
          <cell r="AH3616">
            <v>0</v>
          </cell>
          <cell r="AI3616">
            <v>0</v>
          </cell>
          <cell r="AJ3616">
            <v>0</v>
          </cell>
          <cell r="AK3616">
            <v>0</v>
          </cell>
          <cell r="AL3616">
            <v>0</v>
          </cell>
          <cell r="AM3616">
            <v>0</v>
          </cell>
          <cell r="AN3616">
            <v>0</v>
          </cell>
          <cell r="AO3616">
            <v>0</v>
          </cell>
          <cell r="AP3616">
            <v>0</v>
          </cell>
          <cell r="AQ3616">
            <v>0</v>
          </cell>
          <cell r="AR3616">
            <v>0</v>
          </cell>
          <cell r="AS3616">
            <v>0</v>
          </cell>
          <cell r="AT3616">
            <v>0</v>
          </cell>
          <cell r="AU3616">
            <v>0</v>
          </cell>
          <cell r="AV3616">
            <v>0</v>
          </cell>
          <cell r="AW3616">
            <v>0</v>
          </cell>
          <cell r="AX3616">
            <v>0</v>
          </cell>
          <cell r="AY3616">
            <v>0</v>
          </cell>
          <cell r="AZ3616">
            <v>0</v>
          </cell>
          <cell r="BA3616">
            <v>0</v>
          </cell>
          <cell r="BB3616">
            <v>0</v>
          </cell>
          <cell r="BC3616">
            <v>0</v>
          </cell>
          <cell r="BD3616">
            <v>0</v>
          </cell>
          <cell r="BE3616">
            <v>0</v>
          </cell>
          <cell r="BF3616">
            <v>0</v>
          </cell>
          <cell r="BG3616">
            <v>0</v>
          </cell>
          <cell r="BH3616">
            <v>0</v>
          </cell>
          <cell r="BI3616">
            <v>0</v>
          </cell>
          <cell r="BJ3616">
            <v>0</v>
          </cell>
          <cell r="BK3616">
            <v>0</v>
          </cell>
          <cell r="BL3616">
            <v>0</v>
          </cell>
        </row>
        <row r="3617">
          <cell r="B3617" t="str">
            <v>2.1.11.01.00071</v>
          </cell>
          <cell r="C3617" t="str">
            <v xml:space="preserve">ANDALI OPERACOES INDUSTRIAIS LTDA                 </v>
          </cell>
          <cell r="D3617">
            <v>5</v>
          </cell>
          <cell r="E3617">
            <v>0</v>
          </cell>
          <cell r="F3617">
            <v>0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  <cell r="O3617">
            <v>0</v>
          </cell>
          <cell r="P3617">
            <v>0</v>
          </cell>
          <cell r="Q3617">
            <v>0</v>
          </cell>
          <cell r="R3617">
            <v>0</v>
          </cell>
          <cell r="S3617">
            <v>0</v>
          </cell>
          <cell r="T3617">
            <v>0</v>
          </cell>
          <cell r="U3617">
            <v>0</v>
          </cell>
          <cell r="V3617">
            <v>0</v>
          </cell>
          <cell r="W3617">
            <v>0</v>
          </cell>
          <cell r="X3617">
            <v>0</v>
          </cell>
          <cell r="Y3617">
            <v>0</v>
          </cell>
          <cell r="Z3617">
            <v>0</v>
          </cell>
          <cell r="AA3617">
            <v>0</v>
          </cell>
          <cell r="AB3617">
            <v>0</v>
          </cell>
          <cell r="AC3617">
            <v>0</v>
          </cell>
          <cell r="AD3617">
            <v>0</v>
          </cell>
          <cell r="AE3617">
            <v>0</v>
          </cell>
          <cell r="AF3617">
            <v>0</v>
          </cell>
          <cell r="AG3617">
            <v>29000</v>
          </cell>
          <cell r="AH3617">
            <v>0</v>
          </cell>
          <cell r="AI3617">
            <v>0</v>
          </cell>
          <cell r="AJ3617">
            <v>0</v>
          </cell>
          <cell r="AK3617">
            <v>0</v>
          </cell>
          <cell r="AL3617">
            <v>0</v>
          </cell>
          <cell r="AM3617">
            <v>0</v>
          </cell>
          <cell r="AN3617">
            <v>0</v>
          </cell>
          <cell r="AO3617">
            <v>0</v>
          </cell>
          <cell r="AP3617">
            <v>0</v>
          </cell>
          <cell r="AQ3617">
            <v>0</v>
          </cell>
          <cell r="AR3617">
            <v>0</v>
          </cell>
          <cell r="AS3617">
            <v>0</v>
          </cell>
          <cell r="AT3617">
            <v>0</v>
          </cell>
          <cell r="AU3617">
            <v>0</v>
          </cell>
          <cell r="AV3617">
            <v>0</v>
          </cell>
          <cell r="AW3617">
            <v>0</v>
          </cell>
          <cell r="AX3617">
            <v>0</v>
          </cell>
          <cell r="AY3617">
            <v>0</v>
          </cell>
          <cell r="AZ3617">
            <v>0</v>
          </cell>
          <cell r="BA3617">
            <v>0</v>
          </cell>
          <cell r="BB3617">
            <v>0</v>
          </cell>
          <cell r="BC3617">
            <v>0</v>
          </cell>
          <cell r="BD3617">
            <v>0</v>
          </cell>
          <cell r="BE3617">
            <v>0</v>
          </cell>
          <cell r="BF3617">
            <v>0</v>
          </cell>
          <cell r="BG3617">
            <v>0</v>
          </cell>
          <cell r="BH3617">
            <v>0</v>
          </cell>
          <cell r="BI3617">
            <v>0</v>
          </cell>
          <cell r="BJ3617">
            <v>0</v>
          </cell>
          <cell r="BK3617">
            <v>0</v>
          </cell>
          <cell r="BL3617">
            <v>0</v>
          </cell>
        </row>
        <row r="3618">
          <cell r="B3618" t="str">
            <v>2.1.11.01.00072</v>
          </cell>
          <cell r="C3618" t="str">
            <v xml:space="preserve">DELTA FERTILIZANTES LTDA                          </v>
          </cell>
          <cell r="D3618">
            <v>5</v>
          </cell>
          <cell r="E3618">
            <v>0</v>
          </cell>
          <cell r="F3618">
            <v>0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  <cell r="O3618">
            <v>0</v>
          </cell>
          <cell r="P3618">
            <v>0</v>
          </cell>
          <cell r="Q3618">
            <v>0</v>
          </cell>
          <cell r="R3618">
            <v>0</v>
          </cell>
          <cell r="S3618">
            <v>0</v>
          </cell>
          <cell r="T3618">
            <v>0</v>
          </cell>
          <cell r="U3618">
            <v>0</v>
          </cell>
          <cell r="V3618">
            <v>0</v>
          </cell>
          <cell r="W3618">
            <v>0</v>
          </cell>
          <cell r="X3618">
            <v>0</v>
          </cell>
          <cell r="Y3618">
            <v>0</v>
          </cell>
          <cell r="Z3618">
            <v>0</v>
          </cell>
          <cell r="AA3618">
            <v>0</v>
          </cell>
          <cell r="AB3618">
            <v>0</v>
          </cell>
          <cell r="AC3618">
            <v>0</v>
          </cell>
          <cell r="AD3618">
            <v>0</v>
          </cell>
          <cell r="AE3618">
            <v>0</v>
          </cell>
          <cell r="AF3618">
            <v>0</v>
          </cell>
          <cell r="AG3618">
            <v>0</v>
          </cell>
          <cell r="AH3618">
            <v>0</v>
          </cell>
          <cell r="AI3618">
            <v>8454.1</v>
          </cell>
          <cell r="AJ3618">
            <v>8454.1</v>
          </cell>
          <cell r="AK3618">
            <v>1.0000000000218279E-2</v>
          </cell>
          <cell r="AL3618">
            <v>1.0000000000218279E-2</v>
          </cell>
          <cell r="AM3618">
            <v>1.0000000000218279E-2</v>
          </cell>
          <cell r="AN3618">
            <v>2.1827852025868566E-13</v>
          </cell>
          <cell r="AO3618">
            <v>0</v>
          </cell>
          <cell r="AP3618">
            <v>0</v>
          </cell>
          <cell r="AQ3618">
            <v>0</v>
          </cell>
          <cell r="AR3618">
            <v>0</v>
          </cell>
          <cell r="AS3618">
            <v>0</v>
          </cell>
          <cell r="AT3618">
            <v>0</v>
          </cell>
          <cell r="AU3618">
            <v>0</v>
          </cell>
          <cell r="AV3618">
            <v>0</v>
          </cell>
          <cell r="AW3618">
            <v>0</v>
          </cell>
          <cell r="AX3618">
            <v>0</v>
          </cell>
          <cell r="AY3618">
            <v>0</v>
          </cell>
          <cell r="AZ3618">
            <v>0</v>
          </cell>
          <cell r="BA3618">
            <v>0</v>
          </cell>
          <cell r="BB3618">
            <v>0</v>
          </cell>
          <cell r="BC3618">
            <v>0</v>
          </cell>
          <cell r="BD3618">
            <v>0</v>
          </cell>
          <cell r="BE3618">
            <v>0</v>
          </cell>
          <cell r="BF3618">
            <v>0</v>
          </cell>
          <cell r="BG3618">
            <v>0</v>
          </cell>
          <cell r="BH3618">
            <v>0</v>
          </cell>
          <cell r="BI3618">
            <v>0</v>
          </cell>
          <cell r="BJ3618">
            <v>0</v>
          </cell>
          <cell r="BK3618">
            <v>0</v>
          </cell>
          <cell r="BL3618">
            <v>0</v>
          </cell>
        </row>
        <row r="3619">
          <cell r="B3619" t="str">
            <v>2.1.11.01.00073</v>
          </cell>
          <cell r="C3619" t="str">
            <v xml:space="preserve">ADUBOS BOUTIN LTDA                                </v>
          </cell>
          <cell r="D3619">
            <v>5</v>
          </cell>
          <cell r="E3619">
            <v>0</v>
          </cell>
          <cell r="F3619">
            <v>0</v>
          </cell>
          <cell r="G3619">
            <v>0</v>
          </cell>
          <cell r="H3619">
            <v>0</v>
          </cell>
          <cell r="I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  <cell r="O3619">
            <v>0</v>
          </cell>
          <cell r="P3619">
            <v>0</v>
          </cell>
          <cell r="Q3619">
            <v>0</v>
          </cell>
          <cell r="R3619">
            <v>0</v>
          </cell>
          <cell r="S3619">
            <v>0</v>
          </cell>
          <cell r="T3619">
            <v>0</v>
          </cell>
          <cell r="U3619">
            <v>0</v>
          </cell>
          <cell r="V3619">
            <v>0</v>
          </cell>
          <cell r="W3619">
            <v>0</v>
          </cell>
          <cell r="X3619">
            <v>0</v>
          </cell>
          <cell r="Y3619">
            <v>0</v>
          </cell>
          <cell r="Z3619">
            <v>0</v>
          </cell>
          <cell r="AA3619">
            <v>0</v>
          </cell>
          <cell r="AB3619">
            <v>0</v>
          </cell>
          <cell r="AC3619">
            <v>0</v>
          </cell>
          <cell r="AD3619">
            <v>0</v>
          </cell>
          <cell r="AE3619">
            <v>0</v>
          </cell>
          <cell r="AF3619">
            <v>0</v>
          </cell>
          <cell r="AG3619">
            <v>0</v>
          </cell>
          <cell r="AH3619">
            <v>0</v>
          </cell>
          <cell r="AI3619">
            <v>0</v>
          </cell>
          <cell r="AJ3619">
            <v>94066.8</v>
          </cell>
          <cell r="AK3619">
            <v>107396.8</v>
          </cell>
          <cell r="AL3619">
            <v>353786.98</v>
          </cell>
          <cell r="AM3619">
            <v>353786.98</v>
          </cell>
          <cell r="AN3619">
            <v>0</v>
          </cell>
          <cell r="AO3619">
            <v>192225</v>
          </cell>
          <cell r="AP3619">
            <v>480</v>
          </cell>
          <cell r="AQ3619">
            <v>0</v>
          </cell>
          <cell r="AR3619">
            <v>0</v>
          </cell>
          <cell r="AS3619">
            <v>323336.99</v>
          </cell>
          <cell r="AT3619">
            <v>332324.19</v>
          </cell>
          <cell r="AU3619">
            <v>17556.400000000001</v>
          </cell>
          <cell r="AV3619">
            <v>268182.40000000002</v>
          </cell>
          <cell r="AW3619">
            <v>-17465.82</v>
          </cell>
          <cell r="AX3619">
            <v>-17519.02</v>
          </cell>
          <cell r="AY3619">
            <v>-17519.02</v>
          </cell>
          <cell r="AZ3619">
            <v>-17567.82</v>
          </cell>
          <cell r="BA3619">
            <v>36620.11</v>
          </cell>
          <cell r="BB3619">
            <v>36620.11</v>
          </cell>
          <cell r="BC3619">
            <v>36620.11</v>
          </cell>
          <cell r="BD3619">
            <v>0</v>
          </cell>
          <cell r="BE3619">
            <v>0</v>
          </cell>
          <cell r="BF3619">
            <v>0</v>
          </cell>
          <cell r="BG3619">
            <v>0</v>
          </cell>
          <cell r="BH3619">
            <v>0</v>
          </cell>
          <cell r="BI3619">
            <v>0</v>
          </cell>
          <cell r="BJ3619">
            <v>0</v>
          </cell>
          <cell r="BK3619">
            <v>0</v>
          </cell>
          <cell r="BL3619">
            <v>0</v>
          </cell>
        </row>
        <row r="3620">
          <cell r="B3620" t="str">
            <v>2.1.11.01.00074</v>
          </cell>
          <cell r="C3620" t="str">
            <v xml:space="preserve">COABRA-COOP.AGRO IND.CENTRO OESTE DO BRA          </v>
          </cell>
          <cell r="D3620">
            <v>5</v>
          </cell>
          <cell r="E3620">
            <v>0</v>
          </cell>
          <cell r="F3620">
            <v>0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  <cell r="O3620">
            <v>0</v>
          </cell>
          <cell r="P3620">
            <v>0</v>
          </cell>
          <cell r="Q3620">
            <v>0</v>
          </cell>
          <cell r="R3620">
            <v>0</v>
          </cell>
          <cell r="S3620">
            <v>0</v>
          </cell>
          <cell r="T3620">
            <v>0</v>
          </cell>
          <cell r="U3620">
            <v>0</v>
          </cell>
          <cell r="V3620">
            <v>0</v>
          </cell>
          <cell r="W3620">
            <v>0</v>
          </cell>
          <cell r="X3620">
            <v>0</v>
          </cell>
          <cell r="Y3620">
            <v>0</v>
          </cell>
          <cell r="Z3620">
            <v>0</v>
          </cell>
          <cell r="AA3620">
            <v>0</v>
          </cell>
          <cell r="AB3620">
            <v>0</v>
          </cell>
          <cell r="AC3620">
            <v>0</v>
          </cell>
          <cell r="AD3620">
            <v>0</v>
          </cell>
          <cell r="AE3620">
            <v>0</v>
          </cell>
          <cell r="AF3620">
            <v>0</v>
          </cell>
          <cell r="AG3620">
            <v>0</v>
          </cell>
          <cell r="AH3620">
            <v>0</v>
          </cell>
          <cell r="AI3620">
            <v>0</v>
          </cell>
          <cell r="AJ3620">
            <v>0</v>
          </cell>
          <cell r="AK3620">
            <v>350000</v>
          </cell>
          <cell r="AL3620">
            <v>0</v>
          </cell>
          <cell r="AM3620">
            <v>142500</v>
          </cell>
          <cell r="AN3620">
            <v>244500</v>
          </cell>
          <cell r="AO3620">
            <v>406000</v>
          </cell>
          <cell r="AP3620">
            <v>-12000</v>
          </cell>
          <cell r="AQ3620">
            <v>-12000</v>
          </cell>
          <cell r="AR3620">
            <v>134500</v>
          </cell>
          <cell r="AS3620">
            <v>134500</v>
          </cell>
          <cell r="AT3620">
            <v>-12000</v>
          </cell>
          <cell r="AU3620">
            <v>-12000</v>
          </cell>
          <cell r="AV3620">
            <v>-12000</v>
          </cell>
          <cell r="AW3620">
            <v>-12000</v>
          </cell>
          <cell r="AX3620">
            <v>468000</v>
          </cell>
          <cell r="AY3620">
            <v>-12000</v>
          </cell>
          <cell r="AZ3620">
            <v>-12000</v>
          </cell>
          <cell r="BA3620">
            <v>-12000</v>
          </cell>
          <cell r="BB3620">
            <v>14400</v>
          </cell>
          <cell r="BC3620">
            <v>14400</v>
          </cell>
          <cell r="BD3620">
            <v>0</v>
          </cell>
          <cell r="BE3620">
            <v>0</v>
          </cell>
          <cell r="BF3620">
            <v>0</v>
          </cell>
          <cell r="BG3620">
            <v>0</v>
          </cell>
          <cell r="BH3620">
            <v>0</v>
          </cell>
          <cell r="BI3620">
            <v>0</v>
          </cell>
          <cell r="BJ3620">
            <v>0</v>
          </cell>
          <cell r="BK3620">
            <v>0</v>
          </cell>
          <cell r="BL3620">
            <v>0</v>
          </cell>
        </row>
        <row r="3621">
          <cell r="B3621" t="str">
            <v>2.1.11.01.00075</v>
          </cell>
          <cell r="C3621" t="str">
            <v xml:space="preserve">ADM EXPORTADORA E IMPORTADORA S/A                 </v>
          </cell>
          <cell r="D3621">
            <v>5</v>
          </cell>
          <cell r="E3621">
            <v>0</v>
          </cell>
          <cell r="F3621">
            <v>0</v>
          </cell>
          <cell r="G3621">
            <v>0</v>
          </cell>
          <cell r="H3621">
            <v>0</v>
          </cell>
          <cell r="I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  <cell r="O3621">
            <v>0</v>
          </cell>
          <cell r="P3621">
            <v>0</v>
          </cell>
          <cell r="Q3621">
            <v>0</v>
          </cell>
          <cell r="R3621">
            <v>0</v>
          </cell>
          <cell r="S3621">
            <v>0</v>
          </cell>
          <cell r="T3621">
            <v>0</v>
          </cell>
          <cell r="U3621">
            <v>0</v>
          </cell>
          <cell r="V3621">
            <v>0</v>
          </cell>
          <cell r="W3621">
            <v>0</v>
          </cell>
          <cell r="X3621">
            <v>0</v>
          </cell>
          <cell r="Y3621">
            <v>0</v>
          </cell>
          <cell r="Z3621">
            <v>0</v>
          </cell>
          <cell r="AA3621">
            <v>0</v>
          </cell>
          <cell r="AB3621">
            <v>0</v>
          </cell>
          <cell r="AC3621">
            <v>0</v>
          </cell>
          <cell r="AD3621">
            <v>0</v>
          </cell>
          <cell r="AE3621">
            <v>0</v>
          </cell>
          <cell r="AF3621">
            <v>0</v>
          </cell>
          <cell r="AG3621">
            <v>0</v>
          </cell>
          <cell r="AH3621">
            <v>0</v>
          </cell>
          <cell r="AI3621">
            <v>0</v>
          </cell>
          <cell r="AJ3621">
            <v>0</v>
          </cell>
          <cell r="AK3621">
            <v>0</v>
          </cell>
          <cell r="AL3621">
            <v>78008</v>
          </cell>
          <cell r="AM3621">
            <v>15980</v>
          </cell>
          <cell r="AN3621">
            <v>15980</v>
          </cell>
          <cell r="AO3621">
            <v>15980</v>
          </cell>
          <cell r="AP3621">
            <v>15980</v>
          </cell>
          <cell r="AQ3621">
            <v>15980</v>
          </cell>
          <cell r="AR3621">
            <v>15980</v>
          </cell>
          <cell r="AS3621">
            <v>15980</v>
          </cell>
          <cell r="AT3621">
            <v>15980</v>
          </cell>
          <cell r="AU3621">
            <v>15980</v>
          </cell>
          <cell r="AV3621">
            <v>15980</v>
          </cell>
          <cell r="AW3621">
            <v>15980</v>
          </cell>
          <cell r="AX3621">
            <v>15980</v>
          </cell>
          <cell r="AY3621">
            <v>15980</v>
          </cell>
          <cell r="AZ3621">
            <v>15980</v>
          </cell>
          <cell r="BA3621">
            <v>15980</v>
          </cell>
          <cell r="BB3621">
            <v>15980</v>
          </cell>
          <cell r="BC3621">
            <v>15980</v>
          </cell>
          <cell r="BD3621">
            <v>0</v>
          </cell>
          <cell r="BE3621">
            <v>0</v>
          </cell>
          <cell r="BF3621">
            <v>0</v>
          </cell>
          <cell r="BG3621">
            <v>0</v>
          </cell>
          <cell r="BH3621">
            <v>0</v>
          </cell>
          <cell r="BI3621">
            <v>0</v>
          </cell>
          <cell r="BJ3621">
            <v>0</v>
          </cell>
          <cell r="BK3621">
            <v>0</v>
          </cell>
          <cell r="BL3621">
            <v>0</v>
          </cell>
        </row>
        <row r="3622">
          <cell r="B3622" t="str">
            <v>2.1.11.01.00076</v>
          </cell>
          <cell r="C3622" t="str">
            <v xml:space="preserve">ADUBOS SUDOESTE LTDA                              </v>
          </cell>
          <cell r="D3622">
            <v>5</v>
          </cell>
          <cell r="E3622">
            <v>0</v>
          </cell>
          <cell r="F3622">
            <v>0</v>
          </cell>
          <cell r="G3622">
            <v>0</v>
          </cell>
          <cell r="H3622">
            <v>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  <cell r="O3622">
            <v>0</v>
          </cell>
          <cell r="P3622">
            <v>0</v>
          </cell>
          <cell r="AO3622">
            <v>0</v>
          </cell>
          <cell r="AP3622">
            <v>0</v>
          </cell>
          <cell r="AQ3622">
            <v>0</v>
          </cell>
          <cell r="AR3622">
            <v>0</v>
          </cell>
          <cell r="AS3622">
            <v>0</v>
          </cell>
          <cell r="AT3622">
            <v>0</v>
          </cell>
          <cell r="AU3622">
            <v>130754</v>
          </cell>
          <cell r="AV3622">
            <v>272852.18</v>
          </cell>
          <cell r="AW3622">
            <v>310521.90000000002</v>
          </cell>
          <cell r="AX3622">
            <v>284374.37</v>
          </cell>
          <cell r="AY3622">
            <v>284374.37</v>
          </cell>
          <cell r="AZ3622">
            <v>284374.37</v>
          </cell>
          <cell r="BA3622">
            <v>284374.37</v>
          </cell>
          <cell r="BB3622">
            <v>284374.37</v>
          </cell>
          <cell r="BC3622">
            <v>284374.37</v>
          </cell>
          <cell r="BD3622">
            <v>0</v>
          </cell>
          <cell r="BE3622">
            <v>0</v>
          </cell>
          <cell r="BF3622">
            <v>0</v>
          </cell>
          <cell r="BG3622">
            <v>0</v>
          </cell>
          <cell r="BH3622">
            <v>0</v>
          </cell>
          <cell r="BI3622">
            <v>0</v>
          </cell>
          <cell r="BJ3622">
            <v>0</v>
          </cell>
          <cell r="BK3622">
            <v>0</v>
          </cell>
          <cell r="BL3622">
            <v>0</v>
          </cell>
        </row>
        <row r="3623">
          <cell r="B3623" t="str">
            <v>2.1.11.01.00077</v>
          </cell>
          <cell r="C3623" t="str">
            <v xml:space="preserve">ADUCAT-ADUBOS CATAL├O COMERCIO E INDUSTRIA LTDA   </v>
          </cell>
          <cell r="D3623">
            <v>5</v>
          </cell>
          <cell r="E3623">
            <v>0</v>
          </cell>
          <cell r="F3623">
            <v>0</v>
          </cell>
          <cell r="G3623">
            <v>0</v>
          </cell>
          <cell r="H3623">
            <v>0</v>
          </cell>
          <cell r="I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  <cell r="O3623">
            <v>0</v>
          </cell>
          <cell r="P3623">
            <v>0</v>
          </cell>
          <cell r="AO3623">
            <v>0</v>
          </cell>
          <cell r="AP3623">
            <v>0</v>
          </cell>
          <cell r="AQ3623">
            <v>0</v>
          </cell>
          <cell r="AR3623">
            <v>0</v>
          </cell>
          <cell r="AS3623">
            <v>0</v>
          </cell>
          <cell r="AT3623">
            <v>0</v>
          </cell>
          <cell r="AU3623">
            <v>0</v>
          </cell>
          <cell r="AV3623">
            <v>0</v>
          </cell>
          <cell r="AW3623">
            <v>0</v>
          </cell>
          <cell r="AX3623">
            <v>0</v>
          </cell>
          <cell r="AY3623">
            <v>0</v>
          </cell>
          <cell r="AZ3623">
            <v>0</v>
          </cell>
          <cell r="BA3623">
            <v>0</v>
          </cell>
          <cell r="BB3623">
            <v>0</v>
          </cell>
          <cell r="BC3623">
            <v>0</v>
          </cell>
          <cell r="BD3623">
            <v>0</v>
          </cell>
          <cell r="BE3623">
            <v>0</v>
          </cell>
          <cell r="BF3623">
            <v>0</v>
          </cell>
          <cell r="BG3623">
            <v>0</v>
          </cell>
          <cell r="BH3623">
            <v>0</v>
          </cell>
          <cell r="BI3623">
            <v>0</v>
          </cell>
          <cell r="BJ3623">
            <v>0</v>
          </cell>
          <cell r="BK3623">
            <v>0</v>
          </cell>
          <cell r="BL3623">
            <v>0</v>
          </cell>
        </row>
        <row r="3624">
          <cell r="B3624" t="str">
            <v>2.1.11.01.00078</v>
          </cell>
          <cell r="C3624" t="str">
            <v xml:space="preserve">BOIFERTIL NUTRICAO ANIMAL                         </v>
          </cell>
          <cell r="D3624">
            <v>5</v>
          </cell>
          <cell r="E3624">
            <v>0</v>
          </cell>
          <cell r="F3624">
            <v>0</v>
          </cell>
          <cell r="G3624">
            <v>0</v>
          </cell>
          <cell r="H3624">
            <v>0</v>
          </cell>
          <cell r="I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  <cell r="O3624">
            <v>0</v>
          </cell>
          <cell r="P3624">
            <v>0</v>
          </cell>
          <cell r="AO3624">
            <v>0</v>
          </cell>
          <cell r="AP3624">
            <v>0</v>
          </cell>
          <cell r="AQ3624">
            <v>0</v>
          </cell>
          <cell r="AR3624">
            <v>0</v>
          </cell>
          <cell r="AS3624">
            <v>0</v>
          </cell>
          <cell r="AT3624">
            <v>0</v>
          </cell>
          <cell r="AU3624">
            <v>0</v>
          </cell>
          <cell r="AV3624">
            <v>0</v>
          </cell>
          <cell r="AW3624">
            <v>0</v>
          </cell>
          <cell r="AX3624">
            <v>4213.75</v>
          </cell>
          <cell r="AY3624">
            <v>4213.75</v>
          </cell>
          <cell r="AZ3624">
            <v>4213.75</v>
          </cell>
          <cell r="BA3624">
            <v>4213.75</v>
          </cell>
          <cell r="BB3624">
            <v>4213.75</v>
          </cell>
          <cell r="BC3624">
            <v>4213.75</v>
          </cell>
          <cell r="BD3624">
            <v>0</v>
          </cell>
          <cell r="BE3624">
            <v>0</v>
          </cell>
          <cell r="BF3624">
            <v>0</v>
          </cell>
          <cell r="BG3624">
            <v>0</v>
          </cell>
          <cell r="BH3624">
            <v>0</v>
          </cell>
          <cell r="BI3624">
            <v>0</v>
          </cell>
          <cell r="BJ3624">
            <v>0</v>
          </cell>
          <cell r="BK3624">
            <v>0</v>
          </cell>
          <cell r="BL3624">
            <v>0</v>
          </cell>
        </row>
        <row r="3625">
          <cell r="B3625" t="str">
            <v>2.1.11.01.00079</v>
          </cell>
          <cell r="C3625" t="str">
            <v xml:space="preserve">EMPR.COOP.MISTA PROD.RURAIS DO SUDESTE            </v>
          </cell>
          <cell r="D3625">
            <v>5</v>
          </cell>
          <cell r="E3625">
            <v>0</v>
          </cell>
          <cell r="F3625">
            <v>0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  <cell r="O3625">
            <v>0</v>
          </cell>
          <cell r="P3625">
            <v>0</v>
          </cell>
          <cell r="AO3625">
            <v>0</v>
          </cell>
          <cell r="AP3625">
            <v>0</v>
          </cell>
          <cell r="AQ3625">
            <v>0</v>
          </cell>
          <cell r="AR3625">
            <v>0</v>
          </cell>
          <cell r="AS3625">
            <v>0</v>
          </cell>
          <cell r="AT3625">
            <v>0</v>
          </cell>
          <cell r="AU3625">
            <v>0</v>
          </cell>
          <cell r="AV3625">
            <v>460000</v>
          </cell>
          <cell r="AW3625">
            <v>0</v>
          </cell>
          <cell r="AX3625">
            <v>0</v>
          </cell>
          <cell r="AY3625">
            <v>0</v>
          </cell>
          <cell r="AZ3625">
            <v>0</v>
          </cell>
          <cell r="BA3625">
            <v>0</v>
          </cell>
          <cell r="BB3625">
            <v>0</v>
          </cell>
          <cell r="BC3625">
            <v>0</v>
          </cell>
          <cell r="BD3625">
            <v>0</v>
          </cell>
          <cell r="BE3625">
            <v>0</v>
          </cell>
          <cell r="BF3625">
            <v>0</v>
          </cell>
          <cell r="BG3625">
            <v>0</v>
          </cell>
          <cell r="BH3625">
            <v>0</v>
          </cell>
          <cell r="BI3625">
            <v>0</v>
          </cell>
          <cell r="BJ3625">
            <v>0</v>
          </cell>
          <cell r="BK3625">
            <v>0</v>
          </cell>
          <cell r="BL3625">
            <v>0</v>
          </cell>
        </row>
        <row r="3626">
          <cell r="B3626" t="str">
            <v>2.1.11.02</v>
          </cell>
          <cell r="C3626" t="str">
            <v xml:space="preserve">CREDORES-OUTROS                                   </v>
          </cell>
          <cell r="D3626">
            <v>4</v>
          </cell>
          <cell r="E3626">
            <v>0</v>
          </cell>
          <cell r="F3626">
            <v>0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  <cell r="O3626">
            <v>0</v>
          </cell>
          <cell r="P3626">
            <v>0</v>
          </cell>
          <cell r="Q3626">
            <v>-372.67</v>
          </cell>
          <cell r="R3626">
            <v>-372.67</v>
          </cell>
          <cell r="S3626">
            <v>-372.67</v>
          </cell>
          <cell r="T3626">
            <v>-372.67</v>
          </cell>
          <cell r="U3626">
            <v>-372.67</v>
          </cell>
          <cell r="V3626">
            <v>-372.67</v>
          </cell>
          <cell r="W3626">
            <v>-372.67</v>
          </cell>
          <cell r="X3626">
            <v>3127.33</v>
          </cell>
          <cell r="Y3626">
            <v>3127.33</v>
          </cell>
          <cell r="Z3626">
            <v>3127.33</v>
          </cell>
          <cell r="AA3626">
            <v>3127.33</v>
          </cell>
          <cell r="AB3626">
            <v>2703.33</v>
          </cell>
          <cell r="AC3626">
            <v>2612.5700000000002</v>
          </cell>
          <cell r="AD3626">
            <v>2612.5700000000002</v>
          </cell>
          <cell r="AE3626">
            <v>2612.5700000000002</v>
          </cell>
          <cell r="AF3626">
            <v>2612.5700000000002</v>
          </cell>
          <cell r="AG3626">
            <v>2612.5700000000002</v>
          </cell>
          <cell r="AH3626">
            <v>2612.5700000000002</v>
          </cell>
          <cell r="AI3626">
            <v>2612.5700000000002</v>
          </cell>
          <cell r="AJ3626">
            <v>2612.5700000000002</v>
          </cell>
          <cell r="AK3626">
            <v>2612.5700000000002</v>
          </cell>
          <cell r="AL3626">
            <v>2612.5700000000002</v>
          </cell>
          <cell r="AM3626">
            <v>2612.5700000000002</v>
          </cell>
          <cell r="AN3626">
            <v>-1076.58</v>
          </cell>
          <cell r="AO3626">
            <v>-1076.58</v>
          </cell>
          <cell r="AP3626">
            <v>-1076.58</v>
          </cell>
          <cell r="AQ3626">
            <v>-1076.58</v>
          </cell>
          <cell r="AR3626">
            <v>-1076.58</v>
          </cell>
          <cell r="AS3626">
            <v>-55011.58</v>
          </cell>
          <cell r="AT3626">
            <v>-55011.58</v>
          </cell>
          <cell r="AU3626">
            <v>-55011.58</v>
          </cell>
          <cell r="AV3626">
            <v>-55011.58</v>
          </cell>
          <cell r="AW3626">
            <v>-55011.58</v>
          </cell>
          <cell r="AX3626">
            <v>-55011.58</v>
          </cell>
          <cell r="AY3626">
            <v>-55011.58</v>
          </cell>
          <cell r="AZ3626">
            <v>-55011.58</v>
          </cell>
          <cell r="BA3626">
            <v>-55011.58</v>
          </cell>
          <cell r="BB3626">
            <v>-55011.58</v>
          </cell>
          <cell r="BC3626">
            <v>-55011.58</v>
          </cell>
          <cell r="BD3626">
            <v>0</v>
          </cell>
          <cell r="BE3626">
            <v>0</v>
          </cell>
          <cell r="BF3626">
            <v>0</v>
          </cell>
          <cell r="BG3626">
            <v>0</v>
          </cell>
          <cell r="BH3626">
            <v>0</v>
          </cell>
          <cell r="BI3626">
            <v>0</v>
          </cell>
          <cell r="BJ3626">
            <v>0</v>
          </cell>
          <cell r="BK3626">
            <v>0</v>
          </cell>
          <cell r="BL3626">
            <v>0</v>
          </cell>
        </row>
        <row r="3627">
          <cell r="B3627" t="str">
            <v>2.1.11.02.00001</v>
          </cell>
          <cell r="C3627" t="str">
            <v xml:space="preserve">CREDORES-OUTROS                                   </v>
          </cell>
          <cell r="D3627">
            <v>5</v>
          </cell>
          <cell r="E3627">
            <v>0</v>
          </cell>
          <cell r="F3627">
            <v>0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  <cell r="O3627">
            <v>0</v>
          </cell>
          <cell r="P3627">
            <v>0</v>
          </cell>
          <cell r="Q3627">
            <v>128.22</v>
          </cell>
          <cell r="R3627">
            <v>128.22</v>
          </cell>
          <cell r="S3627">
            <v>128.22</v>
          </cell>
          <cell r="T3627">
            <v>128.22</v>
          </cell>
          <cell r="U3627">
            <v>128.22</v>
          </cell>
          <cell r="V3627">
            <v>128.22</v>
          </cell>
          <cell r="W3627">
            <v>128.22</v>
          </cell>
          <cell r="X3627">
            <v>3628.22</v>
          </cell>
          <cell r="Y3627">
            <v>3628.22</v>
          </cell>
          <cell r="Z3627">
            <v>3628.22</v>
          </cell>
          <cell r="AA3627">
            <v>3628.22</v>
          </cell>
          <cell r="AB3627">
            <v>3204.22</v>
          </cell>
          <cell r="AC3627">
            <v>3113.46</v>
          </cell>
          <cell r="AD3627">
            <v>3113.46</v>
          </cell>
          <cell r="AE3627">
            <v>3113.46</v>
          </cell>
          <cell r="AF3627">
            <v>3113.46</v>
          </cell>
          <cell r="AG3627">
            <v>3113.46</v>
          </cell>
          <cell r="AH3627">
            <v>3113.46</v>
          </cell>
          <cell r="AI3627">
            <v>3113.46</v>
          </cell>
          <cell r="AJ3627">
            <v>3113.46</v>
          </cell>
          <cell r="AK3627">
            <v>3113.46</v>
          </cell>
          <cell r="AL3627">
            <v>3113.46</v>
          </cell>
          <cell r="AM3627">
            <v>3113.46</v>
          </cell>
          <cell r="AN3627">
            <v>-575.69000000000051</v>
          </cell>
          <cell r="AO3627">
            <v>-575.69000000000005</v>
          </cell>
          <cell r="AP3627">
            <v>-575.69000000000005</v>
          </cell>
          <cell r="AQ3627">
            <v>-575.69000000000005</v>
          </cell>
          <cell r="AR3627">
            <v>-575.69000000000005</v>
          </cell>
          <cell r="AS3627">
            <v>-54510.69</v>
          </cell>
          <cell r="AT3627">
            <v>-54510.69</v>
          </cell>
          <cell r="AU3627">
            <v>-54510.69</v>
          </cell>
          <cell r="AV3627">
            <v>-54510.69</v>
          </cell>
          <cell r="AW3627">
            <v>-54510.69</v>
          </cell>
          <cell r="AX3627">
            <v>-54510.69</v>
          </cell>
          <cell r="AY3627">
            <v>-54510.69</v>
          </cell>
          <cell r="AZ3627">
            <v>-54510.69</v>
          </cell>
          <cell r="BA3627">
            <v>-54510.69</v>
          </cell>
          <cell r="BB3627">
            <v>-54510.69</v>
          </cell>
          <cell r="BC3627">
            <v>-54510.69</v>
          </cell>
          <cell r="BD3627">
            <v>0</v>
          </cell>
          <cell r="BE3627">
            <v>0</v>
          </cell>
          <cell r="BF3627">
            <v>0</v>
          </cell>
          <cell r="BG3627">
            <v>0</v>
          </cell>
          <cell r="BH3627">
            <v>0</v>
          </cell>
          <cell r="BI3627">
            <v>0</v>
          </cell>
          <cell r="BJ3627">
            <v>0</v>
          </cell>
          <cell r="BK3627">
            <v>0</v>
          </cell>
          <cell r="BL3627">
            <v>0</v>
          </cell>
        </row>
        <row r="3628">
          <cell r="B3628" t="str">
            <v>2.1.11.02.00002</v>
          </cell>
          <cell r="C3628" t="str">
            <v xml:space="preserve">DESPESAS DE VIAGENS                               </v>
          </cell>
          <cell r="D3628">
            <v>5</v>
          </cell>
          <cell r="E3628">
            <v>0</v>
          </cell>
          <cell r="F3628">
            <v>0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-500.89</v>
          </cell>
          <cell r="R3628">
            <v>-500.89</v>
          </cell>
          <cell r="S3628">
            <v>-500.89</v>
          </cell>
          <cell r="T3628">
            <v>-500.89</v>
          </cell>
          <cell r="U3628">
            <v>-500.89</v>
          </cell>
          <cell r="V3628">
            <v>-500.89</v>
          </cell>
          <cell r="W3628">
            <v>-500.89</v>
          </cell>
          <cell r="X3628">
            <v>-500.89</v>
          </cell>
          <cell r="Y3628">
            <v>-500.89</v>
          </cell>
          <cell r="Z3628">
            <v>-500.89</v>
          </cell>
          <cell r="AA3628">
            <v>-500.89</v>
          </cell>
          <cell r="AB3628">
            <v>-500.89</v>
          </cell>
          <cell r="AC3628">
            <v>0</v>
          </cell>
          <cell r="AD3628">
            <v>0</v>
          </cell>
          <cell r="AE3628">
            <v>0</v>
          </cell>
          <cell r="AF3628">
            <v>0</v>
          </cell>
          <cell r="AG3628">
            <v>0</v>
          </cell>
          <cell r="AH3628">
            <v>0</v>
          </cell>
          <cell r="AI3628">
            <v>0</v>
          </cell>
          <cell r="AJ3628">
            <v>0</v>
          </cell>
          <cell r="AK3628">
            <v>0</v>
          </cell>
          <cell r="AL3628">
            <v>0</v>
          </cell>
          <cell r="AM3628">
            <v>0</v>
          </cell>
          <cell r="AN3628">
            <v>0</v>
          </cell>
          <cell r="AO3628">
            <v>-500.89</v>
          </cell>
          <cell r="AP3628">
            <v>-500.89</v>
          </cell>
          <cell r="AQ3628">
            <v>-500.89</v>
          </cell>
          <cell r="AR3628">
            <v>-500.89</v>
          </cell>
          <cell r="AS3628">
            <v>-500.89</v>
          </cell>
          <cell r="AT3628">
            <v>-500.89</v>
          </cell>
          <cell r="AU3628">
            <v>-500.89</v>
          </cell>
          <cell r="AV3628">
            <v>-500.89</v>
          </cell>
          <cell r="AW3628">
            <v>-500.89</v>
          </cell>
          <cell r="AX3628">
            <v>-500.89</v>
          </cell>
          <cell r="AY3628">
            <v>-500.89</v>
          </cell>
          <cell r="AZ3628">
            <v>-500.89</v>
          </cell>
          <cell r="BA3628">
            <v>-500.89</v>
          </cell>
          <cell r="BB3628">
            <v>-500.89</v>
          </cell>
          <cell r="BC3628">
            <v>-500.89</v>
          </cell>
          <cell r="BD3628">
            <v>0</v>
          </cell>
          <cell r="BE3628">
            <v>0</v>
          </cell>
          <cell r="BF3628">
            <v>0</v>
          </cell>
          <cell r="BG3628">
            <v>0</v>
          </cell>
          <cell r="BH3628">
            <v>0</v>
          </cell>
          <cell r="BI3628">
            <v>0</v>
          </cell>
          <cell r="BJ3628">
            <v>0</v>
          </cell>
          <cell r="BK3628">
            <v>0</v>
          </cell>
          <cell r="BL3628">
            <v>0</v>
          </cell>
        </row>
        <row r="3629">
          <cell r="B3629" t="str">
            <v>2.1.11.03</v>
          </cell>
          <cell r="C3629" t="str">
            <v xml:space="preserve">CREDORES P/CONSIGNACAO                            </v>
          </cell>
          <cell r="D3629">
            <v>4</v>
          </cell>
          <cell r="E3629">
            <v>0</v>
          </cell>
          <cell r="F3629">
            <v>0</v>
          </cell>
          <cell r="G3629">
            <v>0</v>
          </cell>
          <cell r="H3629">
            <v>0</v>
          </cell>
          <cell r="I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  <cell r="O3629">
            <v>0</v>
          </cell>
          <cell r="P3629">
            <v>0</v>
          </cell>
          <cell r="Q3629">
            <v>504766.74</v>
          </cell>
          <cell r="R3629">
            <v>797135.43</v>
          </cell>
          <cell r="S3629">
            <v>443073.36</v>
          </cell>
          <cell r="T3629">
            <v>980198.06</v>
          </cell>
          <cell r="U3629">
            <v>5539661.8799999999</v>
          </cell>
          <cell r="V3629">
            <v>6145847.0199999996</v>
          </cell>
          <cell r="W3629">
            <v>6380713.8799999999</v>
          </cell>
          <cell r="X3629">
            <v>7416197.2300000004</v>
          </cell>
          <cell r="Y3629">
            <v>700169.03</v>
          </cell>
          <cell r="Z3629">
            <v>429045.46</v>
          </cell>
          <cell r="AA3629">
            <v>1553312</v>
          </cell>
          <cell r="AB3629">
            <v>2561318.98</v>
          </cell>
          <cell r="AC3629">
            <v>3343706.87</v>
          </cell>
          <cell r="AD3629">
            <v>1684602.25</v>
          </cell>
          <cell r="AE3629">
            <v>2988671.26</v>
          </cell>
          <cell r="AF3629">
            <v>4057807.94</v>
          </cell>
          <cell r="AG3629">
            <v>2783795.83</v>
          </cell>
          <cell r="AH3629">
            <v>2915016.23</v>
          </cell>
          <cell r="AI3629">
            <v>2413515.75</v>
          </cell>
          <cell r="AJ3629">
            <v>2852184.13</v>
          </cell>
          <cell r="AK3629">
            <v>-49491.640000001062</v>
          </cell>
          <cell r="AL3629">
            <v>34454.619999998933</v>
          </cell>
          <cell r="AM3629">
            <v>34500.689999998933</v>
          </cell>
          <cell r="AN3629">
            <v>-1140.7400000010675</v>
          </cell>
          <cell r="AO3629">
            <v>258354.86</v>
          </cell>
          <cell r="AP3629">
            <v>3240.34</v>
          </cell>
          <cell r="AQ3629">
            <v>3240.34</v>
          </cell>
          <cell r="AR3629">
            <v>3240.34</v>
          </cell>
          <cell r="AS3629">
            <v>1263543.6299999999</v>
          </cell>
          <cell r="AT3629">
            <v>783698.02</v>
          </cell>
          <cell r="AU3629">
            <v>456073.38</v>
          </cell>
          <cell r="AV3629">
            <v>456073.38</v>
          </cell>
          <cell r="AW3629">
            <v>522513.34</v>
          </cell>
          <cell r="AX3629">
            <v>522513.34</v>
          </cell>
          <cell r="AY3629">
            <v>1122513.3400000001</v>
          </cell>
          <cell r="AZ3629">
            <v>522513.34</v>
          </cell>
          <cell r="BA3629">
            <v>456073.34</v>
          </cell>
          <cell r="BB3629">
            <v>456073.34</v>
          </cell>
          <cell r="BC3629">
            <v>456073.34</v>
          </cell>
          <cell r="BD3629">
            <v>0</v>
          </cell>
          <cell r="BE3629">
            <v>0</v>
          </cell>
          <cell r="BF3629">
            <v>0</v>
          </cell>
          <cell r="BG3629">
            <v>0</v>
          </cell>
          <cell r="BH3629">
            <v>0</v>
          </cell>
          <cell r="BI3629">
            <v>0</v>
          </cell>
          <cell r="BJ3629">
            <v>0</v>
          </cell>
          <cell r="BK3629">
            <v>0</v>
          </cell>
          <cell r="BL3629">
            <v>0</v>
          </cell>
        </row>
        <row r="3630">
          <cell r="B3630" t="str">
            <v>2.1.11.03.00001</v>
          </cell>
          <cell r="C3630" t="str">
            <v xml:space="preserve">CIA VALE RIO DOCE                                 </v>
          </cell>
          <cell r="D3630">
            <v>5</v>
          </cell>
          <cell r="E3630">
            <v>0</v>
          </cell>
          <cell r="F3630">
            <v>0</v>
          </cell>
          <cell r="G3630">
            <v>0</v>
          </cell>
          <cell r="H3630">
            <v>0</v>
          </cell>
          <cell r="I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  <cell r="O3630">
            <v>0</v>
          </cell>
          <cell r="P3630">
            <v>0</v>
          </cell>
          <cell r="Q3630">
            <v>504766.74</v>
          </cell>
          <cell r="R3630">
            <v>313572.33</v>
          </cell>
          <cell r="S3630">
            <v>-236190.5</v>
          </cell>
          <cell r="T3630">
            <v>-217891.15</v>
          </cell>
          <cell r="U3630">
            <v>-217891.15</v>
          </cell>
          <cell r="V3630">
            <v>-217891.15</v>
          </cell>
          <cell r="W3630">
            <v>-168618.61</v>
          </cell>
          <cell r="X3630">
            <v>681451.24</v>
          </cell>
          <cell r="Y3630">
            <v>700169.03</v>
          </cell>
          <cell r="Z3630">
            <v>742516.22</v>
          </cell>
          <cell r="AA3630">
            <v>2004924.57</v>
          </cell>
          <cell r="AB3630">
            <v>2561318.9900000002</v>
          </cell>
          <cell r="AC3630">
            <v>3343706.88</v>
          </cell>
          <cell r="AD3630">
            <v>1678552.38</v>
          </cell>
          <cell r="AE3630">
            <v>2407235.08</v>
          </cell>
          <cell r="AF3630">
            <v>3934488.68</v>
          </cell>
          <cell r="AG3630">
            <v>2415075.79</v>
          </cell>
          <cell r="AH3630">
            <v>1101619.25</v>
          </cell>
          <cell r="AI3630">
            <v>891617.1</v>
          </cell>
          <cell r="AJ3630">
            <v>2607844.61</v>
          </cell>
          <cell r="AK3630">
            <v>-73429.630000000354</v>
          </cell>
          <cell r="AL3630">
            <v>6635.5299999996496</v>
          </cell>
          <cell r="AM3630">
            <v>6636.0599999996493</v>
          </cell>
          <cell r="AN3630">
            <v>-29005.370000000352</v>
          </cell>
          <cell r="AO3630">
            <v>-29005.37</v>
          </cell>
          <cell r="AP3630">
            <v>-29005.37</v>
          </cell>
          <cell r="AQ3630">
            <v>-29005.37</v>
          </cell>
          <cell r="AR3630">
            <v>-29005.37</v>
          </cell>
          <cell r="AS3630">
            <v>1231297.92</v>
          </cell>
          <cell r="AT3630">
            <v>581428.51</v>
          </cell>
          <cell r="AU3630">
            <v>423827.67</v>
          </cell>
          <cell r="AV3630">
            <v>423827.67</v>
          </cell>
          <cell r="AW3630">
            <v>423827.67</v>
          </cell>
          <cell r="AX3630">
            <v>423827.67</v>
          </cell>
          <cell r="AY3630">
            <v>423827.67</v>
          </cell>
          <cell r="AZ3630">
            <v>423827.67</v>
          </cell>
          <cell r="BA3630">
            <v>423827.67</v>
          </cell>
          <cell r="BB3630">
            <v>423827.67</v>
          </cell>
          <cell r="BC3630">
            <v>423827.67</v>
          </cell>
          <cell r="BD3630">
            <v>0</v>
          </cell>
          <cell r="BE3630">
            <v>0</v>
          </cell>
          <cell r="BF3630">
            <v>0</v>
          </cell>
          <cell r="BG3630">
            <v>0</v>
          </cell>
          <cell r="BH3630">
            <v>0</v>
          </cell>
          <cell r="BI3630">
            <v>0</v>
          </cell>
          <cell r="BJ3630">
            <v>0</v>
          </cell>
          <cell r="BK3630">
            <v>0</v>
          </cell>
          <cell r="BL3630">
            <v>0</v>
          </cell>
        </row>
        <row r="3631">
          <cell r="B3631" t="str">
            <v>2.1.11.03.00002</v>
          </cell>
          <cell r="C3631" t="str">
            <v xml:space="preserve">BUNGE FERTILIZANTES S/A                           </v>
          </cell>
          <cell r="D3631">
            <v>5</v>
          </cell>
          <cell r="E3631">
            <v>0</v>
          </cell>
          <cell r="F3631">
            <v>0</v>
          </cell>
          <cell r="G3631">
            <v>0</v>
          </cell>
          <cell r="H3631">
            <v>0</v>
          </cell>
          <cell r="I3631">
            <v>0</v>
          </cell>
          <cell r="J3631">
            <v>0</v>
          </cell>
          <cell r="K3631">
            <v>0</v>
          </cell>
          <cell r="L3631">
            <v>0</v>
          </cell>
          <cell r="M3631">
            <v>0</v>
          </cell>
          <cell r="N3631">
            <v>0</v>
          </cell>
          <cell r="O3631">
            <v>0</v>
          </cell>
          <cell r="P3631">
            <v>0</v>
          </cell>
          <cell r="Q3631">
            <v>0</v>
          </cell>
          <cell r="R3631">
            <v>483563.1</v>
          </cell>
          <cell r="S3631">
            <v>614736.74</v>
          </cell>
          <cell r="T3631">
            <v>651613.14</v>
          </cell>
          <cell r="U3631">
            <v>842648.95</v>
          </cell>
          <cell r="V3631">
            <v>842648.95</v>
          </cell>
          <cell r="W3631">
            <v>842648.95</v>
          </cell>
          <cell r="X3631">
            <v>842648.95</v>
          </cell>
          <cell r="Y3631">
            <v>0</v>
          </cell>
          <cell r="Z3631">
            <v>0</v>
          </cell>
          <cell r="AA3631">
            <v>0</v>
          </cell>
          <cell r="AB3631">
            <v>0</v>
          </cell>
          <cell r="AC3631">
            <v>0</v>
          </cell>
          <cell r="AD3631">
            <v>6049.88</v>
          </cell>
          <cell r="AE3631">
            <v>581436.18999999994</v>
          </cell>
          <cell r="AF3631">
            <v>7969.5800000000745</v>
          </cell>
          <cell r="AG3631">
            <v>46588.650000000074</v>
          </cell>
          <cell r="AH3631">
            <v>1400262.54</v>
          </cell>
          <cell r="AI3631">
            <v>1149208.96</v>
          </cell>
          <cell r="AJ3631">
            <v>215819.37</v>
          </cell>
          <cell r="AK3631">
            <v>8017.84</v>
          </cell>
          <cell r="AL3631">
            <v>8017.84</v>
          </cell>
          <cell r="AM3631">
            <v>8017.84</v>
          </cell>
          <cell r="AN3631">
            <v>8017.84</v>
          </cell>
          <cell r="AO3631">
            <v>8017.84</v>
          </cell>
          <cell r="AP3631">
            <v>8017.84</v>
          </cell>
          <cell r="AQ3631">
            <v>8017.84</v>
          </cell>
          <cell r="AR3631">
            <v>8017.84</v>
          </cell>
          <cell r="AS3631">
            <v>8017.84</v>
          </cell>
          <cell r="AT3631">
            <v>8017.84</v>
          </cell>
          <cell r="AU3631">
            <v>8017.84</v>
          </cell>
          <cell r="AV3631">
            <v>8017.84</v>
          </cell>
          <cell r="AW3631">
            <v>8017.84</v>
          </cell>
          <cell r="AX3631">
            <v>8017.84</v>
          </cell>
          <cell r="AY3631">
            <v>8017.84</v>
          </cell>
          <cell r="AZ3631">
            <v>8017.84</v>
          </cell>
          <cell r="BA3631">
            <v>8017.84</v>
          </cell>
          <cell r="BB3631">
            <v>8017.84</v>
          </cell>
          <cell r="BC3631">
            <v>8017.84</v>
          </cell>
          <cell r="BD3631">
            <v>0</v>
          </cell>
          <cell r="BE3631">
            <v>0</v>
          </cell>
          <cell r="BF3631">
            <v>0</v>
          </cell>
          <cell r="BG3631">
            <v>0</v>
          </cell>
          <cell r="BH3631">
            <v>0</v>
          </cell>
          <cell r="BI3631">
            <v>0</v>
          </cell>
          <cell r="BJ3631">
            <v>0</v>
          </cell>
          <cell r="BK3631">
            <v>0</v>
          </cell>
          <cell r="BL3631">
            <v>0</v>
          </cell>
        </row>
        <row r="3632">
          <cell r="B3632" t="str">
            <v>2.1.11.03.00003</v>
          </cell>
          <cell r="C3632" t="str">
            <v xml:space="preserve">GESPA-GESSO PAULISTA LTDA                         </v>
          </cell>
          <cell r="D3632">
            <v>5</v>
          </cell>
          <cell r="E3632">
            <v>0</v>
          </cell>
          <cell r="F3632">
            <v>0</v>
          </cell>
          <cell r="G3632">
            <v>0</v>
          </cell>
          <cell r="H3632">
            <v>0</v>
          </cell>
          <cell r="I3632">
            <v>0</v>
          </cell>
          <cell r="J3632">
            <v>0</v>
          </cell>
          <cell r="K3632">
            <v>0</v>
          </cell>
          <cell r="L3632">
            <v>0</v>
          </cell>
          <cell r="M3632">
            <v>0</v>
          </cell>
          <cell r="N3632">
            <v>0</v>
          </cell>
          <cell r="O3632">
            <v>0</v>
          </cell>
          <cell r="P3632">
            <v>0</v>
          </cell>
          <cell r="Q3632">
            <v>0</v>
          </cell>
          <cell r="R3632">
            <v>0</v>
          </cell>
          <cell r="S3632">
            <v>64527.12</v>
          </cell>
          <cell r="T3632">
            <v>64527.12</v>
          </cell>
          <cell r="U3632">
            <v>64527.12</v>
          </cell>
          <cell r="V3632">
            <v>64527.12</v>
          </cell>
          <cell r="W3632">
            <v>0</v>
          </cell>
          <cell r="X3632">
            <v>0</v>
          </cell>
          <cell r="Y3632">
            <v>0</v>
          </cell>
          <cell r="Z3632">
            <v>0</v>
          </cell>
          <cell r="AA3632">
            <v>0</v>
          </cell>
          <cell r="AB3632">
            <v>0</v>
          </cell>
          <cell r="AC3632">
            <v>0</v>
          </cell>
          <cell r="AD3632">
            <v>0</v>
          </cell>
          <cell r="AE3632">
            <v>0</v>
          </cell>
          <cell r="AF3632">
            <v>0</v>
          </cell>
          <cell r="AG3632">
            <v>0</v>
          </cell>
          <cell r="AH3632">
            <v>0</v>
          </cell>
          <cell r="AI3632">
            <v>0</v>
          </cell>
          <cell r="AJ3632">
            <v>0</v>
          </cell>
          <cell r="AK3632">
            <v>0</v>
          </cell>
          <cell r="AL3632">
            <v>0</v>
          </cell>
          <cell r="AM3632">
            <v>0</v>
          </cell>
          <cell r="AN3632">
            <v>0</v>
          </cell>
          <cell r="AO3632">
            <v>0</v>
          </cell>
          <cell r="AP3632">
            <v>0</v>
          </cell>
          <cell r="AQ3632">
            <v>0</v>
          </cell>
          <cell r="AR3632">
            <v>0</v>
          </cell>
          <cell r="AS3632">
            <v>0</v>
          </cell>
          <cell r="AT3632">
            <v>0</v>
          </cell>
          <cell r="AU3632">
            <v>0</v>
          </cell>
          <cell r="AV3632">
            <v>0</v>
          </cell>
          <cell r="AW3632">
            <v>0</v>
          </cell>
          <cell r="AX3632">
            <v>0</v>
          </cell>
          <cell r="AY3632">
            <v>0</v>
          </cell>
          <cell r="AZ3632">
            <v>0</v>
          </cell>
          <cell r="BA3632">
            <v>0</v>
          </cell>
          <cell r="BB3632">
            <v>0</v>
          </cell>
          <cell r="BC3632">
            <v>0</v>
          </cell>
          <cell r="BD3632">
            <v>0</v>
          </cell>
          <cell r="BE3632">
            <v>0</v>
          </cell>
          <cell r="BF3632">
            <v>0</v>
          </cell>
          <cell r="BG3632">
            <v>0</v>
          </cell>
          <cell r="BH3632">
            <v>0</v>
          </cell>
          <cell r="BI3632">
            <v>0</v>
          </cell>
          <cell r="BJ3632">
            <v>0</v>
          </cell>
          <cell r="BK3632">
            <v>0</v>
          </cell>
          <cell r="BL3632">
            <v>0</v>
          </cell>
        </row>
        <row r="3633">
          <cell r="B3633" t="str">
            <v>2.1.11.03.00004</v>
          </cell>
          <cell r="C3633" t="str">
            <v xml:space="preserve">NUTRIPLANT INDUSTRIA E COMERCIO LTDA              </v>
          </cell>
          <cell r="D3633">
            <v>5</v>
          </cell>
          <cell r="E3633">
            <v>0</v>
          </cell>
          <cell r="F3633">
            <v>0</v>
          </cell>
          <cell r="G3633">
            <v>0</v>
          </cell>
          <cell r="H3633">
            <v>0</v>
          </cell>
          <cell r="I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  <cell r="O3633">
            <v>0</v>
          </cell>
          <cell r="P3633">
            <v>0</v>
          </cell>
          <cell r="Q3633">
            <v>0</v>
          </cell>
          <cell r="R3633">
            <v>0</v>
          </cell>
          <cell r="S3633">
            <v>0</v>
          </cell>
          <cell r="T3633">
            <v>40700.74</v>
          </cell>
          <cell r="U3633">
            <v>184262.56</v>
          </cell>
          <cell r="V3633">
            <v>243613.15</v>
          </cell>
          <cell r="W3633">
            <v>332895.03999999998</v>
          </cell>
          <cell r="X3633">
            <v>518308.54</v>
          </cell>
          <cell r="Y3633">
            <v>0</v>
          </cell>
          <cell r="Z3633">
            <v>-54096.78</v>
          </cell>
          <cell r="AA3633">
            <v>-107349.14</v>
          </cell>
          <cell r="AB3633">
            <v>-0.01</v>
          </cell>
          <cell r="AC3633">
            <v>-0.01</v>
          </cell>
          <cell r="AD3633">
            <v>-0.01</v>
          </cell>
          <cell r="AE3633">
            <v>-0.01</v>
          </cell>
          <cell r="AF3633">
            <v>-0.01</v>
          </cell>
          <cell r="AG3633">
            <v>0</v>
          </cell>
          <cell r="AH3633">
            <v>0</v>
          </cell>
          <cell r="AI3633">
            <v>0</v>
          </cell>
          <cell r="AJ3633">
            <v>0</v>
          </cell>
          <cell r="AK3633">
            <v>0</v>
          </cell>
          <cell r="AL3633">
            <v>0</v>
          </cell>
          <cell r="AM3633">
            <v>0</v>
          </cell>
          <cell r="AN3633">
            <v>0</v>
          </cell>
          <cell r="AO3633">
            <v>0</v>
          </cell>
          <cell r="AP3633">
            <v>0</v>
          </cell>
          <cell r="AQ3633">
            <v>0</v>
          </cell>
          <cell r="AR3633">
            <v>0</v>
          </cell>
          <cell r="AS3633">
            <v>0</v>
          </cell>
          <cell r="AT3633">
            <v>0</v>
          </cell>
          <cell r="AU3633">
            <v>0</v>
          </cell>
          <cell r="AV3633">
            <v>0</v>
          </cell>
          <cell r="AW3633">
            <v>0</v>
          </cell>
          <cell r="AX3633">
            <v>0</v>
          </cell>
          <cell r="AY3633">
            <v>0</v>
          </cell>
          <cell r="AZ3633">
            <v>0</v>
          </cell>
          <cell r="BA3633">
            <v>0</v>
          </cell>
          <cell r="BB3633">
            <v>0</v>
          </cell>
          <cell r="BC3633">
            <v>0</v>
          </cell>
          <cell r="BD3633">
            <v>0</v>
          </cell>
          <cell r="BE3633">
            <v>0</v>
          </cell>
          <cell r="BF3633">
            <v>0</v>
          </cell>
          <cell r="BG3633">
            <v>0</v>
          </cell>
          <cell r="BH3633">
            <v>0</v>
          </cell>
          <cell r="BI3633">
            <v>0</v>
          </cell>
          <cell r="BJ3633">
            <v>0</v>
          </cell>
          <cell r="BK3633">
            <v>0</v>
          </cell>
          <cell r="BL3633">
            <v>0</v>
          </cell>
        </row>
        <row r="3634">
          <cell r="B3634" t="str">
            <v>2.1.11.03.00005</v>
          </cell>
          <cell r="C3634" t="str">
            <v xml:space="preserve">FOSFERTIL                                         </v>
          </cell>
          <cell r="D3634">
            <v>5</v>
          </cell>
          <cell r="E3634">
            <v>0</v>
          </cell>
          <cell r="F3634">
            <v>0</v>
          </cell>
          <cell r="G3634">
            <v>0</v>
          </cell>
          <cell r="H3634">
            <v>0</v>
          </cell>
          <cell r="I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  <cell r="O3634">
            <v>0</v>
          </cell>
          <cell r="P3634">
            <v>0</v>
          </cell>
          <cell r="Q3634">
            <v>0</v>
          </cell>
          <cell r="R3634">
            <v>0</v>
          </cell>
          <cell r="S3634">
            <v>0</v>
          </cell>
          <cell r="T3634">
            <v>441248.21</v>
          </cell>
          <cell r="U3634">
            <v>4666114.4000000004</v>
          </cell>
          <cell r="V3634">
            <v>5212948.95</v>
          </cell>
          <cell r="W3634">
            <v>5212948.95</v>
          </cell>
          <cell r="X3634">
            <v>5212948.95</v>
          </cell>
          <cell r="Y3634">
            <v>0</v>
          </cell>
          <cell r="Z3634">
            <v>0</v>
          </cell>
          <cell r="AA3634">
            <v>0</v>
          </cell>
          <cell r="AB3634">
            <v>0</v>
          </cell>
          <cell r="AC3634">
            <v>0</v>
          </cell>
          <cell r="AD3634">
            <v>0</v>
          </cell>
          <cell r="AE3634">
            <v>0</v>
          </cell>
          <cell r="AF3634">
            <v>0</v>
          </cell>
          <cell r="AG3634">
            <v>0</v>
          </cell>
          <cell r="AH3634">
            <v>0</v>
          </cell>
          <cell r="AI3634">
            <v>0</v>
          </cell>
          <cell r="AJ3634">
            <v>0</v>
          </cell>
          <cell r="AK3634">
            <v>0</v>
          </cell>
          <cell r="AL3634">
            <v>0</v>
          </cell>
          <cell r="AM3634">
            <v>0</v>
          </cell>
          <cell r="AN3634">
            <v>0</v>
          </cell>
          <cell r="AO3634">
            <v>0</v>
          </cell>
          <cell r="AP3634">
            <v>0</v>
          </cell>
          <cell r="AQ3634">
            <v>0</v>
          </cell>
          <cell r="AR3634">
            <v>0</v>
          </cell>
          <cell r="AS3634">
            <v>0</v>
          </cell>
          <cell r="AT3634">
            <v>0</v>
          </cell>
          <cell r="AU3634">
            <v>0</v>
          </cell>
          <cell r="AV3634">
            <v>0</v>
          </cell>
          <cell r="AW3634">
            <v>0</v>
          </cell>
          <cell r="AX3634">
            <v>0</v>
          </cell>
          <cell r="AY3634">
            <v>0</v>
          </cell>
          <cell r="AZ3634">
            <v>0</v>
          </cell>
          <cell r="BA3634">
            <v>0</v>
          </cell>
          <cell r="BB3634">
            <v>0</v>
          </cell>
          <cell r="BC3634">
            <v>0</v>
          </cell>
          <cell r="BD3634">
            <v>0</v>
          </cell>
          <cell r="BE3634">
            <v>0</v>
          </cell>
          <cell r="BF3634">
            <v>0</v>
          </cell>
          <cell r="BG3634">
            <v>0</v>
          </cell>
          <cell r="BH3634">
            <v>0</v>
          </cell>
          <cell r="BI3634">
            <v>0</v>
          </cell>
          <cell r="BJ3634">
            <v>0</v>
          </cell>
          <cell r="BK3634">
            <v>0</v>
          </cell>
          <cell r="BL3634">
            <v>0</v>
          </cell>
        </row>
        <row r="3635">
          <cell r="B3635" t="str">
            <v>2.1.11.03.00006</v>
          </cell>
          <cell r="C3635" t="str">
            <v xml:space="preserve">PETROBRAS                                         </v>
          </cell>
          <cell r="D3635">
            <v>5</v>
          </cell>
          <cell r="E3635">
            <v>0</v>
          </cell>
          <cell r="F3635">
            <v>0</v>
          </cell>
          <cell r="G3635">
            <v>0</v>
          </cell>
          <cell r="H3635">
            <v>0</v>
          </cell>
          <cell r="I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  <cell r="O3635">
            <v>0</v>
          </cell>
          <cell r="P3635">
            <v>0</v>
          </cell>
          <cell r="Q3635">
            <v>0</v>
          </cell>
          <cell r="R3635">
            <v>0</v>
          </cell>
          <cell r="S3635">
            <v>0</v>
          </cell>
          <cell r="T3635">
            <v>0</v>
          </cell>
          <cell r="U3635">
            <v>0</v>
          </cell>
          <cell r="V3635">
            <v>0</v>
          </cell>
          <cell r="W3635">
            <v>160839.54999999999</v>
          </cell>
          <cell r="X3635">
            <v>160839.54999999999</v>
          </cell>
          <cell r="Y3635">
            <v>0</v>
          </cell>
          <cell r="Z3635">
            <v>-346823.43</v>
          </cell>
          <cell r="AA3635">
            <v>-346823.43</v>
          </cell>
          <cell r="AB3635">
            <v>0</v>
          </cell>
          <cell r="AC3635">
            <v>0</v>
          </cell>
          <cell r="AD3635">
            <v>0</v>
          </cell>
          <cell r="AE3635">
            <v>0</v>
          </cell>
          <cell r="AF3635">
            <v>0</v>
          </cell>
          <cell r="AG3635">
            <v>0</v>
          </cell>
          <cell r="AH3635">
            <v>0</v>
          </cell>
          <cell r="AI3635">
            <v>0</v>
          </cell>
          <cell r="AJ3635">
            <v>0</v>
          </cell>
          <cell r="AK3635">
            <v>0</v>
          </cell>
          <cell r="AL3635">
            <v>0</v>
          </cell>
          <cell r="AM3635">
            <v>0</v>
          </cell>
          <cell r="AN3635">
            <v>0</v>
          </cell>
          <cell r="AO3635">
            <v>0</v>
          </cell>
          <cell r="AP3635">
            <v>0</v>
          </cell>
          <cell r="AQ3635">
            <v>0</v>
          </cell>
          <cell r="AR3635">
            <v>0</v>
          </cell>
          <cell r="AS3635">
            <v>0</v>
          </cell>
          <cell r="AT3635">
            <v>0</v>
          </cell>
          <cell r="AU3635">
            <v>0</v>
          </cell>
          <cell r="AV3635">
            <v>0</v>
          </cell>
          <cell r="AW3635">
            <v>0</v>
          </cell>
          <cell r="AX3635">
            <v>0</v>
          </cell>
          <cell r="AY3635">
            <v>0</v>
          </cell>
          <cell r="AZ3635">
            <v>0</v>
          </cell>
          <cell r="BA3635">
            <v>0</v>
          </cell>
          <cell r="BB3635">
            <v>0</v>
          </cell>
          <cell r="BC3635">
            <v>0</v>
          </cell>
          <cell r="BD3635">
            <v>0</v>
          </cell>
          <cell r="BE3635">
            <v>0</v>
          </cell>
          <cell r="BF3635">
            <v>0</v>
          </cell>
          <cell r="BG3635">
            <v>0</v>
          </cell>
          <cell r="BH3635">
            <v>0</v>
          </cell>
          <cell r="BI3635">
            <v>0</v>
          </cell>
          <cell r="BJ3635">
            <v>0</v>
          </cell>
          <cell r="BK3635">
            <v>0</v>
          </cell>
          <cell r="BL3635">
            <v>0</v>
          </cell>
        </row>
        <row r="3636">
          <cell r="B3636" t="str">
            <v>2.1.11.03.00007</v>
          </cell>
          <cell r="C3636" t="str">
            <v xml:space="preserve">GALVANI IND.COM.SERV.LTDA                         </v>
          </cell>
          <cell r="D3636">
            <v>5</v>
          </cell>
          <cell r="E3636">
            <v>0</v>
          </cell>
          <cell r="F3636">
            <v>0</v>
          </cell>
          <cell r="G3636">
            <v>0</v>
          </cell>
          <cell r="H3636">
            <v>0</v>
          </cell>
          <cell r="I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  <cell r="O3636">
            <v>0</v>
          </cell>
          <cell r="P3636">
            <v>0</v>
          </cell>
          <cell r="Q3636">
            <v>0</v>
          </cell>
          <cell r="R3636">
            <v>0</v>
          </cell>
          <cell r="S3636">
            <v>0</v>
          </cell>
          <cell r="T3636">
            <v>0</v>
          </cell>
          <cell r="U3636">
            <v>0</v>
          </cell>
          <cell r="V3636">
            <v>0</v>
          </cell>
          <cell r="W3636">
            <v>0</v>
          </cell>
          <cell r="X3636">
            <v>0</v>
          </cell>
          <cell r="Y3636">
            <v>0</v>
          </cell>
          <cell r="Z3636">
            <v>87449.45</v>
          </cell>
          <cell r="AA3636">
            <v>2560</v>
          </cell>
          <cell r="AB3636">
            <v>0</v>
          </cell>
          <cell r="AC3636">
            <v>0</v>
          </cell>
          <cell r="AD3636">
            <v>0</v>
          </cell>
          <cell r="AE3636">
            <v>0</v>
          </cell>
          <cell r="AF3636">
            <v>0</v>
          </cell>
          <cell r="AG3636">
            <v>0</v>
          </cell>
          <cell r="AH3636">
            <v>0</v>
          </cell>
          <cell r="AI3636">
            <v>0</v>
          </cell>
          <cell r="AJ3636">
            <v>0</v>
          </cell>
          <cell r="AK3636">
            <v>0</v>
          </cell>
          <cell r="AL3636">
            <v>0</v>
          </cell>
          <cell r="AM3636">
            <v>0</v>
          </cell>
          <cell r="AN3636">
            <v>0</v>
          </cell>
          <cell r="AO3636">
            <v>259495.6</v>
          </cell>
          <cell r="AP3636">
            <v>4381.08</v>
          </cell>
          <cell r="AQ3636">
            <v>4381.08</v>
          </cell>
          <cell r="AR3636">
            <v>4381.08</v>
          </cell>
          <cell r="AS3636">
            <v>4381.08</v>
          </cell>
          <cell r="AT3636">
            <v>174404.88</v>
          </cell>
          <cell r="AU3636">
            <v>4381.08</v>
          </cell>
          <cell r="AV3636">
            <v>4381.08</v>
          </cell>
          <cell r="AW3636">
            <v>70821.039999999994</v>
          </cell>
          <cell r="AX3636">
            <v>70821.039999999994</v>
          </cell>
          <cell r="AY3636">
            <v>670821.04</v>
          </cell>
          <cell r="AZ3636">
            <v>70821.039999999994</v>
          </cell>
          <cell r="BA3636">
            <v>4381.04</v>
          </cell>
          <cell r="BB3636">
            <v>4381.04</v>
          </cell>
          <cell r="BC3636">
            <v>4381.04</v>
          </cell>
          <cell r="BD3636">
            <v>0</v>
          </cell>
          <cell r="BE3636">
            <v>0</v>
          </cell>
          <cell r="BF3636">
            <v>0</v>
          </cell>
          <cell r="BG3636">
            <v>0</v>
          </cell>
          <cell r="BH3636">
            <v>0</v>
          </cell>
          <cell r="BI3636">
            <v>0</v>
          </cell>
          <cell r="BJ3636">
            <v>0</v>
          </cell>
          <cell r="BK3636">
            <v>0</v>
          </cell>
          <cell r="BL3636">
            <v>0</v>
          </cell>
        </row>
        <row r="3637">
          <cell r="B3637" t="str">
            <v>2.1.11.03.00008</v>
          </cell>
          <cell r="C3637" t="str">
            <v xml:space="preserve">POLY EMBALAGENS LTDA                              </v>
          </cell>
          <cell r="D3637">
            <v>5</v>
          </cell>
          <cell r="E3637">
            <v>0</v>
          </cell>
          <cell r="F3637">
            <v>0</v>
          </cell>
          <cell r="G3637">
            <v>0</v>
          </cell>
          <cell r="H3637">
            <v>0</v>
          </cell>
          <cell r="I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  <cell r="O3637">
            <v>0</v>
          </cell>
          <cell r="P3637">
            <v>0</v>
          </cell>
          <cell r="Q3637">
            <v>0</v>
          </cell>
          <cell r="R3637">
            <v>0</v>
          </cell>
          <cell r="S3637">
            <v>0</v>
          </cell>
          <cell r="T3637">
            <v>0</v>
          </cell>
          <cell r="U3637">
            <v>0</v>
          </cell>
          <cell r="V3637">
            <v>0</v>
          </cell>
          <cell r="W3637">
            <v>0</v>
          </cell>
          <cell r="X3637">
            <v>0</v>
          </cell>
          <cell r="Y3637">
            <v>0</v>
          </cell>
          <cell r="Z3637">
            <v>0</v>
          </cell>
          <cell r="AA3637">
            <v>0</v>
          </cell>
          <cell r="AB3637">
            <v>0</v>
          </cell>
          <cell r="AC3637">
            <v>0</v>
          </cell>
          <cell r="AD3637">
            <v>0</v>
          </cell>
          <cell r="AE3637">
            <v>0</v>
          </cell>
          <cell r="AF3637">
            <v>115349.69</v>
          </cell>
          <cell r="AG3637">
            <v>198196.22</v>
          </cell>
          <cell r="AH3637">
            <v>75001.47</v>
          </cell>
          <cell r="AI3637">
            <v>111942.91</v>
          </cell>
          <cell r="AJ3637">
            <v>15378.02</v>
          </cell>
          <cell r="AK3637">
            <v>15378.02</v>
          </cell>
          <cell r="AL3637">
            <v>19259.12</v>
          </cell>
          <cell r="AM3637">
            <v>19259.12</v>
          </cell>
          <cell r="AN3637">
            <v>19259.12</v>
          </cell>
          <cell r="AO3637">
            <v>19259.12</v>
          </cell>
          <cell r="AP3637">
            <v>19259.12</v>
          </cell>
          <cell r="AQ3637">
            <v>19259.12</v>
          </cell>
          <cell r="AR3637">
            <v>19259.12</v>
          </cell>
          <cell r="AS3637">
            <v>19259.12</v>
          </cell>
          <cell r="AT3637">
            <v>19259.12</v>
          </cell>
          <cell r="AU3637">
            <v>19259.12</v>
          </cell>
          <cell r="AV3637">
            <v>19259.12</v>
          </cell>
          <cell r="AW3637">
            <v>19259.12</v>
          </cell>
          <cell r="AX3637">
            <v>19259.12</v>
          </cell>
          <cell r="AY3637">
            <v>19259.12</v>
          </cell>
          <cell r="AZ3637">
            <v>19259.12</v>
          </cell>
          <cell r="BA3637">
            <v>19259.12</v>
          </cell>
          <cell r="BB3637">
            <v>19259.12</v>
          </cell>
          <cell r="BC3637">
            <v>19259.12</v>
          </cell>
          <cell r="BD3637">
            <v>0</v>
          </cell>
          <cell r="BE3637">
            <v>0</v>
          </cell>
          <cell r="BF3637">
            <v>0</v>
          </cell>
          <cell r="BG3637">
            <v>0</v>
          </cell>
          <cell r="BH3637">
            <v>0</v>
          </cell>
          <cell r="BI3637">
            <v>0</v>
          </cell>
          <cell r="BJ3637">
            <v>0</v>
          </cell>
          <cell r="BK3637">
            <v>0</v>
          </cell>
          <cell r="BL3637">
            <v>0</v>
          </cell>
        </row>
        <row r="3638">
          <cell r="B3638" t="str">
            <v>2.1.11.03.00009</v>
          </cell>
          <cell r="C3638" t="str">
            <v xml:space="preserve">COPEBRAS LTDA                                     </v>
          </cell>
          <cell r="D3638">
            <v>5</v>
          </cell>
          <cell r="E3638">
            <v>0</v>
          </cell>
          <cell r="F3638">
            <v>0</v>
          </cell>
          <cell r="G3638">
            <v>0</v>
          </cell>
          <cell r="H3638">
            <v>0</v>
          </cell>
          <cell r="I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  <cell r="O3638">
            <v>0</v>
          </cell>
          <cell r="P3638">
            <v>0</v>
          </cell>
          <cell r="Q3638">
            <v>0</v>
          </cell>
          <cell r="R3638">
            <v>0</v>
          </cell>
          <cell r="S3638">
            <v>0</v>
          </cell>
          <cell r="T3638">
            <v>0</v>
          </cell>
          <cell r="U3638">
            <v>0</v>
          </cell>
          <cell r="V3638">
            <v>0</v>
          </cell>
          <cell r="W3638">
            <v>0</v>
          </cell>
          <cell r="X3638">
            <v>0</v>
          </cell>
          <cell r="Y3638">
            <v>0</v>
          </cell>
          <cell r="Z3638">
            <v>0</v>
          </cell>
          <cell r="AA3638">
            <v>0</v>
          </cell>
          <cell r="AB3638">
            <v>0</v>
          </cell>
          <cell r="AC3638">
            <v>0</v>
          </cell>
          <cell r="AD3638">
            <v>0</v>
          </cell>
          <cell r="AE3638">
            <v>0</v>
          </cell>
          <cell r="AF3638">
            <v>0</v>
          </cell>
          <cell r="AG3638">
            <v>41472.44</v>
          </cell>
          <cell r="AH3638">
            <v>0</v>
          </cell>
          <cell r="AI3638">
            <v>0</v>
          </cell>
          <cell r="AJ3638">
            <v>0</v>
          </cell>
          <cell r="AK3638">
            <v>0</v>
          </cell>
          <cell r="AL3638">
            <v>0</v>
          </cell>
          <cell r="AM3638">
            <v>0</v>
          </cell>
          <cell r="AN3638">
            <v>0</v>
          </cell>
          <cell r="AO3638">
            <v>0</v>
          </cell>
          <cell r="AP3638">
            <v>0</v>
          </cell>
          <cell r="AQ3638">
            <v>0</v>
          </cell>
          <cell r="AR3638">
            <v>0</v>
          </cell>
          <cell r="AS3638">
            <v>0</v>
          </cell>
          <cell r="AT3638">
            <v>0</v>
          </cell>
          <cell r="AU3638">
            <v>0</v>
          </cell>
          <cell r="AV3638">
            <v>0</v>
          </cell>
          <cell r="AW3638">
            <v>0</v>
          </cell>
          <cell r="AX3638">
            <v>0</v>
          </cell>
          <cell r="AY3638">
            <v>0</v>
          </cell>
          <cell r="AZ3638">
            <v>0</v>
          </cell>
          <cell r="BA3638">
            <v>0</v>
          </cell>
          <cell r="BB3638">
            <v>0</v>
          </cell>
          <cell r="BC3638">
            <v>0</v>
          </cell>
          <cell r="BD3638">
            <v>0</v>
          </cell>
          <cell r="BE3638">
            <v>0</v>
          </cell>
          <cell r="BF3638">
            <v>0</v>
          </cell>
          <cell r="BG3638">
            <v>0</v>
          </cell>
          <cell r="BH3638">
            <v>0</v>
          </cell>
          <cell r="BI3638">
            <v>0</v>
          </cell>
          <cell r="BJ3638">
            <v>0</v>
          </cell>
          <cell r="BK3638">
            <v>0</v>
          </cell>
          <cell r="BL3638">
            <v>0</v>
          </cell>
        </row>
        <row r="3639">
          <cell r="B3639" t="str">
            <v>2.1.11.03.00010</v>
          </cell>
          <cell r="C3639" t="str">
            <v xml:space="preserve">CATA NORDESTE S/A                                 </v>
          </cell>
          <cell r="D3639">
            <v>5</v>
          </cell>
          <cell r="E3639">
            <v>0</v>
          </cell>
          <cell r="F3639">
            <v>0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  <cell r="O3639">
            <v>0</v>
          </cell>
          <cell r="P3639">
            <v>0</v>
          </cell>
          <cell r="Q3639">
            <v>0</v>
          </cell>
          <cell r="R3639">
            <v>0</v>
          </cell>
          <cell r="S3639">
            <v>0</v>
          </cell>
          <cell r="T3639">
            <v>0</v>
          </cell>
          <cell r="U3639">
            <v>0</v>
          </cell>
          <cell r="V3639">
            <v>0</v>
          </cell>
          <cell r="W3639">
            <v>0</v>
          </cell>
          <cell r="X3639">
            <v>0</v>
          </cell>
          <cell r="Y3639">
            <v>0</v>
          </cell>
          <cell r="Z3639">
            <v>0</v>
          </cell>
          <cell r="AA3639">
            <v>0</v>
          </cell>
          <cell r="AB3639">
            <v>0</v>
          </cell>
          <cell r="AC3639">
            <v>0</v>
          </cell>
          <cell r="AD3639">
            <v>0</v>
          </cell>
          <cell r="AE3639">
            <v>0</v>
          </cell>
          <cell r="AF3639">
            <v>0</v>
          </cell>
          <cell r="AG3639">
            <v>82462.73</v>
          </cell>
          <cell r="AH3639">
            <v>98506.17</v>
          </cell>
          <cell r="AI3639">
            <v>-45.540000000008149</v>
          </cell>
          <cell r="AJ3639">
            <v>-45.540000000008149</v>
          </cell>
          <cell r="AK3639">
            <v>-45.540000000008149</v>
          </cell>
          <cell r="AL3639">
            <v>-45.540000000008149</v>
          </cell>
          <cell r="AM3639">
            <v>-8.1499251791683491E-12</v>
          </cell>
          <cell r="AN3639">
            <v>-8.1499251791683491E-12</v>
          </cell>
          <cell r="AO3639">
            <v>0</v>
          </cell>
          <cell r="AP3639">
            <v>0</v>
          </cell>
          <cell r="AQ3639">
            <v>0</v>
          </cell>
          <cell r="AR3639">
            <v>0</v>
          </cell>
          <cell r="AS3639">
            <v>0</v>
          </cell>
          <cell r="AT3639">
            <v>0</v>
          </cell>
          <cell r="AU3639">
            <v>0</v>
          </cell>
          <cell r="AV3639">
            <v>0</v>
          </cell>
          <cell r="AW3639">
            <v>0</v>
          </cell>
          <cell r="AX3639">
            <v>0</v>
          </cell>
          <cell r="AY3639">
            <v>0</v>
          </cell>
          <cell r="AZ3639">
            <v>0</v>
          </cell>
          <cell r="BA3639">
            <v>0</v>
          </cell>
          <cell r="BB3639">
            <v>0</v>
          </cell>
          <cell r="BC3639">
            <v>0</v>
          </cell>
          <cell r="BD3639">
            <v>0</v>
          </cell>
          <cell r="BE3639">
            <v>0</v>
          </cell>
          <cell r="BF3639">
            <v>0</v>
          </cell>
          <cell r="BG3639">
            <v>0</v>
          </cell>
          <cell r="BH3639">
            <v>0</v>
          </cell>
          <cell r="BI3639">
            <v>0</v>
          </cell>
          <cell r="BJ3639">
            <v>0</v>
          </cell>
          <cell r="BK3639">
            <v>0</v>
          </cell>
          <cell r="BL3639">
            <v>0</v>
          </cell>
        </row>
        <row r="3640">
          <cell r="B3640" t="str">
            <v>2.1.11.03.00011</v>
          </cell>
          <cell r="C3640" t="str">
            <v xml:space="preserve">SACOPLAST                                         </v>
          </cell>
          <cell r="D3640">
            <v>5</v>
          </cell>
          <cell r="E3640">
            <v>0</v>
          </cell>
          <cell r="F3640">
            <v>0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  <cell r="O3640">
            <v>0</v>
          </cell>
          <cell r="P3640">
            <v>0</v>
          </cell>
          <cell r="Q3640">
            <v>0</v>
          </cell>
          <cell r="R3640">
            <v>0</v>
          </cell>
          <cell r="S3640">
            <v>0</v>
          </cell>
          <cell r="T3640">
            <v>0</v>
          </cell>
          <cell r="U3640">
            <v>0</v>
          </cell>
          <cell r="V3640">
            <v>0</v>
          </cell>
          <cell r="W3640">
            <v>0</v>
          </cell>
          <cell r="X3640">
            <v>0</v>
          </cell>
          <cell r="Y3640">
            <v>0</v>
          </cell>
          <cell r="Z3640">
            <v>0</v>
          </cell>
          <cell r="AA3640">
            <v>0</v>
          </cell>
          <cell r="AB3640">
            <v>0</v>
          </cell>
          <cell r="AC3640">
            <v>0</v>
          </cell>
          <cell r="AD3640">
            <v>0</v>
          </cell>
          <cell r="AE3640">
            <v>0</v>
          </cell>
          <cell r="AF3640">
            <v>0</v>
          </cell>
          <cell r="AG3640">
            <v>0</v>
          </cell>
          <cell r="AH3640">
            <v>205589.13</v>
          </cell>
          <cell r="AI3640">
            <v>226754.65</v>
          </cell>
          <cell r="AJ3640">
            <v>0</v>
          </cell>
          <cell r="AK3640">
            <v>0</v>
          </cell>
          <cell r="AL3640">
            <v>0</v>
          </cell>
          <cell r="AM3640">
            <v>0</v>
          </cell>
          <cell r="AN3640">
            <v>0</v>
          </cell>
          <cell r="AO3640">
            <v>0</v>
          </cell>
          <cell r="AP3640">
            <v>0</v>
          </cell>
          <cell r="AQ3640">
            <v>0</v>
          </cell>
          <cell r="AR3640">
            <v>0</v>
          </cell>
          <cell r="AS3640">
            <v>0</v>
          </cell>
          <cell r="AT3640">
            <v>0</v>
          </cell>
          <cell r="AU3640">
            <v>0</v>
          </cell>
          <cell r="AV3640">
            <v>0</v>
          </cell>
          <cell r="AW3640">
            <v>0</v>
          </cell>
          <cell r="AX3640">
            <v>0</v>
          </cell>
          <cell r="AY3640">
            <v>0</v>
          </cell>
          <cell r="AZ3640">
            <v>0</v>
          </cell>
          <cell r="BA3640">
            <v>0</v>
          </cell>
          <cell r="BB3640">
            <v>0</v>
          </cell>
          <cell r="BC3640">
            <v>0</v>
          </cell>
          <cell r="BD3640">
            <v>0</v>
          </cell>
          <cell r="BE3640">
            <v>0</v>
          </cell>
          <cell r="BF3640">
            <v>0</v>
          </cell>
          <cell r="BG3640">
            <v>0</v>
          </cell>
          <cell r="BH3640">
            <v>0</v>
          </cell>
          <cell r="BI3640">
            <v>0</v>
          </cell>
          <cell r="BJ3640">
            <v>0</v>
          </cell>
          <cell r="BK3640">
            <v>0</v>
          </cell>
          <cell r="BL3640">
            <v>0</v>
          </cell>
        </row>
        <row r="3641">
          <cell r="B3641" t="str">
            <v>2.1.11.03.00012</v>
          </cell>
          <cell r="C3641" t="str">
            <v xml:space="preserve">PLASDIL                                           </v>
          </cell>
          <cell r="D3641">
            <v>5</v>
          </cell>
          <cell r="E3641">
            <v>0</v>
          </cell>
          <cell r="F3641">
            <v>0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  <cell r="O3641">
            <v>0</v>
          </cell>
          <cell r="P3641">
            <v>0</v>
          </cell>
          <cell r="AO3641">
            <v>0</v>
          </cell>
          <cell r="AP3641">
            <v>0</v>
          </cell>
          <cell r="AQ3641">
            <v>0</v>
          </cell>
          <cell r="AR3641">
            <v>0</v>
          </cell>
          <cell r="AS3641">
            <v>0</v>
          </cell>
          <cell r="AT3641">
            <v>0</v>
          </cell>
          <cell r="AU3641">
            <v>0</v>
          </cell>
          <cell r="AV3641">
            <v>0</v>
          </cell>
          <cell r="AW3641">
            <v>0</v>
          </cell>
          <cell r="AX3641">
            <v>0</v>
          </cell>
          <cell r="AY3641">
            <v>0</v>
          </cell>
          <cell r="AZ3641">
            <v>0</v>
          </cell>
          <cell r="BA3641">
            <v>0</v>
          </cell>
          <cell r="BB3641">
            <v>0</v>
          </cell>
          <cell r="BC3641">
            <v>0</v>
          </cell>
          <cell r="BD3641">
            <v>0</v>
          </cell>
          <cell r="BE3641">
            <v>0</v>
          </cell>
          <cell r="BF3641">
            <v>0</v>
          </cell>
          <cell r="BG3641">
            <v>0</v>
          </cell>
          <cell r="BH3641">
            <v>0</v>
          </cell>
          <cell r="BI3641">
            <v>0</v>
          </cell>
          <cell r="BJ3641">
            <v>0</v>
          </cell>
          <cell r="BK3641">
            <v>0</v>
          </cell>
          <cell r="BL3641">
            <v>0</v>
          </cell>
        </row>
        <row r="3642">
          <cell r="B3642" t="str">
            <v>2.1.11.03.00013</v>
          </cell>
          <cell r="C3642" t="str">
            <v xml:space="preserve">PACKDUQUE IND. DE PLAST. LTDA                     </v>
          </cell>
          <cell r="D3642">
            <v>5</v>
          </cell>
          <cell r="E3642">
            <v>0</v>
          </cell>
          <cell r="F3642">
            <v>0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  <cell r="T3642">
            <v>0</v>
          </cell>
          <cell r="U3642">
            <v>0</v>
          </cell>
          <cell r="V3642">
            <v>0</v>
          </cell>
          <cell r="W3642">
            <v>0</v>
          </cell>
          <cell r="X3642">
            <v>0</v>
          </cell>
          <cell r="Y3642">
            <v>0</v>
          </cell>
          <cell r="Z3642">
            <v>0</v>
          </cell>
          <cell r="AA3642">
            <v>0</v>
          </cell>
          <cell r="AB3642">
            <v>0</v>
          </cell>
          <cell r="AC3642">
            <v>0</v>
          </cell>
          <cell r="AD3642">
            <v>0</v>
          </cell>
          <cell r="AE3642">
            <v>0</v>
          </cell>
          <cell r="AF3642">
            <v>0</v>
          </cell>
          <cell r="AG3642">
            <v>0</v>
          </cell>
          <cell r="AH3642">
            <v>587.66999999999996</v>
          </cell>
          <cell r="AI3642">
            <v>587.66999999999996</v>
          </cell>
          <cell r="AJ3642">
            <v>587.66999999999996</v>
          </cell>
          <cell r="AK3642">
            <v>587.66999999999996</v>
          </cell>
          <cell r="AL3642">
            <v>587.66999999999996</v>
          </cell>
          <cell r="AM3642">
            <v>587.66999999999996</v>
          </cell>
          <cell r="AN3642">
            <v>587.66999999999996</v>
          </cell>
          <cell r="AO3642">
            <v>587.66999999999996</v>
          </cell>
          <cell r="AP3642">
            <v>587.66999999999996</v>
          </cell>
          <cell r="AQ3642">
            <v>587.66999999999996</v>
          </cell>
          <cell r="AR3642">
            <v>587.66999999999996</v>
          </cell>
          <cell r="AS3642">
            <v>587.66999999999996</v>
          </cell>
          <cell r="AT3642">
            <v>587.66999999999996</v>
          </cell>
          <cell r="AU3642">
            <v>587.66999999999996</v>
          </cell>
          <cell r="AV3642">
            <v>587.66999999999996</v>
          </cell>
          <cell r="AW3642">
            <v>587.66999999999996</v>
          </cell>
          <cell r="AX3642">
            <v>587.66999999999996</v>
          </cell>
          <cell r="AY3642">
            <v>587.66999999999996</v>
          </cell>
          <cell r="AZ3642">
            <v>587.66999999999996</v>
          </cell>
          <cell r="BA3642">
            <v>587.66999999999996</v>
          </cell>
          <cell r="BB3642">
            <v>587.66999999999996</v>
          </cell>
          <cell r="BC3642">
            <v>587.66999999999996</v>
          </cell>
          <cell r="BD3642">
            <v>0</v>
          </cell>
          <cell r="BE3642">
            <v>0</v>
          </cell>
          <cell r="BF3642">
            <v>0</v>
          </cell>
          <cell r="BG3642">
            <v>0</v>
          </cell>
          <cell r="BH3642">
            <v>0</v>
          </cell>
          <cell r="BI3642">
            <v>0</v>
          </cell>
          <cell r="BJ3642">
            <v>0</v>
          </cell>
          <cell r="BK3642">
            <v>0</v>
          </cell>
          <cell r="BL3642">
            <v>0</v>
          </cell>
        </row>
        <row r="3643">
          <cell r="B3643" t="str">
            <v>2.1.11.03.00014</v>
          </cell>
          <cell r="C3643" t="str">
            <v xml:space="preserve">EXTRATIVA FERTIL. S/A                             </v>
          </cell>
          <cell r="D3643">
            <v>5</v>
          </cell>
          <cell r="E3643">
            <v>0</v>
          </cell>
          <cell r="F3643">
            <v>0</v>
          </cell>
          <cell r="G3643">
            <v>0</v>
          </cell>
          <cell r="H3643">
            <v>0</v>
          </cell>
          <cell r="I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  <cell r="O3643">
            <v>0</v>
          </cell>
          <cell r="P3643">
            <v>0</v>
          </cell>
          <cell r="Q3643">
            <v>0</v>
          </cell>
          <cell r="R3643">
            <v>0</v>
          </cell>
          <cell r="S3643">
            <v>0</v>
          </cell>
          <cell r="T3643">
            <v>0</v>
          </cell>
          <cell r="U3643">
            <v>0</v>
          </cell>
          <cell r="V3643">
            <v>0</v>
          </cell>
          <cell r="W3643">
            <v>0</v>
          </cell>
          <cell r="X3643">
            <v>0</v>
          </cell>
          <cell r="Y3643">
            <v>0</v>
          </cell>
          <cell r="Z3643">
            <v>0</v>
          </cell>
          <cell r="AA3643">
            <v>0</v>
          </cell>
          <cell r="AB3643">
            <v>0</v>
          </cell>
          <cell r="AC3643">
            <v>0</v>
          </cell>
          <cell r="AD3643">
            <v>0</v>
          </cell>
          <cell r="AE3643">
            <v>0</v>
          </cell>
          <cell r="AF3643">
            <v>0</v>
          </cell>
          <cell r="AG3643">
            <v>0</v>
          </cell>
          <cell r="AH3643">
            <v>33450</v>
          </cell>
          <cell r="AI3643">
            <v>33450</v>
          </cell>
          <cell r="AJ3643">
            <v>12600</v>
          </cell>
          <cell r="AK3643">
            <v>0</v>
          </cell>
          <cell r="AL3643">
            <v>0</v>
          </cell>
          <cell r="AM3643">
            <v>0</v>
          </cell>
          <cell r="AN3643">
            <v>0</v>
          </cell>
          <cell r="AO3643">
            <v>0</v>
          </cell>
          <cell r="AP3643">
            <v>0</v>
          </cell>
          <cell r="AQ3643">
            <v>0</v>
          </cell>
          <cell r="AR3643">
            <v>0</v>
          </cell>
          <cell r="AS3643">
            <v>0</v>
          </cell>
          <cell r="AT3643">
            <v>0</v>
          </cell>
          <cell r="AU3643">
            <v>0</v>
          </cell>
          <cell r="AV3643">
            <v>0</v>
          </cell>
          <cell r="AW3643">
            <v>0</v>
          </cell>
          <cell r="AX3643">
            <v>0</v>
          </cell>
          <cell r="AY3643">
            <v>0</v>
          </cell>
          <cell r="AZ3643">
            <v>0</v>
          </cell>
          <cell r="BA3643">
            <v>0</v>
          </cell>
          <cell r="BB3643">
            <v>0</v>
          </cell>
          <cell r="BC3643">
            <v>0</v>
          </cell>
          <cell r="BD3643">
            <v>0</v>
          </cell>
          <cell r="BE3643">
            <v>0</v>
          </cell>
          <cell r="BF3643">
            <v>0</v>
          </cell>
          <cell r="BG3643">
            <v>0</v>
          </cell>
          <cell r="BH3643">
            <v>0</v>
          </cell>
          <cell r="BI3643">
            <v>0</v>
          </cell>
          <cell r="BJ3643">
            <v>0</v>
          </cell>
          <cell r="BK3643">
            <v>0</v>
          </cell>
          <cell r="BL3643">
            <v>0</v>
          </cell>
        </row>
        <row r="3644">
          <cell r="B3644" t="str">
            <v>2.1.11.04</v>
          </cell>
          <cell r="C3644" t="str">
            <v xml:space="preserve">CREDORES P/ CREDITOS TRIBUTARIOS                  </v>
          </cell>
          <cell r="D3644">
            <v>4</v>
          </cell>
          <cell r="E3644">
            <v>0</v>
          </cell>
          <cell r="F3644">
            <v>0</v>
          </cell>
          <cell r="G3644">
            <v>0</v>
          </cell>
          <cell r="H3644">
            <v>0</v>
          </cell>
          <cell r="I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  <cell r="O3644">
            <v>0</v>
          </cell>
          <cell r="P3644">
            <v>0</v>
          </cell>
          <cell r="AO3644">
            <v>0</v>
          </cell>
          <cell r="AP3644">
            <v>37058945.880000003</v>
          </cell>
          <cell r="AQ3644">
            <v>34472586.649999999</v>
          </cell>
          <cell r="AR3644">
            <v>31822442.199999999</v>
          </cell>
          <cell r="AS3644">
            <v>29015109.27</v>
          </cell>
          <cell r="AT3644">
            <v>26012036.649999999</v>
          </cell>
          <cell r="AU3644">
            <v>22098557.359999999</v>
          </cell>
          <cell r="AV3644">
            <v>18291584.640000001</v>
          </cell>
          <cell r="AW3644">
            <v>14507186.9</v>
          </cell>
          <cell r="AX3644">
            <v>11486449.310000001</v>
          </cell>
          <cell r="AY3644">
            <v>8384193.21</v>
          </cell>
          <cell r="AZ3644">
            <v>5286617.25</v>
          </cell>
          <cell r="BA3644">
            <v>1631899.96</v>
          </cell>
          <cell r="BB3644">
            <v>1101556.67</v>
          </cell>
          <cell r="BC3644">
            <v>0</v>
          </cell>
          <cell r="BD3644">
            <v>0</v>
          </cell>
          <cell r="BE3644">
            <v>0</v>
          </cell>
          <cell r="BF3644">
            <v>0</v>
          </cell>
          <cell r="BG3644">
            <v>0</v>
          </cell>
          <cell r="BH3644">
            <v>0</v>
          </cell>
          <cell r="BI3644">
            <v>0</v>
          </cell>
          <cell r="BJ3644">
            <v>0</v>
          </cell>
          <cell r="BK3644">
            <v>0</v>
          </cell>
          <cell r="BL3644">
            <v>0</v>
          </cell>
        </row>
        <row r="3645">
          <cell r="B3645" t="str">
            <v>2.1.11.04.00001</v>
          </cell>
          <cell r="C3645" t="str">
            <v xml:space="preserve">AGROVALE AGRO IND VALE SAO FRANCISCO S/A          </v>
          </cell>
          <cell r="D3645">
            <v>5</v>
          </cell>
          <cell r="E3645">
            <v>0</v>
          </cell>
          <cell r="F3645">
            <v>0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  <cell r="O3645">
            <v>0</v>
          </cell>
          <cell r="P3645">
            <v>0</v>
          </cell>
          <cell r="AO3645">
            <v>0</v>
          </cell>
          <cell r="AP3645">
            <v>32724089.5</v>
          </cell>
          <cell r="AQ3645">
            <v>30088312.91</v>
          </cell>
          <cell r="AR3645">
            <v>27388187.739999998</v>
          </cell>
          <cell r="AS3645">
            <v>24543163.649999999</v>
          </cell>
          <cell r="AT3645">
            <v>21530252.739999998</v>
          </cell>
          <cell r="AU3645">
            <v>18415747.899999999</v>
          </cell>
          <cell r="AV3645">
            <v>15389734.99</v>
          </cell>
          <cell r="AW3645">
            <v>12384204.369999999</v>
          </cell>
          <cell r="AX3645">
            <v>9349455.0999999996</v>
          </cell>
          <cell r="AY3645">
            <v>6243566.1100000003</v>
          </cell>
          <cell r="AZ3645">
            <v>3136143.26</v>
          </cell>
          <cell r="BA3645">
            <v>6899.51</v>
          </cell>
          <cell r="BB3645">
            <v>6899.51</v>
          </cell>
          <cell r="BC3645">
            <v>0</v>
          </cell>
          <cell r="BD3645">
            <v>0</v>
          </cell>
          <cell r="BE3645">
            <v>0</v>
          </cell>
          <cell r="BF3645">
            <v>0</v>
          </cell>
          <cell r="BG3645">
            <v>0</v>
          </cell>
          <cell r="BH3645">
            <v>0</v>
          </cell>
          <cell r="BI3645">
            <v>0</v>
          </cell>
          <cell r="BJ3645">
            <v>0</v>
          </cell>
          <cell r="BK3645">
            <v>0</v>
          </cell>
          <cell r="BL3645">
            <v>0</v>
          </cell>
        </row>
        <row r="3646">
          <cell r="B3646" t="str">
            <v>2.1.11.04.00002</v>
          </cell>
          <cell r="C3646" t="str">
            <v xml:space="preserve">CALMON MARATA ADVOG S/C                           </v>
          </cell>
          <cell r="D3646">
            <v>5</v>
          </cell>
          <cell r="E3646">
            <v>0</v>
          </cell>
          <cell r="F3646">
            <v>0</v>
          </cell>
          <cell r="G3646">
            <v>0</v>
          </cell>
          <cell r="H3646">
            <v>0</v>
          </cell>
          <cell r="I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  <cell r="O3646">
            <v>0</v>
          </cell>
          <cell r="P3646">
            <v>0</v>
          </cell>
          <cell r="AO3646">
            <v>0</v>
          </cell>
          <cell r="AP3646">
            <v>1083714.02</v>
          </cell>
          <cell r="AQ3646">
            <v>1096068.3600000001</v>
          </cell>
          <cell r="AR3646">
            <v>1108563.54</v>
          </cell>
          <cell r="AS3646">
            <v>1117986.33</v>
          </cell>
          <cell r="AT3646">
            <v>1120445.8999999999</v>
          </cell>
          <cell r="AU3646">
            <v>1042610.17</v>
          </cell>
          <cell r="AV3646">
            <v>969606.65</v>
          </cell>
          <cell r="AW3646">
            <v>898883.04</v>
          </cell>
          <cell r="AX3646">
            <v>904815.67</v>
          </cell>
          <cell r="AY3646">
            <v>906353.86</v>
          </cell>
          <cell r="AZ3646">
            <v>910523.09</v>
          </cell>
          <cell r="BA3646">
            <v>724120.01</v>
          </cell>
          <cell r="BB3646">
            <v>536305.30000000005</v>
          </cell>
          <cell r="BC3646">
            <v>0</v>
          </cell>
          <cell r="BD3646">
            <v>0</v>
          </cell>
          <cell r="BE3646">
            <v>0</v>
          </cell>
          <cell r="BF3646">
            <v>0</v>
          </cell>
          <cell r="BG3646">
            <v>0</v>
          </cell>
          <cell r="BH3646">
            <v>0</v>
          </cell>
          <cell r="BI3646">
            <v>0</v>
          </cell>
          <cell r="BJ3646">
            <v>0</v>
          </cell>
          <cell r="BK3646">
            <v>0</v>
          </cell>
          <cell r="BL3646">
            <v>0</v>
          </cell>
        </row>
        <row r="3647">
          <cell r="B3647" t="str">
            <v>2.1.11.04.00003</v>
          </cell>
          <cell r="C3647" t="str">
            <v xml:space="preserve">VIEIRA GOUVEIA ADVOG S/C                          </v>
          </cell>
          <cell r="D3647">
            <v>5</v>
          </cell>
          <cell r="E3647">
            <v>0</v>
          </cell>
          <cell r="F3647">
            <v>0</v>
          </cell>
          <cell r="G3647">
            <v>0</v>
          </cell>
          <cell r="H3647">
            <v>0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  <cell r="O3647">
            <v>0</v>
          </cell>
          <cell r="P3647">
            <v>0</v>
          </cell>
          <cell r="AO3647">
            <v>0</v>
          </cell>
          <cell r="AP3647">
            <v>1733943.36</v>
          </cell>
          <cell r="AQ3647">
            <v>1753710.31</v>
          </cell>
          <cell r="AR3647">
            <v>1773702.61</v>
          </cell>
          <cell r="AS3647">
            <v>1788779.08</v>
          </cell>
          <cell r="AT3647">
            <v>1792714.4</v>
          </cell>
          <cell r="AU3647">
            <v>1597273.74</v>
          </cell>
          <cell r="AV3647">
            <v>1409373.55</v>
          </cell>
          <cell r="AW3647">
            <v>1224099.49</v>
          </cell>
          <cell r="AX3647">
            <v>1232178.54</v>
          </cell>
          <cell r="AY3647">
            <v>1234273.24</v>
          </cell>
          <cell r="AZ3647">
            <v>1239950.8999999999</v>
          </cell>
          <cell r="BA3647">
            <v>900880.44</v>
          </cell>
          <cell r="BB3647">
            <v>558351.86</v>
          </cell>
          <cell r="BC3647">
            <v>0</v>
          </cell>
          <cell r="BD3647">
            <v>0</v>
          </cell>
          <cell r="BE3647">
            <v>0</v>
          </cell>
          <cell r="BF3647">
            <v>0</v>
          </cell>
          <cell r="BG3647">
            <v>0</v>
          </cell>
          <cell r="BH3647">
            <v>0</v>
          </cell>
          <cell r="BI3647">
            <v>0</v>
          </cell>
          <cell r="BJ3647">
            <v>0</v>
          </cell>
          <cell r="BK3647">
            <v>0</v>
          </cell>
          <cell r="BL3647">
            <v>0</v>
          </cell>
        </row>
        <row r="3648">
          <cell r="B3648" t="str">
            <v>2.1.11.04.00004</v>
          </cell>
          <cell r="C3648" t="str">
            <v xml:space="preserve">CONTAL - CONTABILIDADE                            </v>
          </cell>
          <cell r="D3648">
            <v>5</v>
          </cell>
          <cell r="E3648">
            <v>0</v>
          </cell>
          <cell r="F3648">
            <v>0</v>
          </cell>
          <cell r="G3648">
            <v>0</v>
          </cell>
          <cell r="H3648">
            <v>0</v>
          </cell>
          <cell r="I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AO3648">
            <v>0</v>
          </cell>
          <cell r="AP3648">
            <v>1517199</v>
          </cell>
          <cell r="AQ3648">
            <v>1534495.07</v>
          </cell>
          <cell r="AR3648">
            <v>1551988.31</v>
          </cell>
          <cell r="AS3648">
            <v>1565180.21</v>
          </cell>
          <cell r="AT3648">
            <v>1568623.61</v>
          </cell>
          <cell r="AU3648">
            <v>1042925.55</v>
          </cell>
          <cell r="AV3648">
            <v>522869.45</v>
          </cell>
          <cell r="AW3648">
            <v>0</v>
          </cell>
          <cell r="AX3648">
            <v>0</v>
          </cell>
          <cell r="AY3648">
            <v>0</v>
          </cell>
          <cell r="AZ3648">
            <v>0</v>
          </cell>
          <cell r="BA3648">
            <v>0</v>
          </cell>
          <cell r="BB3648">
            <v>0</v>
          </cell>
          <cell r="BC3648">
            <v>0</v>
          </cell>
          <cell r="BD3648">
            <v>0</v>
          </cell>
          <cell r="BE3648">
            <v>0</v>
          </cell>
          <cell r="BF3648">
            <v>0</v>
          </cell>
          <cell r="BG3648">
            <v>0</v>
          </cell>
          <cell r="BH3648">
            <v>0</v>
          </cell>
          <cell r="BI3648">
            <v>0</v>
          </cell>
          <cell r="BJ3648">
            <v>0</v>
          </cell>
          <cell r="BK3648">
            <v>0</v>
          </cell>
          <cell r="BL3648">
            <v>0</v>
          </cell>
        </row>
        <row r="3649">
          <cell r="B3649" t="str">
            <v>2.2</v>
          </cell>
          <cell r="C3649" t="str">
            <v xml:space="preserve">EXIGIVEL A LONGO PRAZO                            </v>
          </cell>
          <cell r="D3649">
            <v>2</v>
          </cell>
          <cell r="E3649">
            <v>0</v>
          </cell>
          <cell r="F3649">
            <v>0</v>
          </cell>
          <cell r="G3649">
            <v>0</v>
          </cell>
          <cell r="H3649">
            <v>0</v>
          </cell>
          <cell r="I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  <cell r="O3649">
            <v>0</v>
          </cell>
          <cell r="P3649">
            <v>0</v>
          </cell>
          <cell r="Q3649">
            <v>1917510</v>
          </cell>
          <cell r="R3649">
            <v>1426148.4</v>
          </cell>
          <cell r="S3649">
            <v>1455491.88</v>
          </cell>
          <cell r="T3649">
            <v>1463836.26</v>
          </cell>
          <cell r="U3649">
            <v>1458941.37</v>
          </cell>
          <cell r="V3649">
            <v>1457939.75</v>
          </cell>
          <cell r="W3649">
            <v>1483739.33</v>
          </cell>
          <cell r="X3649">
            <v>1500882.51</v>
          </cell>
          <cell r="Y3649">
            <v>161300.16</v>
          </cell>
          <cell r="Z3649">
            <v>286799.98</v>
          </cell>
          <cell r="AA3649">
            <v>305567.77</v>
          </cell>
          <cell r="AB3649">
            <v>11841990.470000001</v>
          </cell>
          <cell r="AC3649">
            <v>11756116.24</v>
          </cell>
          <cell r="AD3649">
            <v>11644875.17</v>
          </cell>
          <cell r="AE3649">
            <v>11663135.76</v>
          </cell>
          <cell r="AF3649">
            <v>11603607.220000001</v>
          </cell>
          <cell r="AG3649">
            <v>11319617.9</v>
          </cell>
          <cell r="AH3649">
            <v>11245801</v>
          </cell>
          <cell r="AI3649">
            <v>12666688.560000001</v>
          </cell>
          <cell r="AJ3649">
            <v>12599529.460000001</v>
          </cell>
          <cell r="AK3649">
            <v>13595781.380000001</v>
          </cell>
          <cell r="AL3649">
            <v>13613413.630000001</v>
          </cell>
          <cell r="AM3649">
            <v>13630417.300000001</v>
          </cell>
          <cell r="AN3649">
            <v>12704148.9</v>
          </cell>
          <cell r="AO3649">
            <v>13741785.85</v>
          </cell>
          <cell r="AP3649">
            <v>15248920.6</v>
          </cell>
          <cell r="AQ3649">
            <v>15727817.17</v>
          </cell>
          <cell r="AR3649">
            <v>16121716.43</v>
          </cell>
          <cell r="AS3649">
            <v>16810279.699999999</v>
          </cell>
          <cell r="AT3649">
            <v>17072179.57</v>
          </cell>
          <cell r="AU3649">
            <v>17433384.350000001</v>
          </cell>
          <cell r="AV3649">
            <v>18182801.98</v>
          </cell>
          <cell r="AW3649">
            <v>18659971.629999999</v>
          </cell>
          <cell r="AX3649">
            <v>19021292.98</v>
          </cell>
          <cell r="AY3649">
            <v>19942796.940000001</v>
          </cell>
          <cell r="AZ3649">
            <v>19840268.52</v>
          </cell>
          <cell r="BA3649">
            <v>20265169.649999999</v>
          </cell>
          <cell r="BB3649">
            <v>20810423.039999999</v>
          </cell>
          <cell r="BC3649">
            <v>20642965.859999999</v>
          </cell>
          <cell r="BD3649">
            <v>0</v>
          </cell>
          <cell r="BE3649">
            <v>0</v>
          </cell>
          <cell r="BF3649">
            <v>0</v>
          </cell>
          <cell r="BG3649">
            <v>0</v>
          </cell>
          <cell r="BH3649">
            <v>0</v>
          </cell>
          <cell r="BI3649">
            <v>0</v>
          </cell>
          <cell r="BJ3649">
            <v>0</v>
          </cell>
          <cell r="BK3649">
            <v>0</v>
          </cell>
          <cell r="BL3649">
            <v>0</v>
          </cell>
        </row>
        <row r="3650">
          <cell r="A3650">
            <v>43</v>
          </cell>
          <cell r="B3650" t="str">
            <v>2.2.01</v>
          </cell>
          <cell r="C3650" t="str">
            <v xml:space="preserve">CONTAS A PAGAR                                    </v>
          </cell>
          <cell r="D3650">
            <v>3</v>
          </cell>
          <cell r="E3650">
            <v>0</v>
          </cell>
          <cell r="F3650">
            <v>0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  <cell r="O3650">
            <v>0</v>
          </cell>
          <cell r="P3650">
            <v>0</v>
          </cell>
          <cell r="Q3650">
            <v>558138.48</v>
          </cell>
          <cell r="R3650">
            <v>58138.48</v>
          </cell>
          <cell r="S3650">
            <v>35226.68</v>
          </cell>
          <cell r="T3650">
            <v>35226.68</v>
          </cell>
          <cell r="U3650">
            <v>35226.68</v>
          </cell>
          <cell r="V3650">
            <v>35226.68</v>
          </cell>
          <cell r="W3650">
            <v>35226.68</v>
          </cell>
          <cell r="X3650">
            <v>35078.26</v>
          </cell>
          <cell r="Y3650">
            <v>0</v>
          </cell>
          <cell r="Z3650">
            <v>0</v>
          </cell>
          <cell r="AA3650">
            <v>0</v>
          </cell>
          <cell r="AB3650">
            <v>148.41999999999999</v>
          </cell>
          <cell r="AC3650">
            <v>0</v>
          </cell>
          <cell r="AD3650">
            <v>0</v>
          </cell>
          <cell r="AE3650">
            <v>0</v>
          </cell>
          <cell r="AF3650">
            <v>0</v>
          </cell>
          <cell r="AG3650">
            <v>0</v>
          </cell>
          <cell r="AH3650">
            <v>0</v>
          </cell>
          <cell r="AI3650">
            <v>0</v>
          </cell>
          <cell r="AJ3650">
            <v>0</v>
          </cell>
          <cell r="AK3650">
            <v>0</v>
          </cell>
          <cell r="AL3650">
            <v>0</v>
          </cell>
          <cell r="AM3650">
            <v>0</v>
          </cell>
          <cell r="AN3650">
            <v>0</v>
          </cell>
          <cell r="AO3650">
            <v>0</v>
          </cell>
          <cell r="AP3650">
            <v>0</v>
          </cell>
          <cell r="AQ3650">
            <v>0</v>
          </cell>
          <cell r="AR3650">
            <v>0</v>
          </cell>
          <cell r="AS3650">
            <v>0</v>
          </cell>
          <cell r="AT3650">
            <v>0</v>
          </cell>
          <cell r="AU3650">
            <v>0</v>
          </cell>
          <cell r="AV3650">
            <v>0</v>
          </cell>
          <cell r="AW3650">
            <v>0</v>
          </cell>
          <cell r="AX3650">
            <v>0</v>
          </cell>
          <cell r="AY3650">
            <v>0</v>
          </cell>
          <cell r="AZ3650">
            <v>0</v>
          </cell>
          <cell r="BA3650">
            <v>0</v>
          </cell>
          <cell r="BB3650">
            <v>0</v>
          </cell>
          <cell r="BC3650">
            <v>0</v>
          </cell>
          <cell r="BD3650">
            <v>0</v>
          </cell>
          <cell r="BE3650">
            <v>0</v>
          </cell>
          <cell r="BF3650">
            <v>0</v>
          </cell>
          <cell r="BG3650">
            <v>0</v>
          </cell>
          <cell r="BH3650">
            <v>0</v>
          </cell>
          <cell r="BI3650">
            <v>0</v>
          </cell>
          <cell r="BJ3650">
            <v>0</v>
          </cell>
          <cell r="BK3650">
            <v>0</v>
          </cell>
          <cell r="BL3650">
            <v>0</v>
          </cell>
        </row>
        <row r="3651">
          <cell r="B3651" t="str">
            <v>2.2.01.01</v>
          </cell>
          <cell r="C3651" t="str">
            <v xml:space="preserve">DEBITOS C/COLIGADAS E CONTROLADAS                 </v>
          </cell>
          <cell r="D3651">
            <v>4</v>
          </cell>
          <cell r="E3651">
            <v>0</v>
          </cell>
          <cell r="F3651">
            <v>0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  <cell r="O3651">
            <v>0</v>
          </cell>
          <cell r="P3651">
            <v>0</v>
          </cell>
          <cell r="Q3651">
            <v>558138.48</v>
          </cell>
          <cell r="R3651">
            <v>58138.48</v>
          </cell>
          <cell r="S3651">
            <v>35226.68</v>
          </cell>
          <cell r="T3651">
            <v>35226.68</v>
          </cell>
          <cell r="U3651">
            <v>35226.68</v>
          </cell>
          <cell r="V3651">
            <v>35226.68</v>
          </cell>
          <cell r="W3651">
            <v>35226.68</v>
          </cell>
          <cell r="X3651">
            <v>35078.26</v>
          </cell>
          <cell r="Y3651">
            <v>0</v>
          </cell>
          <cell r="Z3651">
            <v>0</v>
          </cell>
          <cell r="AA3651">
            <v>0</v>
          </cell>
          <cell r="AB3651">
            <v>148.41999999999999</v>
          </cell>
          <cell r="AC3651">
            <v>0</v>
          </cell>
          <cell r="AD3651">
            <v>0</v>
          </cell>
          <cell r="AE3651">
            <v>0</v>
          </cell>
          <cell r="AF3651">
            <v>0</v>
          </cell>
          <cell r="AG3651">
            <v>0</v>
          </cell>
          <cell r="AH3651">
            <v>0</v>
          </cell>
          <cell r="AI3651">
            <v>0</v>
          </cell>
          <cell r="AJ3651">
            <v>0</v>
          </cell>
          <cell r="AK3651">
            <v>0</v>
          </cell>
          <cell r="AL3651">
            <v>0</v>
          </cell>
          <cell r="AM3651">
            <v>0</v>
          </cell>
          <cell r="AN3651">
            <v>0</v>
          </cell>
          <cell r="AO3651">
            <v>0</v>
          </cell>
          <cell r="AP3651">
            <v>0</v>
          </cell>
          <cell r="AQ3651">
            <v>0</v>
          </cell>
          <cell r="AR3651">
            <v>0</v>
          </cell>
          <cell r="AS3651">
            <v>0</v>
          </cell>
          <cell r="AT3651">
            <v>0</v>
          </cell>
          <cell r="AU3651">
            <v>0</v>
          </cell>
          <cell r="AV3651">
            <v>0</v>
          </cell>
          <cell r="AW3651">
            <v>0</v>
          </cell>
          <cell r="AX3651">
            <v>0</v>
          </cell>
          <cell r="AY3651">
            <v>0</v>
          </cell>
          <cell r="AZ3651">
            <v>0</v>
          </cell>
          <cell r="BA3651">
            <v>0</v>
          </cell>
          <cell r="BB3651">
            <v>0</v>
          </cell>
          <cell r="BC3651">
            <v>0</v>
          </cell>
          <cell r="BD3651">
            <v>0</v>
          </cell>
          <cell r="BE3651">
            <v>0</v>
          </cell>
          <cell r="BF3651">
            <v>0</v>
          </cell>
          <cell r="BG3651">
            <v>0</v>
          </cell>
          <cell r="BH3651">
            <v>0</v>
          </cell>
          <cell r="BI3651">
            <v>0</v>
          </cell>
          <cell r="BJ3651">
            <v>0</v>
          </cell>
          <cell r="BK3651">
            <v>0</v>
          </cell>
          <cell r="BL3651">
            <v>0</v>
          </cell>
        </row>
        <row r="3652">
          <cell r="B3652" t="str">
            <v>2.2.01.01.00001</v>
          </cell>
          <cell r="C3652" t="str">
            <v xml:space="preserve">DALTON DIAS HERINGER                              </v>
          </cell>
          <cell r="D3652">
            <v>5</v>
          </cell>
          <cell r="E3652">
            <v>0</v>
          </cell>
          <cell r="F3652">
            <v>0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  <cell r="O3652">
            <v>0</v>
          </cell>
          <cell r="P3652">
            <v>0</v>
          </cell>
          <cell r="Q3652">
            <v>558138.48</v>
          </cell>
          <cell r="R3652">
            <v>58138.48</v>
          </cell>
          <cell r="S3652">
            <v>35226.68</v>
          </cell>
          <cell r="T3652">
            <v>35226.68</v>
          </cell>
          <cell r="U3652">
            <v>35226.68</v>
          </cell>
          <cell r="V3652">
            <v>35226.68</v>
          </cell>
          <cell r="W3652">
            <v>35226.68</v>
          </cell>
          <cell r="X3652">
            <v>35226.68</v>
          </cell>
          <cell r="Y3652">
            <v>35226.68</v>
          </cell>
          <cell r="Z3652">
            <v>35226.68</v>
          </cell>
          <cell r="AA3652">
            <v>35226.68</v>
          </cell>
          <cell r="AB3652">
            <v>0</v>
          </cell>
          <cell r="AC3652">
            <v>0</v>
          </cell>
          <cell r="AD3652">
            <v>0</v>
          </cell>
          <cell r="AE3652">
            <v>0</v>
          </cell>
          <cell r="AF3652">
            <v>0</v>
          </cell>
          <cell r="AG3652">
            <v>0</v>
          </cell>
          <cell r="AH3652">
            <v>0</v>
          </cell>
          <cell r="AI3652">
            <v>0</v>
          </cell>
          <cell r="AJ3652">
            <v>0</v>
          </cell>
          <cell r="AK3652">
            <v>0</v>
          </cell>
          <cell r="AL3652">
            <v>0</v>
          </cell>
          <cell r="AM3652">
            <v>0</v>
          </cell>
          <cell r="AN3652">
            <v>0</v>
          </cell>
          <cell r="AO3652">
            <v>0</v>
          </cell>
          <cell r="AP3652">
            <v>0</v>
          </cell>
          <cell r="AQ3652">
            <v>0</v>
          </cell>
          <cell r="AR3652">
            <v>0</v>
          </cell>
          <cell r="AS3652">
            <v>0</v>
          </cell>
          <cell r="AT3652">
            <v>0</v>
          </cell>
          <cell r="AU3652">
            <v>0</v>
          </cell>
          <cell r="AV3652">
            <v>0</v>
          </cell>
          <cell r="AW3652">
            <v>0</v>
          </cell>
          <cell r="AX3652">
            <v>0</v>
          </cell>
          <cell r="AY3652">
            <v>0</v>
          </cell>
          <cell r="AZ3652">
            <v>0</v>
          </cell>
          <cell r="BA3652">
            <v>0</v>
          </cell>
          <cell r="BB3652">
            <v>0</v>
          </cell>
          <cell r="BC3652">
            <v>0</v>
          </cell>
          <cell r="BD3652">
            <v>0</v>
          </cell>
          <cell r="BE3652">
            <v>0</v>
          </cell>
          <cell r="BF3652">
            <v>0</v>
          </cell>
          <cell r="BG3652">
            <v>0</v>
          </cell>
          <cell r="BH3652">
            <v>0</v>
          </cell>
          <cell r="BI3652">
            <v>0</v>
          </cell>
          <cell r="BJ3652">
            <v>0</v>
          </cell>
          <cell r="BK3652">
            <v>0</v>
          </cell>
          <cell r="BL3652">
            <v>0</v>
          </cell>
        </row>
        <row r="3653">
          <cell r="B3653" t="str">
            <v>2.2.01.01.00002</v>
          </cell>
          <cell r="C3653" t="str">
            <v xml:space="preserve">DALTON CARLOS HERINGER                            </v>
          </cell>
          <cell r="D3653">
            <v>5</v>
          </cell>
          <cell r="E3653">
            <v>0</v>
          </cell>
          <cell r="F3653">
            <v>0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  <cell r="O3653">
            <v>0</v>
          </cell>
          <cell r="P3653">
            <v>0</v>
          </cell>
          <cell r="AO3653">
            <v>0</v>
          </cell>
          <cell r="AP3653">
            <v>0</v>
          </cell>
          <cell r="AQ3653">
            <v>0</v>
          </cell>
          <cell r="AR3653">
            <v>0</v>
          </cell>
          <cell r="AS3653">
            <v>0</v>
          </cell>
          <cell r="AT3653">
            <v>0</v>
          </cell>
          <cell r="AU3653">
            <v>0</v>
          </cell>
          <cell r="AV3653">
            <v>0</v>
          </cell>
          <cell r="AW3653">
            <v>0</v>
          </cell>
          <cell r="AX3653">
            <v>0</v>
          </cell>
          <cell r="AY3653">
            <v>0</v>
          </cell>
          <cell r="AZ3653">
            <v>0</v>
          </cell>
          <cell r="BA3653">
            <v>0</v>
          </cell>
          <cell r="BB3653">
            <v>0</v>
          </cell>
          <cell r="BC3653">
            <v>0</v>
          </cell>
          <cell r="BD3653">
            <v>0</v>
          </cell>
          <cell r="BE3653">
            <v>0</v>
          </cell>
          <cell r="BF3653">
            <v>0</v>
          </cell>
          <cell r="BG3653">
            <v>0</v>
          </cell>
          <cell r="BH3653">
            <v>0</v>
          </cell>
          <cell r="BI3653">
            <v>0</v>
          </cell>
          <cell r="BJ3653">
            <v>0</v>
          </cell>
          <cell r="BK3653">
            <v>0</v>
          </cell>
          <cell r="BL3653">
            <v>0</v>
          </cell>
        </row>
        <row r="3654">
          <cell r="B3654" t="str">
            <v>2.2.01.01.00003</v>
          </cell>
          <cell r="C3654" t="str">
            <v xml:space="preserve">JULIANA HERINGER REZENDE                          </v>
          </cell>
          <cell r="D3654">
            <v>5</v>
          </cell>
          <cell r="E3654">
            <v>0</v>
          </cell>
          <cell r="F3654">
            <v>0</v>
          </cell>
          <cell r="G3654">
            <v>0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  <cell r="O3654">
            <v>0</v>
          </cell>
          <cell r="P3654">
            <v>0</v>
          </cell>
          <cell r="AO3654">
            <v>0</v>
          </cell>
          <cell r="AP3654">
            <v>0</v>
          </cell>
          <cell r="AQ3654">
            <v>0</v>
          </cell>
          <cell r="AR3654">
            <v>0</v>
          </cell>
          <cell r="AS3654">
            <v>0</v>
          </cell>
          <cell r="AT3654">
            <v>0</v>
          </cell>
          <cell r="AU3654">
            <v>0</v>
          </cell>
          <cell r="AV3654">
            <v>0</v>
          </cell>
          <cell r="AW3654">
            <v>0</v>
          </cell>
          <cell r="AX3654">
            <v>0</v>
          </cell>
          <cell r="AY3654">
            <v>0</v>
          </cell>
          <cell r="AZ3654">
            <v>0</v>
          </cell>
          <cell r="BA3654">
            <v>0</v>
          </cell>
          <cell r="BB3654">
            <v>0</v>
          </cell>
          <cell r="BC3654">
            <v>0</v>
          </cell>
          <cell r="BD3654">
            <v>0</v>
          </cell>
          <cell r="BE3654">
            <v>0</v>
          </cell>
          <cell r="BF3654">
            <v>0</v>
          </cell>
          <cell r="BG3654">
            <v>0</v>
          </cell>
          <cell r="BH3654">
            <v>0</v>
          </cell>
          <cell r="BI3654">
            <v>0</v>
          </cell>
          <cell r="BJ3654">
            <v>0</v>
          </cell>
          <cell r="BK3654">
            <v>0</v>
          </cell>
          <cell r="BL3654">
            <v>0</v>
          </cell>
        </row>
        <row r="3655">
          <cell r="B3655" t="str">
            <v>2.2.01.01.00004</v>
          </cell>
          <cell r="C3655" t="str">
            <v xml:space="preserve">ALMIR GONCALVES DE MIRANDA                        </v>
          </cell>
          <cell r="D3655">
            <v>5</v>
          </cell>
          <cell r="E3655">
            <v>0</v>
          </cell>
          <cell r="F3655">
            <v>0</v>
          </cell>
          <cell r="G3655">
            <v>0</v>
          </cell>
          <cell r="H3655">
            <v>0</v>
          </cell>
          <cell r="I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  <cell r="O3655">
            <v>0</v>
          </cell>
          <cell r="P3655">
            <v>0</v>
          </cell>
          <cell r="AO3655">
            <v>0</v>
          </cell>
          <cell r="AP3655">
            <v>0</v>
          </cell>
          <cell r="AQ3655">
            <v>0</v>
          </cell>
          <cell r="AR3655">
            <v>0</v>
          </cell>
          <cell r="AS3655">
            <v>0</v>
          </cell>
          <cell r="AT3655">
            <v>0</v>
          </cell>
          <cell r="AU3655">
            <v>0</v>
          </cell>
          <cell r="AV3655">
            <v>0</v>
          </cell>
          <cell r="AW3655">
            <v>0</v>
          </cell>
          <cell r="AX3655">
            <v>0</v>
          </cell>
          <cell r="AY3655">
            <v>0</v>
          </cell>
          <cell r="AZ3655">
            <v>0</v>
          </cell>
          <cell r="BA3655">
            <v>0</v>
          </cell>
          <cell r="BB3655">
            <v>0</v>
          </cell>
          <cell r="BC3655">
            <v>0</v>
          </cell>
          <cell r="BD3655">
            <v>0</v>
          </cell>
          <cell r="BE3655">
            <v>0</v>
          </cell>
          <cell r="BF3655">
            <v>0</v>
          </cell>
          <cell r="BG3655">
            <v>0</v>
          </cell>
          <cell r="BH3655">
            <v>0</v>
          </cell>
          <cell r="BI3655">
            <v>0</v>
          </cell>
          <cell r="BJ3655">
            <v>0</v>
          </cell>
          <cell r="BK3655">
            <v>0</v>
          </cell>
          <cell r="BL3655">
            <v>0</v>
          </cell>
        </row>
        <row r="3656">
          <cell r="B3656" t="str">
            <v>2.2.01.01.00005</v>
          </cell>
          <cell r="C3656" t="str">
            <v xml:space="preserve">FERTILIZANTES HERINGER LTDA                       </v>
          </cell>
          <cell r="D3656">
            <v>5</v>
          </cell>
          <cell r="E3656">
            <v>0</v>
          </cell>
          <cell r="F3656">
            <v>0</v>
          </cell>
          <cell r="G3656">
            <v>0</v>
          </cell>
          <cell r="H3656">
            <v>0</v>
          </cell>
          <cell r="I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AO3656">
            <v>0</v>
          </cell>
          <cell r="AP3656">
            <v>0</v>
          </cell>
          <cell r="AQ3656">
            <v>0</v>
          </cell>
          <cell r="AR3656">
            <v>0</v>
          </cell>
          <cell r="AS3656">
            <v>0</v>
          </cell>
          <cell r="AT3656">
            <v>0</v>
          </cell>
          <cell r="AU3656">
            <v>0</v>
          </cell>
          <cell r="AV3656">
            <v>0</v>
          </cell>
          <cell r="AW3656">
            <v>0</v>
          </cell>
          <cell r="AX3656">
            <v>0</v>
          </cell>
          <cell r="AY3656">
            <v>0</v>
          </cell>
          <cell r="AZ3656">
            <v>0</v>
          </cell>
          <cell r="BA3656">
            <v>0</v>
          </cell>
          <cell r="BB3656">
            <v>0</v>
          </cell>
          <cell r="BC3656">
            <v>0</v>
          </cell>
          <cell r="BD3656">
            <v>0</v>
          </cell>
          <cell r="BE3656">
            <v>0</v>
          </cell>
          <cell r="BF3656">
            <v>0</v>
          </cell>
          <cell r="BG3656">
            <v>0</v>
          </cell>
          <cell r="BH3656">
            <v>0</v>
          </cell>
          <cell r="BI3656">
            <v>0</v>
          </cell>
          <cell r="BJ3656">
            <v>0</v>
          </cell>
          <cell r="BK3656">
            <v>0</v>
          </cell>
          <cell r="BL3656">
            <v>0</v>
          </cell>
        </row>
        <row r="3657">
          <cell r="B3657" t="str">
            <v>2.2.01.01.00006</v>
          </cell>
          <cell r="C3657" t="str">
            <v xml:space="preserve">HERINGER TRANSPORTES LTDA                         </v>
          </cell>
          <cell r="D3657">
            <v>5</v>
          </cell>
          <cell r="E3657">
            <v>0</v>
          </cell>
          <cell r="F3657">
            <v>0</v>
          </cell>
          <cell r="G3657">
            <v>0</v>
          </cell>
          <cell r="H3657">
            <v>0</v>
          </cell>
          <cell r="I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>
            <v>0</v>
          </cell>
          <cell r="S3657">
            <v>0</v>
          </cell>
          <cell r="T3657">
            <v>0</v>
          </cell>
          <cell r="U3657">
            <v>0</v>
          </cell>
          <cell r="V3657">
            <v>0</v>
          </cell>
          <cell r="W3657">
            <v>0</v>
          </cell>
          <cell r="X3657">
            <v>-148.41999999999999</v>
          </cell>
          <cell r="Y3657">
            <v>-35226.68</v>
          </cell>
          <cell r="Z3657">
            <v>-35226.68</v>
          </cell>
          <cell r="AA3657">
            <v>-35226.68</v>
          </cell>
          <cell r="AB3657">
            <v>148.41999999999999</v>
          </cell>
          <cell r="AC3657">
            <v>0</v>
          </cell>
          <cell r="AD3657">
            <v>0</v>
          </cell>
          <cell r="AE3657">
            <v>0</v>
          </cell>
          <cell r="AF3657">
            <v>0</v>
          </cell>
          <cell r="AG3657">
            <v>0</v>
          </cell>
          <cell r="AH3657">
            <v>0</v>
          </cell>
          <cell r="AI3657">
            <v>0</v>
          </cell>
          <cell r="AJ3657">
            <v>0</v>
          </cell>
          <cell r="AK3657">
            <v>0</v>
          </cell>
          <cell r="AL3657">
            <v>0</v>
          </cell>
          <cell r="AM3657">
            <v>0</v>
          </cell>
          <cell r="AN3657">
            <v>0</v>
          </cell>
          <cell r="AO3657">
            <v>0</v>
          </cell>
          <cell r="AP3657">
            <v>0</v>
          </cell>
          <cell r="AQ3657">
            <v>0</v>
          </cell>
          <cell r="AR3657">
            <v>0</v>
          </cell>
          <cell r="AS3657">
            <v>0</v>
          </cell>
          <cell r="AT3657">
            <v>0</v>
          </cell>
          <cell r="AU3657">
            <v>0</v>
          </cell>
          <cell r="AV3657">
            <v>0</v>
          </cell>
          <cell r="AW3657">
            <v>0</v>
          </cell>
          <cell r="AX3657">
            <v>0</v>
          </cell>
          <cell r="AY3657">
            <v>0</v>
          </cell>
          <cell r="AZ3657">
            <v>0</v>
          </cell>
          <cell r="BA3657">
            <v>0</v>
          </cell>
          <cell r="BB3657">
            <v>0</v>
          </cell>
          <cell r="BC3657">
            <v>0</v>
          </cell>
          <cell r="BD3657">
            <v>0</v>
          </cell>
          <cell r="BE3657">
            <v>0</v>
          </cell>
          <cell r="BF3657">
            <v>0</v>
          </cell>
          <cell r="BG3657">
            <v>0</v>
          </cell>
          <cell r="BH3657">
            <v>0</v>
          </cell>
          <cell r="BI3657">
            <v>0</v>
          </cell>
          <cell r="BJ3657">
            <v>0</v>
          </cell>
          <cell r="BK3657">
            <v>0</v>
          </cell>
          <cell r="BL3657">
            <v>0</v>
          </cell>
        </row>
        <row r="3658">
          <cell r="A3658">
            <v>39</v>
          </cell>
          <cell r="B3658" t="str">
            <v>2.2.02</v>
          </cell>
          <cell r="C3658" t="str">
            <v xml:space="preserve">EMPRESTIMOS E FINANCIAMENTOS                      </v>
          </cell>
          <cell r="D3658">
            <v>3</v>
          </cell>
          <cell r="E3658">
            <v>0</v>
          </cell>
          <cell r="F3658">
            <v>0</v>
          </cell>
          <cell r="G3658">
            <v>0</v>
          </cell>
          <cell r="H3658">
            <v>0</v>
          </cell>
          <cell r="I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  <cell r="O3658">
            <v>0</v>
          </cell>
          <cell r="P3658">
            <v>0</v>
          </cell>
          <cell r="Q3658">
            <v>0</v>
          </cell>
          <cell r="R3658">
            <v>0</v>
          </cell>
          <cell r="S3658">
            <v>0</v>
          </cell>
          <cell r="T3658">
            <v>0</v>
          </cell>
          <cell r="U3658">
            <v>0</v>
          </cell>
          <cell r="V3658">
            <v>0</v>
          </cell>
          <cell r="W3658">
            <v>0</v>
          </cell>
          <cell r="X3658">
            <v>0</v>
          </cell>
          <cell r="Y3658">
            <v>0</v>
          </cell>
          <cell r="Z3658">
            <v>0</v>
          </cell>
          <cell r="AA3658">
            <v>0</v>
          </cell>
          <cell r="AB3658">
            <v>2491747.92</v>
          </cell>
          <cell r="AC3658">
            <v>2412650.64</v>
          </cell>
          <cell r="AD3658">
            <v>2332543.02</v>
          </cell>
          <cell r="AE3658">
            <v>2252422.5299999998</v>
          </cell>
          <cell r="AF3658">
            <v>2087190.57</v>
          </cell>
          <cell r="AG3658">
            <v>1984077.34</v>
          </cell>
          <cell r="AH3658">
            <v>1880215.68</v>
          </cell>
          <cell r="AI3658">
            <v>1808715.11</v>
          </cell>
          <cell r="AJ3658">
            <v>1702253.33</v>
          </cell>
          <cell r="AK3658">
            <v>1594918.94</v>
          </cell>
          <cell r="AL3658">
            <v>1487064.25</v>
          </cell>
          <cell r="AM3658">
            <v>1378357.87</v>
          </cell>
          <cell r="AN3658">
            <v>1252532.21</v>
          </cell>
          <cell r="AO3658">
            <v>1159998.51</v>
          </cell>
          <cell r="AP3658">
            <v>1049640.6599999999</v>
          </cell>
          <cell r="AQ3658">
            <v>938835.44</v>
          </cell>
          <cell r="AR3658">
            <v>827625.87</v>
          </cell>
          <cell r="AS3658">
            <v>715506.2</v>
          </cell>
          <cell r="AT3658">
            <v>602209.26</v>
          </cell>
          <cell r="AU3658">
            <v>487929.19</v>
          </cell>
          <cell r="AV3658">
            <v>372550.85</v>
          </cell>
          <cell r="AW3658">
            <v>256025.06</v>
          </cell>
          <cell r="AX3658">
            <v>246339.18</v>
          </cell>
          <cell r="AY3658">
            <v>511271.48</v>
          </cell>
          <cell r="AZ3658">
            <v>489972.27</v>
          </cell>
          <cell r="BA3658">
            <v>468144.48</v>
          </cell>
          <cell r="BB3658">
            <v>446065.41</v>
          </cell>
          <cell r="BC3658">
            <v>423938.79</v>
          </cell>
          <cell r="BD3658">
            <v>0</v>
          </cell>
          <cell r="BE3658">
            <v>0</v>
          </cell>
          <cell r="BF3658">
            <v>0</v>
          </cell>
          <cell r="BG3658">
            <v>0</v>
          </cell>
          <cell r="BH3658">
            <v>0</v>
          </cell>
          <cell r="BI3658">
            <v>0</v>
          </cell>
          <cell r="BJ3658">
            <v>0</v>
          </cell>
          <cell r="BK3658">
            <v>0</v>
          </cell>
          <cell r="BL3658">
            <v>0</v>
          </cell>
        </row>
        <row r="3659">
          <cell r="B3659" t="str">
            <v>2.2.02.01</v>
          </cell>
          <cell r="C3659" t="str">
            <v xml:space="preserve">EMPRESTIMOS BANCARIOS                             </v>
          </cell>
          <cell r="D3659">
            <v>4</v>
          </cell>
          <cell r="E3659">
            <v>0</v>
          </cell>
          <cell r="F3659">
            <v>0</v>
          </cell>
          <cell r="G3659">
            <v>0</v>
          </cell>
          <cell r="H3659">
            <v>0</v>
          </cell>
          <cell r="I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>
            <v>0</v>
          </cell>
          <cell r="S3659">
            <v>0</v>
          </cell>
          <cell r="T3659">
            <v>0</v>
          </cell>
          <cell r="U3659">
            <v>0</v>
          </cell>
          <cell r="V3659">
            <v>0</v>
          </cell>
          <cell r="W3659">
            <v>0</v>
          </cell>
          <cell r="X3659">
            <v>0</v>
          </cell>
          <cell r="Y3659">
            <v>0</v>
          </cell>
          <cell r="Z3659">
            <v>0</v>
          </cell>
          <cell r="AA3659">
            <v>0</v>
          </cell>
          <cell r="AB3659">
            <v>2491747.92</v>
          </cell>
          <cell r="AC3659">
            <v>2412650.64</v>
          </cell>
          <cell r="AD3659">
            <v>2332543.02</v>
          </cell>
          <cell r="AE3659">
            <v>2252422.5299999998</v>
          </cell>
          <cell r="AF3659">
            <v>2087190.57</v>
          </cell>
          <cell r="AG3659">
            <v>1984077.34</v>
          </cell>
          <cell r="AH3659">
            <v>1880215.68</v>
          </cell>
          <cell r="AI3659">
            <v>1808715.11</v>
          </cell>
          <cell r="AJ3659">
            <v>1702253.33</v>
          </cell>
          <cell r="AK3659">
            <v>1594918.94</v>
          </cell>
          <cell r="AL3659">
            <v>1487064.25</v>
          </cell>
          <cell r="AM3659">
            <v>1378357.87</v>
          </cell>
          <cell r="AN3659">
            <v>1252532.21</v>
          </cell>
          <cell r="AO3659">
            <v>0</v>
          </cell>
          <cell r="AP3659">
            <v>0</v>
          </cell>
          <cell r="AQ3659">
            <v>0</v>
          </cell>
          <cell r="AR3659">
            <v>0</v>
          </cell>
          <cell r="AS3659">
            <v>0</v>
          </cell>
          <cell r="AT3659">
            <v>0</v>
          </cell>
          <cell r="AU3659">
            <v>0</v>
          </cell>
          <cell r="AV3659">
            <v>0</v>
          </cell>
          <cell r="AW3659">
            <v>0</v>
          </cell>
          <cell r="AX3659">
            <v>0</v>
          </cell>
          <cell r="AY3659">
            <v>0</v>
          </cell>
          <cell r="AZ3659">
            <v>0</v>
          </cell>
          <cell r="BA3659">
            <v>0</v>
          </cell>
          <cell r="BB3659">
            <v>0</v>
          </cell>
          <cell r="BC3659">
            <v>0</v>
          </cell>
          <cell r="BD3659">
            <v>0</v>
          </cell>
          <cell r="BE3659">
            <v>0</v>
          </cell>
          <cell r="BF3659">
            <v>0</v>
          </cell>
          <cell r="BG3659">
            <v>0</v>
          </cell>
          <cell r="BH3659">
            <v>0</v>
          </cell>
          <cell r="BI3659">
            <v>0</v>
          </cell>
          <cell r="BJ3659">
            <v>0</v>
          </cell>
          <cell r="BK3659">
            <v>0</v>
          </cell>
          <cell r="BL3659">
            <v>0</v>
          </cell>
        </row>
        <row r="3660">
          <cell r="B3660" t="str">
            <v>2.2.02.01.00022</v>
          </cell>
          <cell r="C3660" t="str">
            <v xml:space="preserve">BMC - (STEMAC)                                    </v>
          </cell>
          <cell r="D3660">
            <v>5</v>
          </cell>
          <cell r="E3660">
            <v>0</v>
          </cell>
          <cell r="F3660">
            <v>0</v>
          </cell>
          <cell r="G3660">
            <v>0</v>
          </cell>
          <cell r="H3660">
            <v>0</v>
          </cell>
          <cell r="I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>
            <v>0</v>
          </cell>
          <cell r="S3660">
            <v>0</v>
          </cell>
          <cell r="T3660">
            <v>0</v>
          </cell>
          <cell r="U3660">
            <v>0</v>
          </cell>
          <cell r="V3660">
            <v>0</v>
          </cell>
          <cell r="W3660">
            <v>0</v>
          </cell>
          <cell r="X3660">
            <v>0</v>
          </cell>
          <cell r="Y3660">
            <v>0</v>
          </cell>
          <cell r="Z3660">
            <v>0</v>
          </cell>
          <cell r="AA3660">
            <v>0</v>
          </cell>
          <cell r="AB3660">
            <v>444975.46</v>
          </cell>
          <cell r="AC3660">
            <v>444975.46</v>
          </cell>
          <cell r="AD3660">
            <v>444975.46</v>
          </cell>
          <cell r="AE3660">
            <v>444975.46</v>
          </cell>
          <cell r="AF3660">
            <v>410308.66</v>
          </cell>
          <cell r="AG3660">
            <v>401420.86</v>
          </cell>
          <cell r="AH3660">
            <v>392447.73</v>
          </cell>
          <cell r="AI3660">
            <v>383600.4</v>
          </cell>
          <cell r="AJ3660">
            <v>374700.2</v>
          </cell>
          <cell r="AK3660">
            <v>365699.46</v>
          </cell>
          <cell r="AL3660">
            <v>356677.67</v>
          </cell>
          <cell r="AM3660">
            <v>347557.77</v>
          </cell>
          <cell r="AN3660">
            <v>338413.23</v>
          </cell>
          <cell r="AO3660">
            <v>0</v>
          </cell>
          <cell r="AP3660">
            <v>0</v>
          </cell>
          <cell r="AQ3660">
            <v>0</v>
          </cell>
          <cell r="AR3660">
            <v>0</v>
          </cell>
          <cell r="AS3660">
            <v>0</v>
          </cell>
          <cell r="AT3660">
            <v>0</v>
          </cell>
          <cell r="AU3660">
            <v>0</v>
          </cell>
          <cell r="AV3660">
            <v>0</v>
          </cell>
          <cell r="AW3660">
            <v>0</v>
          </cell>
          <cell r="AX3660">
            <v>0</v>
          </cell>
          <cell r="AY3660">
            <v>0</v>
          </cell>
          <cell r="AZ3660">
            <v>0</v>
          </cell>
          <cell r="BA3660">
            <v>0</v>
          </cell>
          <cell r="BB3660">
            <v>0</v>
          </cell>
          <cell r="BC3660">
            <v>0</v>
          </cell>
          <cell r="BD3660">
            <v>0</v>
          </cell>
          <cell r="BE3660">
            <v>0</v>
          </cell>
          <cell r="BF3660">
            <v>0</v>
          </cell>
          <cell r="BG3660">
            <v>0</v>
          </cell>
          <cell r="BH3660">
            <v>0</v>
          </cell>
          <cell r="BI3660">
            <v>0</v>
          </cell>
          <cell r="BJ3660">
            <v>0</v>
          </cell>
          <cell r="BK3660">
            <v>0</v>
          </cell>
          <cell r="BL3660">
            <v>0</v>
          </cell>
        </row>
        <row r="3661">
          <cell r="B3661" t="str">
            <v>2.2.02.01.00025</v>
          </cell>
          <cell r="C3661" t="str">
            <v xml:space="preserve">BANCO DE BOSTON                                   </v>
          </cell>
          <cell r="D3661">
            <v>5</v>
          </cell>
          <cell r="E3661">
            <v>0</v>
          </cell>
          <cell r="F3661">
            <v>0</v>
          </cell>
          <cell r="G3661">
            <v>0</v>
          </cell>
          <cell r="H3661">
            <v>0</v>
          </cell>
          <cell r="I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>
            <v>0</v>
          </cell>
          <cell r="S3661">
            <v>0</v>
          </cell>
          <cell r="T3661">
            <v>0</v>
          </cell>
          <cell r="U3661">
            <v>0</v>
          </cell>
          <cell r="V3661">
            <v>0</v>
          </cell>
          <cell r="W3661">
            <v>0</v>
          </cell>
          <cell r="X3661">
            <v>0</v>
          </cell>
          <cell r="Y3661">
            <v>0</v>
          </cell>
          <cell r="Z3661">
            <v>0</v>
          </cell>
          <cell r="AA3661">
            <v>0</v>
          </cell>
          <cell r="AB3661">
            <v>1774290.34</v>
          </cell>
          <cell r="AC3661">
            <v>1695193.06</v>
          </cell>
          <cell r="AD3661">
            <v>1615085.44</v>
          </cell>
          <cell r="AE3661">
            <v>1534964.95</v>
          </cell>
          <cell r="AF3661">
            <v>1453642.47</v>
          </cell>
          <cell r="AG3661">
            <v>1371961.06</v>
          </cell>
          <cell r="AH3661">
            <v>1289704.82</v>
          </cell>
          <cell r="AI3661">
            <v>1239668.22</v>
          </cell>
          <cell r="AJ3661">
            <v>1154802.07</v>
          </cell>
          <cell r="AK3661">
            <v>1069264.33</v>
          </cell>
          <cell r="AL3661">
            <v>983292.32</v>
          </cell>
          <cell r="AM3661">
            <v>896664.75</v>
          </cell>
          <cell r="AN3661">
            <v>809576.51</v>
          </cell>
          <cell r="AO3661">
            <v>0</v>
          </cell>
          <cell r="AP3661">
            <v>0</v>
          </cell>
          <cell r="AQ3661">
            <v>0</v>
          </cell>
          <cell r="AR3661">
            <v>0</v>
          </cell>
          <cell r="AS3661">
            <v>0</v>
          </cell>
          <cell r="AT3661">
            <v>0</v>
          </cell>
          <cell r="AU3661">
            <v>0</v>
          </cell>
          <cell r="AV3661">
            <v>0</v>
          </cell>
          <cell r="AW3661">
            <v>0</v>
          </cell>
          <cell r="AX3661">
            <v>0</v>
          </cell>
          <cell r="AY3661">
            <v>0</v>
          </cell>
          <cell r="AZ3661">
            <v>0</v>
          </cell>
          <cell r="BA3661">
            <v>0</v>
          </cell>
          <cell r="BB3661">
            <v>0</v>
          </cell>
          <cell r="BC3661">
            <v>0</v>
          </cell>
          <cell r="BD3661">
            <v>0</v>
          </cell>
          <cell r="BE3661">
            <v>0</v>
          </cell>
          <cell r="BF3661">
            <v>0</v>
          </cell>
          <cell r="BG3661">
            <v>0</v>
          </cell>
          <cell r="BH3661">
            <v>0</v>
          </cell>
          <cell r="BI3661">
            <v>0</v>
          </cell>
          <cell r="BJ3661">
            <v>0</v>
          </cell>
          <cell r="BK3661">
            <v>0</v>
          </cell>
          <cell r="BL3661">
            <v>0</v>
          </cell>
        </row>
        <row r="3662">
          <cell r="B3662" t="str">
            <v>2.2.02.01.00047</v>
          </cell>
          <cell r="C3662" t="str">
            <v xml:space="preserve">CATERPILLAR FINANCIAL                             </v>
          </cell>
          <cell r="D3662">
            <v>5</v>
          </cell>
          <cell r="E3662">
            <v>0</v>
          </cell>
          <cell r="F3662">
            <v>0</v>
          </cell>
          <cell r="G3662">
            <v>0</v>
          </cell>
          <cell r="H3662">
            <v>0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  <cell r="T3662">
            <v>0</v>
          </cell>
          <cell r="U3662">
            <v>0</v>
          </cell>
          <cell r="V3662">
            <v>0</v>
          </cell>
          <cell r="W3662">
            <v>0</v>
          </cell>
          <cell r="X3662">
            <v>0</v>
          </cell>
          <cell r="Y3662">
            <v>0</v>
          </cell>
          <cell r="Z3662">
            <v>0</v>
          </cell>
          <cell r="AA3662">
            <v>0</v>
          </cell>
          <cell r="AB3662">
            <v>272482.12</v>
          </cell>
          <cell r="AC3662">
            <v>272482.12</v>
          </cell>
          <cell r="AD3662">
            <v>272482.12</v>
          </cell>
          <cell r="AE3662">
            <v>272482.12</v>
          </cell>
          <cell r="AF3662">
            <v>223239.44</v>
          </cell>
          <cell r="AG3662">
            <v>210695.42</v>
          </cell>
          <cell r="AH3662">
            <v>198063.13</v>
          </cell>
          <cell r="AI3662">
            <v>185446.49</v>
          </cell>
          <cell r="AJ3662">
            <v>172751.06</v>
          </cell>
          <cell r="AK3662">
            <v>159955.15</v>
          </cell>
          <cell r="AL3662">
            <v>147094.26</v>
          </cell>
          <cell r="AM3662">
            <v>134135.35</v>
          </cell>
          <cell r="AN3662">
            <v>104542.47</v>
          </cell>
          <cell r="AO3662">
            <v>0</v>
          </cell>
          <cell r="AP3662">
            <v>0</v>
          </cell>
          <cell r="AQ3662">
            <v>0</v>
          </cell>
          <cell r="AR3662">
            <v>0</v>
          </cell>
          <cell r="AS3662">
            <v>0</v>
          </cell>
          <cell r="AT3662">
            <v>0</v>
          </cell>
          <cell r="AU3662">
            <v>0</v>
          </cell>
          <cell r="AV3662">
            <v>0</v>
          </cell>
          <cell r="AW3662">
            <v>0</v>
          </cell>
          <cell r="AX3662">
            <v>0</v>
          </cell>
          <cell r="AY3662">
            <v>0</v>
          </cell>
          <cell r="AZ3662">
            <v>0</v>
          </cell>
          <cell r="BA3662">
            <v>0</v>
          </cell>
          <cell r="BB3662">
            <v>0</v>
          </cell>
          <cell r="BC3662">
            <v>0</v>
          </cell>
          <cell r="BD3662">
            <v>0</v>
          </cell>
          <cell r="BE3662">
            <v>0</v>
          </cell>
          <cell r="BF3662">
            <v>0</v>
          </cell>
          <cell r="BG3662">
            <v>0</v>
          </cell>
          <cell r="BH3662">
            <v>0</v>
          </cell>
          <cell r="BI3662">
            <v>0</v>
          </cell>
          <cell r="BJ3662">
            <v>0</v>
          </cell>
          <cell r="BK3662">
            <v>0</v>
          </cell>
          <cell r="BL3662">
            <v>0</v>
          </cell>
        </row>
        <row r="3663">
          <cell r="B3663" t="str">
            <v>2.2.02.03</v>
          </cell>
          <cell r="C3663" t="str">
            <v xml:space="preserve">FINAME                                            </v>
          </cell>
          <cell r="D3663">
            <v>4</v>
          </cell>
          <cell r="E3663">
            <v>0</v>
          </cell>
          <cell r="F3663">
            <v>0</v>
          </cell>
          <cell r="G3663">
            <v>0</v>
          </cell>
          <cell r="H3663">
            <v>0</v>
          </cell>
          <cell r="I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AO3663">
            <v>1159998.51</v>
          </cell>
          <cell r="AP3663">
            <v>1049640.6599999999</v>
          </cell>
          <cell r="AQ3663">
            <v>938835.44</v>
          </cell>
          <cell r="AR3663">
            <v>827625.87</v>
          </cell>
          <cell r="AS3663">
            <v>715506.2</v>
          </cell>
          <cell r="AT3663">
            <v>602209.26</v>
          </cell>
          <cell r="AU3663">
            <v>487929.19</v>
          </cell>
          <cell r="AV3663">
            <v>372550.85</v>
          </cell>
          <cell r="AW3663">
            <v>256025.06</v>
          </cell>
          <cell r="AX3663">
            <v>246339.18</v>
          </cell>
          <cell r="AY3663">
            <v>511271.48</v>
          </cell>
          <cell r="AZ3663">
            <v>489972.27</v>
          </cell>
          <cell r="BA3663">
            <v>468144.48</v>
          </cell>
          <cell r="BB3663">
            <v>446065.41</v>
          </cell>
          <cell r="BC3663">
            <v>423938.79</v>
          </cell>
          <cell r="BD3663">
            <v>0</v>
          </cell>
          <cell r="BE3663">
            <v>0</v>
          </cell>
          <cell r="BF3663">
            <v>0</v>
          </cell>
          <cell r="BG3663">
            <v>0</v>
          </cell>
          <cell r="BH3663">
            <v>0</v>
          </cell>
          <cell r="BI3663">
            <v>0</v>
          </cell>
          <cell r="BJ3663">
            <v>0</v>
          </cell>
          <cell r="BK3663">
            <v>0</v>
          </cell>
          <cell r="BL3663">
            <v>0</v>
          </cell>
        </row>
        <row r="3664">
          <cell r="B3664" t="str">
            <v>2.2.02.03.00001</v>
          </cell>
          <cell r="C3664" t="str">
            <v xml:space="preserve">BOSTON S/A                                        </v>
          </cell>
          <cell r="D3664">
            <v>5</v>
          </cell>
          <cell r="E3664">
            <v>0</v>
          </cell>
          <cell r="F3664">
            <v>0</v>
          </cell>
          <cell r="G3664">
            <v>0</v>
          </cell>
          <cell r="H3664">
            <v>0</v>
          </cell>
          <cell r="I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AO3664">
            <v>722467.06</v>
          </cell>
          <cell r="AP3664">
            <v>634428.63</v>
          </cell>
          <cell r="AQ3664">
            <v>545958.06999999995</v>
          </cell>
          <cell r="AR3664">
            <v>457046.4</v>
          </cell>
          <cell r="AS3664">
            <v>367375.06</v>
          </cell>
          <cell r="AT3664">
            <v>276798.32</v>
          </cell>
          <cell r="AU3664">
            <v>185408.89</v>
          </cell>
          <cell r="AV3664">
            <v>93145.16</v>
          </cell>
          <cell r="AW3664">
            <v>0</v>
          </cell>
          <cell r="AX3664">
            <v>0</v>
          </cell>
          <cell r="AY3664">
            <v>0</v>
          </cell>
          <cell r="AZ3664">
            <v>0</v>
          </cell>
          <cell r="BA3664">
            <v>0</v>
          </cell>
          <cell r="BB3664">
            <v>0</v>
          </cell>
          <cell r="BC3664">
            <v>0</v>
          </cell>
          <cell r="BD3664">
            <v>0</v>
          </cell>
          <cell r="BE3664">
            <v>0</v>
          </cell>
          <cell r="BF3664">
            <v>0</v>
          </cell>
          <cell r="BG3664">
            <v>0</v>
          </cell>
          <cell r="BH3664">
            <v>0</v>
          </cell>
          <cell r="BI3664">
            <v>0</v>
          </cell>
          <cell r="BJ3664">
            <v>0</v>
          </cell>
          <cell r="BK3664">
            <v>0</v>
          </cell>
          <cell r="BL3664">
            <v>0</v>
          </cell>
        </row>
        <row r="3665">
          <cell r="B3665" t="str">
            <v>2.2.02.03.00002</v>
          </cell>
          <cell r="C3665" t="str">
            <v xml:space="preserve">BMC S/A                                           </v>
          </cell>
          <cell r="D3665">
            <v>5</v>
          </cell>
          <cell r="E3665">
            <v>0</v>
          </cell>
          <cell r="F3665">
            <v>0</v>
          </cell>
          <cell r="G3665">
            <v>0</v>
          </cell>
          <cell r="H3665">
            <v>0</v>
          </cell>
          <cell r="I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  <cell r="AO3665">
            <v>329454.96000000002</v>
          </cell>
          <cell r="AP3665">
            <v>320305.53000000003</v>
          </cell>
          <cell r="AQ3665">
            <v>311205.52</v>
          </cell>
          <cell r="AR3665">
            <v>302208.23</v>
          </cell>
          <cell r="AS3665">
            <v>293174.17</v>
          </cell>
          <cell r="AT3665">
            <v>284003.67</v>
          </cell>
          <cell r="AU3665">
            <v>274784.3</v>
          </cell>
          <cell r="AV3665">
            <v>265471.76</v>
          </cell>
          <cell r="AW3665">
            <v>256025.06</v>
          </cell>
          <cell r="AX3665">
            <v>246339.18</v>
          </cell>
          <cell r="AY3665">
            <v>236535.34</v>
          </cell>
          <cell r="AZ3665">
            <v>226681.44</v>
          </cell>
          <cell r="BA3665">
            <v>216583</v>
          </cell>
          <cell r="BB3665">
            <v>206368.32</v>
          </cell>
          <cell r="BC3665">
            <v>196131.62</v>
          </cell>
          <cell r="BD3665">
            <v>0</v>
          </cell>
          <cell r="BE3665">
            <v>0</v>
          </cell>
          <cell r="BF3665">
            <v>0</v>
          </cell>
          <cell r="BG3665">
            <v>0</v>
          </cell>
          <cell r="BH3665">
            <v>0</v>
          </cell>
          <cell r="BI3665">
            <v>0</v>
          </cell>
          <cell r="BJ3665">
            <v>0</v>
          </cell>
          <cell r="BK3665">
            <v>0</v>
          </cell>
          <cell r="BL3665">
            <v>0</v>
          </cell>
        </row>
        <row r="3666">
          <cell r="B3666" t="str">
            <v>2.2.02.03.00003</v>
          </cell>
          <cell r="C3666" t="str">
            <v xml:space="preserve">CATERPILLAR FINANCIAL S/A                         </v>
          </cell>
          <cell r="D3666">
            <v>5</v>
          </cell>
          <cell r="E3666">
            <v>0</v>
          </cell>
          <cell r="F3666">
            <v>0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  <cell r="O3666">
            <v>0</v>
          </cell>
          <cell r="P3666">
            <v>0</v>
          </cell>
          <cell r="AO3666">
            <v>108076.49</v>
          </cell>
          <cell r="AP3666">
            <v>94906.5</v>
          </cell>
          <cell r="AQ3666">
            <v>81671.850000000006</v>
          </cell>
          <cell r="AR3666">
            <v>68371.240000000005</v>
          </cell>
          <cell r="AS3666">
            <v>54956.97</v>
          </cell>
          <cell r="AT3666">
            <v>41407.269999999997</v>
          </cell>
          <cell r="AU3666">
            <v>27736</v>
          </cell>
          <cell r="AV3666">
            <v>13933.93</v>
          </cell>
          <cell r="AW3666">
            <v>0</v>
          </cell>
          <cell r="AX3666">
            <v>0</v>
          </cell>
          <cell r="AY3666">
            <v>0</v>
          </cell>
          <cell r="AZ3666">
            <v>0</v>
          </cell>
          <cell r="BA3666">
            <v>0</v>
          </cell>
          <cell r="BB3666">
            <v>0</v>
          </cell>
          <cell r="BC3666">
            <v>0</v>
          </cell>
          <cell r="BD3666">
            <v>0</v>
          </cell>
          <cell r="BE3666">
            <v>0</v>
          </cell>
          <cell r="BF3666">
            <v>0</v>
          </cell>
          <cell r="BG3666">
            <v>0</v>
          </cell>
          <cell r="BH3666">
            <v>0</v>
          </cell>
          <cell r="BI3666">
            <v>0</v>
          </cell>
          <cell r="BJ3666">
            <v>0</v>
          </cell>
          <cell r="BK3666">
            <v>0</v>
          </cell>
          <cell r="BL3666">
            <v>0</v>
          </cell>
        </row>
        <row r="3667">
          <cell r="B3667" t="str">
            <v>2.2.02.03.00004</v>
          </cell>
          <cell r="C3667" t="str">
            <v xml:space="preserve">BANCO CNH CAPITAL S/A                             </v>
          </cell>
          <cell r="D3667">
            <v>5</v>
          </cell>
          <cell r="E3667">
            <v>0</v>
          </cell>
          <cell r="F3667">
            <v>0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AO3667">
            <v>0</v>
          </cell>
          <cell r="AP3667">
            <v>0</v>
          </cell>
          <cell r="AQ3667">
            <v>0</v>
          </cell>
          <cell r="AR3667">
            <v>0</v>
          </cell>
          <cell r="AS3667">
            <v>0</v>
          </cell>
          <cell r="AT3667">
            <v>0</v>
          </cell>
          <cell r="AU3667">
            <v>0</v>
          </cell>
          <cell r="AV3667">
            <v>0</v>
          </cell>
          <cell r="AW3667">
            <v>0</v>
          </cell>
          <cell r="AX3667">
            <v>0</v>
          </cell>
          <cell r="AY3667">
            <v>274736.14</v>
          </cell>
          <cell r="AZ3667">
            <v>263290.83</v>
          </cell>
          <cell r="BA3667">
            <v>251561.48</v>
          </cell>
          <cell r="BB3667">
            <v>239697.09</v>
          </cell>
          <cell r="BC3667">
            <v>227807.17</v>
          </cell>
          <cell r="BD3667">
            <v>0</v>
          </cell>
          <cell r="BE3667">
            <v>0</v>
          </cell>
          <cell r="BF3667">
            <v>0</v>
          </cell>
          <cell r="BG3667">
            <v>0</v>
          </cell>
          <cell r="BH3667">
            <v>0</v>
          </cell>
          <cell r="BI3667">
            <v>0</v>
          </cell>
          <cell r="BJ3667">
            <v>0</v>
          </cell>
          <cell r="BK3667">
            <v>0</v>
          </cell>
          <cell r="BL3667">
            <v>0</v>
          </cell>
        </row>
        <row r="3668">
          <cell r="A3668">
            <v>37</v>
          </cell>
          <cell r="B3668" t="str">
            <v>2.2.03</v>
          </cell>
          <cell r="C3668" t="str">
            <v xml:space="preserve">RATEIOS A ACERTAR                                 </v>
          </cell>
          <cell r="D3668">
            <v>3</v>
          </cell>
          <cell r="E3668">
            <v>0</v>
          </cell>
          <cell r="F3668">
            <v>0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770901.85</v>
          </cell>
          <cell r="R3668">
            <v>779540.25</v>
          </cell>
          <cell r="S3668">
            <v>831795.53</v>
          </cell>
          <cell r="T3668">
            <v>840139.91</v>
          </cell>
          <cell r="U3668">
            <v>827056.02</v>
          </cell>
          <cell r="V3668">
            <v>804492.4</v>
          </cell>
          <cell r="W3668">
            <v>830291.98</v>
          </cell>
          <cell r="X3668">
            <v>847583.58</v>
          </cell>
          <cell r="Y3668">
            <v>0</v>
          </cell>
          <cell r="Z3668">
            <v>125499.82</v>
          </cell>
          <cell r="AA3668">
            <v>128186.26</v>
          </cell>
          <cell r="AB3668">
            <v>0</v>
          </cell>
          <cell r="AC3668">
            <v>-498972.55</v>
          </cell>
          <cell r="AD3668">
            <v>-535583.31999999995</v>
          </cell>
          <cell r="AE3668">
            <v>-494971.28</v>
          </cell>
          <cell r="AF3668">
            <v>-401479.04</v>
          </cell>
          <cell r="AG3668">
            <v>-587793.57999999996</v>
          </cell>
          <cell r="AH3668">
            <v>-561732.41</v>
          </cell>
          <cell r="AI3668">
            <v>-568812.25</v>
          </cell>
          <cell r="AJ3668">
            <v>-538184.30000000005</v>
          </cell>
          <cell r="AK3668">
            <v>-538184.30000000005</v>
          </cell>
          <cell r="AL3668">
            <v>-417433.06</v>
          </cell>
          <cell r="AM3668">
            <v>-299081.53000000003</v>
          </cell>
          <cell r="AN3668">
            <v>-570322.46</v>
          </cell>
          <cell r="AO3668">
            <v>185021.4</v>
          </cell>
          <cell r="AP3668">
            <v>-34965.46</v>
          </cell>
          <cell r="AQ3668">
            <v>-47886.12</v>
          </cell>
          <cell r="AR3668">
            <v>-26513.1</v>
          </cell>
          <cell r="AS3668">
            <v>37732.660000000003</v>
          </cell>
          <cell r="AT3668">
            <v>200744.68</v>
          </cell>
          <cell r="AU3668">
            <v>215807.15</v>
          </cell>
          <cell r="AV3668">
            <v>610650.06999999995</v>
          </cell>
          <cell r="AW3668">
            <v>751507.75</v>
          </cell>
          <cell r="AX3668">
            <v>715305.47</v>
          </cell>
          <cell r="AY3668">
            <v>1047093.53</v>
          </cell>
          <cell r="AZ3668">
            <v>1027002.81</v>
          </cell>
          <cell r="BA3668">
            <v>933803.41</v>
          </cell>
          <cell r="BB3668">
            <v>1347541.18</v>
          </cell>
          <cell r="BC3668">
            <v>1343284.61</v>
          </cell>
          <cell r="BD3668">
            <v>0</v>
          </cell>
          <cell r="BE3668">
            <v>0</v>
          </cell>
          <cell r="BF3668">
            <v>0</v>
          </cell>
          <cell r="BG3668">
            <v>0</v>
          </cell>
          <cell r="BH3668">
            <v>0</v>
          </cell>
          <cell r="BI3668">
            <v>0</v>
          </cell>
          <cell r="BJ3668">
            <v>0</v>
          </cell>
          <cell r="BK3668">
            <v>0</v>
          </cell>
          <cell r="BL3668">
            <v>0</v>
          </cell>
        </row>
        <row r="3669">
          <cell r="B3669" t="str">
            <v>2.2.03.01</v>
          </cell>
          <cell r="C3669" t="str">
            <v xml:space="preserve">RATEIOS A ACERTAR                                 </v>
          </cell>
          <cell r="D3669">
            <v>4</v>
          </cell>
          <cell r="E3669">
            <v>0</v>
          </cell>
          <cell r="F3669">
            <v>0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  <cell r="O3669">
            <v>0</v>
          </cell>
          <cell r="P3669">
            <v>0</v>
          </cell>
          <cell r="Q3669">
            <v>770901.85</v>
          </cell>
          <cell r="R3669">
            <v>779540.25</v>
          </cell>
          <cell r="S3669">
            <v>831795.53</v>
          </cell>
          <cell r="T3669">
            <v>840139.91</v>
          </cell>
          <cell r="U3669">
            <v>827056.02</v>
          </cell>
          <cell r="V3669">
            <v>804492.4</v>
          </cell>
          <cell r="W3669">
            <v>830291.98</v>
          </cell>
          <cell r="X3669">
            <v>847583.58</v>
          </cell>
          <cell r="Y3669">
            <v>0</v>
          </cell>
          <cell r="Z3669">
            <v>125499.82</v>
          </cell>
          <cell r="AA3669">
            <v>128186.26</v>
          </cell>
          <cell r="AB3669">
            <v>0</v>
          </cell>
          <cell r="AC3669">
            <v>-498972.55</v>
          </cell>
          <cell r="AD3669">
            <v>-535583.31999999995</v>
          </cell>
          <cell r="AE3669">
            <v>-494971.28</v>
          </cell>
          <cell r="AF3669">
            <v>-401479.04</v>
          </cell>
          <cell r="AG3669">
            <v>-587793.57999999996</v>
          </cell>
          <cell r="AH3669">
            <v>-561732.41</v>
          </cell>
          <cell r="AI3669">
            <v>-568812.25</v>
          </cell>
          <cell r="AJ3669">
            <v>-538184.30000000005</v>
          </cell>
          <cell r="AK3669">
            <v>-538184.30000000005</v>
          </cell>
          <cell r="AL3669">
            <v>-417433.06</v>
          </cell>
          <cell r="AM3669">
            <v>-299081.53000000003</v>
          </cell>
          <cell r="AN3669">
            <v>-570322.46</v>
          </cell>
          <cell r="AO3669">
            <v>185021.4</v>
          </cell>
          <cell r="AP3669">
            <v>-34965.46</v>
          </cell>
          <cell r="AQ3669">
            <v>-47886.12</v>
          </cell>
          <cell r="AR3669">
            <v>-26513.1</v>
          </cell>
          <cell r="AS3669">
            <v>37732.660000000003</v>
          </cell>
          <cell r="AT3669">
            <v>200744.68</v>
          </cell>
          <cell r="AU3669">
            <v>215807.15</v>
          </cell>
          <cell r="AV3669">
            <v>610650.06999999995</v>
          </cell>
          <cell r="AW3669">
            <v>751507.75</v>
          </cell>
          <cell r="AX3669">
            <v>715305.47</v>
          </cell>
          <cell r="AY3669">
            <v>1047093.53</v>
          </cell>
          <cell r="AZ3669">
            <v>1027002.81</v>
          </cell>
          <cell r="BA3669">
            <v>933803.41</v>
          </cell>
          <cell r="BB3669">
            <v>1347541.18</v>
          </cell>
          <cell r="BC3669">
            <v>1343284.61</v>
          </cell>
          <cell r="BD3669">
            <v>0</v>
          </cell>
          <cell r="BE3669">
            <v>0</v>
          </cell>
          <cell r="BF3669">
            <v>0</v>
          </cell>
          <cell r="BG3669">
            <v>0</v>
          </cell>
          <cell r="BH3669">
            <v>0</v>
          </cell>
          <cell r="BI3669">
            <v>0</v>
          </cell>
          <cell r="BJ3669">
            <v>0</v>
          </cell>
          <cell r="BK3669">
            <v>0</v>
          </cell>
          <cell r="BL3669">
            <v>0</v>
          </cell>
        </row>
        <row r="3670">
          <cell r="B3670" t="str">
            <v>2.2.03.01.00001</v>
          </cell>
          <cell r="C3670" t="str">
            <v xml:space="preserve">CLORETO DE POTASSIO                               </v>
          </cell>
          <cell r="D3670">
            <v>5</v>
          </cell>
          <cell r="E3670">
            <v>0</v>
          </cell>
          <cell r="F3670">
            <v>0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  <cell r="O3670">
            <v>0</v>
          </cell>
          <cell r="P3670">
            <v>0</v>
          </cell>
          <cell r="Q3670">
            <v>307415.53000000003</v>
          </cell>
          <cell r="R3670">
            <v>316042.96000000002</v>
          </cell>
          <cell r="S3670">
            <v>320428.02</v>
          </cell>
          <cell r="T3670">
            <v>328772.40000000002</v>
          </cell>
          <cell r="U3670">
            <v>328772.40000000002</v>
          </cell>
          <cell r="V3670">
            <v>299052.15000000002</v>
          </cell>
          <cell r="W3670">
            <v>299052.15000000002</v>
          </cell>
          <cell r="X3670">
            <v>299052.15000000002</v>
          </cell>
          <cell r="Y3670">
            <v>0</v>
          </cell>
          <cell r="Z3670">
            <v>66636.600000000006</v>
          </cell>
          <cell r="AA3670">
            <v>68404.259999999995</v>
          </cell>
          <cell r="AB3670">
            <v>0</v>
          </cell>
          <cell r="AC3670">
            <v>-426133.16</v>
          </cell>
          <cell r="AD3670">
            <v>-426133.16</v>
          </cell>
          <cell r="AE3670">
            <v>-418890.35</v>
          </cell>
          <cell r="AF3670">
            <v>-307710.69</v>
          </cell>
          <cell r="AG3670">
            <v>-427650.35</v>
          </cell>
          <cell r="AH3670">
            <v>-428322.83</v>
          </cell>
          <cell r="AI3670">
            <v>-475281.94</v>
          </cell>
          <cell r="AJ3670">
            <v>-475145.72</v>
          </cell>
          <cell r="AK3670">
            <v>-475145.72</v>
          </cell>
          <cell r="AL3670">
            <v>-472608.13</v>
          </cell>
          <cell r="AM3670">
            <v>-472608.13</v>
          </cell>
          <cell r="AN3670">
            <v>-514384.33</v>
          </cell>
          <cell r="AO3670">
            <v>-23653.13</v>
          </cell>
          <cell r="AP3670">
            <v>-203656.88</v>
          </cell>
          <cell r="AQ3670">
            <v>-243336.01</v>
          </cell>
          <cell r="AR3670">
            <v>-161858.91</v>
          </cell>
          <cell r="AS3670">
            <v>-158609.23000000001</v>
          </cell>
          <cell r="AT3670">
            <v>-145180.13</v>
          </cell>
          <cell r="AU3670">
            <v>-144745.79999999999</v>
          </cell>
          <cell r="AV3670">
            <v>382.87</v>
          </cell>
          <cell r="AW3670">
            <v>147078.38</v>
          </cell>
          <cell r="AX3670">
            <v>139925.35</v>
          </cell>
          <cell r="AY3670">
            <v>268667.55</v>
          </cell>
          <cell r="AZ3670">
            <v>109491.37</v>
          </cell>
          <cell r="BA3670">
            <v>81429.070000000007</v>
          </cell>
          <cell r="BB3670">
            <v>370883.5</v>
          </cell>
          <cell r="BC3670">
            <v>390974.79</v>
          </cell>
          <cell r="BD3670">
            <v>0</v>
          </cell>
          <cell r="BE3670">
            <v>0</v>
          </cell>
          <cell r="BF3670">
            <v>0</v>
          </cell>
          <cell r="BG3670">
            <v>0</v>
          </cell>
          <cell r="BH3670">
            <v>0</v>
          </cell>
          <cell r="BI3670">
            <v>0</v>
          </cell>
          <cell r="BJ3670">
            <v>0</v>
          </cell>
          <cell r="BK3670">
            <v>0</v>
          </cell>
          <cell r="BL3670">
            <v>0</v>
          </cell>
        </row>
        <row r="3671">
          <cell r="B3671" t="str">
            <v>2.2.03.01.00002</v>
          </cell>
          <cell r="C3671" t="str">
            <v xml:space="preserve">FOSFATO MONOAMONIO-MAP                            </v>
          </cell>
          <cell r="D3671">
            <v>5</v>
          </cell>
          <cell r="E3671">
            <v>0</v>
          </cell>
          <cell r="F3671">
            <v>0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  <cell r="O3671">
            <v>0</v>
          </cell>
          <cell r="P3671">
            <v>0</v>
          </cell>
          <cell r="Q3671">
            <v>110440.7</v>
          </cell>
          <cell r="R3671">
            <v>110440.7</v>
          </cell>
          <cell r="S3671">
            <v>144733.38</v>
          </cell>
          <cell r="T3671">
            <v>144733.38</v>
          </cell>
          <cell r="U3671">
            <v>131649.49</v>
          </cell>
          <cell r="V3671">
            <v>131649.49</v>
          </cell>
          <cell r="W3671">
            <v>131649.49</v>
          </cell>
          <cell r="X3671">
            <v>147679.37</v>
          </cell>
          <cell r="Y3671">
            <v>0</v>
          </cell>
          <cell r="Z3671">
            <v>13852.28</v>
          </cell>
          <cell r="AA3671">
            <v>14630.5</v>
          </cell>
          <cell r="AB3671">
            <v>0</v>
          </cell>
          <cell r="AC3671">
            <v>-1275.5999999999999</v>
          </cell>
          <cell r="AD3671">
            <v>-1275.5999999999999</v>
          </cell>
          <cell r="AE3671">
            <v>-1275.5999999999999</v>
          </cell>
          <cell r="AF3671">
            <v>-1275.5999999999999</v>
          </cell>
          <cell r="AG3671">
            <v>-32383.52</v>
          </cell>
          <cell r="AH3671">
            <v>-32383.52</v>
          </cell>
          <cell r="AI3671">
            <v>-21851.25</v>
          </cell>
          <cell r="AJ3671">
            <v>1725.56</v>
          </cell>
          <cell r="AK3671">
            <v>1725.56</v>
          </cell>
          <cell r="AL3671">
            <v>125155.23</v>
          </cell>
          <cell r="AM3671">
            <v>160680.93</v>
          </cell>
          <cell r="AN3671">
            <v>29054.5</v>
          </cell>
          <cell r="AO3671">
            <v>88289.77</v>
          </cell>
          <cell r="AP3671">
            <v>81504.509999999995</v>
          </cell>
          <cell r="AQ3671">
            <v>81504.509999999995</v>
          </cell>
          <cell r="AR3671">
            <v>81504.509999999995</v>
          </cell>
          <cell r="AS3671">
            <v>81504.509999999995</v>
          </cell>
          <cell r="AT3671">
            <v>234928.15</v>
          </cell>
          <cell r="AU3671">
            <v>234928.15</v>
          </cell>
          <cell r="AV3671">
            <v>311657.74</v>
          </cell>
          <cell r="AW3671">
            <v>311657.74</v>
          </cell>
          <cell r="AX3671">
            <v>211841.12</v>
          </cell>
          <cell r="AY3671">
            <v>277514.17</v>
          </cell>
          <cell r="AZ3671">
            <v>281220.87</v>
          </cell>
          <cell r="BA3671">
            <v>281220.87</v>
          </cell>
          <cell r="BB3671">
            <v>281220.87</v>
          </cell>
          <cell r="BC3671">
            <v>309373.8</v>
          </cell>
          <cell r="BD3671">
            <v>0</v>
          </cell>
          <cell r="BE3671">
            <v>0</v>
          </cell>
          <cell r="BF3671">
            <v>0</v>
          </cell>
          <cell r="BG3671">
            <v>0</v>
          </cell>
          <cell r="BH3671">
            <v>0</v>
          </cell>
          <cell r="BI3671">
            <v>0</v>
          </cell>
          <cell r="BJ3671">
            <v>0</v>
          </cell>
          <cell r="BK3671">
            <v>0</v>
          </cell>
          <cell r="BL3671">
            <v>0</v>
          </cell>
        </row>
        <row r="3672">
          <cell r="B3672" t="str">
            <v>2.2.03.01.00003</v>
          </cell>
          <cell r="C3672" t="str">
            <v xml:space="preserve">NITRATO DE AMONIO                                 </v>
          </cell>
          <cell r="D3672">
            <v>5</v>
          </cell>
          <cell r="E3672">
            <v>0</v>
          </cell>
          <cell r="F3672">
            <v>0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  <cell r="O3672">
            <v>0</v>
          </cell>
          <cell r="P3672">
            <v>0</v>
          </cell>
          <cell r="Q3672">
            <v>5469.15</v>
          </cell>
          <cell r="R3672">
            <v>5469.15</v>
          </cell>
          <cell r="S3672">
            <v>5469.15</v>
          </cell>
          <cell r="T3672">
            <v>5469.15</v>
          </cell>
          <cell r="U3672">
            <v>5469.15</v>
          </cell>
          <cell r="V3672">
            <v>5469.15</v>
          </cell>
          <cell r="W3672">
            <v>5469.15</v>
          </cell>
          <cell r="X3672">
            <v>5469.15</v>
          </cell>
          <cell r="Y3672">
            <v>0</v>
          </cell>
          <cell r="Z3672">
            <v>45010.94</v>
          </cell>
          <cell r="AA3672">
            <v>45010.94</v>
          </cell>
          <cell r="AB3672">
            <v>0</v>
          </cell>
          <cell r="AC3672">
            <v>-20342.12</v>
          </cell>
          <cell r="AD3672">
            <v>-58161.279999999999</v>
          </cell>
          <cell r="AE3672">
            <v>-58161.279999999999</v>
          </cell>
          <cell r="AF3672">
            <v>-58161.279999999999</v>
          </cell>
          <cell r="AG3672">
            <v>-58161.279999999999</v>
          </cell>
          <cell r="AH3672">
            <v>-58161.279999999999</v>
          </cell>
          <cell r="AI3672">
            <v>-37360.06</v>
          </cell>
          <cell r="AJ3672">
            <v>-37360.06</v>
          </cell>
          <cell r="AK3672">
            <v>-37360.06</v>
          </cell>
          <cell r="AL3672">
            <v>-52055.99</v>
          </cell>
          <cell r="AM3672">
            <v>-52055.99</v>
          </cell>
          <cell r="AN3672">
            <v>-98545.34</v>
          </cell>
          <cell r="AO3672">
            <v>-61777.71</v>
          </cell>
          <cell r="AP3672">
            <v>-62748.07</v>
          </cell>
          <cell r="AQ3672">
            <v>-62748.07</v>
          </cell>
          <cell r="AR3672">
            <v>-63945.96</v>
          </cell>
          <cell r="AS3672">
            <v>-63945.96</v>
          </cell>
          <cell r="AT3672">
            <v>-69647.759999999995</v>
          </cell>
          <cell r="AU3672">
            <v>-67006.61</v>
          </cell>
          <cell r="AV3672">
            <v>-28256.57</v>
          </cell>
          <cell r="AW3672">
            <v>5196.6899999999996</v>
          </cell>
          <cell r="AX3672">
            <v>6587.47</v>
          </cell>
          <cell r="AY3672">
            <v>19397.46</v>
          </cell>
          <cell r="AZ3672">
            <v>46174.69</v>
          </cell>
          <cell r="BA3672">
            <v>48331.47</v>
          </cell>
          <cell r="BB3672">
            <v>48331.47</v>
          </cell>
          <cell r="BC3672">
            <v>11316.78</v>
          </cell>
          <cell r="BD3672">
            <v>0</v>
          </cell>
          <cell r="BE3672">
            <v>0</v>
          </cell>
          <cell r="BF3672">
            <v>0</v>
          </cell>
          <cell r="BG3672">
            <v>0</v>
          </cell>
          <cell r="BH3672">
            <v>0</v>
          </cell>
          <cell r="BI3672">
            <v>0</v>
          </cell>
          <cell r="BJ3672">
            <v>0</v>
          </cell>
          <cell r="BK3672">
            <v>0</v>
          </cell>
          <cell r="BL3672">
            <v>0</v>
          </cell>
        </row>
        <row r="3673">
          <cell r="B3673" t="str">
            <v>2.2.03.01.00004</v>
          </cell>
          <cell r="C3673" t="str">
            <v xml:space="preserve">SULFATO DE AMONIO                                 </v>
          </cell>
          <cell r="D3673">
            <v>5</v>
          </cell>
          <cell r="E3673">
            <v>0</v>
          </cell>
          <cell r="F3673">
            <v>0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  <cell r="O3673">
            <v>0</v>
          </cell>
          <cell r="P3673">
            <v>0</v>
          </cell>
          <cell r="Q3673">
            <v>161740.89000000001</v>
          </cell>
          <cell r="R3673">
            <v>161740.89000000001</v>
          </cell>
          <cell r="S3673">
            <v>175318.43</v>
          </cell>
          <cell r="T3673">
            <v>175318.43</v>
          </cell>
          <cell r="U3673">
            <v>175318.43</v>
          </cell>
          <cell r="V3673">
            <v>171831.92</v>
          </cell>
          <cell r="W3673">
            <v>189328.49</v>
          </cell>
          <cell r="X3673">
            <v>190590.21</v>
          </cell>
          <cell r="Y3673">
            <v>0</v>
          </cell>
          <cell r="Z3673">
            <v>0</v>
          </cell>
          <cell r="AA3673">
            <v>0</v>
          </cell>
          <cell r="AB3673">
            <v>0</v>
          </cell>
          <cell r="AC3673">
            <v>-10997.33</v>
          </cell>
          <cell r="AD3673">
            <v>-9788.94</v>
          </cell>
          <cell r="AE3673">
            <v>-9789.82</v>
          </cell>
          <cell r="AF3673">
            <v>-27477.24</v>
          </cell>
          <cell r="AG3673">
            <v>-60866.29</v>
          </cell>
          <cell r="AH3673">
            <v>-34132.639999999999</v>
          </cell>
          <cell r="AI3673">
            <v>-41854.839999999997</v>
          </cell>
          <cell r="AJ3673">
            <v>-34939.919999999998</v>
          </cell>
          <cell r="AK3673">
            <v>-34939.919999999998</v>
          </cell>
          <cell r="AL3673">
            <v>-36542.5</v>
          </cell>
          <cell r="AM3673">
            <v>-9309.2800000000007</v>
          </cell>
          <cell r="AN3673">
            <v>-4116.3999999999996</v>
          </cell>
          <cell r="AO3673">
            <v>121420.72</v>
          </cell>
          <cell r="AP3673">
            <v>89193.23</v>
          </cell>
          <cell r="AQ3673">
            <v>57769.91</v>
          </cell>
          <cell r="AR3673">
            <v>-5710.54</v>
          </cell>
          <cell r="AS3673">
            <v>-5634.56</v>
          </cell>
          <cell r="AT3673">
            <v>-6161.92</v>
          </cell>
          <cell r="AU3673">
            <v>5825.07</v>
          </cell>
          <cell r="AV3673">
            <v>64725</v>
          </cell>
          <cell r="AW3673">
            <v>51595.01</v>
          </cell>
          <cell r="AX3673">
            <v>95675.13</v>
          </cell>
          <cell r="AY3673">
            <v>119365.05</v>
          </cell>
          <cell r="AZ3673">
            <v>171522.67</v>
          </cell>
          <cell r="BA3673">
            <v>117587.11</v>
          </cell>
          <cell r="BB3673">
            <v>145939.37</v>
          </cell>
          <cell r="BC3673">
            <v>129979.99</v>
          </cell>
          <cell r="BD3673">
            <v>0</v>
          </cell>
          <cell r="BE3673">
            <v>0</v>
          </cell>
          <cell r="BF3673">
            <v>0</v>
          </cell>
          <cell r="BG3673">
            <v>0</v>
          </cell>
          <cell r="BH3673">
            <v>0</v>
          </cell>
          <cell r="BI3673">
            <v>0</v>
          </cell>
          <cell r="BJ3673">
            <v>0</v>
          </cell>
          <cell r="BK3673">
            <v>0</v>
          </cell>
          <cell r="BL3673">
            <v>0</v>
          </cell>
        </row>
        <row r="3674">
          <cell r="B3674" t="str">
            <v>2.2.03.01.00005</v>
          </cell>
          <cell r="C3674" t="str">
            <v xml:space="preserve">SUPER.FOSFATO SIMPLES GR.                         </v>
          </cell>
          <cell r="D3674">
            <v>5</v>
          </cell>
          <cell r="E3674">
            <v>0</v>
          </cell>
          <cell r="F3674">
            <v>0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  <cell r="O3674">
            <v>0</v>
          </cell>
          <cell r="P3674">
            <v>0</v>
          </cell>
          <cell r="Q3674">
            <v>29403.77</v>
          </cell>
          <cell r="R3674">
            <v>29403.77</v>
          </cell>
          <cell r="S3674">
            <v>29403.77</v>
          </cell>
          <cell r="T3674">
            <v>29403.77</v>
          </cell>
          <cell r="U3674">
            <v>29403.77</v>
          </cell>
          <cell r="V3674">
            <v>29403.77</v>
          </cell>
          <cell r="W3674">
            <v>29403.77</v>
          </cell>
          <cell r="X3674">
            <v>29403.77</v>
          </cell>
          <cell r="Y3674">
            <v>0</v>
          </cell>
          <cell r="Z3674">
            <v>0</v>
          </cell>
          <cell r="AA3674">
            <v>0</v>
          </cell>
          <cell r="AB3674">
            <v>0</v>
          </cell>
          <cell r="AC3674">
            <v>0</v>
          </cell>
          <cell r="AD3674">
            <v>0</v>
          </cell>
          <cell r="AE3674">
            <v>0</v>
          </cell>
          <cell r="AF3674">
            <v>0</v>
          </cell>
          <cell r="AG3674">
            <v>0</v>
          </cell>
          <cell r="AH3674">
            <v>0</v>
          </cell>
          <cell r="AI3674">
            <v>0</v>
          </cell>
          <cell r="AJ3674">
            <v>0</v>
          </cell>
          <cell r="AK3674">
            <v>0</v>
          </cell>
          <cell r="AL3674">
            <v>0</v>
          </cell>
          <cell r="AM3674">
            <v>0</v>
          </cell>
          <cell r="AN3674">
            <v>0</v>
          </cell>
          <cell r="AO3674">
            <v>0</v>
          </cell>
          <cell r="AP3674">
            <v>0</v>
          </cell>
          <cell r="AQ3674">
            <v>0</v>
          </cell>
          <cell r="AR3674">
            <v>0</v>
          </cell>
          <cell r="AS3674">
            <v>0</v>
          </cell>
          <cell r="AT3674">
            <v>0</v>
          </cell>
          <cell r="AU3674">
            <v>0</v>
          </cell>
          <cell r="AV3674">
            <v>0</v>
          </cell>
          <cell r="AW3674">
            <v>0</v>
          </cell>
          <cell r="AX3674">
            <v>22219.29</v>
          </cell>
          <cell r="AY3674">
            <v>22219.29</v>
          </cell>
          <cell r="AZ3674">
            <v>22219.29</v>
          </cell>
          <cell r="BA3674">
            <v>22219.29</v>
          </cell>
          <cell r="BB3674">
            <v>35675.99</v>
          </cell>
          <cell r="BC3674">
            <v>35675.99</v>
          </cell>
          <cell r="BD3674">
            <v>0</v>
          </cell>
          <cell r="BE3674">
            <v>0</v>
          </cell>
          <cell r="BF3674">
            <v>0</v>
          </cell>
          <cell r="BG3674">
            <v>0</v>
          </cell>
          <cell r="BH3674">
            <v>0</v>
          </cell>
          <cell r="BI3674">
            <v>0</v>
          </cell>
          <cell r="BJ3674">
            <v>0</v>
          </cell>
          <cell r="BK3674">
            <v>0</v>
          </cell>
          <cell r="BL3674">
            <v>0</v>
          </cell>
        </row>
        <row r="3675">
          <cell r="B3675" t="str">
            <v>2.2.03.01.00006</v>
          </cell>
          <cell r="C3675" t="str">
            <v xml:space="preserve">SUPER.FOSFATO TRIPLO                              </v>
          </cell>
          <cell r="D3675">
            <v>5</v>
          </cell>
          <cell r="E3675">
            <v>0</v>
          </cell>
          <cell r="F3675">
            <v>0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  <cell r="O3675">
            <v>0</v>
          </cell>
          <cell r="P3675">
            <v>0</v>
          </cell>
          <cell r="Q3675">
            <v>52803.83</v>
          </cell>
          <cell r="R3675">
            <v>52803.83</v>
          </cell>
          <cell r="S3675">
            <v>52803.83</v>
          </cell>
          <cell r="T3675">
            <v>52803.83</v>
          </cell>
          <cell r="U3675">
            <v>52803.83</v>
          </cell>
          <cell r="V3675">
            <v>52803.83</v>
          </cell>
          <cell r="W3675">
            <v>52803.83</v>
          </cell>
          <cell r="X3675">
            <v>52803.83</v>
          </cell>
          <cell r="Y3675">
            <v>0</v>
          </cell>
          <cell r="Z3675">
            <v>0</v>
          </cell>
          <cell r="AA3675">
            <v>0</v>
          </cell>
          <cell r="AB3675">
            <v>0</v>
          </cell>
          <cell r="AC3675">
            <v>0</v>
          </cell>
          <cell r="AD3675">
            <v>0</v>
          </cell>
          <cell r="AE3675">
            <v>0</v>
          </cell>
          <cell r="AF3675">
            <v>0</v>
          </cell>
          <cell r="AG3675">
            <v>0</v>
          </cell>
          <cell r="AH3675">
            <v>0</v>
          </cell>
          <cell r="AI3675">
            <v>1920.52</v>
          </cell>
          <cell r="AJ3675">
            <v>1920.52</v>
          </cell>
          <cell r="AK3675">
            <v>1920.52</v>
          </cell>
          <cell r="AL3675">
            <v>1920.52</v>
          </cell>
          <cell r="AM3675">
            <v>57513.13</v>
          </cell>
          <cell r="AN3675">
            <v>3166.7599999999948</v>
          </cell>
          <cell r="AO3675">
            <v>280.06</v>
          </cell>
          <cell r="AP3675">
            <v>280.06</v>
          </cell>
          <cell r="AQ3675">
            <v>280.06</v>
          </cell>
          <cell r="AR3675">
            <v>280.06</v>
          </cell>
          <cell r="AS3675">
            <v>280.06</v>
          </cell>
          <cell r="AT3675">
            <v>280.06</v>
          </cell>
          <cell r="AU3675">
            <v>280.06</v>
          </cell>
          <cell r="AV3675">
            <v>17048.59</v>
          </cell>
          <cell r="AW3675">
            <v>17048.59</v>
          </cell>
          <cell r="AX3675">
            <v>17048.59</v>
          </cell>
          <cell r="AY3675">
            <v>70156.27</v>
          </cell>
          <cell r="AZ3675">
            <v>108147.29</v>
          </cell>
          <cell r="BA3675">
            <v>77873.87</v>
          </cell>
          <cell r="BB3675">
            <v>77873.87</v>
          </cell>
          <cell r="BC3675">
            <v>77873.87</v>
          </cell>
          <cell r="BD3675">
            <v>0</v>
          </cell>
          <cell r="BE3675">
            <v>0</v>
          </cell>
          <cell r="BF3675">
            <v>0</v>
          </cell>
          <cell r="BG3675">
            <v>0</v>
          </cell>
          <cell r="BH3675">
            <v>0</v>
          </cell>
          <cell r="BI3675">
            <v>0</v>
          </cell>
          <cell r="BJ3675">
            <v>0</v>
          </cell>
          <cell r="BK3675">
            <v>0</v>
          </cell>
          <cell r="BL3675">
            <v>0</v>
          </cell>
        </row>
        <row r="3676">
          <cell r="B3676" t="str">
            <v>2.2.03.01.00007</v>
          </cell>
          <cell r="C3676" t="str">
            <v xml:space="preserve">UREIA                                             </v>
          </cell>
          <cell r="D3676">
            <v>5</v>
          </cell>
          <cell r="E3676">
            <v>0</v>
          </cell>
          <cell r="F3676">
            <v>0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  <cell r="O3676">
            <v>0</v>
          </cell>
          <cell r="P3676">
            <v>0</v>
          </cell>
          <cell r="Q3676">
            <v>103627.98</v>
          </cell>
          <cell r="R3676">
            <v>103638.95</v>
          </cell>
          <cell r="S3676">
            <v>103638.95</v>
          </cell>
          <cell r="T3676">
            <v>103638.95</v>
          </cell>
          <cell r="U3676">
            <v>103638.95</v>
          </cell>
          <cell r="V3676">
            <v>114282.09</v>
          </cell>
          <cell r="W3676">
            <v>114575.31</v>
          </cell>
          <cell r="X3676">
            <v>114575.31</v>
          </cell>
          <cell r="Y3676">
            <v>0</v>
          </cell>
          <cell r="Z3676">
            <v>0</v>
          </cell>
          <cell r="AA3676">
            <v>140.56</v>
          </cell>
          <cell r="AB3676">
            <v>0</v>
          </cell>
          <cell r="AC3676">
            <v>-40224.339999999997</v>
          </cell>
          <cell r="AD3676">
            <v>-40224.339999999997</v>
          </cell>
          <cell r="AE3676">
            <v>-27534.52</v>
          </cell>
          <cell r="AF3676">
            <v>-27534.52</v>
          </cell>
          <cell r="AG3676">
            <v>-29412.43</v>
          </cell>
          <cell r="AH3676">
            <v>-29412.43</v>
          </cell>
          <cell r="AI3676">
            <v>-29412.43</v>
          </cell>
          <cell r="AJ3676">
            <v>-29412.43</v>
          </cell>
          <cell r="AK3676">
            <v>-29412.43</v>
          </cell>
          <cell r="AL3676">
            <v>-29412.43</v>
          </cell>
          <cell r="AM3676">
            <v>-29412.43</v>
          </cell>
          <cell r="AN3676">
            <v>-32493.599999999999</v>
          </cell>
          <cell r="AO3676">
            <v>3691.75</v>
          </cell>
          <cell r="AP3676">
            <v>3691.75</v>
          </cell>
          <cell r="AQ3676">
            <v>9620.4699999999993</v>
          </cell>
          <cell r="AR3676">
            <v>9620.4699999999993</v>
          </cell>
          <cell r="AS3676">
            <v>64454.71</v>
          </cell>
          <cell r="AT3676">
            <v>64454.71</v>
          </cell>
          <cell r="AU3676">
            <v>64454.71</v>
          </cell>
          <cell r="AV3676">
            <v>90615.81</v>
          </cell>
          <cell r="AW3676">
            <v>64454.71</v>
          </cell>
          <cell r="AX3676">
            <v>67531.89</v>
          </cell>
          <cell r="AY3676">
            <v>114958.87</v>
          </cell>
          <cell r="AZ3676">
            <v>113147.76</v>
          </cell>
          <cell r="BA3676">
            <v>130323.78</v>
          </cell>
          <cell r="BB3676">
            <v>178885.88</v>
          </cell>
          <cell r="BC3676">
            <v>179359.16</v>
          </cell>
          <cell r="BD3676">
            <v>0</v>
          </cell>
          <cell r="BE3676">
            <v>0</v>
          </cell>
          <cell r="BF3676">
            <v>0</v>
          </cell>
          <cell r="BG3676">
            <v>0</v>
          </cell>
          <cell r="BH3676">
            <v>0</v>
          </cell>
          <cell r="BI3676">
            <v>0</v>
          </cell>
          <cell r="BJ3676">
            <v>0</v>
          </cell>
          <cell r="BK3676">
            <v>0</v>
          </cell>
          <cell r="BL3676">
            <v>0</v>
          </cell>
        </row>
        <row r="3677">
          <cell r="B3677" t="str">
            <v>2.2.03.01.00008</v>
          </cell>
          <cell r="C3677" t="str">
            <v xml:space="preserve">ROCHA FOSFATICA                                   </v>
          </cell>
          <cell r="D3677">
            <v>5</v>
          </cell>
          <cell r="E3677">
            <v>0</v>
          </cell>
          <cell r="F3677">
            <v>0</v>
          </cell>
          <cell r="G3677">
            <v>0</v>
          </cell>
          <cell r="H3677">
            <v>0</v>
          </cell>
          <cell r="I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  <cell r="O3677">
            <v>0</v>
          </cell>
          <cell r="P3677">
            <v>0</v>
          </cell>
          <cell r="Q3677">
            <v>0</v>
          </cell>
          <cell r="R3677">
            <v>0</v>
          </cell>
          <cell r="S3677">
            <v>0</v>
          </cell>
          <cell r="T3677">
            <v>0</v>
          </cell>
          <cell r="U3677">
            <v>0</v>
          </cell>
          <cell r="V3677">
            <v>0</v>
          </cell>
          <cell r="W3677">
            <v>0</v>
          </cell>
          <cell r="X3677">
            <v>0</v>
          </cell>
          <cell r="Y3677">
            <v>0</v>
          </cell>
          <cell r="Z3677">
            <v>0</v>
          </cell>
          <cell r="AA3677">
            <v>0</v>
          </cell>
          <cell r="AB3677">
            <v>0</v>
          </cell>
          <cell r="AC3677">
            <v>0</v>
          </cell>
          <cell r="AD3677">
            <v>0</v>
          </cell>
          <cell r="AE3677">
            <v>5118.33</v>
          </cell>
          <cell r="AF3677">
            <v>5118.33</v>
          </cell>
          <cell r="AG3677">
            <v>5118.33</v>
          </cell>
          <cell r="AH3677">
            <v>5118.33</v>
          </cell>
          <cell r="AI3677">
            <v>7295.75</v>
          </cell>
          <cell r="AJ3677">
            <v>7295.75</v>
          </cell>
          <cell r="AK3677">
            <v>7295.75</v>
          </cell>
          <cell r="AL3677">
            <v>7295.75</v>
          </cell>
          <cell r="AM3677">
            <v>7295.75</v>
          </cell>
          <cell r="AN3677">
            <v>7295.75</v>
          </cell>
          <cell r="AO3677">
            <v>7295.75</v>
          </cell>
          <cell r="AP3677">
            <v>7295.75</v>
          </cell>
          <cell r="AQ3677">
            <v>62566.15</v>
          </cell>
          <cell r="AR3677">
            <v>62566.15</v>
          </cell>
          <cell r="AS3677">
            <v>67368.36</v>
          </cell>
          <cell r="AT3677">
            <v>67368.36</v>
          </cell>
          <cell r="AU3677">
            <v>67368.36</v>
          </cell>
          <cell r="AV3677">
            <v>67671.259999999995</v>
          </cell>
          <cell r="AW3677">
            <v>67671.259999999995</v>
          </cell>
          <cell r="AX3677">
            <v>67671.259999999995</v>
          </cell>
          <cell r="AY3677">
            <v>68009.5</v>
          </cell>
          <cell r="AZ3677">
            <v>68009.5</v>
          </cell>
          <cell r="BA3677">
            <v>68009.5</v>
          </cell>
          <cell r="BB3677">
            <v>68009.5</v>
          </cell>
          <cell r="BC3677">
            <v>68009.5</v>
          </cell>
          <cell r="BD3677">
            <v>0</v>
          </cell>
          <cell r="BE3677">
            <v>0</v>
          </cell>
          <cell r="BF3677">
            <v>0</v>
          </cell>
          <cell r="BG3677">
            <v>0</v>
          </cell>
          <cell r="BH3677">
            <v>0</v>
          </cell>
          <cell r="BI3677">
            <v>0</v>
          </cell>
          <cell r="BJ3677">
            <v>0</v>
          </cell>
          <cell r="BK3677">
            <v>0</v>
          </cell>
          <cell r="BL3677">
            <v>0</v>
          </cell>
        </row>
        <row r="3678">
          <cell r="B3678" t="str">
            <v>2.2.03.01.00009</v>
          </cell>
          <cell r="C3678" t="str">
            <v xml:space="preserve">FOSFATO NATURAL REATIVO                           </v>
          </cell>
          <cell r="D3678">
            <v>5</v>
          </cell>
          <cell r="E3678">
            <v>0</v>
          </cell>
          <cell r="F3678">
            <v>0</v>
          </cell>
          <cell r="G3678">
            <v>0</v>
          </cell>
          <cell r="H3678">
            <v>0</v>
          </cell>
          <cell r="I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  <cell r="O3678">
            <v>0</v>
          </cell>
          <cell r="P3678">
            <v>0</v>
          </cell>
          <cell r="Q3678">
            <v>0</v>
          </cell>
          <cell r="R3678">
            <v>0</v>
          </cell>
          <cell r="S3678">
            <v>0</v>
          </cell>
          <cell r="T3678">
            <v>0</v>
          </cell>
          <cell r="U3678">
            <v>0</v>
          </cell>
          <cell r="V3678">
            <v>0</v>
          </cell>
          <cell r="W3678">
            <v>8009.79</v>
          </cell>
          <cell r="X3678">
            <v>8009.79</v>
          </cell>
          <cell r="Y3678">
            <v>0</v>
          </cell>
          <cell r="Z3678">
            <v>0</v>
          </cell>
          <cell r="AA3678">
            <v>0</v>
          </cell>
          <cell r="AB3678">
            <v>0</v>
          </cell>
          <cell r="AC3678">
            <v>0</v>
          </cell>
          <cell r="AD3678">
            <v>0</v>
          </cell>
          <cell r="AE3678">
            <v>15561.96</v>
          </cell>
          <cell r="AF3678">
            <v>15561.96</v>
          </cell>
          <cell r="AG3678">
            <v>15561.96</v>
          </cell>
          <cell r="AH3678">
            <v>15561.96</v>
          </cell>
          <cell r="AI3678">
            <v>40035.870000000003</v>
          </cell>
          <cell r="AJ3678">
            <v>40035.870000000003</v>
          </cell>
          <cell r="AK3678">
            <v>40035.870000000003</v>
          </cell>
          <cell r="AL3678">
            <v>51118.36</v>
          </cell>
          <cell r="AM3678">
            <v>51118.36</v>
          </cell>
          <cell r="AN3678">
            <v>51118.36</v>
          </cell>
          <cell r="AO3678">
            <v>51120.31</v>
          </cell>
          <cell r="AP3678">
            <v>51120.31</v>
          </cell>
          <cell r="AQ3678">
            <v>51120.31</v>
          </cell>
          <cell r="AR3678">
            <v>55694.57</v>
          </cell>
          <cell r="AS3678">
            <v>56978.22</v>
          </cell>
          <cell r="AT3678">
            <v>59366.66</v>
          </cell>
          <cell r="AU3678">
            <v>59366.66</v>
          </cell>
          <cell r="AV3678">
            <v>67590.87</v>
          </cell>
          <cell r="AW3678">
            <v>67590.87</v>
          </cell>
          <cell r="AX3678">
            <v>67590.87</v>
          </cell>
          <cell r="AY3678">
            <v>67590.87</v>
          </cell>
          <cell r="AZ3678">
            <v>87854.87</v>
          </cell>
          <cell r="BA3678">
            <v>87854.87</v>
          </cell>
          <cell r="BB3678">
            <v>99448.53</v>
          </cell>
          <cell r="BC3678">
            <v>99448.53</v>
          </cell>
          <cell r="BD3678">
            <v>0</v>
          </cell>
          <cell r="BE3678">
            <v>0</v>
          </cell>
          <cell r="BF3678">
            <v>0</v>
          </cell>
          <cell r="BG3678">
            <v>0</v>
          </cell>
          <cell r="BH3678">
            <v>0</v>
          </cell>
          <cell r="BI3678">
            <v>0</v>
          </cell>
          <cell r="BJ3678">
            <v>0</v>
          </cell>
          <cell r="BK3678">
            <v>0</v>
          </cell>
          <cell r="BL3678">
            <v>0</v>
          </cell>
        </row>
        <row r="3679">
          <cell r="B3679" t="str">
            <v>2.2.03.01.00010</v>
          </cell>
          <cell r="C3679" t="str">
            <v xml:space="preserve">ULEXITA                                           </v>
          </cell>
          <cell r="D3679">
            <v>5</v>
          </cell>
          <cell r="E3679">
            <v>0</v>
          </cell>
          <cell r="F3679">
            <v>0</v>
          </cell>
          <cell r="G3679">
            <v>0</v>
          </cell>
          <cell r="H3679">
            <v>0</v>
          </cell>
          <cell r="I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>
            <v>0</v>
          </cell>
          <cell r="S3679">
            <v>0</v>
          </cell>
          <cell r="T3679">
            <v>0</v>
          </cell>
          <cell r="U3679">
            <v>0</v>
          </cell>
          <cell r="V3679">
            <v>0</v>
          </cell>
          <cell r="W3679">
            <v>0</v>
          </cell>
          <cell r="X3679">
            <v>0</v>
          </cell>
          <cell r="Y3679">
            <v>0</v>
          </cell>
          <cell r="Z3679">
            <v>0</v>
          </cell>
          <cell r="AA3679">
            <v>0</v>
          </cell>
          <cell r="AB3679">
            <v>0</v>
          </cell>
          <cell r="AC3679">
            <v>0</v>
          </cell>
          <cell r="AD3679">
            <v>0</v>
          </cell>
          <cell r="AE3679">
            <v>0</v>
          </cell>
          <cell r="AF3679">
            <v>0</v>
          </cell>
          <cell r="AG3679">
            <v>0</v>
          </cell>
          <cell r="AH3679">
            <v>0</v>
          </cell>
          <cell r="AI3679">
            <v>-8068.75</v>
          </cell>
          <cell r="AJ3679">
            <v>-8068.75</v>
          </cell>
          <cell r="AK3679">
            <v>-8068.75</v>
          </cell>
          <cell r="AL3679">
            <v>-8068.75</v>
          </cell>
          <cell r="AM3679">
            <v>-8068.75</v>
          </cell>
          <cell r="AN3679">
            <v>-8068.75</v>
          </cell>
          <cell r="AO3679">
            <v>-5549.16</v>
          </cell>
          <cell r="AP3679">
            <v>-5549.16</v>
          </cell>
          <cell r="AQ3679">
            <v>-5549.16</v>
          </cell>
          <cell r="AR3679">
            <v>-5549.16</v>
          </cell>
          <cell r="AS3679">
            <v>-5549.16</v>
          </cell>
          <cell r="AT3679">
            <v>-5549.16</v>
          </cell>
          <cell r="AU3679">
            <v>-5549.16</v>
          </cell>
          <cell r="AV3679">
            <v>-5549.16</v>
          </cell>
          <cell r="AW3679">
            <v>-5549.16</v>
          </cell>
          <cell r="AX3679">
            <v>-5549.16</v>
          </cell>
          <cell r="AY3679">
            <v>-5549.16</v>
          </cell>
          <cell r="AZ3679">
            <v>-5549.16</v>
          </cell>
          <cell r="BA3679">
            <v>-5549.16</v>
          </cell>
          <cell r="BB3679">
            <v>-5549.16</v>
          </cell>
          <cell r="BC3679">
            <v>-5549.16</v>
          </cell>
          <cell r="BD3679">
            <v>0</v>
          </cell>
          <cell r="BE3679">
            <v>0</v>
          </cell>
          <cell r="BF3679">
            <v>0</v>
          </cell>
          <cell r="BG3679">
            <v>0</v>
          </cell>
          <cell r="BH3679">
            <v>0</v>
          </cell>
          <cell r="BI3679">
            <v>0</v>
          </cell>
          <cell r="BJ3679">
            <v>0</v>
          </cell>
          <cell r="BK3679">
            <v>0</v>
          </cell>
          <cell r="BL3679">
            <v>0</v>
          </cell>
        </row>
        <row r="3680">
          <cell r="B3680" t="str">
            <v>2.2.03.01.00011</v>
          </cell>
          <cell r="C3680" t="str">
            <v xml:space="preserve">BOROGRAN                                          </v>
          </cell>
          <cell r="D3680">
            <v>5</v>
          </cell>
          <cell r="E3680">
            <v>0</v>
          </cell>
          <cell r="F3680">
            <v>0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  <cell r="O3680">
            <v>0</v>
          </cell>
          <cell r="P3680">
            <v>0</v>
          </cell>
          <cell r="Q3680">
            <v>0</v>
          </cell>
          <cell r="R3680">
            <v>0</v>
          </cell>
          <cell r="S3680">
            <v>0</v>
          </cell>
          <cell r="T3680">
            <v>0</v>
          </cell>
          <cell r="U3680">
            <v>0</v>
          </cell>
          <cell r="V3680">
            <v>0</v>
          </cell>
          <cell r="W3680">
            <v>0</v>
          </cell>
          <cell r="X3680">
            <v>0</v>
          </cell>
          <cell r="Y3680">
            <v>0</v>
          </cell>
          <cell r="Z3680">
            <v>0</v>
          </cell>
          <cell r="AA3680">
            <v>0</v>
          </cell>
          <cell r="AB3680">
            <v>0</v>
          </cell>
          <cell r="AC3680">
            <v>0</v>
          </cell>
          <cell r="AD3680">
            <v>0</v>
          </cell>
          <cell r="AE3680">
            <v>0</v>
          </cell>
          <cell r="AF3680">
            <v>0</v>
          </cell>
          <cell r="AG3680">
            <v>0</v>
          </cell>
          <cell r="AH3680">
            <v>0</v>
          </cell>
          <cell r="AI3680">
            <v>-4235.12</v>
          </cell>
          <cell r="AJ3680">
            <v>-4235.12</v>
          </cell>
          <cell r="AK3680">
            <v>-4235.12</v>
          </cell>
          <cell r="AL3680">
            <v>-4235.12</v>
          </cell>
          <cell r="AM3680">
            <v>-4235.12</v>
          </cell>
          <cell r="AN3680">
            <v>-3349.41</v>
          </cell>
          <cell r="AO3680">
            <v>885.71</v>
          </cell>
          <cell r="AP3680">
            <v>885.71</v>
          </cell>
          <cell r="AQ3680">
            <v>885.71</v>
          </cell>
          <cell r="AR3680">
            <v>885.71</v>
          </cell>
          <cell r="AS3680">
            <v>885.71</v>
          </cell>
          <cell r="AT3680">
            <v>885.71</v>
          </cell>
          <cell r="AU3680">
            <v>885.71</v>
          </cell>
          <cell r="AV3680">
            <v>885.71</v>
          </cell>
          <cell r="AW3680">
            <v>885.71</v>
          </cell>
          <cell r="AX3680">
            <v>885.71</v>
          </cell>
          <cell r="AY3680">
            <v>885.71</v>
          </cell>
          <cell r="AZ3680">
            <v>885.71</v>
          </cell>
          <cell r="BA3680">
            <v>885.71</v>
          </cell>
          <cell r="BB3680">
            <v>885.71</v>
          </cell>
          <cell r="BC3680">
            <v>885.71</v>
          </cell>
          <cell r="BD3680">
            <v>0</v>
          </cell>
          <cell r="BE3680">
            <v>0</v>
          </cell>
          <cell r="BF3680">
            <v>0</v>
          </cell>
          <cell r="BG3680">
            <v>0</v>
          </cell>
          <cell r="BH3680">
            <v>0</v>
          </cell>
          <cell r="BI3680">
            <v>0</v>
          </cell>
          <cell r="BJ3680">
            <v>0</v>
          </cell>
          <cell r="BK3680">
            <v>0</v>
          </cell>
          <cell r="BL3680">
            <v>0</v>
          </cell>
        </row>
        <row r="3681">
          <cell r="B3681" t="str">
            <v>2.2.03.01.00012</v>
          </cell>
          <cell r="C3681" t="str">
            <v xml:space="preserve">16.20.00                                          </v>
          </cell>
          <cell r="D3681">
            <v>5</v>
          </cell>
          <cell r="E3681">
            <v>0</v>
          </cell>
          <cell r="F3681">
            <v>0</v>
          </cell>
          <cell r="G3681">
            <v>0</v>
          </cell>
          <cell r="H3681">
            <v>0</v>
          </cell>
          <cell r="I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  <cell r="O3681">
            <v>0</v>
          </cell>
          <cell r="P3681">
            <v>0</v>
          </cell>
          <cell r="AO3681">
            <v>0</v>
          </cell>
          <cell r="AP3681">
            <v>0</v>
          </cell>
          <cell r="AQ3681">
            <v>0</v>
          </cell>
          <cell r="AR3681">
            <v>0</v>
          </cell>
          <cell r="AS3681">
            <v>0</v>
          </cell>
          <cell r="AT3681">
            <v>0</v>
          </cell>
          <cell r="AU3681">
            <v>0</v>
          </cell>
          <cell r="AV3681">
            <v>0</v>
          </cell>
          <cell r="AW3681">
            <v>0</v>
          </cell>
          <cell r="AX3681">
            <v>0</v>
          </cell>
          <cell r="AY3681">
            <v>0</v>
          </cell>
          <cell r="AZ3681">
            <v>0</v>
          </cell>
          <cell r="BA3681">
            <v>0</v>
          </cell>
          <cell r="BB3681">
            <v>0</v>
          </cell>
          <cell r="BC3681">
            <v>0</v>
          </cell>
          <cell r="BD3681">
            <v>0</v>
          </cell>
          <cell r="BE3681">
            <v>0</v>
          </cell>
          <cell r="BF3681">
            <v>0</v>
          </cell>
          <cell r="BG3681">
            <v>0</v>
          </cell>
          <cell r="BH3681">
            <v>0</v>
          </cell>
          <cell r="BI3681">
            <v>0</v>
          </cell>
          <cell r="BJ3681">
            <v>0</v>
          </cell>
          <cell r="BK3681">
            <v>0</v>
          </cell>
          <cell r="BL3681">
            <v>0</v>
          </cell>
        </row>
        <row r="3682">
          <cell r="B3682" t="str">
            <v>2.2.03.01.00014</v>
          </cell>
          <cell r="C3682" t="str">
            <v xml:space="preserve">NP 14.34.00                                       </v>
          </cell>
          <cell r="D3682">
            <v>5</v>
          </cell>
          <cell r="E3682">
            <v>0</v>
          </cell>
          <cell r="F3682">
            <v>0</v>
          </cell>
          <cell r="G3682">
            <v>0</v>
          </cell>
          <cell r="H3682">
            <v>0</v>
          </cell>
          <cell r="I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  <cell r="O3682">
            <v>0</v>
          </cell>
          <cell r="P3682">
            <v>0</v>
          </cell>
          <cell r="AO3682">
            <v>3017.33</v>
          </cell>
          <cell r="AP3682">
            <v>3017.33</v>
          </cell>
          <cell r="AQ3682">
            <v>0</v>
          </cell>
          <cell r="AR3682">
            <v>0</v>
          </cell>
          <cell r="AS3682">
            <v>0</v>
          </cell>
          <cell r="AT3682">
            <v>0</v>
          </cell>
          <cell r="AU3682">
            <v>0</v>
          </cell>
          <cell r="AV3682">
            <v>0</v>
          </cell>
          <cell r="AW3682">
            <v>0</v>
          </cell>
          <cell r="AX3682">
            <v>0</v>
          </cell>
          <cell r="AY3682">
            <v>0</v>
          </cell>
          <cell r="AZ3682">
            <v>0</v>
          </cell>
          <cell r="BA3682">
            <v>23617.03</v>
          </cell>
          <cell r="BB3682">
            <v>23617.03</v>
          </cell>
          <cell r="BC3682">
            <v>23617.03</v>
          </cell>
          <cell r="BD3682">
            <v>0</v>
          </cell>
          <cell r="BE3682">
            <v>0</v>
          </cell>
          <cell r="BF3682">
            <v>0</v>
          </cell>
          <cell r="BG3682">
            <v>0</v>
          </cell>
          <cell r="BH3682">
            <v>0</v>
          </cell>
          <cell r="BI3682">
            <v>0</v>
          </cell>
          <cell r="BJ3682">
            <v>0</v>
          </cell>
          <cell r="BK3682">
            <v>0</v>
          </cell>
          <cell r="BL3682">
            <v>0</v>
          </cell>
        </row>
        <row r="3683">
          <cell r="B3683" t="str">
            <v>2.2.03.01.00016</v>
          </cell>
          <cell r="C3683" t="str">
            <v xml:space="preserve">23.21.00                                          </v>
          </cell>
          <cell r="D3683">
            <v>5</v>
          </cell>
          <cell r="E3683">
            <v>0</v>
          </cell>
          <cell r="F3683">
            <v>0</v>
          </cell>
          <cell r="G3683">
            <v>0</v>
          </cell>
          <cell r="H3683">
            <v>0</v>
          </cell>
          <cell r="I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  <cell r="O3683">
            <v>0</v>
          </cell>
          <cell r="P3683">
            <v>0</v>
          </cell>
          <cell r="AO3683">
            <v>0</v>
          </cell>
          <cell r="AP3683">
            <v>0</v>
          </cell>
          <cell r="AQ3683">
            <v>0</v>
          </cell>
          <cell r="AR3683">
            <v>0</v>
          </cell>
          <cell r="AS3683">
            <v>0</v>
          </cell>
          <cell r="AT3683">
            <v>0</v>
          </cell>
          <cell r="AU3683">
            <v>0</v>
          </cell>
          <cell r="AV3683">
            <v>23877.95</v>
          </cell>
          <cell r="AW3683">
            <v>23877.95</v>
          </cell>
          <cell r="AX3683">
            <v>23877.95</v>
          </cell>
          <cell r="AY3683">
            <v>23877.95</v>
          </cell>
          <cell r="AZ3683">
            <v>23877.95</v>
          </cell>
          <cell r="BA3683">
            <v>0</v>
          </cell>
          <cell r="BB3683">
            <v>0</v>
          </cell>
          <cell r="BC3683">
            <v>0</v>
          </cell>
          <cell r="BD3683">
            <v>0</v>
          </cell>
          <cell r="BE3683">
            <v>0</v>
          </cell>
          <cell r="BF3683">
            <v>0</v>
          </cell>
          <cell r="BG3683">
            <v>0</v>
          </cell>
          <cell r="BH3683">
            <v>0</v>
          </cell>
          <cell r="BI3683">
            <v>0</v>
          </cell>
          <cell r="BJ3683">
            <v>0</v>
          </cell>
          <cell r="BK3683">
            <v>0</v>
          </cell>
          <cell r="BL3683">
            <v>0</v>
          </cell>
        </row>
        <row r="3684">
          <cell r="B3684" t="str">
            <v>2.2.03.01.00017</v>
          </cell>
          <cell r="C3684" t="str">
            <v xml:space="preserve">05.25.06                                          </v>
          </cell>
          <cell r="D3684">
            <v>5</v>
          </cell>
          <cell r="E3684">
            <v>0</v>
          </cell>
          <cell r="F3684">
            <v>0</v>
          </cell>
          <cell r="G3684">
            <v>0</v>
          </cell>
          <cell r="H3684">
            <v>0</v>
          </cell>
          <cell r="I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  <cell r="O3684">
            <v>0</v>
          </cell>
          <cell r="P3684">
            <v>0</v>
          </cell>
          <cell r="AO3684">
            <v>0</v>
          </cell>
          <cell r="AP3684">
            <v>0</v>
          </cell>
          <cell r="AQ3684">
            <v>0</v>
          </cell>
          <cell r="AR3684">
            <v>0</v>
          </cell>
          <cell r="AS3684">
            <v>0</v>
          </cell>
          <cell r="AT3684">
            <v>0</v>
          </cell>
          <cell r="AU3684">
            <v>0</v>
          </cell>
          <cell r="AV3684">
            <v>0</v>
          </cell>
          <cell r="AW3684">
            <v>0</v>
          </cell>
          <cell r="AX3684">
            <v>0</v>
          </cell>
          <cell r="AY3684">
            <v>0</v>
          </cell>
          <cell r="AZ3684">
            <v>0</v>
          </cell>
          <cell r="BA3684">
            <v>0</v>
          </cell>
          <cell r="BB3684">
            <v>0</v>
          </cell>
          <cell r="BC3684">
            <v>0</v>
          </cell>
          <cell r="BD3684">
            <v>0</v>
          </cell>
          <cell r="BE3684">
            <v>0</v>
          </cell>
          <cell r="BF3684">
            <v>0</v>
          </cell>
          <cell r="BG3684">
            <v>0</v>
          </cell>
          <cell r="BH3684">
            <v>0</v>
          </cell>
          <cell r="BI3684">
            <v>0</v>
          </cell>
          <cell r="BJ3684">
            <v>0</v>
          </cell>
          <cell r="BK3684">
            <v>0</v>
          </cell>
          <cell r="BL3684">
            <v>0</v>
          </cell>
        </row>
        <row r="3685">
          <cell r="B3685" t="str">
            <v>2.2.03.01.00018</v>
          </cell>
          <cell r="C3685" t="str">
            <v xml:space="preserve">NP 20.10.00                                       </v>
          </cell>
          <cell r="D3685">
            <v>5</v>
          </cell>
          <cell r="E3685">
            <v>0</v>
          </cell>
          <cell r="F3685">
            <v>0</v>
          </cell>
          <cell r="G3685">
            <v>0</v>
          </cell>
          <cell r="H3685">
            <v>0</v>
          </cell>
          <cell r="I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  <cell r="O3685">
            <v>0</v>
          </cell>
          <cell r="P3685">
            <v>0</v>
          </cell>
          <cell r="AO3685">
            <v>0</v>
          </cell>
          <cell r="AP3685">
            <v>0</v>
          </cell>
          <cell r="AQ3685">
            <v>0</v>
          </cell>
          <cell r="AR3685">
            <v>0</v>
          </cell>
          <cell r="AS3685">
            <v>0</v>
          </cell>
          <cell r="AT3685">
            <v>0</v>
          </cell>
          <cell r="AU3685">
            <v>0</v>
          </cell>
          <cell r="AV3685">
            <v>0</v>
          </cell>
          <cell r="AW3685">
            <v>0</v>
          </cell>
          <cell r="AX3685">
            <v>0</v>
          </cell>
          <cell r="AY3685">
            <v>0</v>
          </cell>
          <cell r="AZ3685">
            <v>0</v>
          </cell>
          <cell r="BA3685">
            <v>0</v>
          </cell>
          <cell r="BB3685">
            <v>8150.7</v>
          </cell>
          <cell r="BC3685">
            <v>8150.7</v>
          </cell>
          <cell r="BD3685">
            <v>0</v>
          </cell>
          <cell r="BE3685">
            <v>0</v>
          </cell>
          <cell r="BF3685">
            <v>0</v>
          </cell>
          <cell r="BG3685">
            <v>0</v>
          </cell>
          <cell r="BH3685">
            <v>0</v>
          </cell>
          <cell r="BI3685">
            <v>0</v>
          </cell>
          <cell r="BJ3685">
            <v>0</v>
          </cell>
          <cell r="BK3685">
            <v>0</v>
          </cell>
          <cell r="BL3685">
            <v>0</v>
          </cell>
        </row>
        <row r="3686">
          <cell r="B3686" t="str">
            <v>2.2.03.01.00019</v>
          </cell>
          <cell r="C3686" t="str">
            <v xml:space="preserve">32.03.00                                          </v>
          </cell>
          <cell r="D3686">
            <v>5</v>
          </cell>
          <cell r="E3686">
            <v>0</v>
          </cell>
          <cell r="F3686">
            <v>0</v>
          </cell>
          <cell r="G3686">
            <v>0</v>
          </cell>
          <cell r="H3686">
            <v>0</v>
          </cell>
          <cell r="I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  <cell r="O3686">
            <v>0</v>
          </cell>
          <cell r="P3686">
            <v>0</v>
          </cell>
          <cell r="AO3686">
            <v>0</v>
          </cell>
          <cell r="AP3686">
            <v>0</v>
          </cell>
          <cell r="AQ3686">
            <v>0</v>
          </cell>
          <cell r="AR3686">
            <v>0</v>
          </cell>
          <cell r="AS3686">
            <v>0</v>
          </cell>
          <cell r="AT3686">
            <v>0</v>
          </cell>
          <cell r="AU3686">
            <v>0</v>
          </cell>
          <cell r="AV3686">
            <v>0</v>
          </cell>
          <cell r="AW3686">
            <v>0</v>
          </cell>
          <cell r="AX3686">
            <v>0</v>
          </cell>
          <cell r="AY3686">
            <v>0</v>
          </cell>
          <cell r="AZ3686">
            <v>0</v>
          </cell>
          <cell r="BA3686">
            <v>0</v>
          </cell>
          <cell r="BB3686">
            <v>0</v>
          </cell>
          <cell r="BC3686">
            <v>0</v>
          </cell>
          <cell r="BD3686">
            <v>0</v>
          </cell>
          <cell r="BE3686">
            <v>0</v>
          </cell>
          <cell r="BF3686">
            <v>0</v>
          </cell>
          <cell r="BG3686">
            <v>0</v>
          </cell>
          <cell r="BH3686">
            <v>0</v>
          </cell>
          <cell r="BI3686">
            <v>0</v>
          </cell>
          <cell r="BJ3686">
            <v>0</v>
          </cell>
          <cell r="BK3686">
            <v>0</v>
          </cell>
          <cell r="BL3686">
            <v>0</v>
          </cell>
        </row>
        <row r="3687">
          <cell r="B3687" t="str">
            <v>2.2.03.01.00020</v>
          </cell>
          <cell r="C3687" t="str">
            <v xml:space="preserve">FOSFATO DE AMONICO - DAP                          </v>
          </cell>
          <cell r="D3687">
            <v>5</v>
          </cell>
          <cell r="E3687">
            <v>0</v>
          </cell>
          <cell r="F3687">
            <v>0</v>
          </cell>
          <cell r="G3687">
            <v>0</v>
          </cell>
          <cell r="H3687">
            <v>0</v>
          </cell>
          <cell r="I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  <cell r="O3687">
            <v>0</v>
          </cell>
          <cell r="P3687">
            <v>0</v>
          </cell>
          <cell r="AO3687">
            <v>0</v>
          </cell>
          <cell r="AP3687">
            <v>0</v>
          </cell>
          <cell r="AQ3687">
            <v>0</v>
          </cell>
          <cell r="AR3687">
            <v>0</v>
          </cell>
          <cell r="AS3687">
            <v>0</v>
          </cell>
          <cell r="AT3687">
            <v>0</v>
          </cell>
          <cell r="AU3687">
            <v>0</v>
          </cell>
          <cell r="AV3687">
            <v>0</v>
          </cell>
          <cell r="AW3687">
            <v>0</v>
          </cell>
          <cell r="AX3687">
            <v>0</v>
          </cell>
          <cell r="AY3687">
            <v>0</v>
          </cell>
          <cell r="AZ3687">
            <v>0</v>
          </cell>
          <cell r="BA3687">
            <v>0</v>
          </cell>
          <cell r="BB3687">
            <v>14167.92</v>
          </cell>
          <cell r="BC3687">
            <v>14167.92</v>
          </cell>
          <cell r="BD3687">
            <v>0</v>
          </cell>
          <cell r="BE3687">
            <v>0</v>
          </cell>
          <cell r="BF3687">
            <v>0</v>
          </cell>
          <cell r="BG3687">
            <v>0</v>
          </cell>
          <cell r="BH3687">
            <v>0</v>
          </cell>
          <cell r="BI3687">
            <v>0</v>
          </cell>
          <cell r="BJ3687">
            <v>0</v>
          </cell>
          <cell r="BK3687">
            <v>0</v>
          </cell>
          <cell r="BL3687">
            <v>0</v>
          </cell>
        </row>
        <row r="3688">
          <cell r="A3688">
            <v>37</v>
          </cell>
          <cell r="B3688" t="str">
            <v>2.2.04</v>
          </cell>
          <cell r="C3688" t="str">
            <v xml:space="preserve">CREDITOS P/RATEIOS IMPORTACAO                     </v>
          </cell>
          <cell r="D3688">
            <v>3</v>
          </cell>
          <cell r="E3688">
            <v>0</v>
          </cell>
          <cell r="F3688">
            <v>0</v>
          </cell>
          <cell r="G3688">
            <v>0</v>
          </cell>
          <cell r="H3688">
            <v>0</v>
          </cell>
          <cell r="I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588469.67000000004</v>
          </cell>
          <cell r="R3688">
            <v>588469.67000000004</v>
          </cell>
          <cell r="S3688">
            <v>588469.67000000004</v>
          </cell>
          <cell r="T3688">
            <v>588469.67000000004</v>
          </cell>
          <cell r="U3688">
            <v>596658.67000000004</v>
          </cell>
          <cell r="V3688">
            <v>618220.67000000004</v>
          </cell>
          <cell r="W3688">
            <v>618220.67000000004</v>
          </cell>
          <cell r="X3688">
            <v>618220.67000000004</v>
          </cell>
          <cell r="Y3688">
            <v>161300.16</v>
          </cell>
          <cell r="Z3688">
            <v>161300.16</v>
          </cell>
          <cell r="AA3688">
            <v>177381.51</v>
          </cell>
          <cell r="AB3688">
            <v>485940.45</v>
          </cell>
          <cell r="AC3688">
            <v>963336.03</v>
          </cell>
          <cell r="AD3688">
            <v>963336.03</v>
          </cell>
          <cell r="AE3688">
            <v>1014512.32</v>
          </cell>
          <cell r="AF3688">
            <v>1022082.95</v>
          </cell>
          <cell r="AG3688">
            <v>1022082.95</v>
          </cell>
          <cell r="AH3688">
            <v>1022082.95</v>
          </cell>
          <cell r="AI3688">
            <v>1022082.95</v>
          </cell>
          <cell r="AJ3688">
            <v>1022082.95</v>
          </cell>
          <cell r="AK3688">
            <v>1022082.95</v>
          </cell>
          <cell r="AL3688">
            <v>1022082.95</v>
          </cell>
          <cell r="AM3688">
            <v>1022082.95</v>
          </cell>
          <cell r="AN3688">
            <v>1446821.74</v>
          </cell>
          <cell r="AO3688">
            <v>1555931.18</v>
          </cell>
          <cell r="AP3688">
            <v>1867269.14</v>
          </cell>
          <cell r="AQ3688">
            <v>1999822.04</v>
          </cell>
          <cell r="AR3688">
            <v>2031061.78</v>
          </cell>
          <cell r="AS3688">
            <v>2058784.05</v>
          </cell>
          <cell r="AT3688">
            <v>1935816.67</v>
          </cell>
          <cell r="AU3688">
            <v>1839442.41</v>
          </cell>
          <cell r="AV3688">
            <v>1887641.75</v>
          </cell>
          <cell r="AW3688">
            <v>1985094.71</v>
          </cell>
          <cell r="AX3688">
            <v>2116984.9700000002</v>
          </cell>
          <cell r="AY3688">
            <v>2053716.07</v>
          </cell>
          <cell r="AZ3688">
            <v>1728423.38</v>
          </cell>
          <cell r="BA3688">
            <v>2258520.09</v>
          </cell>
          <cell r="BB3688">
            <v>2405042.1</v>
          </cell>
          <cell r="BC3688">
            <v>2258658.9</v>
          </cell>
          <cell r="BD3688">
            <v>0</v>
          </cell>
          <cell r="BE3688">
            <v>0</v>
          </cell>
          <cell r="BF3688">
            <v>0</v>
          </cell>
          <cell r="BG3688">
            <v>0</v>
          </cell>
          <cell r="BH3688">
            <v>0</v>
          </cell>
          <cell r="BI3688">
            <v>0</v>
          </cell>
          <cell r="BJ3688">
            <v>0</v>
          </cell>
          <cell r="BK3688">
            <v>0</v>
          </cell>
          <cell r="BL3688">
            <v>0</v>
          </cell>
        </row>
        <row r="3689">
          <cell r="B3689" t="str">
            <v>2.2.04.01</v>
          </cell>
          <cell r="C3689" t="str">
            <v xml:space="preserve">CREDITOS P/RATEIOS IMPORTACAO                     </v>
          </cell>
          <cell r="D3689">
            <v>4</v>
          </cell>
          <cell r="E3689">
            <v>0</v>
          </cell>
          <cell r="F3689">
            <v>0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  <cell r="O3689">
            <v>0</v>
          </cell>
          <cell r="P3689">
            <v>0</v>
          </cell>
          <cell r="Q3689">
            <v>588469.67000000004</v>
          </cell>
          <cell r="R3689">
            <v>588469.67000000004</v>
          </cell>
          <cell r="S3689">
            <v>588469.67000000004</v>
          </cell>
          <cell r="T3689">
            <v>588469.67000000004</v>
          </cell>
          <cell r="U3689">
            <v>596658.67000000004</v>
          </cell>
          <cell r="V3689">
            <v>618220.67000000004</v>
          </cell>
          <cell r="W3689">
            <v>618220.67000000004</v>
          </cell>
          <cell r="X3689">
            <v>618220.67000000004</v>
          </cell>
          <cell r="Y3689">
            <v>161300.16</v>
          </cell>
          <cell r="Z3689">
            <v>161300.16</v>
          </cell>
          <cell r="AA3689">
            <v>177381.51</v>
          </cell>
          <cell r="AB3689">
            <v>485940.45</v>
          </cell>
          <cell r="AC3689">
            <v>963336.03</v>
          </cell>
          <cell r="AD3689">
            <v>963336.03</v>
          </cell>
          <cell r="AE3689">
            <v>1014512.32</v>
          </cell>
          <cell r="AF3689">
            <v>1022082.95</v>
          </cell>
          <cell r="AG3689">
            <v>1022082.95</v>
          </cell>
          <cell r="AH3689">
            <v>1022082.95</v>
          </cell>
          <cell r="AI3689">
            <v>1022082.95</v>
          </cell>
          <cell r="AJ3689">
            <v>1022082.95</v>
          </cell>
          <cell r="AK3689">
            <v>1022082.95</v>
          </cell>
          <cell r="AL3689">
            <v>1022082.95</v>
          </cell>
          <cell r="AM3689">
            <v>1022082.95</v>
          </cell>
          <cell r="AN3689">
            <v>1446821.74</v>
          </cell>
          <cell r="AO3689">
            <v>1555931.18</v>
          </cell>
          <cell r="AP3689">
            <v>1867269.14</v>
          </cell>
          <cell r="AQ3689">
            <v>1999822.04</v>
          </cell>
          <cell r="AR3689">
            <v>2031061.78</v>
          </cell>
          <cell r="AS3689">
            <v>2058784.05</v>
          </cell>
          <cell r="AT3689">
            <v>1935816.67</v>
          </cell>
          <cell r="AU3689">
            <v>1839442.41</v>
          </cell>
          <cell r="AV3689">
            <v>1887641.75</v>
          </cell>
          <cell r="AW3689">
            <v>1985094.71</v>
          </cell>
          <cell r="AX3689">
            <v>2116984.9700000002</v>
          </cell>
          <cell r="AY3689">
            <v>2053716.07</v>
          </cell>
          <cell r="AZ3689">
            <v>1728423.38</v>
          </cell>
          <cell r="BA3689">
            <v>2258520.09</v>
          </cell>
          <cell r="BB3689">
            <v>2405042.1</v>
          </cell>
          <cell r="BC3689">
            <v>2258658.9</v>
          </cell>
          <cell r="BD3689">
            <v>0</v>
          </cell>
          <cell r="BE3689">
            <v>0</v>
          </cell>
          <cell r="BF3689">
            <v>0</v>
          </cell>
          <cell r="BG3689">
            <v>0</v>
          </cell>
          <cell r="BH3689">
            <v>0</v>
          </cell>
          <cell r="BI3689">
            <v>0</v>
          </cell>
          <cell r="BJ3689">
            <v>0</v>
          </cell>
          <cell r="BK3689">
            <v>0</v>
          </cell>
          <cell r="BL3689">
            <v>0</v>
          </cell>
        </row>
        <row r="3690">
          <cell r="B3690" t="str">
            <v>2.2.04.01.00001</v>
          </cell>
          <cell r="C3690" t="str">
            <v xml:space="preserve">ADM - EXP.E IMPORTADORA S/A                       </v>
          </cell>
          <cell r="D3690">
            <v>5</v>
          </cell>
          <cell r="E3690">
            <v>0</v>
          </cell>
          <cell r="F3690">
            <v>0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  <cell r="O3690">
            <v>0</v>
          </cell>
          <cell r="P3690">
            <v>0</v>
          </cell>
          <cell r="AO3690">
            <v>8684.7900000000009</v>
          </cell>
          <cell r="AP3690">
            <v>8684.7900000000009</v>
          </cell>
          <cell r="AQ3690">
            <v>8684.7900000000009</v>
          </cell>
          <cell r="AR3690">
            <v>8684.7900000000009</v>
          </cell>
          <cell r="AS3690">
            <v>8684.7900000000009</v>
          </cell>
          <cell r="AT3690">
            <v>8684.7900000000009</v>
          </cell>
          <cell r="AU3690">
            <v>8684.7900000000009</v>
          </cell>
          <cell r="AV3690">
            <v>8684.7900000000009</v>
          </cell>
          <cell r="AW3690">
            <v>9816.5499999999993</v>
          </cell>
          <cell r="AX3690">
            <v>9816.5499999999993</v>
          </cell>
          <cell r="AY3690">
            <v>26299.17</v>
          </cell>
          <cell r="AZ3690">
            <v>32749.25</v>
          </cell>
          <cell r="BA3690">
            <v>45314.18</v>
          </cell>
          <cell r="BB3690">
            <v>45946.87</v>
          </cell>
          <cell r="BC3690">
            <v>54740.27</v>
          </cell>
          <cell r="BD3690">
            <v>0</v>
          </cell>
          <cell r="BE3690">
            <v>0</v>
          </cell>
          <cell r="BF3690">
            <v>0</v>
          </cell>
          <cell r="BG3690">
            <v>0</v>
          </cell>
          <cell r="BH3690">
            <v>0</v>
          </cell>
          <cell r="BI3690">
            <v>0</v>
          </cell>
          <cell r="BJ3690">
            <v>0</v>
          </cell>
          <cell r="BK3690">
            <v>0</v>
          </cell>
          <cell r="BL3690">
            <v>0</v>
          </cell>
        </row>
        <row r="3691">
          <cell r="B3691" t="str">
            <v>2.2.04.01.00002</v>
          </cell>
          <cell r="C3691" t="str">
            <v xml:space="preserve">ADUBOS MOEMA IND.COM.LTDA                         </v>
          </cell>
          <cell r="D3691">
            <v>5</v>
          </cell>
          <cell r="E3691">
            <v>0</v>
          </cell>
          <cell r="F3691">
            <v>0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  <cell r="O3691">
            <v>0</v>
          </cell>
          <cell r="P3691">
            <v>0</v>
          </cell>
          <cell r="Q3691">
            <v>1434.33</v>
          </cell>
          <cell r="R3691">
            <v>1434.33</v>
          </cell>
          <cell r="S3691">
            <v>1434.33</v>
          </cell>
          <cell r="T3691">
            <v>1434.33</v>
          </cell>
          <cell r="U3691">
            <v>1434.33</v>
          </cell>
          <cell r="V3691">
            <v>1434.33</v>
          </cell>
          <cell r="W3691">
            <v>1434.33</v>
          </cell>
          <cell r="X3691">
            <v>1434.33</v>
          </cell>
          <cell r="Y3691">
            <v>1434.33</v>
          </cell>
          <cell r="Z3691">
            <v>1434.33</v>
          </cell>
          <cell r="AA3691">
            <v>1434.33</v>
          </cell>
          <cell r="AB3691">
            <v>1434.33</v>
          </cell>
          <cell r="AC3691">
            <v>0</v>
          </cell>
          <cell r="AD3691">
            <v>0</v>
          </cell>
          <cell r="AE3691">
            <v>0</v>
          </cell>
          <cell r="AF3691">
            <v>0</v>
          </cell>
          <cell r="AG3691">
            <v>0</v>
          </cell>
          <cell r="AH3691">
            <v>0</v>
          </cell>
          <cell r="AI3691">
            <v>0</v>
          </cell>
          <cell r="AJ3691">
            <v>0</v>
          </cell>
          <cell r="AK3691">
            <v>0</v>
          </cell>
          <cell r="AL3691">
            <v>0</v>
          </cell>
          <cell r="AM3691">
            <v>0</v>
          </cell>
          <cell r="AN3691">
            <v>0</v>
          </cell>
          <cell r="AO3691">
            <v>19722.37</v>
          </cell>
          <cell r="AP3691">
            <v>19722.37</v>
          </cell>
          <cell r="AQ3691">
            <v>19722.37</v>
          </cell>
          <cell r="AR3691">
            <v>19722.37</v>
          </cell>
          <cell r="AS3691">
            <v>19722.37</v>
          </cell>
          <cell r="AT3691">
            <v>19722.37</v>
          </cell>
          <cell r="AU3691">
            <v>19722.37</v>
          </cell>
          <cell r="AV3691">
            <v>19722.37</v>
          </cell>
          <cell r="AW3691">
            <v>19722.37</v>
          </cell>
          <cell r="AX3691">
            <v>19722.37</v>
          </cell>
          <cell r="AY3691">
            <v>19722.37</v>
          </cell>
          <cell r="AZ3691">
            <v>19722.37</v>
          </cell>
          <cell r="BA3691">
            <v>19722.37</v>
          </cell>
          <cell r="BB3691">
            <v>19722.37</v>
          </cell>
          <cell r="BC3691">
            <v>19722.37</v>
          </cell>
          <cell r="BD3691">
            <v>0</v>
          </cell>
          <cell r="BE3691">
            <v>0</v>
          </cell>
          <cell r="BF3691">
            <v>0</v>
          </cell>
          <cell r="BG3691">
            <v>0</v>
          </cell>
          <cell r="BH3691">
            <v>0</v>
          </cell>
          <cell r="BI3691">
            <v>0</v>
          </cell>
          <cell r="BJ3691">
            <v>0</v>
          </cell>
          <cell r="BK3691">
            <v>0</v>
          </cell>
          <cell r="BL3691">
            <v>0</v>
          </cell>
        </row>
        <row r="3692">
          <cell r="B3692" t="str">
            <v>2.2.04.01.00003</v>
          </cell>
          <cell r="C3692" t="str">
            <v xml:space="preserve">ADUBOS TREVO S/A                                  </v>
          </cell>
          <cell r="D3692">
            <v>5</v>
          </cell>
          <cell r="E3692">
            <v>0</v>
          </cell>
          <cell r="F3692">
            <v>0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  <cell r="AO3692">
            <v>0</v>
          </cell>
          <cell r="AP3692">
            <v>0</v>
          </cell>
          <cell r="AQ3692">
            <v>0</v>
          </cell>
          <cell r="AR3692">
            <v>0</v>
          </cell>
          <cell r="AS3692">
            <v>0</v>
          </cell>
          <cell r="AT3692">
            <v>0</v>
          </cell>
          <cell r="AU3692">
            <v>0</v>
          </cell>
          <cell r="AV3692">
            <v>0</v>
          </cell>
          <cell r="AW3692">
            <v>0</v>
          </cell>
          <cell r="AX3692">
            <v>5394.12</v>
          </cell>
          <cell r="AY3692">
            <v>5394.12</v>
          </cell>
          <cell r="AZ3692">
            <v>5394.12</v>
          </cell>
          <cell r="BA3692">
            <v>32854.870000000003</v>
          </cell>
          <cell r="BB3692">
            <v>32854.870000000003</v>
          </cell>
          <cell r="BC3692">
            <v>32854.870000000003</v>
          </cell>
          <cell r="BD3692">
            <v>0</v>
          </cell>
          <cell r="BE3692">
            <v>0</v>
          </cell>
          <cell r="BF3692">
            <v>0</v>
          </cell>
          <cell r="BG3692">
            <v>0</v>
          </cell>
          <cell r="BH3692">
            <v>0</v>
          </cell>
          <cell r="BI3692">
            <v>0</v>
          </cell>
          <cell r="BJ3692">
            <v>0</v>
          </cell>
          <cell r="BK3692">
            <v>0</v>
          </cell>
          <cell r="BL3692">
            <v>0</v>
          </cell>
        </row>
        <row r="3693">
          <cell r="B3693" t="str">
            <v>2.2.04.01.00004</v>
          </cell>
          <cell r="C3693" t="str">
            <v xml:space="preserve">ADUBOS TRIANGULO IND.COMERCIO                     </v>
          </cell>
          <cell r="D3693">
            <v>5</v>
          </cell>
          <cell r="E3693">
            <v>0</v>
          </cell>
          <cell r="F3693">
            <v>0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  <cell r="O3693">
            <v>0</v>
          </cell>
          <cell r="P3693">
            <v>0</v>
          </cell>
          <cell r="Q3693">
            <v>0</v>
          </cell>
          <cell r="R3693">
            <v>0</v>
          </cell>
          <cell r="S3693">
            <v>0</v>
          </cell>
          <cell r="T3693">
            <v>0</v>
          </cell>
          <cell r="U3693">
            <v>0</v>
          </cell>
          <cell r="V3693">
            <v>0</v>
          </cell>
          <cell r="W3693">
            <v>0</v>
          </cell>
          <cell r="X3693">
            <v>0</v>
          </cell>
          <cell r="Y3693">
            <v>0</v>
          </cell>
          <cell r="Z3693">
            <v>0</v>
          </cell>
          <cell r="AA3693">
            <v>-29222.09</v>
          </cell>
          <cell r="AB3693">
            <v>-29222.09</v>
          </cell>
          <cell r="AC3693">
            <v>0</v>
          </cell>
          <cell r="AD3693">
            <v>0</v>
          </cell>
          <cell r="AE3693">
            <v>0</v>
          </cell>
          <cell r="AF3693">
            <v>0</v>
          </cell>
          <cell r="AG3693">
            <v>0</v>
          </cell>
          <cell r="AH3693">
            <v>0</v>
          </cell>
          <cell r="AI3693">
            <v>0</v>
          </cell>
          <cell r="AJ3693">
            <v>0</v>
          </cell>
          <cell r="AK3693">
            <v>0</v>
          </cell>
          <cell r="AL3693">
            <v>0</v>
          </cell>
          <cell r="AM3693">
            <v>0</v>
          </cell>
          <cell r="AN3693">
            <v>0</v>
          </cell>
          <cell r="AO3693">
            <v>-29222.09</v>
          </cell>
          <cell r="AP3693">
            <v>-29222.09</v>
          </cell>
          <cell r="AQ3693">
            <v>-29222.09</v>
          </cell>
          <cell r="AR3693">
            <v>-29222.09</v>
          </cell>
          <cell r="AS3693">
            <v>-29222.09</v>
          </cell>
          <cell r="AT3693">
            <v>-29222.09</v>
          </cell>
          <cell r="AU3693">
            <v>-29222.09</v>
          </cell>
          <cell r="AV3693">
            <v>-29222.09</v>
          </cell>
          <cell r="AW3693">
            <v>-29222.09</v>
          </cell>
          <cell r="AX3693">
            <v>-29222.09</v>
          </cell>
          <cell r="AY3693">
            <v>-29222.09</v>
          </cell>
          <cell r="AZ3693">
            <v>-26013.86</v>
          </cell>
          <cell r="BA3693">
            <v>-26013.86</v>
          </cell>
          <cell r="BB3693">
            <v>-26013.86</v>
          </cell>
          <cell r="BC3693">
            <v>-26013.86</v>
          </cell>
          <cell r="BD3693">
            <v>0</v>
          </cell>
          <cell r="BE3693">
            <v>0</v>
          </cell>
          <cell r="BF3693">
            <v>0</v>
          </cell>
          <cell r="BG3693">
            <v>0</v>
          </cell>
          <cell r="BH3693">
            <v>0</v>
          </cell>
          <cell r="BI3693">
            <v>0</v>
          </cell>
          <cell r="BJ3693">
            <v>0</v>
          </cell>
          <cell r="BK3693">
            <v>0</v>
          </cell>
          <cell r="BL3693">
            <v>0</v>
          </cell>
        </row>
        <row r="3694">
          <cell r="B3694" t="str">
            <v>2.2.04.01.00005</v>
          </cell>
          <cell r="C3694" t="str">
            <v xml:space="preserve">AFC COMERCIO REPRES.LTDA                          </v>
          </cell>
          <cell r="D3694">
            <v>5</v>
          </cell>
          <cell r="E3694">
            <v>0</v>
          </cell>
          <cell r="F3694">
            <v>0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  <cell r="O3694">
            <v>0</v>
          </cell>
          <cell r="P3694">
            <v>0</v>
          </cell>
          <cell r="Q3694">
            <v>21372.84</v>
          </cell>
          <cell r="R3694">
            <v>21372.84</v>
          </cell>
          <cell r="S3694">
            <v>21372.84</v>
          </cell>
          <cell r="T3694">
            <v>21372.84</v>
          </cell>
          <cell r="U3694">
            <v>21372.84</v>
          </cell>
          <cell r="V3694">
            <v>21372.84</v>
          </cell>
          <cell r="W3694">
            <v>21372.84</v>
          </cell>
          <cell r="X3694">
            <v>21372.84</v>
          </cell>
          <cell r="Y3694">
            <v>21372.84</v>
          </cell>
          <cell r="Z3694">
            <v>21372.84</v>
          </cell>
          <cell r="AA3694">
            <v>21372.84</v>
          </cell>
          <cell r="AB3694">
            <v>21372.84</v>
          </cell>
          <cell r="AC3694">
            <v>0</v>
          </cell>
          <cell r="AD3694">
            <v>0</v>
          </cell>
          <cell r="AE3694">
            <v>0</v>
          </cell>
          <cell r="AF3694">
            <v>0</v>
          </cell>
          <cell r="AG3694">
            <v>0</v>
          </cell>
          <cell r="AH3694">
            <v>0</v>
          </cell>
          <cell r="AI3694">
            <v>0</v>
          </cell>
          <cell r="AJ3694">
            <v>0</v>
          </cell>
          <cell r="AK3694">
            <v>0</v>
          </cell>
          <cell r="AL3694">
            <v>0</v>
          </cell>
          <cell r="AM3694">
            <v>0</v>
          </cell>
          <cell r="AN3694">
            <v>0</v>
          </cell>
          <cell r="AO3694">
            <v>21372.84</v>
          </cell>
          <cell r="AP3694">
            <v>21372.84</v>
          </cell>
          <cell r="AQ3694">
            <v>21372.84</v>
          </cell>
          <cell r="AR3694">
            <v>21372.84</v>
          </cell>
          <cell r="AS3694">
            <v>21372.84</v>
          </cell>
          <cell r="AT3694">
            <v>21372.84</v>
          </cell>
          <cell r="AU3694">
            <v>21372.84</v>
          </cell>
          <cell r="AV3694">
            <v>21372.84</v>
          </cell>
          <cell r="AW3694">
            <v>21372.84</v>
          </cell>
          <cell r="AX3694">
            <v>21372.84</v>
          </cell>
          <cell r="AY3694">
            <v>21372.84</v>
          </cell>
          <cell r="AZ3694">
            <v>21372.84</v>
          </cell>
          <cell r="BA3694">
            <v>21372.84</v>
          </cell>
          <cell r="BB3694">
            <v>21372.84</v>
          </cell>
          <cell r="BC3694">
            <v>21372.84</v>
          </cell>
          <cell r="BD3694">
            <v>0</v>
          </cell>
          <cell r="BE3694">
            <v>0</v>
          </cell>
          <cell r="BF3694">
            <v>0</v>
          </cell>
          <cell r="BG3694">
            <v>0</v>
          </cell>
          <cell r="BH3694">
            <v>0</v>
          </cell>
          <cell r="BI3694">
            <v>0</v>
          </cell>
          <cell r="BJ3694">
            <v>0</v>
          </cell>
          <cell r="BK3694">
            <v>0</v>
          </cell>
          <cell r="BL3694">
            <v>0</v>
          </cell>
        </row>
        <row r="3695">
          <cell r="B3695" t="str">
            <v>2.2.04.01.00006</v>
          </cell>
          <cell r="C3695" t="str">
            <v xml:space="preserve">AGROCOM.SANDRI LTDA                               </v>
          </cell>
          <cell r="D3695">
            <v>5</v>
          </cell>
          <cell r="E3695">
            <v>0</v>
          </cell>
          <cell r="F3695">
            <v>0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  <cell r="O3695">
            <v>0</v>
          </cell>
          <cell r="P3695">
            <v>0</v>
          </cell>
          <cell r="Q3695">
            <v>4925.1099999999997</v>
          </cell>
          <cell r="R3695">
            <v>4925.1099999999997</v>
          </cell>
          <cell r="S3695">
            <v>4925.1099999999997</v>
          </cell>
          <cell r="T3695">
            <v>4925.1099999999997</v>
          </cell>
          <cell r="U3695">
            <v>4925.1099999999997</v>
          </cell>
          <cell r="V3695">
            <v>4925.1099999999997</v>
          </cell>
          <cell r="W3695">
            <v>4925.1099999999997</v>
          </cell>
          <cell r="X3695">
            <v>4925.1099999999997</v>
          </cell>
          <cell r="Y3695">
            <v>4925.1099999999997</v>
          </cell>
          <cell r="Z3695">
            <v>4925.1099999999997</v>
          </cell>
          <cell r="AA3695">
            <v>4925.1099999999997</v>
          </cell>
          <cell r="AB3695">
            <v>4925.1099999999997</v>
          </cell>
          <cell r="AC3695">
            <v>0</v>
          </cell>
          <cell r="AD3695">
            <v>0</v>
          </cell>
          <cell r="AE3695">
            <v>0</v>
          </cell>
          <cell r="AF3695">
            <v>0</v>
          </cell>
          <cell r="AG3695">
            <v>0</v>
          </cell>
          <cell r="AH3695">
            <v>0</v>
          </cell>
          <cell r="AI3695">
            <v>0</v>
          </cell>
          <cell r="AJ3695">
            <v>0</v>
          </cell>
          <cell r="AK3695">
            <v>0</v>
          </cell>
          <cell r="AL3695">
            <v>0</v>
          </cell>
          <cell r="AM3695">
            <v>0</v>
          </cell>
          <cell r="AN3695">
            <v>0</v>
          </cell>
          <cell r="AO3695">
            <v>4925.1099999999997</v>
          </cell>
          <cell r="AP3695">
            <v>4925.1099999999997</v>
          </cell>
          <cell r="AQ3695">
            <v>4925.1099999999997</v>
          </cell>
          <cell r="AR3695">
            <v>4925.1099999999997</v>
          </cell>
          <cell r="AS3695">
            <v>4925.1099999999997</v>
          </cell>
          <cell r="AT3695">
            <v>4925.1099999999997</v>
          </cell>
          <cell r="AU3695">
            <v>4925.1099999999997</v>
          </cell>
          <cell r="AV3695">
            <v>4925.1099999999997</v>
          </cell>
          <cell r="AW3695">
            <v>4925.1099999999997</v>
          </cell>
          <cell r="AX3695">
            <v>4925.1099999999997</v>
          </cell>
          <cell r="AY3695">
            <v>4925.1099999999997</v>
          </cell>
          <cell r="AZ3695">
            <v>4925.1099999999997</v>
          </cell>
          <cell r="BA3695">
            <v>4925.1099999999997</v>
          </cell>
          <cell r="BB3695">
            <v>4925.1099999999997</v>
          </cell>
          <cell r="BC3695">
            <v>4925.1099999999997</v>
          </cell>
          <cell r="BD3695">
            <v>0</v>
          </cell>
          <cell r="BE3695">
            <v>0</v>
          </cell>
          <cell r="BF3695">
            <v>0</v>
          </cell>
          <cell r="BG3695">
            <v>0</v>
          </cell>
          <cell r="BH3695">
            <v>0</v>
          </cell>
          <cell r="BI3695">
            <v>0</v>
          </cell>
          <cell r="BJ3695">
            <v>0</v>
          </cell>
          <cell r="BK3695">
            <v>0</v>
          </cell>
          <cell r="BL3695">
            <v>0</v>
          </cell>
        </row>
        <row r="3696">
          <cell r="B3696" t="str">
            <v>2.2.04.01.00007</v>
          </cell>
          <cell r="C3696" t="str">
            <v xml:space="preserve">AGROFERTIL S/A                                    </v>
          </cell>
          <cell r="D3696">
            <v>5</v>
          </cell>
          <cell r="E3696">
            <v>0</v>
          </cell>
          <cell r="F3696">
            <v>0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  <cell r="O3696">
            <v>0</v>
          </cell>
          <cell r="P3696">
            <v>0</v>
          </cell>
          <cell r="Q3696">
            <v>9004.64</v>
          </cell>
          <cell r="R3696">
            <v>9004.64</v>
          </cell>
          <cell r="S3696">
            <v>9004.64</v>
          </cell>
          <cell r="T3696">
            <v>9004.64</v>
          </cell>
          <cell r="U3696">
            <v>9004.64</v>
          </cell>
          <cell r="V3696">
            <v>9004.64</v>
          </cell>
          <cell r="W3696">
            <v>9004.64</v>
          </cell>
          <cell r="X3696">
            <v>9004.64</v>
          </cell>
          <cell r="Y3696">
            <v>9004.64</v>
          </cell>
          <cell r="Z3696">
            <v>9004.64</v>
          </cell>
          <cell r="AA3696">
            <v>9004.64</v>
          </cell>
          <cell r="AB3696">
            <v>9004.64</v>
          </cell>
          <cell r="AC3696">
            <v>0</v>
          </cell>
          <cell r="AD3696">
            <v>0</v>
          </cell>
          <cell r="AE3696">
            <v>0</v>
          </cell>
          <cell r="AF3696">
            <v>0</v>
          </cell>
          <cell r="AG3696">
            <v>0</v>
          </cell>
          <cell r="AH3696">
            <v>0</v>
          </cell>
          <cell r="AI3696">
            <v>0</v>
          </cell>
          <cell r="AJ3696">
            <v>0</v>
          </cell>
          <cell r="AK3696">
            <v>0</v>
          </cell>
          <cell r="AL3696">
            <v>0</v>
          </cell>
          <cell r="AM3696">
            <v>0</v>
          </cell>
          <cell r="AN3696">
            <v>0</v>
          </cell>
          <cell r="AO3696">
            <v>35076.629999999997</v>
          </cell>
          <cell r="AP3696">
            <v>38543.11</v>
          </cell>
          <cell r="AQ3696">
            <v>38543.11</v>
          </cell>
          <cell r="AR3696">
            <v>38543.11</v>
          </cell>
          <cell r="AS3696">
            <v>38543.11</v>
          </cell>
          <cell r="AT3696">
            <v>38543.11</v>
          </cell>
          <cell r="AU3696">
            <v>38543.11</v>
          </cell>
          <cell r="AV3696">
            <v>38543.11</v>
          </cell>
          <cell r="AW3696">
            <v>38543.11</v>
          </cell>
          <cell r="AX3696">
            <v>38543.11</v>
          </cell>
          <cell r="AY3696">
            <v>38543.11</v>
          </cell>
          <cell r="AZ3696">
            <v>38543.11</v>
          </cell>
          <cell r="BA3696">
            <v>38543.11</v>
          </cell>
          <cell r="BB3696">
            <v>38543.11</v>
          </cell>
          <cell r="BC3696">
            <v>38543.11</v>
          </cell>
          <cell r="BD3696">
            <v>0</v>
          </cell>
          <cell r="BE3696">
            <v>0</v>
          </cell>
          <cell r="BF3696">
            <v>0</v>
          </cell>
          <cell r="BG3696">
            <v>0</v>
          </cell>
          <cell r="BH3696">
            <v>0</v>
          </cell>
          <cell r="BI3696">
            <v>0</v>
          </cell>
          <cell r="BJ3696">
            <v>0</v>
          </cell>
          <cell r="BK3696">
            <v>0</v>
          </cell>
          <cell r="BL3696">
            <v>0</v>
          </cell>
        </row>
        <row r="3697">
          <cell r="B3697" t="str">
            <v>2.2.04.01.00008</v>
          </cell>
          <cell r="C3697" t="str">
            <v xml:space="preserve">ARAGUAIA                                          </v>
          </cell>
          <cell r="D3697">
            <v>5</v>
          </cell>
          <cell r="E3697">
            <v>0</v>
          </cell>
          <cell r="F3697">
            <v>0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  <cell r="O3697">
            <v>0</v>
          </cell>
          <cell r="P3697">
            <v>0</v>
          </cell>
          <cell r="AO3697">
            <v>0</v>
          </cell>
          <cell r="AP3697">
            <v>0</v>
          </cell>
          <cell r="AQ3697">
            <v>0</v>
          </cell>
          <cell r="AR3697">
            <v>0</v>
          </cell>
          <cell r="AS3697">
            <v>0</v>
          </cell>
          <cell r="AT3697">
            <v>0</v>
          </cell>
          <cell r="AU3697">
            <v>0</v>
          </cell>
          <cell r="AV3697">
            <v>0</v>
          </cell>
          <cell r="AW3697">
            <v>0</v>
          </cell>
          <cell r="AX3697">
            <v>0</v>
          </cell>
          <cell r="AY3697">
            <v>0</v>
          </cell>
          <cell r="AZ3697">
            <v>0</v>
          </cell>
          <cell r="BA3697">
            <v>0</v>
          </cell>
          <cell r="BB3697">
            <v>0</v>
          </cell>
          <cell r="BC3697">
            <v>0</v>
          </cell>
          <cell r="BD3697">
            <v>0</v>
          </cell>
          <cell r="BE3697">
            <v>0</v>
          </cell>
          <cell r="BF3697">
            <v>0</v>
          </cell>
          <cell r="BG3697">
            <v>0</v>
          </cell>
          <cell r="BH3697">
            <v>0</v>
          </cell>
          <cell r="BI3697">
            <v>0</v>
          </cell>
          <cell r="BJ3697">
            <v>0</v>
          </cell>
          <cell r="BK3697">
            <v>0</v>
          </cell>
          <cell r="BL3697">
            <v>0</v>
          </cell>
        </row>
        <row r="3698">
          <cell r="B3698" t="str">
            <v>2.2.04.01.00009</v>
          </cell>
          <cell r="C3698" t="str">
            <v xml:space="preserve">B.LEPPER                                          </v>
          </cell>
          <cell r="D3698">
            <v>5</v>
          </cell>
          <cell r="E3698">
            <v>0</v>
          </cell>
          <cell r="F3698">
            <v>0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  <cell r="O3698">
            <v>0</v>
          </cell>
          <cell r="P3698">
            <v>0</v>
          </cell>
          <cell r="Q3698">
            <v>378.11</v>
          </cell>
          <cell r="R3698">
            <v>378.11</v>
          </cell>
          <cell r="S3698">
            <v>378.11</v>
          </cell>
          <cell r="T3698">
            <v>378.11</v>
          </cell>
          <cell r="U3698">
            <v>378.11</v>
          </cell>
          <cell r="V3698">
            <v>378.11</v>
          </cell>
          <cell r="W3698">
            <v>378.11</v>
          </cell>
          <cell r="X3698">
            <v>378.11</v>
          </cell>
          <cell r="Y3698">
            <v>378.11</v>
          </cell>
          <cell r="Z3698">
            <v>378.11</v>
          </cell>
          <cell r="AA3698">
            <v>378.11</v>
          </cell>
          <cell r="AB3698">
            <v>378.11</v>
          </cell>
          <cell r="AC3698">
            <v>0</v>
          </cell>
          <cell r="AD3698">
            <v>0</v>
          </cell>
          <cell r="AE3698">
            <v>0</v>
          </cell>
          <cell r="AF3698">
            <v>0</v>
          </cell>
          <cell r="AG3698">
            <v>0</v>
          </cell>
          <cell r="AH3698">
            <v>0</v>
          </cell>
          <cell r="AI3698">
            <v>0</v>
          </cell>
          <cell r="AJ3698">
            <v>0</v>
          </cell>
          <cell r="AK3698">
            <v>0</v>
          </cell>
          <cell r="AL3698">
            <v>0</v>
          </cell>
          <cell r="AM3698">
            <v>0</v>
          </cell>
          <cell r="AN3698">
            <v>0</v>
          </cell>
          <cell r="AO3698">
            <v>2258.9299999999998</v>
          </cell>
          <cell r="AP3698">
            <v>2258.9299999999998</v>
          </cell>
          <cell r="AQ3698">
            <v>2258.9299999999998</v>
          </cell>
          <cell r="AR3698">
            <v>2258.9299999999998</v>
          </cell>
          <cell r="AS3698">
            <v>2258.9299999999998</v>
          </cell>
          <cell r="AT3698">
            <v>2258.9299999999998</v>
          </cell>
          <cell r="AU3698">
            <v>2258.9299999999998</v>
          </cell>
          <cell r="AV3698">
            <v>2258.9299999999998</v>
          </cell>
          <cell r="AW3698">
            <v>2258.9299999999998</v>
          </cell>
          <cell r="AX3698">
            <v>2258.9299999999998</v>
          </cell>
          <cell r="AY3698">
            <v>2258.9299999999998</v>
          </cell>
          <cell r="AZ3698">
            <v>2258.9299999999998</v>
          </cell>
          <cell r="BA3698">
            <v>2258.9299999999998</v>
          </cell>
          <cell r="BB3698">
            <v>2258.9299999999998</v>
          </cell>
          <cell r="BC3698">
            <v>2258.9299999999998</v>
          </cell>
          <cell r="BD3698">
            <v>0</v>
          </cell>
          <cell r="BE3698">
            <v>0</v>
          </cell>
          <cell r="BF3698">
            <v>0</v>
          </cell>
          <cell r="BG3698">
            <v>0</v>
          </cell>
          <cell r="BH3698">
            <v>0</v>
          </cell>
          <cell r="BI3698">
            <v>0</v>
          </cell>
          <cell r="BJ3698">
            <v>0</v>
          </cell>
          <cell r="BK3698">
            <v>0</v>
          </cell>
          <cell r="BL3698">
            <v>0</v>
          </cell>
        </row>
        <row r="3699">
          <cell r="B3699" t="str">
            <v>2.2.04.01.00010</v>
          </cell>
          <cell r="C3699" t="str">
            <v xml:space="preserve">BAFERTIL BAHIA FERTILIZANTES LTDA                 </v>
          </cell>
          <cell r="D3699">
            <v>5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4758.12</v>
          </cell>
          <cell r="R3699">
            <v>4758.12</v>
          </cell>
          <cell r="S3699">
            <v>4758.12</v>
          </cell>
          <cell r="T3699">
            <v>4758.12</v>
          </cell>
          <cell r="U3699">
            <v>4758.12</v>
          </cell>
          <cell r="V3699">
            <v>4758.12</v>
          </cell>
          <cell r="W3699">
            <v>4758.12</v>
          </cell>
          <cell r="X3699">
            <v>4758.12</v>
          </cell>
          <cell r="Y3699">
            <v>4758.12</v>
          </cell>
          <cell r="Z3699">
            <v>4758.12</v>
          </cell>
          <cell r="AA3699">
            <v>4758.12</v>
          </cell>
          <cell r="AB3699">
            <v>4758.12</v>
          </cell>
          <cell r="AC3699">
            <v>0</v>
          </cell>
          <cell r="AD3699">
            <v>0</v>
          </cell>
          <cell r="AE3699">
            <v>0</v>
          </cell>
          <cell r="AF3699">
            <v>0</v>
          </cell>
          <cell r="AG3699">
            <v>0</v>
          </cell>
          <cell r="AH3699">
            <v>0</v>
          </cell>
          <cell r="AI3699">
            <v>0</v>
          </cell>
          <cell r="AJ3699">
            <v>0</v>
          </cell>
          <cell r="AK3699">
            <v>0</v>
          </cell>
          <cell r="AL3699">
            <v>0</v>
          </cell>
          <cell r="AM3699">
            <v>0</v>
          </cell>
          <cell r="AN3699">
            <v>0</v>
          </cell>
          <cell r="AO3699">
            <v>4758.12</v>
          </cell>
          <cell r="AP3699">
            <v>4758.12</v>
          </cell>
          <cell r="AQ3699">
            <v>4758.12</v>
          </cell>
          <cell r="AR3699">
            <v>4758.12</v>
          </cell>
          <cell r="AS3699">
            <v>4758.12</v>
          </cell>
          <cell r="AT3699">
            <v>4758.12</v>
          </cell>
          <cell r="AU3699">
            <v>4758.12</v>
          </cell>
          <cell r="AV3699">
            <v>4758.12</v>
          </cell>
          <cell r="AW3699">
            <v>4758.12</v>
          </cell>
          <cell r="AX3699">
            <v>4758.12</v>
          </cell>
          <cell r="AY3699">
            <v>4758.12</v>
          </cell>
          <cell r="AZ3699">
            <v>4758.12</v>
          </cell>
          <cell r="BA3699">
            <v>4758.12</v>
          </cell>
          <cell r="BB3699">
            <v>4758.12</v>
          </cell>
          <cell r="BC3699">
            <v>4758.12</v>
          </cell>
          <cell r="BD3699">
            <v>0</v>
          </cell>
          <cell r="BE3699">
            <v>0</v>
          </cell>
          <cell r="BF3699">
            <v>0</v>
          </cell>
          <cell r="BG3699">
            <v>0</v>
          </cell>
          <cell r="BH3699">
            <v>0</v>
          </cell>
          <cell r="BI3699">
            <v>0</v>
          </cell>
          <cell r="BJ3699">
            <v>0</v>
          </cell>
          <cell r="BK3699">
            <v>0</v>
          </cell>
          <cell r="BL3699">
            <v>0</v>
          </cell>
        </row>
        <row r="3700">
          <cell r="B3700" t="str">
            <v>2.2.04.01.00011</v>
          </cell>
          <cell r="C3700" t="str">
            <v xml:space="preserve">BOUTIN                                            </v>
          </cell>
          <cell r="D3700">
            <v>5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  <cell r="AO3700">
            <v>0</v>
          </cell>
          <cell r="AP3700">
            <v>0</v>
          </cell>
          <cell r="AQ3700">
            <v>0</v>
          </cell>
          <cell r="AR3700">
            <v>0</v>
          </cell>
          <cell r="AS3700">
            <v>0</v>
          </cell>
          <cell r="AT3700">
            <v>0</v>
          </cell>
          <cell r="AU3700">
            <v>0</v>
          </cell>
          <cell r="AV3700">
            <v>0</v>
          </cell>
          <cell r="AW3700">
            <v>0</v>
          </cell>
          <cell r="AX3700">
            <v>0</v>
          </cell>
          <cell r="AY3700">
            <v>0</v>
          </cell>
          <cell r="AZ3700">
            <v>0</v>
          </cell>
          <cell r="BA3700">
            <v>0</v>
          </cell>
          <cell r="BB3700">
            <v>0</v>
          </cell>
          <cell r="BC3700">
            <v>902.3</v>
          </cell>
          <cell r="BD3700">
            <v>0</v>
          </cell>
          <cell r="BE3700">
            <v>0</v>
          </cell>
          <cell r="BF3700">
            <v>0</v>
          </cell>
          <cell r="BG3700">
            <v>0</v>
          </cell>
          <cell r="BH3700">
            <v>0</v>
          </cell>
          <cell r="BI3700">
            <v>0</v>
          </cell>
          <cell r="BJ3700">
            <v>0</v>
          </cell>
          <cell r="BK3700">
            <v>0</v>
          </cell>
          <cell r="BL3700">
            <v>0</v>
          </cell>
        </row>
        <row r="3701">
          <cell r="B3701" t="str">
            <v>2.2.04.01.00012</v>
          </cell>
          <cell r="C3701" t="str">
            <v xml:space="preserve">CAMPOS GERAIS                                     </v>
          </cell>
          <cell r="D3701">
            <v>5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  <cell r="AO3701">
            <v>0</v>
          </cell>
          <cell r="AP3701">
            <v>0</v>
          </cell>
          <cell r="AQ3701">
            <v>0</v>
          </cell>
          <cell r="AR3701">
            <v>0</v>
          </cell>
          <cell r="AS3701">
            <v>0</v>
          </cell>
          <cell r="AT3701">
            <v>0</v>
          </cell>
          <cell r="AU3701">
            <v>0</v>
          </cell>
          <cell r="AV3701">
            <v>0</v>
          </cell>
          <cell r="AW3701">
            <v>0</v>
          </cell>
          <cell r="AX3701">
            <v>0</v>
          </cell>
          <cell r="AY3701">
            <v>0</v>
          </cell>
          <cell r="AZ3701">
            <v>0</v>
          </cell>
          <cell r="BA3701">
            <v>0</v>
          </cell>
          <cell r="BB3701">
            <v>0</v>
          </cell>
          <cell r="BC3701">
            <v>0</v>
          </cell>
          <cell r="BD3701">
            <v>0</v>
          </cell>
          <cell r="BE3701">
            <v>0</v>
          </cell>
          <cell r="BF3701">
            <v>0</v>
          </cell>
          <cell r="BG3701">
            <v>0</v>
          </cell>
          <cell r="BH3701">
            <v>0</v>
          </cell>
          <cell r="BI3701">
            <v>0</v>
          </cell>
          <cell r="BJ3701">
            <v>0</v>
          </cell>
          <cell r="BK3701">
            <v>0</v>
          </cell>
          <cell r="BL3701">
            <v>0</v>
          </cell>
        </row>
        <row r="3702">
          <cell r="B3702" t="str">
            <v>2.2.04.01.00013</v>
          </cell>
          <cell r="C3702" t="str">
            <v xml:space="preserve">COMFEL COM.IND.FERREIRA LTDA                      </v>
          </cell>
          <cell r="D3702">
            <v>5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  <cell r="Q3702">
            <v>617.52</v>
          </cell>
          <cell r="R3702">
            <v>617.52</v>
          </cell>
          <cell r="S3702">
            <v>617.52</v>
          </cell>
          <cell r="T3702">
            <v>617.52</v>
          </cell>
          <cell r="U3702">
            <v>617.52</v>
          </cell>
          <cell r="V3702">
            <v>617.52</v>
          </cell>
          <cell r="W3702">
            <v>617.52</v>
          </cell>
          <cell r="X3702">
            <v>617.52</v>
          </cell>
          <cell r="Y3702">
            <v>617.52</v>
          </cell>
          <cell r="Z3702">
            <v>617.52</v>
          </cell>
          <cell r="AA3702">
            <v>617.52</v>
          </cell>
          <cell r="AB3702">
            <v>617.52</v>
          </cell>
          <cell r="AC3702">
            <v>0</v>
          </cell>
          <cell r="AD3702">
            <v>0</v>
          </cell>
          <cell r="AE3702">
            <v>0</v>
          </cell>
          <cell r="AF3702">
            <v>0</v>
          </cell>
          <cell r="AG3702">
            <v>0</v>
          </cell>
          <cell r="AH3702">
            <v>0</v>
          </cell>
          <cell r="AI3702">
            <v>0</v>
          </cell>
          <cell r="AJ3702">
            <v>0</v>
          </cell>
          <cell r="AK3702">
            <v>0</v>
          </cell>
          <cell r="AL3702">
            <v>0</v>
          </cell>
          <cell r="AM3702">
            <v>0</v>
          </cell>
          <cell r="AN3702">
            <v>0</v>
          </cell>
          <cell r="AO3702">
            <v>617.52</v>
          </cell>
          <cell r="AP3702">
            <v>617.52</v>
          </cell>
          <cell r="AQ3702">
            <v>617.52</v>
          </cell>
          <cell r="AR3702">
            <v>617.52</v>
          </cell>
          <cell r="AS3702">
            <v>617.52</v>
          </cell>
          <cell r="AT3702">
            <v>617.52</v>
          </cell>
          <cell r="AU3702">
            <v>617.52</v>
          </cell>
          <cell r="AV3702">
            <v>617.52</v>
          </cell>
          <cell r="AW3702">
            <v>617.52</v>
          </cell>
          <cell r="AX3702">
            <v>617.52</v>
          </cell>
          <cell r="AY3702">
            <v>617.52</v>
          </cell>
          <cell r="AZ3702">
            <v>617.52</v>
          </cell>
          <cell r="BA3702">
            <v>617.52</v>
          </cell>
          <cell r="BB3702">
            <v>617.52</v>
          </cell>
          <cell r="BC3702">
            <v>617.52</v>
          </cell>
          <cell r="BD3702">
            <v>0</v>
          </cell>
          <cell r="BE3702">
            <v>0</v>
          </cell>
          <cell r="BF3702">
            <v>0</v>
          </cell>
          <cell r="BG3702">
            <v>0</v>
          </cell>
          <cell r="BH3702">
            <v>0</v>
          </cell>
          <cell r="BI3702">
            <v>0</v>
          </cell>
          <cell r="BJ3702">
            <v>0</v>
          </cell>
          <cell r="BK3702">
            <v>0</v>
          </cell>
          <cell r="BL3702">
            <v>0</v>
          </cell>
        </row>
        <row r="3703">
          <cell r="B3703" t="str">
            <v>2.2.04.01.00014</v>
          </cell>
          <cell r="C3703" t="str">
            <v xml:space="preserve">COMIGO COOP.M.P.LTDA                              </v>
          </cell>
          <cell r="D3703">
            <v>5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  <cell r="O3703">
            <v>0</v>
          </cell>
          <cell r="P3703">
            <v>0</v>
          </cell>
          <cell r="Q3703">
            <v>1340.44</v>
          </cell>
          <cell r="R3703">
            <v>1340.44</v>
          </cell>
          <cell r="S3703">
            <v>1340.44</v>
          </cell>
          <cell r="T3703">
            <v>1340.44</v>
          </cell>
          <cell r="U3703">
            <v>1340.44</v>
          </cell>
          <cell r="V3703">
            <v>1340.44</v>
          </cell>
          <cell r="W3703">
            <v>1340.44</v>
          </cell>
          <cell r="X3703">
            <v>1340.44</v>
          </cell>
          <cell r="Y3703">
            <v>1340.44</v>
          </cell>
          <cell r="Z3703">
            <v>1340.44</v>
          </cell>
          <cell r="AA3703">
            <v>1340.44</v>
          </cell>
          <cell r="AB3703">
            <v>1340.44</v>
          </cell>
          <cell r="AC3703">
            <v>0</v>
          </cell>
          <cell r="AD3703">
            <v>0</v>
          </cell>
          <cell r="AE3703">
            <v>0</v>
          </cell>
          <cell r="AF3703">
            <v>0</v>
          </cell>
          <cell r="AG3703">
            <v>0</v>
          </cell>
          <cell r="AH3703">
            <v>0</v>
          </cell>
          <cell r="AI3703">
            <v>0</v>
          </cell>
          <cell r="AJ3703">
            <v>0</v>
          </cell>
          <cell r="AK3703">
            <v>0</v>
          </cell>
          <cell r="AL3703">
            <v>0</v>
          </cell>
          <cell r="AM3703">
            <v>0</v>
          </cell>
          <cell r="AN3703">
            <v>0</v>
          </cell>
          <cell r="AO3703">
            <v>13946.7</v>
          </cell>
          <cell r="AP3703">
            <v>13946.7</v>
          </cell>
          <cell r="AQ3703">
            <v>13946.7</v>
          </cell>
          <cell r="AR3703">
            <v>13946.7</v>
          </cell>
          <cell r="AS3703">
            <v>13946.7</v>
          </cell>
          <cell r="AT3703">
            <v>13946.7</v>
          </cell>
          <cell r="AU3703">
            <v>13946.7</v>
          </cell>
          <cell r="AV3703">
            <v>13946.7</v>
          </cell>
          <cell r="AW3703">
            <v>13946.7</v>
          </cell>
          <cell r="AX3703">
            <v>13946.7</v>
          </cell>
          <cell r="AY3703">
            <v>13946.7</v>
          </cell>
          <cell r="AZ3703">
            <v>13946.7</v>
          </cell>
          <cell r="BA3703">
            <v>13946.7</v>
          </cell>
          <cell r="BB3703">
            <v>13946.7</v>
          </cell>
          <cell r="BC3703">
            <v>13946.7</v>
          </cell>
          <cell r="BD3703">
            <v>0</v>
          </cell>
          <cell r="BE3703">
            <v>0</v>
          </cell>
          <cell r="BF3703">
            <v>0</v>
          </cell>
          <cell r="BG3703">
            <v>0</v>
          </cell>
          <cell r="BH3703">
            <v>0</v>
          </cell>
          <cell r="BI3703">
            <v>0</v>
          </cell>
          <cell r="BJ3703">
            <v>0</v>
          </cell>
          <cell r="BK3703">
            <v>0</v>
          </cell>
          <cell r="BL3703">
            <v>0</v>
          </cell>
        </row>
        <row r="3704">
          <cell r="B3704" t="str">
            <v>2.2.04.01.00015</v>
          </cell>
          <cell r="C3704" t="str">
            <v xml:space="preserve">COMISPLAN                                         </v>
          </cell>
          <cell r="D3704">
            <v>5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  <cell r="O3704">
            <v>0</v>
          </cell>
          <cell r="P3704">
            <v>0</v>
          </cell>
          <cell r="AO3704">
            <v>0</v>
          </cell>
          <cell r="AP3704">
            <v>0</v>
          </cell>
          <cell r="AQ3704">
            <v>0</v>
          </cell>
          <cell r="AR3704">
            <v>0</v>
          </cell>
          <cell r="AS3704">
            <v>0</v>
          </cell>
          <cell r="AT3704">
            <v>0</v>
          </cell>
          <cell r="AU3704">
            <v>0</v>
          </cell>
          <cell r="AV3704">
            <v>0</v>
          </cell>
          <cell r="AW3704">
            <v>0</v>
          </cell>
          <cell r="AX3704">
            <v>0</v>
          </cell>
          <cell r="AY3704">
            <v>0</v>
          </cell>
          <cell r="AZ3704">
            <v>0</v>
          </cell>
          <cell r="BA3704">
            <v>0</v>
          </cell>
          <cell r="BB3704">
            <v>0</v>
          </cell>
          <cell r="BC3704">
            <v>0</v>
          </cell>
          <cell r="BD3704">
            <v>0</v>
          </cell>
          <cell r="BE3704">
            <v>0</v>
          </cell>
          <cell r="BF3704">
            <v>0</v>
          </cell>
          <cell r="BG3704">
            <v>0</v>
          </cell>
          <cell r="BH3704">
            <v>0</v>
          </cell>
          <cell r="BI3704">
            <v>0</v>
          </cell>
          <cell r="BJ3704">
            <v>0</v>
          </cell>
          <cell r="BK3704">
            <v>0</v>
          </cell>
          <cell r="BL3704">
            <v>0</v>
          </cell>
        </row>
        <row r="3705">
          <cell r="B3705" t="str">
            <v>2.2.04.01.00016</v>
          </cell>
          <cell r="C3705" t="str">
            <v xml:space="preserve">COOPAVEL                                          </v>
          </cell>
          <cell r="D3705">
            <v>5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  <cell r="O3705">
            <v>0</v>
          </cell>
          <cell r="P3705">
            <v>0</v>
          </cell>
          <cell r="Q3705">
            <v>8642.6299999999992</v>
          </cell>
          <cell r="R3705">
            <v>8642.6299999999992</v>
          </cell>
          <cell r="S3705">
            <v>8642.6299999999992</v>
          </cell>
          <cell r="T3705">
            <v>8642.6299999999992</v>
          </cell>
          <cell r="U3705">
            <v>8642.6299999999992</v>
          </cell>
          <cell r="V3705">
            <v>8642.6299999999992</v>
          </cell>
          <cell r="W3705">
            <v>8642.6299999999992</v>
          </cell>
          <cell r="X3705">
            <v>8642.6299999999992</v>
          </cell>
          <cell r="Y3705">
            <v>8642.6299999999992</v>
          </cell>
          <cell r="Z3705">
            <v>8642.6299999999992</v>
          </cell>
          <cell r="AA3705">
            <v>8642.6299999999992</v>
          </cell>
          <cell r="AB3705">
            <v>8642.6299999999992</v>
          </cell>
          <cell r="AC3705">
            <v>0</v>
          </cell>
          <cell r="AD3705">
            <v>0</v>
          </cell>
          <cell r="AE3705">
            <v>0</v>
          </cell>
          <cell r="AF3705">
            <v>0</v>
          </cell>
          <cell r="AG3705">
            <v>0</v>
          </cell>
          <cell r="AH3705">
            <v>0</v>
          </cell>
          <cell r="AI3705">
            <v>0</v>
          </cell>
          <cell r="AJ3705">
            <v>0</v>
          </cell>
          <cell r="AK3705">
            <v>0</v>
          </cell>
          <cell r="AL3705">
            <v>0</v>
          </cell>
          <cell r="AM3705">
            <v>0</v>
          </cell>
          <cell r="AN3705">
            <v>0</v>
          </cell>
          <cell r="AO3705">
            <v>54308.86</v>
          </cell>
          <cell r="AP3705">
            <v>54308.86</v>
          </cell>
          <cell r="AQ3705">
            <v>54308.86</v>
          </cell>
          <cell r="AR3705">
            <v>54308.86</v>
          </cell>
          <cell r="AS3705">
            <v>54308.86</v>
          </cell>
          <cell r="AT3705">
            <v>54308.86</v>
          </cell>
          <cell r="AU3705">
            <v>54308.86</v>
          </cell>
          <cell r="AV3705">
            <v>54308.86</v>
          </cell>
          <cell r="AW3705">
            <v>54308.86</v>
          </cell>
          <cell r="AX3705">
            <v>55206.54</v>
          </cell>
          <cell r="AY3705">
            <v>55206.54</v>
          </cell>
          <cell r="AZ3705">
            <v>-17865.86</v>
          </cell>
          <cell r="BA3705">
            <v>-9170.58</v>
          </cell>
          <cell r="BB3705">
            <v>-9170.58</v>
          </cell>
          <cell r="BC3705">
            <v>-8745.6</v>
          </cell>
          <cell r="BD3705">
            <v>0</v>
          </cell>
          <cell r="BE3705">
            <v>0</v>
          </cell>
          <cell r="BF3705">
            <v>0</v>
          </cell>
          <cell r="BG3705">
            <v>0</v>
          </cell>
          <cell r="BH3705">
            <v>0</v>
          </cell>
          <cell r="BI3705">
            <v>0</v>
          </cell>
          <cell r="BJ3705">
            <v>0</v>
          </cell>
          <cell r="BK3705">
            <v>0</v>
          </cell>
          <cell r="BL3705">
            <v>0</v>
          </cell>
        </row>
        <row r="3706">
          <cell r="B3706" t="str">
            <v>2.2.04.01.00017</v>
          </cell>
          <cell r="C3706" t="str">
            <v xml:space="preserve">COOPERFERTIL                                      </v>
          </cell>
          <cell r="D3706">
            <v>5</v>
          </cell>
          <cell r="E3706">
            <v>0</v>
          </cell>
          <cell r="F3706">
            <v>0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  <cell r="O3706">
            <v>0</v>
          </cell>
          <cell r="P3706">
            <v>0</v>
          </cell>
          <cell r="Q3706">
            <v>1263.8800000000001</v>
          </cell>
          <cell r="R3706">
            <v>1263.8800000000001</v>
          </cell>
          <cell r="S3706">
            <v>1263.8800000000001</v>
          </cell>
          <cell r="T3706">
            <v>1263.8800000000001</v>
          </cell>
          <cell r="U3706">
            <v>1263.8800000000001</v>
          </cell>
          <cell r="V3706">
            <v>1263.8800000000001</v>
          </cell>
          <cell r="W3706">
            <v>1263.8800000000001</v>
          </cell>
          <cell r="X3706">
            <v>1263.8800000000001</v>
          </cell>
          <cell r="Y3706">
            <v>1263.8800000000001</v>
          </cell>
          <cell r="Z3706">
            <v>1263.8800000000001</v>
          </cell>
          <cell r="AA3706">
            <v>1263.8800000000001</v>
          </cell>
          <cell r="AB3706">
            <v>1263.8800000000001</v>
          </cell>
          <cell r="AC3706">
            <v>0</v>
          </cell>
          <cell r="AD3706">
            <v>0</v>
          </cell>
          <cell r="AE3706">
            <v>0</v>
          </cell>
          <cell r="AF3706">
            <v>0</v>
          </cell>
          <cell r="AG3706">
            <v>0</v>
          </cell>
          <cell r="AH3706">
            <v>0</v>
          </cell>
          <cell r="AI3706">
            <v>0</v>
          </cell>
          <cell r="AJ3706">
            <v>0</v>
          </cell>
          <cell r="AK3706">
            <v>0</v>
          </cell>
          <cell r="AL3706">
            <v>0</v>
          </cell>
          <cell r="AM3706">
            <v>0</v>
          </cell>
          <cell r="AN3706">
            <v>0</v>
          </cell>
          <cell r="AO3706">
            <v>-11050.98</v>
          </cell>
          <cell r="AP3706">
            <v>-11050.98</v>
          </cell>
          <cell r="AQ3706">
            <v>-11050.98</v>
          </cell>
          <cell r="AR3706">
            <v>-11050.98</v>
          </cell>
          <cell r="AS3706">
            <v>-11050.98</v>
          </cell>
          <cell r="AT3706">
            <v>-11050.98</v>
          </cell>
          <cell r="AU3706">
            <v>-11050.98</v>
          </cell>
          <cell r="AV3706">
            <v>-11050.98</v>
          </cell>
          <cell r="AW3706">
            <v>-11050.98</v>
          </cell>
          <cell r="AX3706">
            <v>-11050.98</v>
          </cell>
          <cell r="AY3706">
            <v>-11050.98</v>
          </cell>
          <cell r="AZ3706">
            <v>-11050.98</v>
          </cell>
          <cell r="BA3706">
            <v>-4302.1099999999997</v>
          </cell>
          <cell r="BB3706">
            <v>-4302.1099999999997</v>
          </cell>
          <cell r="BC3706">
            <v>-4302.1099999999997</v>
          </cell>
          <cell r="BD3706">
            <v>0</v>
          </cell>
          <cell r="BE3706">
            <v>0</v>
          </cell>
          <cell r="BF3706">
            <v>0</v>
          </cell>
          <cell r="BG3706">
            <v>0</v>
          </cell>
          <cell r="BH3706">
            <v>0</v>
          </cell>
          <cell r="BI3706">
            <v>0</v>
          </cell>
          <cell r="BJ3706">
            <v>0</v>
          </cell>
          <cell r="BK3706">
            <v>0</v>
          </cell>
          <cell r="BL3706">
            <v>0</v>
          </cell>
        </row>
        <row r="3707">
          <cell r="B3707" t="str">
            <v>2.2.04.01.00018</v>
          </cell>
          <cell r="C3707" t="str">
            <v xml:space="preserve">COOPIBI                                           </v>
          </cell>
          <cell r="D3707">
            <v>5</v>
          </cell>
          <cell r="E3707">
            <v>0</v>
          </cell>
          <cell r="F3707">
            <v>0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  <cell r="O3707">
            <v>0</v>
          </cell>
          <cell r="P3707">
            <v>0</v>
          </cell>
          <cell r="Q3707">
            <v>16.14</v>
          </cell>
          <cell r="R3707">
            <v>16.14</v>
          </cell>
          <cell r="S3707">
            <v>16.14</v>
          </cell>
          <cell r="T3707">
            <v>16.14</v>
          </cell>
          <cell r="U3707">
            <v>16.14</v>
          </cell>
          <cell r="V3707">
            <v>16.14</v>
          </cell>
          <cell r="W3707">
            <v>16.14</v>
          </cell>
          <cell r="X3707">
            <v>16.14</v>
          </cell>
          <cell r="Y3707">
            <v>16.14</v>
          </cell>
          <cell r="Z3707">
            <v>16.14</v>
          </cell>
          <cell r="AA3707">
            <v>16.14</v>
          </cell>
          <cell r="AB3707">
            <v>16.14</v>
          </cell>
          <cell r="AC3707">
            <v>0</v>
          </cell>
          <cell r="AD3707">
            <v>0</v>
          </cell>
          <cell r="AE3707">
            <v>0</v>
          </cell>
          <cell r="AF3707">
            <v>0</v>
          </cell>
          <cell r="AG3707">
            <v>0</v>
          </cell>
          <cell r="AH3707">
            <v>0</v>
          </cell>
          <cell r="AI3707">
            <v>0</v>
          </cell>
          <cell r="AJ3707">
            <v>0</v>
          </cell>
          <cell r="AK3707">
            <v>0</v>
          </cell>
          <cell r="AL3707">
            <v>0</v>
          </cell>
          <cell r="AM3707">
            <v>0</v>
          </cell>
          <cell r="AN3707">
            <v>0</v>
          </cell>
          <cell r="AO3707">
            <v>16.14</v>
          </cell>
          <cell r="AP3707">
            <v>16.14</v>
          </cell>
          <cell r="AQ3707">
            <v>16.14</v>
          </cell>
          <cell r="AR3707">
            <v>16.14</v>
          </cell>
          <cell r="AS3707">
            <v>16.14</v>
          </cell>
          <cell r="AT3707">
            <v>16.14</v>
          </cell>
          <cell r="AU3707">
            <v>16.14</v>
          </cell>
          <cell r="AV3707">
            <v>16.14</v>
          </cell>
          <cell r="AW3707">
            <v>16.14</v>
          </cell>
          <cell r="AX3707">
            <v>16.14</v>
          </cell>
          <cell r="AY3707">
            <v>16.14</v>
          </cell>
          <cell r="AZ3707">
            <v>16.14</v>
          </cell>
          <cell r="BA3707">
            <v>16.14</v>
          </cell>
          <cell r="BB3707">
            <v>16.14</v>
          </cell>
          <cell r="BC3707">
            <v>16.14</v>
          </cell>
          <cell r="BD3707">
            <v>0</v>
          </cell>
          <cell r="BE3707">
            <v>0</v>
          </cell>
          <cell r="BF3707">
            <v>0</v>
          </cell>
          <cell r="BG3707">
            <v>0</v>
          </cell>
          <cell r="BH3707">
            <v>0</v>
          </cell>
          <cell r="BI3707">
            <v>0</v>
          </cell>
          <cell r="BJ3707">
            <v>0</v>
          </cell>
          <cell r="BK3707">
            <v>0</v>
          </cell>
          <cell r="BL3707">
            <v>0</v>
          </cell>
        </row>
        <row r="3708">
          <cell r="B3708" t="str">
            <v>2.2.04.01.00019</v>
          </cell>
          <cell r="C3708" t="str">
            <v xml:space="preserve">COPAS                                             </v>
          </cell>
          <cell r="D3708">
            <v>5</v>
          </cell>
          <cell r="E3708">
            <v>0</v>
          </cell>
          <cell r="F3708">
            <v>0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11144.63</v>
          </cell>
          <cell r="R3708">
            <v>11144.63</v>
          </cell>
          <cell r="S3708">
            <v>11144.63</v>
          </cell>
          <cell r="T3708">
            <v>11144.63</v>
          </cell>
          <cell r="U3708">
            <v>11144.63</v>
          </cell>
          <cell r="V3708">
            <v>11144.63</v>
          </cell>
          <cell r="W3708">
            <v>11144.63</v>
          </cell>
          <cell r="X3708">
            <v>11144.63</v>
          </cell>
          <cell r="Y3708">
            <v>11144.63</v>
          </cell>
          <cell r="Z3708">
            <v>11144.63</v>
          </cell>
          <cell r="AA3708">
            <v>11144.63</v>
          </cell>
          <cell r="AB3708">
            <v>11144.63</v>
          </cell>
          <cell r="AC3708">
            <v>0</v>
          </cell>
          <cell r="AD3708">
            <v>0</v>
          </cell>
          <cell r="AE3708">
            <v>0</v>
          </cell>
          <cell r="AF3708">
            <v>0</v>
          </cell>
          <cell r="AG3708">
            <v>0</v>
          </cell>
          <cell r="AH3708">
            <v>0</v>
          </cell>
          <cell r="AI3708">
            <v>0</v>
          </cell>
          <cell r="AJ3708">
            <v>0</v>
          </cell>
          <cell r="AK3708">
            <v>0</v>
          </cell>
          <cell r="AL3708">
            <v>0</v>
          </cell>
          <cell r="AM3708">
            <v>0</v>
          </cell>
          <cell r="AN3708">
            <v>0</v>
          </cell>
          <cell r="AO3708">
            <v>11144.63</v>
          </cell>
          <cell r="AP3708">
            <v>11144.63</v>
          </cell>
          <cell r="AQ3708">
            <v>11144.63</v>
          </cell>
          <cell r="AR3708">
            <v>11144.63</v>
          </cell>
          <cell r="AS3708">
            <v>11144.63</v>
          </cell>
          <cell r="AT3708">
            <v>11144.63</v>
          </cell>
          <cell r="AU3708">
            <v>11144.63</v>
          </cell>
          <cell r="AV3708">
            <v>11144.63</v>
          </cell>
          <cell r="AW3708">
            <v>11144.63</v>
          </cell>
          <cell r="AX3708">
            <v>11144.63</v>
          </cell>
          <cell r="AY3708">
            <v>11144.63</v>
          </cell>
          <cell r="AZ3708">
            <v>11144.63</v>
          </cell>
          <cell r="BA3708">
            <v>11144.63</v>
          </cell>
          <cell r="BB3708">
            <v>11144.63</v>
          </cell>
          <cell r="BC3708">
            <v>11144.63</v>
          </cell>
          <cell r="BD3708">
            <v>0</v>
          </cell>
          <cell r="BE3708">
            <v>0</v>
          </cell>
          <cell r="BF3708">
            <v>0</v>
          </cell>
          <cell r="BG3708">
            <v>0</v>
          </cell>
          <cell r="BH3708">
            <v>0</v>
          </cell>
          <cell r="BI3708">
            <v>0</v>
          </cell>
          <cell r="BJ3708">
            <v>0</v>
          </cell>
          <cell r="BK3708">
            <v>0</v>
          </cell>
          <cell r="BL3708">
            <v>0</v>
          </cell>
        </row>
        <row r="3709">
          <cell r="B3709" t="str">
            <v>2.2.04.01.00020</v>
          </cell>
          <cell r="C3709" t="str">
            <v xml:space="preserve">COPERNUTRI IND. COM. DE FERTIL. LTDA              </v>
          </cell>
          <cell r="D3709">
            <v>5</v>
          </cell>
          <cell r="E3709">
            <v>0</v>
          </cell>
          <cell r="F3709">
            <v>0</v>
          </cell>
          <cell r="G3709">
            <v>0</v>
          </cell>
          <cell r="H3709">
            <v>0</v>
          </cell>
          <cell r="I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  <cell r="O3709">
            <v>0</v>
          </cell>
          <cell r="P3709">
            <v>0</v>
          </cell>
          <cell r="AO3709">
            <v>134.72999999999999</v>
          </cell>
          <cell r="AP3709">
            <v>134.72999999999999</v>
          </cell>
          <cell r="AQ3709">
            <v>134.72999999999999</v>
          </cell>
          <cell r="AR3709">
            <v>134.72999999999999</v>
          </cell>
          <cell r="AS3709">
            <v>134.72999999999999</v>
          </cell>
          <cell r="AT3709">
            <v>134.72999999999999</v>
          </cell>
          <cell r="AU3709">
            <v>134.72999999999999</v>
          </cell>
          <cell r="AV3709">
            <v>134.72999999999999</v>
          </cell>
          <cell r="AW3709">
            <v>134.72999999999999</v>
          </cell>
          <cell r="AX3709">
            <v>134.72999999999999</v>
          </cell>
          <cell r="AY3709">
            <v>134.72999999999999</v>
          </cell>
          <cell r="AZ3709">
            <v>134.72999999999999</v>
          </cell>
          <cell r="BA3709">
            <v>18573.38</v>
          </cell>
          <cell r="BB3709">
            <v>18573.38</v>
          </cell>
          <cell r="BC3709">
            <v>18573.38</v>
          </cell>
          <cell r="BD3709">
            <v>0</v>
          </cell>
          <cell r="BE3709">
            <v>0</v>
          </cell>
          <cell r="BF3709">
            <v>0</v>
          </cell>
          <cell r="BG3709">
            <v>0</v>
          </cell>
          <cell r="BH3709">
            <v>0</v>
          </cell>
          <cell r="BI3709">
            <v>0</v>
          </cell>
          <cell r="BJ3709">
            <v>0</v>
          </cell>
          <cell r="BK3709">
            <v>0</v>
          </cell>
          <cell r="BL3709">
            <v>0</v>
          </cell>
        </row>
        <row r="3710">
          <cell r="B3710" t="str">
            <v>2.2.04.01.00021</v>
          </cell>
          <cell r="C3710" t="str">
            <v xml:space="preserve">COTAPEL                                           </v>
          </cell>
          <cell r="D3710">
            <v>5</v>
          </cell>
          <cell r="E3710">
            <v>0</v>
          </cell>
          <cell r="F3710">
            <v>0</v>
          </cell>
          <cell r="G3710">
            <v>0</v>
          </cell>
          <cell r="H3710">
            <v>0</v>
          </cell>
          <cell r="I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  <cell r="O3710">
            <v>0</v>
          </cell>
          <cell r="P3710">
            <v>0</v>
          </cell>
          <cell r="Q3710">
            <v>24.21</v>
          </cell>
          <cell r="R3710">
            <v>24.21</v>
          </cell>
          <cell r="S3710">
            <v>24.21</v>
          </cell>
          <cell r="T3710">
            <v>24.21</v>
          </cell>
          <cell r="U3710">
            <v>24.21</v>
          </cell>
          <cell r="V3710">
            <v>24.21</v>
          </cell>
          <cell r="W3710">
            <v>24.21</v>
          </cell>
          <cell r="X3710">
            <v>24.21</v>
          </cell>
          <cell r="Y3710">
            <v>24.21</v>
          </cell>
          <cell r="Z3710">
            <v>24.21</v>
          </cell>
          <cell r="AA3710">
            <v>24.21</v>
          </cell>
          <cell r="AB3710">
            <v>24.21</v>
          </cell>
          <cell r="AC3710">
            <v>0</v>
          </cell>
          <cell r="AD3710">
            <v>0</v>
          </cell>
          <cell r="AE3710">
            <v>0</v>
          </cell>
          <cell r="AF3710">
            <v>0</v>
          </cell>
          <cell r="AG3710">
            <v>0</v>
          </cell>
          <cell r="AH3710">
            <v>0</v>
          </cell>
          <cell r="AI3710">
            <v>0</v>
          </cell>
          <cell r="AJ3710">
            <v>0</v>
          </cell>
          <cell r="AK3710">
            <v>0</v>
          </cell>
          <cell r="AL3710">
            <v>0</v>
          </cell>
          <cell r="AM3710">
            <v>0</v>
          </cell>
          <cell r="AN3710">
            <v>0</v>
          </cell>
          <cell r="AO3710">
            <v>24.21</v>
          </cell>
          <cell r="AP3710">
            <v>24.21</v>
          </cell>
          <cell r="AQ3710">
            <v>24.21</v>
          </cell>
          <cell r="AR3710">
            <v>24.21</v>
          </cell>
          <cell r="AS3710">
            <v>24.21</v>
          </cell>
          <cell r="AT3710">
            <v>24.21</v>
          </cell>
          <cell r="AU3710">
            <v>24.21</v>
          </cell>
          <cell r="AV3710">
            <v>24.21</v>
          </cell>
          <cell r="AW3710">
            <v>24.21</v>
          </cell>
          <cell r="AX3710">
            <v>24.21</v>
          </cell>
          <cell r="AY3710">
            <v>24.21</v>
          </cell>
          <cell r="AZ3710">
            <v>24.21</v>
          </cell>
          <cell r="BA3710">
            <v>24.21</v>
          </cell>
          <cell r="BB3710">
            <v>24.21</v>
          </cell>
          <cell r="BC3710">
            <v>24.21</v>
          </cell>
          <cell r="BD3710">
            <v>0</v>
          </cell>
          <cell r="BE3710">
            <v>0</v>
          </cell>
          <cell r="BF3710">
            <v>0</v>
          </cell>
          <cell r="BG3710">
            <v>0</v>
          </cell>
          <cell r="BH3710">
            <v>0</v>
          </cell>
          <cell r="BI3710">
            <v>0</v>
          </cell>
          <cell r="BJ3710">
            <v>0</v>
          </cell>
          <cell r="BK3710">
            <v>0</v>
          </cell>
          <cell r="BL3710">
            <v>0</v>
          </cell>
        </row>
        <row r="3711">
          <cell r="B3711" t="str">
            <v>2.2.04.01.00022</v>
          </cell>
          <cell r="C3711" t="str">
            <v xml:space="preserve">COTIA                                             </v>
          </cell>
          <cell r="D3711">
            <v>5</v>
          </cell>
          <cell r="E3711">
            <v>0</v>
          </cell>
          <cell r="F3711">
            <v>0</v>
          </cell>
          <cell r="G3711">
            <v>0</v>
          </cell>
          <cell r="H3711">
            <v>0</v>
          </cell>
          <cell r="I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  <cell r="O3711">
            <v>0</v>
          </cell>
          <cell r="P3711">
            <v>0</v>
          </cell>
          <cell r="AO3711">
            <v>0</v>
          </cell>
          <cell r="AP3711">
            <v>0</v>
          </cell>
          <cell r="AQ3711">
            <v>0</v>
          </cell>
          <cell r="AR3711">
            <v>0</v>
          </cell>
          <cell r="AS3711">
            <v>0</v>
          </cell>
          <cell r="AT3711">
            <v>0</v>
          </cell>
          <cell r="AU3711">
            <v>0</v>
          </cell>
          <cell r="AV3711">
            <v>0</v>
          </cell>
          <cell r="AW3711">
            <v>0</v>
          </cell>
          <cell r="AX3711">
            <v>0</v>
          </cell>
          <cell r="AY3711">
            <v>0</v>
          </cell>
          <cell r="AZ3711">
            <v>0</v>
          </cell>
          <cell r="BA3711">
            <v>0</v>
          </cell>
          <cell r="BB3711">
            <v>0</v>
          </cell>
          <cell r="BC3711">
            <v>0</v>
          </cell>
          <cell r="BD3711">
            <v>0</v>
          </cell>
          <cell r="BE3711">
            <v>0</v>
          </cell>
          <cell r="BF3711">
            <v>0</v>
          </cell>
          <cell r="BG3711">
            <v>0</v>
          </cell>
          <cell r="BH3711">
            <v>0</v>
          </cell>
          <cell r="BI3711">
            <v>0</v>
          </cell>
          <cell r="BJ3711">
            <v>0</v>
          </cell>
          <cell r="BK3711">
            <v>0</v>
          </cell>
          <cell r="BL3711">
            <v>0</v>
          </cell>
        </row>
        <row r="3712">
          <cell r="B3712" t="str">
            <v>2.2.04.01.00023</v>
          </cell>
          <cell r="C3712" t="str">
            <v xml:space="preserve">COTRIGUACU                                        </v>
          </cell>
          <cell r="D3712">
            <v>5</v>
          </cell>
          <cell r="E3712">
            <v>0</v>
          </cell>
          <cell r="F3712">
            <v>0</v>
          </cell>
          <cell r="G3712">
            <v>0</v>
          </cell>
          <cell r="H3712">
            <v>0</v>
          </cell>
          <cell r="I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  <cell r="O3712">
            <v>0</v>
          </cell>
          <cell r="P3712">
            <v>0</v>
          </cell>
          <cell r="Q3712">
            <v>7745.6</v>
          </cell>
          <cell r="R3712">
            <v>7745.6</v>
          </cell>
          <cell r="S3712">
            <v>7745.6</v>
          </cell>
          <cell r="T3712">
            <v>7745.6</v>
          </cell>
          <cell r="U3712">
            <v>7745.6</v>
          </cell>
          <cell r="V3712">
            <v>7745.6</v>
          </cell>
          <cell r="W3712">
            <v>7745.6</v>
          </cell>
          <cell r="X3712">
            <v>7745.6</v>
          </cell>
          <cell r="Y3712">
            <v>7745.6</v>
          </cell>
          <cell r="Z3712">
            <v>7745.6</v>
          </cell>
          <cell r="AA3712">
            <v>7745.6</v>
          </cell>
          <cell r="AB3712">
            <v>7745.6</v>
          </cell>
          <cell r="AC3712">
            <v>0</v>
          </cell>
          <cell r="AD3712">
            <v>0</v>
          </cell>
          <cell r="AE3712">
            <v>0</v>
          </cell>
          <cell r="AF3712">
            <v>0</v>
          </cell>
          <cell r="AG3712">
            <v>0</v>
          </cell>
          <cell r="AH3712">
            <v>0</v>
          </cell>
          <cell r="AI3712">
            <v>0</v>
          </cell>
          <cell r="AJ3712">
            <v>0</v>
          </cell>
          <cell r="AK3712">
            <v>0</v>
          </cell>
          <cell r="AL3712">
            <v>0</v>
          </cell>
          <cell r="AM3712">
            <v>0</v>
          </cell>
          <cell r="AN3712">
            <v>0</v>
          </cell>
          <cell r="AO3712">
            <v>7745.6</v>
          </cell>
          <cell r="AP3712">
            <v>7745.6</v>
          </cell>
          <cell r="AQ3712">
            <v>7745.6</v>
          </cell>
          <cell r="AR3712">
            <v>7745.6</v>
          </cell>
          <cell r="AS3712">
            <v>7745.6</v>
          </cell>
          <cell r="AT3712">
            <v>7745.6</v>
          </cell>
          <cell r="AU3712">
            <v>7745.6</v>
          </cell>
          <cell r="AV3712">
            <v>7745.6</v>
          </cell>
          <cell r="AW3712">
            <v>7745.6</v>
          </cell>
          <cell r="AX3712">
            <v>7745.6</v>
          </cell>
          <cell r="AY3712">
            <v>7745.6</v>
          </cell>
          <cell r="AZ3712">
            <v>7745.6</v>
          </cell>
          <cell r="BA3712">
            <v>7745.6</v>
          </cell>
          <cell r="BB3712">
            <v>7745.6</v>
          </cell>
          <cell r="BC3712">
            <v>7745.6</v>
          </cell>
          <cell r="BD3712">
            <v>0</v>
          </cell>
          <cell r="BE3712">
            <v>0</v>
          </cell>
          <cell r="BF3712">
            <v>0</v>
          </cell>
          <cell r="BG3712">
            <v>0</v>
          </cell>
          <cell r="BH3712">
            <v>0</v>
          </cell>
          <cell r="BI3712">
            <v>0</v>
          </cell>
          <cell r="BJ3712">
            <v>0</v>
          </cell>
          <cell r="BK3712">
            <v>0</v>
          </cell>
          <cell r="BL3712">
            <v>0</v>
          </cell>
        </row>
        <row r="3713">
          <cell r="B3713" t="str">
            <v>2.2.04.01.00024</v>
          </cell>
          <cell r="C3713" t="str">
            <v xml:space="preserve">COTRIJAL                                          </v>
          </cell>
          <cell r="D3713">
            <v>5</v>
          </cell>
          <cell r="E3713">
            <v>0</v>
          </cell>
          <cell r="F3713">
            <v>0</v>
          </cell>
          <cell r="G3713">
            <v>0</v>
          </cell>
          <cell r="H3713">
            <v>0</v>
          </cell>
          <cell r="I3713">
            <v>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48.43</v>
          </cell>
          <cell r="R3713">
            <v>48.43</v>
          </cell>
          <cell r="S3713">
            <v>48.43</v>
          </cell>
          <cell r="T3713">
            <v>48.43</v>
          </cell>
          <cell r="U3713">
            <v>48.43</v>
          </cell>
          <cell r="V3713">
            <v>48.43</v>
          </cell>
          <cell r="W3713">
            <v>48.43</v>
          </cell>
          <cell r="X3713">
            <v>48.43</v>
          </cell>
          <cell r="Y3713">
            <v>48.43</v>
          </cell>
          <cell r="Z3713">
            <v>48.43</v>
          </cell>
          <cell r="AA3713">
            <v>48.43</v>
          </cell>
          <cell r="AB3713">
            <v>48.43</v>
          </cell>
          <cell r="AC3713">
            <v>0</v>
          </cell>
          <cell r="AD3713">
            <v>0</v>
          </cell>
          <cell r="AE3713">
            <v>0</v>
          </cell>
          <cell r="AF3713">
            <v>0</v>
          </cell>
          <cell r="AG3713">
            <v>0</v>
          </cell>
          <cell r="AH3713">
            <v>0</v>
          </cell>
          <cell r="AI3713">
            <v>0</v>
          </cell>
          <cell r="AJ3713">
            <v>0</v>
          </cell>
          <cell r="AK3713">
            <v>0</v>
          </cell>
          <cell r="AL3713">
            <v>0</v>
          </cell>
          <cell r="AM3713">
            <v>0</v>
          </cell>
          <cell r="AN3713">
            <v>0</v>
          </cell>
          <cell r="AO3713">
            <v>48.43</v>
          </cell>
          <cell r="AP3713">
            <v>48.43</v>
          </cell>
          <cell r="AQ3713">
            <v>48.43</v>
          </cell>
          <cell r="AR3713">
            <v>48.43</v>
          </cell>
          <cell r="AS3713">
            <v>48.43</v>
          </cell>
          <cell r="AT3713">
            <v>48.43</v>
          </cell>
          <cell r="AU3713">
            <v>48.43</v>
          </cell>
          <cell r="AV3713">
            <v>48.43</v>
          </cell>
          <cell r="AW3713">
            <v>48.43</v>
          </cell>
          <cell r="AX3713">
            <v>48.43</v>
          </cell>
          <cell r="AY3713">
            <v>48.43</v>
          </cell>
          <cell r="AZ3713">
            <v>48.43</v>
          </cell>
          <cell r="BA3713">
            <v>48.43</v>
          </cell>
          <cell r="BB3713">
            <v>48.43</v>
          </cell>
          <cell r="BC3713">
            <v>48.43</v>
          </cell>
          <cell r="BD3713">
            <v>0</v>
          </cell>
          <cell r="BE3713">
            <v>0</v>
          </cell>
          <cell r="BF3713">
            <v>0</v>
          </cell>
          <cell r="BG3713">
            <v>0</v>
          </cell>
          <cell r="BH3713">
            <v>0</v>
          </cell>
          <cell r="BI3713">
            <v>0</v>
          </cell>
          <cell r="BJ3713">
            <v>0</v>
          </cell>
          <cell r="BK3713">
            <v>0</v>
          </cell>
          <cell r="BL3713">
            <v>0</v>
          </cell>
        </row>
        <row r="3714">
          <cell r="B3714" t="str">
            <v>2.2.04.01.00025</v>
          </cell>
          <cell r="C3714" t="str">
            <v xml:space="preserve">COTRIJUI                                          </v>
          </cell>
          <cell r="D3714">
            <v>5</v>
          </cell>
          <cell r="E3714">
            <v>0</v>
          </cell>
          <cell r="F3714">
            <v>0</v>
          </cell>
          <cell r="G3714">
            <v>0</v>
          </cell>
          <cell r="H3714">
            <v>0</v>
          </cell>
          <cell r="I3714">
            <v>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  <cell r="O3714">
            <v>0</v>
          </cell>
          <cell r="P3714">
            <v>0</v>
          </cell>
          <cell r="Q3714">
            <v>62.07</v>
          </cell>
          <cell r="R3714">
            <v>62.07</v>
          </cell>
          <cell r="S3714">
            <v>62.07</v>
          </cell>
          <cell r="T3714">
            <v>62.07</v>
          </cell>
          <cell r="U3714">
            <v>62.07</v>
          </cell>
          <cell r="V3714">
            <v>62.07</v>
          </cell>
          <cell r="W3714">
            <v>62.07</v>
          </cell>
          <cell r="X3714">
            <v>62.07</v>
          </cell>
          <cell r="Y3714">
            <v>62.07</v>
          </cell>
          <cell r="Z3714">
            <v>62.07</v>
          </cell>
          <cell r="AA3714">
            <v>62.07</v>
          </cell>
          <cell r="AB3714">
            <v>62.07</v>
          </cell>
          <cell r="AC3714">
            <v>0</v>
          </cell>
          <cell r="AD3714">
            <v>0</v>
          </cell>
          <cell r="AE3714">
            <v>0</v>
          </cell>
          <cell r="AF3714">
            <v>0</v>
          </cell>
          <cell r="AG3714">
            <v>0</v>
          </cell>
          <cell r="AH3714">
            <v>0</v>
          </cell>
          <cell r="AI3714">
            <v>0</v>
          </cell>
          <cell r="AJ3714">
            <v>0</v>
          </cell>
          <cell r="AK3714">
            <v>0</v>
          </cell>
          <cell r="AL3714">
            <v>0</v>
          </cell>
          <cell r="AM3714">
            <v>0</v>
          </cell>
          <cell r="AN3714">
            <v>0</v>
          </cell>
          <cell r="AO3714">
            <v>62.07</v>
          </cell>
          <cell r="AP3714">
            <v>62.07</v>
          </cell>
          <cell r="AQ3714">
            <v>62.07</v>
          </cell>
          <cell r="AR3714">
            <v>62.07</v>
          </cell>
          <cell r="AS3714">
            <v>62.07</v>
          </cell>
          <cell r="AT3714">
            <v>62.07</v>
          </cell>
          <cell r="AU3714">
            <v>62.07</v>
          </cell>
          <cell r="AV3714">
            <v>62.07</v>
          </cell>
          <cell r="AW3714">
            <v>62.07</v>
          </cell>
          <cell r="AX3714">
            <v>62.07</v>
          </cell>
          <cell r="AY3714">
            <v>62.07</v>
          </cell>
          <cell r="AZ3714">
            <v>62.07</v>
          </cell>
          <cell r="BA3714">
            <v>62.07</v>
          </cell>
          <cell r="BB3714">
            <v>62.07</v>
          </cell>
          <cell r="BC3714">
            <v>62.07</v>
          </cell>
          <cell r="BD3714">
            <v>0</v>
          </cell>
          <cell r="BE3714">
            <v>0</v>
          </cell>
          <cell r="BF3714">
            <v>0</v>
          </cell>
          <cell r="BG3714">
            <v>0</v>
          </cell>
          <cell r="BH3714">
            <v>0</v>
          </cell>
          <cell r="BI3714">
            <v>0</v>
          </cell>
          <cell r="BJ3714">
            <v>0</v>
          </cell>
          <cell r="BK3714">
            <v>0</v>
          </cell>
          <cell r="BL3714">
            <v>0</v>
          </cell>
        </row>
        <row r="3715">
          <cell r="B3715" t="str">
            <v>2.2.04.01.00026</v>
          </cell>
          <cell r="C3715" t="str">
            <v xml:space="preserve">COTRIMAIO                                         </v>
          </cell>
          <cell r="D3715">
            <v>5</v>
          </cell>
          <cell r="E3715">
            <v>0</v>
          </cell>
          <cell r="F3715">
            <v>0</v>
          </cell>
          <cell r="G3715">
            <v>0</v>
          </cell>
          <cell r="H3715">
            <v>0</v>
          </cell>
          <cell r="I3715">
            <v>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  <cell r="O3715">
            <v>0</v>
          </cell>
          <cell r="P3715">
            <v>0</v>
          </cell>
          <cell r="Q3715">
            <v>88.79</v>
          </cell>
          <cell r="R3715">
            <v>88.79</v>
          </cell>
          <cell r="S3715">
            <v>88.79</v>
          </cell>
          <cell r="T3715">
            <v>88.79</v>
          </cell>
          <cell r="U3715">
            <v>88.79</v>
          </cell>
          <cell r="V3715">
            <v>88.79</v>
          </cell>
          <cell r="W3715">
            <v>88.79</v>
          </cell>
          <cell r="X3715">
            <v>88.79</v>
          </cell>
          <cell r="Y3715">
            <v>88.79</v>
          </cell>
          <cell r="Z3715">
            <v>88.79</v>
          </cell>
          <cell r="AA3715">
            <v>88.79</v>
          </cell>
          <cell r="AB3715">
            <v>88.79</v>
          </cell>
          <cell r="AC3715">
            <v>0</v>
          </cell>
          <cell r="AD3715">
            <v>0</v>
          </cell>
          <cell r="AE3715">
            <v>0</v>
          </cell>
          <cell r="AF3715">
            <v>0</v>
          </cell>
          <cell r="AG3715">
            <v>0</v>
          </cell>
          <cell r="AH3715">
            <v>0</v>
          </cell>
          <cell r="AI3715">
            <v>0</v>
          </cell>
          <cell r="AJ3715">
            <v>0</v>
          </cell>
          <cell r="AK3715">
            <v>0</v>
          </cell>
          <cell r="AL3715">
            <v>0</v>
          </cell>
          <cell r="AM3715">
            <v>0</v>
          </cell>
          <cell r="AN3715">
            <v>0</v>
          </cell>
          <cell r="AO3715">
            <v>88.79</v>
          </cell>
          <cell r="AP3715">
            <v>88.79</v>
          </cell>
          <cell r="AQ3715">
            <v>88.79</v>
          </cell>
          <cell r="AR3715">
            <v>88.79</v>
          </cell>
          <cell r="AS3715">
            <v>88.79</v>
          </cell>
          <cell r="AT3715">
            <v>88.79</v>
          </cell>
          <cell r="AU3715">
            <v>88.79</v>
          </cell>
          <cell r="AV3715">
            <v>88.79</v>
          </cell>
          <cell r="AW3715">
            <v>88.79</v>
          </cell>
          <cell r="AX3715">
            <v>88.79</v>
          </cell>
          <cell r="AY3715">
            <v>88.79</v>
          </cell>
          <cell r="AZ3715">
            <v>88.79</v>
          </cell>
          <cell r="BA3715">
            <v>88.79</v>
          </cell>
          <cell r="BB3715">
            <v>88.79</v>
          </cell>
          <cell r="BC3715">
            <v>88.79</v>
          </cell>
          <cell r="BD3715">
            <v>0</v>
          </cell>
          <cell r="BE3715">
            <v>0</v>
          </cell>
          <cell r="BF3715">
            <v>0</v>
          </cell>
          <cell r="BG3715">
            <v>0</v>
          </cell>
          <cell r="BH3715">
            <v>0</v>
          </cell>
          <cell r="BI3715">
            <v>0</v>
          </cell>
          <cell r="BJ3715">
            <v>0</v>
          </cell>
          <cell r="BK3715">
            <v>0</v>
          </cell>
          <cell r="BL3715">
            <v>0</v>
          </cell>
        </row>
        <row r="3716">
          <cell r="B3716" t="str">
            <v>2.2.04.01.00027</v>
          </cell>
          <cell r="C3716" t="str">
            <v xml:space="preserve">COTRISAL                                          </v>
          </cell>
          <cell r="D3716">
            <v>5</v>
          </cell>
          <cell r="E3716">
            <v>0</v>
          </cell>
          <cell r="F3716">
            <v>0</v>
          </cell>
          <cell r="G3716">
            <v>0</v>
          </cell>
          <cell r="H3716">
            <v>0</v>
          </cell>
          <cell r="I3716">
            <v>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  <cell r="O3716">
            <v>0</v>
          </cell>
          <cell r="P3716">
            <v>0</v>
          </cell>
          <cell r="Q3716">
            <v>64.72</v>
          </cell>
          <cell r="R3716">
            <v>64.72</v>
          </cell>
          <cell r="S3716">
            <v>64.72</v>
          </cell>
          <cell r="T3716">
            <v>64.72</v>
          </cell>
          <cell r="U3716">
            <v>64.72</v>
          </cell>
          <cell r="V3716">
            <v>64.72</v>
          </cell>
          <cell r="W3716">
            <v>64.72</v>
          </cell>
          <cell r="X3716">
            <v>64.72</v>
          </cell>
          <cell r="Y3716">
            <v>64.72</v>
          </cell>
          <cell r="Z3716">
            <v>64.72</v>
          </cell>
          <cell r="AA3716">
            <v>64.72</v>
          </cell>
          <cell r="AB3716">
            <v>64.72</v>
          </cell>
          <cell r="AC3716">
            <v>0</v>
          </cell>
          <cell r="AD3716">
            <v>0</v>
          </cell>
          <cell r="AE3716">
            <v>0</v>
          </cell>
          <cell r="AF3716">
            <v>0</v>
          </cell>
          <cell r="AG3716">
            <v>0</v>
          </cell>
          <cell r="AH3716">
            <v>0</v>
          </cell>
          <cell r="AI3716">
            <v>0</v>
          </cell>
          <cell r="AJ3716">
            <v>0</v>
          </cell>
          <cell r="AK3716">
            <v>0</v>
          </cell>
          <cell r="AL3716">
            <v>0</v>
          </cell>
          <cell r="AM3716">
            <v>0</v>
          </cell>
          <cell r="AN3716">
            <v>0</v>
          </cell>
          <cell r="AO3716">
            <v>64.72</v>
          </cell>
          <cell r="AP3716">
            <v>64.72</v>
          </cell>
          <cell r="AQ3716">
            <v>64.72</v>
          </cell>
          <cell r="AR3716">
            <v>64.72</v>
          </cell>
          <cell r="AS3716">
            <v>64.72</v>
          </cell>
          <cell r="AT3716">
            <v>64.72</v>
          </cell>
          <cell r="AU3716">
            <v>64.72</v>
          </cell>
          <cell r="AV3716">
            <v>64.72</v>
          </cell>
          <cell r="AW3716">
            <v>64.72</v>
          </cell>
          <cell r="AX3716">
            <v>64.72</v>
          </cell>
          <cell r="AY3716">
            <v>64.72</v>
          </cell>
          <cell r="AZ3716">
            <v>64.72</v>
          </cell>
          <cell r="BA3716">
            <v>64.72</v>
          </cell>
          <cell r="BB3716">
            <v>64.72</v>
          </cell>
          <cell r="BC3716">
            <v>64.72</v>
          </cell>
          <cell r="BD3716">
            <v>0</v>
          </cell>
          <cell r="BE3716">
            <v>0</v>
          </cell>
          <cell r="BF3716">
            <v>0</v>
          </cell>
          <cell r="BG3716">
            <v>0</v>
          </cell>
          <cell r="BH3716">
            <v>0</v>
          </cell>
          <cell r="BI3716">
            <v>0</v>
          </cell>
          <cell r="BJ3716">
            <v>0</v>
          </cell>
          <cell r="BK3716">
            <v>0</v>
          </cell>
          <cell r="BL3716">
            <v>0</v>
          </cell>
        </row>
        <row r="3717">
          <cell r="B3717" t="str">
            <v>2.2.04.01.00028</v>
          </cell>
          <cell r="C3717" t="str">
            <v xml:space="preserve">COXILHA IND.FERT.LTDA                             </v>
          </cell>
          <cell r="D3717">
            <v>5</v>
          </cell>
          <cell r="E3717">
            <v>0</v>
          </cell>
          <cell r="F3717">
            <v>0</v>
          </cell>
          <cell r="G3717">
            <v>0</v>
          </cell>
          <cell r="H3717">
            <v>0</v>
          </cell>
          <cell r="I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  <cell r="O3717">
            <v>0</v>
          </cell>
          <cell r="P3717">
            <v>0</v>
          </cell>
          <cell r="Q3717">
            <v>2987.53</v>
          </cell>
          <cell r="R3717">
            <v>2987.53</v>
          </cell>
          <cell r="S3717">
            <v>2987.53</v>
          </cell>
          <cell r="T3717">
            <v>2987.53</v>
          </cell>
          <cell r="U3717">
            <v>2987.53</v>
          </cell>
          <cell r="V3717">
            <v>2987.53</v>
          </cell>
          <cell r="W3717">
            <v>2987.53</v>
          </cell>
          <cell r="X3717">
            <v>2987.53</v>
          </cell>
          <cell r="Y3717">
            <v>2987.53</v>
          </cell>
          <cell r="Z3717">
            <v>2987.53</v>
          </cell>
          <cell r="AA3717">
            <v>2987.53</v>
          </cell>
          <cell r="AB3717">
            <v>2987.53</v>
          </cell>
          <cell r="AC3717">
            <v>0</v>
          </cell>
          <cell r="AD3717">
            <v>0</v>
          </cell>
          <cell r="AE3717">
            <v>0</v>
          </cell>
          <cell r="AF3717">
            <v>0</v>
          </cell>
          <cell r="AG3717">
            <v>0</v>
          </cell>
          <cell r="AH3717">
            <v>0</v>
          </cell>
          <cell r="AI3717">
            <v>0</v>
          </cell>
          <cell r="AJ3717">
            <v>0</v>
          </cell>
          <cell r="AK3717">
            <v>0</v>
          </cell>
          <cell r="AL3717">
            <v>0</v>
          </cell>
          <cell r="AM3717">
            <v>0</v>
          </cell>
          <cell r="AN3717">
            <v>0</v>
          </cell>
          <cell r="AO3717">
            <v>42420.84</v>
          </cell>
          <cell r="AP3717">
            <v>42420.84</v>
          </cell>
          <cell r="AQ3717">
            <v>42420.84</v>
          </cell>
          <cell r="AR3717">
            <v>42420.84</v>
          </cell>
          <cell r="AS3717">
            <v>42420.84</v>
          </cell>
          <cell r="AT3717">
            <v>42420.84</v>
          </cell>
          <cell r="AU3717">
            <v>42420.84</v>
          </cell>
          <cell r="AV3717">
            <v>42420.84</v>
          </cell>
          <cell r="AW3717">
            <v>42420.84</v>
          </cell>
          <cell r="AX3717">
            <v>42420.84</v>
          </cell>
          <cell r="AY3717">
            <v>42420.84</v>
          </cell>
          <cell r="AZ3717">
            <v>42420.84</v>
          </cell>
          <cell r="BA3717">
            <v>42420.84</v>
          </cell>
          <cell r="BB3717">
            <v>42420.84</v>
          </cell>
          <cell r="BC3717">
            <v>42420.84</v>
          </cell>
          <cell r="BD3717">
            <v>0</v>
          </cell>
          <cell r="BE3717">
            <v>0</v>
          </cell>
          <cell r="BF3717">
            <v>0</v>
          </cell>
          <cell r="BG3717">
            <v>0</v>
          </cell>
          <cell r="BH3717">
            <v>0</v>
          </cell>
          <cell r="BI3717">
            <v>0</v>
          </cell>
          <cell r="BJ3717">
            <v>0</v>
          </cell>
          <cell r="BK3717">
            <v>0</v>
          </cell>
          <cell r="BL3717">
            <v>0</v>
          </cell>
        </row>
        <row r="3718">
          <cell r="B3718" t="str">
            <v>2.2.04.01.00029</v>
          </cell>
          <cell r="C3718" t="str">
            <v xml:space="preserve">CUTRALE QUINTELLA COM.EXPORTACAO                  </v>
          </cell>
          <cell r="D3718">
            <v>5</v>
          </cell>
          <cell r="E3718">
            <v>0</v>
          </cell>
          <cell r="F3718">
            <v>0</v>
          </cell>
          <cell r="G3718">
            <v>0</v>
          </cell>
          <cell r="H3718">
            <v>0</v>
          </cell>
          <cell r="I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  <cell r="AO3718">
            <v>0</v>
          </cell>
          <cell r="AP3718">
            <v>0</v>
          </cell>
          <cell r="AQ3718">
            <v>0</v>
          </cell>
          <cell r="AR3718">
            <v>0</v>
          </cell>
          <cell r="AS3718">
            <v>0</v>
          </cell>
          <cell r="AT3718">
            <v>0</v>
          </cell>
          <cell r="AU3718">
            <v>0</v>
          </cell>
          <cell r="AV3718">
            <v>0</v>
          </cell>
          <cell r="AW3718">
            <v>0</v>
          </cell>
          <cell r="AX3718">
            <v>0</v>
          </cell>
          <cell r="AY3718">
            <v>0</v>
          </cell>
          <cell r="AZ3718">
            <v>0</v>
          </cell>
          <cell r="BA3718">
            <v>0</v>
          </cell>
          <cell r="BB3718">
            <v>0</v>
          </cell>
          <cell r="BC3718">
            <v>0</v>
          </cell>
          <cell r="BD3718">
            <v>0</v>
          </cell>
          <cell r="BE3718">
            <v>0</v>
          </cell>
          <cell r="BF3718">
            <v>0</v>
          </cell>
          <cell r="BG3718">
            <v>0</v>
          </cell>
          <cell r="BH3718">
            <v>0</v>
          </cell>
          <cell r="BI3718">
            <v>0</v>
          </cell>
          <cell r="BJ3718">
            <v>0</v>
          </cell>
          <cell r="BK3718">
            <v>0</v>
          </cell>
          <cell r="BL3718">
            <v>0</v>
          </cell>
        </row>
        <row r="3719">
          <cell r="B3719" t="str">
            <v>2.2.04.01.00030</v>
          </cell>
          <cell r="C3719" t="str">
            <v xml:space="preserve">ELEIKEIROZ                                        </v>
          </cell>
          <cell r="D3719">
            <v>5</v>
          </cell>
          <cell r="E3719">
            <v>0</v>
          </cell>
          <cell r="F3719">
            <v>0</v>
          </cell>
          <cell r="G3719">
            <v>0</v>
          </cell>
          <cell r="H3719">
            <v>0</v>
          </cell>
          <cell r="I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  <cell r="O3719">
            <v>0</v>
          </cell>
          <cell r="P3719">
            <v>0</v>
          </cell>
          <cell r="Q3719">
            <v>9587.23</v>
          </cell>
          <cell r="R3719">
            <v>9587.23</v>
          </cell>
          <cell r="S3719">
            <v>9587.23</v>
          </cell>
          <cell r="T3719">
            <v>9587.23</v>
          </cell>
          <cell r="U3719">
            <v>9587.23</v>
          </cell>
          <cell r="V3719">
            <v>9587.23</v>
          </cell>
          <cell r="W3719">
            <v>9587.23</v>
          </cell>
          <cell r="X3719">
            <v>9587.23</v>
          </cell>
          <cell r="Y3719">
            <v>9587.23</v>
          </cell>
          <cell r="Z3719">
            <v>9587.23</v>
          </cell>
          <cell r="AA3719">
            <v>9587.23</v>
          </cell>
          <cell r="AB3719">
            <v>9587.23</v>
          </cell>
          <cell r="AC3719">
            <v>0</v>
          </cell>
          <cell r="AD3719">
            <v>0</v>
          </cell>
          <cell r="AE3719">
            <v>0</v>
          </cell>
          <cell r="AF3719">
            <v>0</v>
          </cell>
          <cell r="AG3719">
            <v>0</v>
          </cell>
          <cell r="AH3719">
            <v>0</v>
          </cell>
          <cell r="AI3719">
            <v>0</v>
          </cell>
          <cell r="AJ3719">
            <v>0</v>
          </cell>
          <cell r="AK3719">
            <v>0</v>
          </cell>
          <cell r="AL3719">
            <v>0</v>
          </cell>
          <cell r="AM3719">
            <v>0</v>
          </cell>
          <cell r="AN3719">
            <v>0</v>
          </cell>
          <cell r="AO3719">
            <v>9587.23</v>
          </cell>
          <cell r="AP3719">
            <v>9587.23</v>
          </cell>
          <cell r="AQ3719">
            <v>9587.23</v>
          </cell>
          <cell r="AR3719">
            <v>9587.23</v>
          </cell>
          <cell r="AS3719">
            <v>9587.23</v>
          </cell>
          <cell r="AT3719">
            <v>9587.23</v>
          </cell>
          <cell r="AU3719">
            <v>9587.23</v>
          </cell>
          <cell r="AV3719">
            <v>9587.23</v>
          </cell>
          <cell r="AW3719">
            <v>9587.23</v>
          </cell>
          <cell r="AX3719">
            <v>9587.23</v>
          </cell>
          <cell r="AY3719">
            <v>9587.23</v>
          </cell>
          <cell r="AZ3719">
            <v>9587.23</v>
          </cell>
          <cell r="BA3719">
            <v>9587.23</v>
          </cell>
          <cell r="BB3719">
            <v>9587.23</v>
          </cell>
          <cell r="BC3719">
            <v>9587.23</v>
          </cell>
          <cell r="BD3719">
            <v>0</v>
          </cell>
          <cell r="BE3719">
            <v>0</v>
          </cell>
          <cell r="BF3719">
            <v>0</v>
          </cell>
          <cell r="BG3719">
            <v>0</v>
          </cell>
          <cell r="BH3719">
            <v>0</v>
          </cell>
          <cell r="BI3719">
            <v>0</v>
          </cell>
          <cell r="BJ3719">
            <v>0</v>
          </cell>
          <cell r="BK3719">
            <v>0</v>
          </cell>
          <cell r="BL3719">
            <v>0</v>
          </cell>
        </row>
        <row r="3720">
          <cell r="B3720" t="str">
            <v>2.2.04.01.00031</v>
          </cell>
          <cell r="C3720" t="str">
            <v xml:space="preserve">EXIMCOOP. S/A                                     </v>
          </cell>
          <cell r="D3720">
            <v>5</v>
          </cell>
          <cell r="E3720">
            <v>0</v>
          </cell>
          <cell r="F3720">
            <v>0</v>
          </cell>
          <cell r="G3720">
            <v>0</v>
          </cell>
          <cell r="H3720">
            <v>0</v>
          </cell>
          <cell r="I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AO3720">
            <v>0</v>
          </cell>
          <cell r="AP3720">
            <v>0</v>
          </cell>
          <cell r="AQ3720">
            <v>0</v>
          </cell>
          <cell r="AR3720">
            <v>0</v>
          </cell>
          <cell r="AS3720">
            <v>0</v>
          </cell>
          <cell r="AT3720">
            <v>0</v>
          </cell>
          <cell r="AU3720">
            <v>0</v>
          </cell>
          <cell r="AV3720">
            <v>0</v>
          </cell>
          <cell r="AW3720">
            <v>0</v>
          </cell>
          <cell r="AX3720">
            <v>0</v>
          </cell>
          <cell r="AY3720">
            <v>0</v>
          </cell>
          <cell r="AZ3720">
            <v>0</v>
          </cell>
          <cell r="BA3720">
            <v>0</v>
          </cell>
          <cell r="BB3720">
            <v>0</v>
          </cell>
          <cell r="BC3720">
            <v>0</v>
          </cell>
          <cell r="BD3720">
            <v>0</v>
          </cell>
          <cell r="BE3720">
            <v>0</v>
          </cell>
          <cell r="BF3720">
            <v>0</v>
          </cell>
          <cell r="BG3720">
            <v>0</v>
          </cell>
          <cell r="BH3720">
            <v>0</v>
          </cell>
          <cell r="BI3720">
            <v>0</v>
          </cell>
          <cell r="BJ3720">
            <v>0</v>
          </cell>
          <cell r="BK3720">
            <v>0</v>
          </cell>
          <cell r="BL3720">
            <v>0</v>
          </cell>
        </row>
        <row r="3721">
          <cell r="B3721" t="str">
            <v>2.2.04.01.00032</v>
          </cell>
          <cell r="C3721" t="str">
            <v xml:space="preserve">FERTIBRAS S/A                                     </v>
          </cell>
          <cell r="D3721">
            <v>5</v>
          </cell>
          <cell r="E3721">
            <v>0</v>
          </cell>
          <cell r="F3721">
            <v>0</v>
          </cell>
          <cell r="G3721">
            <v>0</v>
          </cell>
          <cell r="H3721">
            <v>0</v>
          </cell>
          <cell r="I3721">
            <v>0</v>
          </cell>
          <cell r="J3721">
            <v>0</v>
          </cell>
          <cell r="K3721">
            <v>0</v>
          </cell>
          <cell r="L3721">
            <v>0</v>
          </cell>
          <cell r="M3721">
            <v>0</v>
          </cell>
          <cell r="N3721">
            <v>0</v>
          </cell>
          <cell r="O3721">
            <v>0</v>
          </cell>
          <cell r="P3721">
            <v>0</v>
          </cell>
          <cell r="AO3721">
            <v>20995.95</v>
          </cell>
          <cell r="AP3721">
            <v>20995.95</v>
          </cell>
          <cell r="AQ3721">
            <v>20995.95</v>
          </cell>
          <cell r="AR3721">
            <v>21047.68</v>
          </cell>
          <cell r="AS3721">
            <v>21047.68</v>
          </cell>
          <cell r="AT3721">
            <v>21073.599999999999</v>
          </cell>
          <cell r="AU3721">
            <v>21073.599999999999</v>
          </cell>
          <cell r="AV3721">
            <v>21073.599999999999</v>
          </cell>
          <cell r="AW3721">
            <v>27636.99</v>
          </cell>
          <cell r="AX3721">
            <v>27636.99</v>
          </cell>
          <cell r="AY3721">
            <v>27636.99</v>
          </cell>
          <cell r="AZ3721">
            <v>27636.99</v>
          </cell>
          <cell r="BA3721">
            <v>30751.06</v>
          </cell>
          <cell r="BB3721">
            <v>30751.06</v>
          </cell>
          <cell r="BC3721">
            <v>31809.360000000001</v>
          </cell>
          <cell r="BD3721">
            <v>0</v>
          </cell>
          <cell r="BE3721">
            <v>0</v>
          </cell>
          <cell r="BF3721">
            <v>0</v>
          </cell>
          <cell r="BG3721">
            <v>0</v>
          </cell>
          <cell r="BH3721">
            <v>0</v>
          </cell>
          <cell r="BI3721">
            <v>0</v>
          </cell>
          <cell r="BJ3721">
            <v>0</v>
          </cell>
          <cell r="BK3721">
            <v>0</v>
          </cell>
          <cell r="BL3721">
            <v>0</v>
          </cell>
        </row>
        <row r="3722">
          <cell r="B3722" t="str">
            <v>2.2.04.01.00033</v>
          </cell>
          <cell r="C3722" t="str">
            <v xml:space="preserve">FERTICITRUS                                       </v>
          </cell>
          <cell r="D3722">
            <v>5</v>
          </cell>
          <cell r="E3722">
            <v>0</v>
          </cell>
          <cell r="F3722">
            <v>0</v>
          </cell>
          <cell r="G3722">
            <v>0</v>
          </cell>
          <cell r="H3722">
            <v>0</v>
          </cell>
          <cell r="I3722">
            <v>0</v>
          </cell>
          <cell r="J3722">
            <v>0</v>
          </cell>
          <cell r="K3722">
            <v>0</v>
          </cell>
          <cell r="L3722">
            <v>0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10355.77</v>
          </cell>
          <cell r="R3722">
            <v>10355.77</v>
          </cell>
          <cell r="S3722">
            <v>10355.77</v>
          </cell>
          <cell r="T3722">
            <v>10355.77</v>
          </cell>
          <cell r="U3722">
            <v>10355.77</v>
          </cell>
          <cell r="V3722">
            <v>10355.77</v>
          </cell>
          <cell r="W3722">
            <v>10355.77</v>
          </cell>
          <cell r="X3722">
            <v>10355.77</v>
          </cell>
          <cell r="Y3722">
            <v>10355.77</v>
          </cell>
          <cell r="Z3722">
            <v>10355.77</v>
          </cell>
          <cell r="AA3722">
            <v>10355.77</v>
          </cell>
          <cell r="AB3722">
            <v>10355.77</v>
          </cell>
          <cell r="AC3722">
            <v>0</v>
          </cell>
          <cell r="AD3722">
            <v>0</v>
          </cell>
          <cell r="AE3722">
            <v>0</v>
          </cell>
          <cell r="AF3722">
            <v>0</v>
          </cell>
          <cell r="AG3722">
            <v>0</v>
          </cell>
          <cell r="AH3722">
            <v>0</v>
          </cell>
          <cell r="AI3722">
            <v>0</v>
          </cell>
          <cell r="AJ3722">
            <v>0</v>
          </cell>
          <cell r="AK3722">
            <v>0</v>
          </cell>
          <cell r="AL3722">
            <v>0</v>
          </cell>
          <cell r="AM3722">
            <v>0</v>
          </cell>
          <cell r="AN3722">
            <v>0</v>
          </cell>
          <cell r="AO3722">
            <v>10355.77</v>
          </cell>
          <cell r="AP3722">
            <v>10355.77</v>
          </cell>
          <cell r="AQ3722">
            <v>10355.77</v>
          </cell>
          <cell r="AR3722">
            <v>10355.77</v>
          </cell>
          <cell r="AS3722">
            <v>10355.77</v>
          </cell>
          <cell r="AT3722">
            <v>10355.77</v>
          </cell>
          <cell r="AU3722">
            <v>10355.77</v>
          </cell>
          <cell r="AV3722">
            <v>10355.77</v>
          </cell>
          <cell r="AW3722">
            <v>10355.77</v>
          </cell>
          <cell r="AX3722">
            <v>10355.77</v>
          </cell>
          <cell r="AY3722">
            <v>10355.77</v>
          </cell>
          <cell r="AZ3722">
            <v>10355.77</v>
          </cell>
          <cell r="BA3722">
            <v>20908.95</v>
          </cell>
          <cell r="BB3722">
            <v>20908.95</v>
          </cell>
          <cell r="BC3722">
            <v>20908.95</v>
          </cell>
          <cell r="BD3722">
            <v>0</v>
          </cell>
          <cell r="BE3722">
            <v>0</v>
          </cell>
          <cell r="BF3722">
            <v>0</v>
          </cell>
          <cell r="BG3722">
            <v>0</v>
          </cell>
          <cell r="BH3722">
            <v>0</v>
          </cell>
          <cell r="BI3722">
            <v>0</v>
          </cell>
          <cell r="BJ3722">
            <v>0</v>
          </cell>
          <cell r="BK3722">
            <v>0</v>
          </cell>
          <cell r="BL3722">
            <v>0</v>
          </cell>
        </row>
        <row r="3723">
          <cell r="B3723" t="str">
            <v>2.2.04.01.00034</v>
          </cell>
          <cell r="C3723" t="str">
            <v xml:space="preserve">FERTIFLORA                                        </v>
          </cell>
          <cell r="D3723">
            <v>5</v>
          </cell>
          <cell r="E3723">
            <v>0</v>
          </cell>
          <cell r="F3723">
            <v>0</v>
          </cell>
          <cell r="G3723">
            <v>0</v>
          </cell>
          <cell r="H3723">
            <v>0</v>
          </cell>
          <cell r="I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  <cell r="O3723">
            <v>0</v>
          </cell>
          <cell r="P3723">
            <v>0</v>
          </cell>
          <cell r="Q3723">
            <v>3837.76</v>
          </cell>
          <cell r="R3723">
            <v>3837.76</v>
          </cell>
          <cell r="S3723">
            <v>3837.76</v>
          </cell>
          <cell r="T3723">
            <v>3837.76</v>
          </cell>
          <cell r="U3723">
            <v>3837.76</v>
          </cell>
          <cell r="V3723">
            <v>3837.76</v>
          </cell>
          <cell r="W3723">
            <v>3837.76</v>
          </cell>
          <cell r="X3723">
            <v>3837.76</v>
          </cell>
          <cell r="Y3723">
            <v>3837.76</v>
          </cell>
          <cell r="Z3723">
            <v>3837.76</v>
          </cell>
          <cell r="AA3723">
            <v>3837.76</v>
          </cell>
          <cell r="AB3723">
            <v>3837.76</v>
          </cell>
          <cell r="AC3723">
            <v>0</v>
          </cell>
          <cell r="AD3723">
            <v>0</v>
          </cell>
          <cell r="AE3723">
            <v>0</v>
          </cell>
          <cell r="AF3723">
            <v>0</v>
          </cell>
          <cell r="AG3723">
            <v>0</v>
          </cell>
          <cell r="AH3723">
            <v>0</v>
          </cell>
          <cell r="AI3723">
            <v>0</v>
          </cell>
          <cell r="AJ3723">
            <v>0</v>
          </cell>
          <cell r="AK3723">
            <v>0</v>
          </cell>
          <cell r="AL3723">
            <v>0</v>
          </cell>
          <cell r="AM3723">
            <v>0</v>
          </cell>
          <cell r="AN3723">
            <v>0</v>
          </cell>
          <cell r="AO3723">
            <v>4510.24</v>
          </cell>
          <cell r="AP3723">
            <v>4510.24</v>
          </cell>
          <cell r="AQ3723">
            <v>4510.24</v>
          </cell>
          <cell r="AR3723">
            <v>4510.24</v>
          </cell>
          <cell r="AS3723">
            <v>5455.59</v>
          </cell>
          <cell r="AT3723">
            <v>5455.59</v>
          </cell>
          <cell r="AU3723">
            <v>5455.59</v>
          </cell>
          <cell r="AV3723">
            <v>5455.59</v>
          </cell>
          <cell r="AW3723">
            <v>5455.59</v>
          </cell>
          <cell r="AX3723">
            <v>5455.59</v>
          </cell>
          <cell r="AY3723">
            <v>5455.59</v>
          </cell>
          <cell r="AZ3723">
            <v>5455.59</v>
          </cell>
          <cell r="BA3723">
            <v>5455.59</v>
          </cell>
          <cell r="BB3723">
            <v>5455.59</v>
          </cell>
          <cell r="BC3723">
            <v>5455.59</v>
          </cell>
          <cell r="BD3723">
            <v>0</v>
          </cell>
          <cell r="BE3723">
            <v>0</v>
          </cell>
          <cell r="BF3723">
            <v>0</v>
          </cell>
          <cell r="BG3723">
            <v>0</v>
          </cell>
          <cell r="BH3723">
            <v>0</v>
          </cell>
          <cell r="BI3723">
            <v>0</v>
          </cell>
          <cell r="BJ3723">
            <v>0</v>
          </cell>
          <cell r="BK3723">
            <v>0</v>
          </cell>
          <cell r="BL3723">
            <v>0</v>
          </cell>
        </row>
        <row r="3724">
          <cell r="B3724" t="str">
            <v>2.2.04.01.00035</v>
          </cell>
          <cell r="C3724" t="str">
            <v xml:space="preserve">FERTIGRAN                                         </v>
          </cell>
          <cell r="D3724">
            <v>5</v>
          </cell>
          <cell r="E3724">
            <v>0</v>
          </cell>
          <cell r="F3724">
            <v>0</v>
          </cell>
          <cell r="G3724">
            <v>0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  <cell r="O3724">
            <v>0</v>
          </cell>
          <cell r="P3724">
            <v>0</v>
          </cell>
          <cell r="Q3724">
            <v>3133.96</v>
          </cell>
          <cell r="R3724">
            <v>3133.96</v>
          </cell>
          <cell r="S3724">
            <v>3133.96</v>
          </cell>
          <cell r="T3724">
            <v>3133.96</v>
          </cell>
          <cell r="U3724">
            <v>11322.96</v>
          </cell>
          <cell r="V3724">
            <v>32884.959999999999</v>
          </cell>
          <cell r="W3724">
            <v>32884.959999999999</v>
          </cell>
          <cell r="X3724">
            <v>32884.959999999999</v>
          </cell>
          <cell r="Y3724">
            <v>3133.96</v>
          </cell>
          <cell r="Z3724">
            <v>3133.96</v>
          </cell>
          <cell r="AA3724">
            <v>3133.96</v>
          </cell>
          <cell r="AB3724">
            <v>3133.96</v>
          </cell>
          <cell r="AC3724">
            <v>0</v>
          </cell>
          <cell r="AD3724">
            <v>0</v>
          </cell>
          <cell r="AE3724">
            <v>0</v>
          </cell>
          <cell r="AF3724">
            <v>0</v>
          </cell>
          <cell r="AG3724">
            <v>0</v>
          </cell>
          <cell r="AH3724">
            <v>0</v>
          </cell>
          <cell r="AI3724">
            <v>0</v>
          </cell>
          <cell r="AJ3724">
            <v>0</v>
          </cell>
          <cell r="AK3724">
            <v>0</v>
          </cell>
          <cell r="AL3724">
            <v>0</v>
          </cell>
          <cell r="AM3724">
            <v>0</v>
          </cell>
          <cell r="AN3724">
            <v>0</v>
          </cell>
          <cell r="AO3724">
            <v>47685.35</v>
          </cell>
          <cell r="AP3724">
            <v>47685.35</v>
          </cell>
          <cell r="AQ3724">
            <v>47685.35</v>
          </cell>
          <cell r="AR3724">
            <v>47685.35</v>
          </cell>
          <cell r="AS3724">
            <v>47685.35</v>
          </cell>
          <cell r="AT3724">
            <v>50747.51</v>
          </cell>
          <cell r="AU3724">
            <v>50747.51</v>
          </cell>
          <cell r="AV3724">
            <v>50747.51</v>
          </cell>
          <cell r="AW3724">
            <v>50747.51</v>
          </cell>
          <cell r="AX3724">
            <v>50747.51</v>
          </cell>
          <cell r="AY3724">
            <v>50747.51</v>
          </cell>
          <cell r="AZ3724">
            <v>50747.51</v>
          </cell>
          <cell r="BA3724">
            <v>51972.160000000003</v>
          </cell>
          <cell r="BB3724">
            <v>51972.160000000003</v>
          </cell>
          <cell r="BC3724">
            <v>51972.160000000003</v>
          </cell>
          <cell r="BD3724">
            <v>0</v>
          </cell>
          <cell r="BE3724">
            <v>0</v>
          </cell>
          <cell r="BF3724">
            <v>0</v>
          </cell>
          <cell r="BG3724">
            <v>0</v>
          </cell>
          <cell r="BH3724">
            <v>0</v>
          </cell>
          <cell r="BI3724">
            <v>0</v>
          </cell>
          <cell r="BJ3724">
            <v>0</v>
          </cell>
          <cell r="BK3724">
            <v>0</v>
          </cell>
          <cell r="BL3724">
            <v>0</v>
          </cell>
        </row>
        <row r="3725">
          <cell r="B3725" t="str">
            <v>2.2.04.01.00036</v>
          </cell>
          <cell r="C3725" t="str">
            <v xml:space="preserve">FERTILIZANTES MITSUI                              </v>
          </cell>
          <cell r="D3725">
            <v>5</v>
          </cell>
          <cell r="E3725">
            <v>0</v>
          </cell>
          <cell r="F3725">
            <v>0</v>
          </cell>
          <cell r="G3725">
            <v>0</v>
          </cell>
          <cell r="H3725">
            <v>0</v>
          </cell>
          <cell r="I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1052.94</v>
          </cell>
          <cell r="R3725">
            <v>1052.94</v>
          </cell>
          <cell r="S3725">
            <v>1052.94</v>
          </cell>
          <cell r="T3725">
            <v>1052.94</v>
          </cell>
          <cell r="U3725">
            <v>1052.94</v>
          </cell>
          <cell r="V3725">
            <v>1052.94</v>
          </cell>
          <cell r="W3725">
            <v>1052.94</v>
          </cell>
          <cell r="X3725">
            <v>1052.94</v>
          </cell>
          <cell r="Y3725">
            <v>1052.94</v>
          </cell>
          <cell r="Z3725">
            <v>1052.94</v>
          </cell>
          <cell r="AA3725">
            <v>1052.94</v>
          </cell>
          <cell r="AB3725">
            <v>1052.94</v>
          </cell>
          <cell r="AC3725">
            <v>0</v>
          </cell>
          <cell r="AD3725">
            <v>0</v>
          </cell>
          <cell r="AE3725">
            <v>0</v>
          </cell>
          <cell r="AF3725">
            <v>0</v>
          </cell>
          <cell r="AG3725">
            <v>0</v>
          </cell>
          <cell r="AH3725">
            <v>0</v>
          </cell>
          <cell r="AI3725">
            <v>0</v>
          </cell>
          <cell r="AJ3725">
            <v>0</v>
          </cell>
          <cell r="AK3725">
            <v>0</v>
          </cell>
          <cell r="AL3725">
            <v>0</v>
          </cell>
          <cell r="AM3725">
            <v>0</v>
          </cell>
          <cell r="AN3725">
            <v>0</v>
          </cell>
          <cell r="AO3725">
            <v>24295.29</v>
          </cell>
          <cell r="AP3725">
            <v>24295.29</v>
          </cell>
          <cell r="AQ3725">
            <v>26645.33</v>
          </cell>
          <cell r="AR3725">
            <v>26645.33</v>
          </cell>
          <cell r="AS3725">
            <v>26645.33</v>
          </cell>
          <cell r="AT3725">
            <v>26645.33</v>
          </cell>
          <cell r="AU3725">
            <v>26645.33</v>
          </cell>
          <cell r="AV3725">
            <v>26645.33</v>
          </cell>
          <cell r="AW3725">
            <v>26645.33</v>
          </cell>
          <cell r="AX3725">
            <v>26645.33</v>
          </cell>
          <cell r="AY3725">
            <v>26645.33</v>
          </cell>
          <cell r="AZ3725">
            <v>26645.33</v>
          </cell>
          <cell r="BA3725">
            <v>27210.34</v>
          </cell>
          <cell r="BB3725">
            <v>27210.34</v>
          </cell>
          <cell r="BC3725">
            <v>27210.34</v>
          </cell>
          <cell r="BD3725">
            <v>0</v>
          </cell>
          <cell r="BE3725">
            <v>0</v>
          </cell>
          <cell r="BF3725">
            <v>0</v>
          </cell>
          <cell r="BG3725">
            <v>0</v>
          </cell>
          <cell r="BH3725">
            <v>0</v>
          </cell>
          <cell r="BI3725">
            <v>0</v>
          </cell>
          <cell r="BJ3725">
            <v>0</v>
          </cell>
          <cell r="BK3725">
            <v>0</v>
          </cell>
          <cell r="BL3725">
            <v>0</v>
          </cell>
        </row>
        <row r="3726">
          <cell r="B3726" t="str">
            <v>2.2.04.01.00037</v>
          </cell>
          <cell r="C3726" t="str">
            <v xml:space="preserve">FERTILIZANTES OURO VERDE S.A.                     </v>
          </cell>
          <cell r="D3726">
            <v>5</v>
          </cell>
          <cell r="E3726">
            <v>0</v>
          </cell>
          <cell r="F3726">
            <v>0</v>
          </cell>
          <cell r="G3726">
            <v>0</v>
          </cell>
          <cell r="H3726">
            <v>0</v>
          </cell>
          <cell r="I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  <cell r="O3726">
            <v>0</v>
          </cell>
          <cell r="P3726">
            <v>0</v>
          </cell>
          <cell r="AO3726">
            <v>0</v>
          </cell>
          <cell r="AP3726">
            <v>0</v>
          </cell>
          <cell r="AQ3726">
            <v>0</v>
          </cell>
          <cell r="AR3726">
            <v>0</v>
          </cell>
          <cell r="AS3726">
            <v>0</v>
          </cell>
          <cell r="AT3726">
            <v>0</v>
          </cell>
          <cell r="AU3726">
            <v>0</v>
          </cell>
          <cell r="AV3726">
            <v>0</v>
          </cell>
          <cell r="AW3726">
            <v>0</v>
          </cell>
          <cell r="AX3726">
            <v>0</v>
          </cell>
          <cell r="AY3726">
            <v>0</v>
          </cell>
          <cell r="AZ3726">
            <v>0</v>
          </cell>
          <cell r="BA3726">
            <v>0</v>
          </cell>
          <cell r="BB3726">
            <v>0</v>
          </cell>
          <cell r="BC3726">
            <v>0</v>
          </cell>
          <cell r="BD3726">
            <v>0</v>
          </cell>
          <cell r="BE3726">
            <v>0</v>
          </cell>
          <cell r="BF3726">
            <v>0</v>
          </cell>
          <cell r="BG3726">
            <v>0</v>
          </cell>
          <cell r="BH3726">
            <v>0</v>
          </cell>
          <cell r="BI3726">
            <v>0</v>
          </cell>
          <cell r="BJ3726">
            <v>0</v>
          </cell>
          <cell r="BK3726">
            <v>0</v>
          </cell>
          <cell r="BL3726">
            <v>0</v>
          </cell>
        </row>
        <row r="3727">
          <cell r="B3727" t="str">
            <v>2.2.04.01.00038</v>
          </cell>
          <cell r="C3727" t="str">
            <v xml:space="preserve">FERTILIZANTES PIRATINI LTDA                       </v>
          </cell>
          <cell r="D3727">
            <v>5</v>
          </cell>
          <cell r="E3727">
            <v>0</v>
          </cell>
          <cell r="F3727">
            <v>0</v>
          </cell>
          <cell r="G3727">
            <v>0</v>
          </cell>
          <cell r="H3727">
            <v>0</v>
          </cell>
          <cell r="I3727">
            <v>0</v>
          </cell>
          <cell r="J3727">
            <v>0</v>
          </cell>
          <cell r="K3727">
            <v>0</v>
          </cell>
          <cell r="L3727">
            <v>0</v>
          </cell>
          <cell r="M3727">
            <v>0</v>
          </cell>
          <cell r="N3727">
            <v>0</v>
          </cell>
          <cell r="O3727">
            <v>0</v>
          </cell>
          <cell r="P3727">
            <v>0</v>
          </cell>
          <cell r="AO3727">
            <v>0</v>
          </cell>
          <cell r="AP3727">
            <v>0</v>
          </cell>
          <cell r="AQ3727">
            <v>0</v>
          </cell>
          <cell r="AR3727">
            <v>0</v>
          </cell>
          <cell r="AS3727">
            <v>0</v>
          </cell>
          <cell r="AT3727">
            <v>0</v>
          </cell>
          <cell r="AU3727">
            <v>0</v>
          </cell>
          <cell r="AV3727">
            <v>0</v>
          </cell>
          <cell r="AW3727">
            <v>0</v>
          </cell>
          <cell r="AX3727">
            <v>0</v>
          </cell>
          <cell r="AY3727">
            <v>0</v>
          </cell>
          <cell r="AZ3727">
            <v>0</v>
          </cell>
          <cell r="BA3727">
            <v>0</v>
          </cell>
          <cell r="BB3727">
            <v>0</v>
          </cell>
          <cell r="BC3727">
            <v>0</v>
          </cell>
          <cell r="BD3727">
            <v>0</v>
          </cell>
          <cell r="BE3727">
            <v>0</v>
          </cell>
          <cell r="BF3727">
            <v>0</v>
          </cell>
          <cell r="BG3727">
            <v>0</v>
          </cell>
          <cell r="BH3727">
            <v>0</v>
          </cell>
          <cell r="BI3727">
            <v>0</v>
          </cell>
          <cell r="BJ3727">
            <v>0</v>
          </cell>
          <cell r="BK3727">
            <v>0</v>
          </cell>
          <cell r="BL3727">
            <v>0</v>
          </cell>
        </row>
        <row r="3728">
          <cell r="B3728" t="str">
            <v>2.2.04.01.00039</v>
          </cell>
          <cell r="C3728" t="str">
            <v xml:space="preserve">FERTIMIX                                          </v>
          </cell>
          <cell r="D3728">
            <v>5</v>
          </cell>
          <cell r="E3728">
            <v>0</v>
          </cell>
          <cell r="F3728">
            <v>0</v>
          </cell>
          <cell r="G3728">
            <v>0</v>
          </cell>
          <cell r="H3728">
            <v>0</v>
          </cell>
          <cell r="I3728">
            <v>0</v>
          </cell>
          <cell r="J3728">
            <v>0</v>
          </cell>
          <cell r="K3728">
            <v>0</v>
          </cell>
          <cell r="L3728">
            <v>0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14.91</v>
          </cell>
          <cell r="R3728">
            <v>14.91</v>
          </cell>
          <cell r="S3728">
            <v>14.91</v>
          </cell>
          <cell r="T3728">
            <v>14.91</v>
          </cell>
          <cell r="U3728">
            <v>14.91</v>
          </cell>
          <cell r="V3728">
            <v>14.91</v>
          </cell>
          <cell r="W3728">
            <v>14.91</v>
          </cell>
          <cell r="X3728">
            <v>14.91</v>
          </cell>
          <cell r="Y3728">
            <v>14.91</v>
          </cell>
          <cell r="Z3728">
            <v>14.91</v>
          </cell>
          <cell r="AA3728">
            <v>14.91</v>
          </cell>
          <cell r="AB3728">
            <v>14.91</v>
          </cell>
          <cell r="AC3728">
            <v>0</v>
          </cell>
          <cell r="AD3728">
            <v>0</v>
          </cell>
          <cell r="AE3728">
            <v>0</v>
          </cell>
          <cell r="AF3728">
            <v>0</v>
          </cell>
          <cell r="AG3728">
            <v>0</v>
          </cell>
          <cell r="AH3728">
            <v>0</v>
          </cell>
          <cell r="AI3728">
            <v>0</v>
          </cell>
          <cell r="AJ3728">
            <v>0</v>
          </cell>
          <cell r="AK3728">
            <v>0</v>
          </cell>
          <cell r="AL3728">
            <v>0</v>
          </cell>
          <cell r="AM3728">
            <v>0</v>
          </cell>
          <cell r="AN3728">
            <v>0</v>
          </cell>
          <cell r="AO3728">
            <v>2985.8</v>
          </cell>
          <cell r="AP3728">
            <v>2985.8</v>
          </cell>
          <cell r="AQ3728">
            <v>2985.8</v>
          </cell>
          <cell r="AR3728">
            <v>2985.8</v>
          </cell>
          <cell r="AS3728">
            <v>2985.8</v>
          </cell>
          <cell r="AT3728">
            <v>2985.8</v>
          </cell>
          <cell r="AU3728">
            <v>2985.8</v>
          </cell>
          <cell r="AV3728">
            <v>2985.8</v>
          </cell>
          <cell r="AW3728">
            <v>2985.8</v>
          </cell>
          <cell r="AX3728">
            <v>2985.8</v>
          </cell>
          <cell r="AY3728">
            <v>2985.8</v>
          </cell>
          <cell r="AZ3728">
            <v>2985.8</v>
          </cell>
          <cell r="BA3728">
            <v>2985.8</v>
          </cell>
          <cell r="BB3728">
            <v>2985.8</v>
          </cell>
          <cell r="BC3728">
            <v>2985.8</v>
          </cell>
          <cell r="BD3728">
            <v>0</v>
          </cell>
          <cell r="BE3728">
            <v>0</v>
          </cell>
          <cell r="BF3728">
            <v>0</v>
          </cell>
          <cell r="BG3728">
            <v>0</v>
          </cell>
          <cell r="BH3728">
            <v>0</v>
          </cell>
          <cell r="BI3728">
            <v>0</v>
          </cell>
          <cell r="BJ3728">
            <v>0</v>
          </cell>
          <cell r="BK3728">
            <v>0</v>
          </cell>
          <cell r="BL3728">
            <v>0</v>
          </cell>
        </row>
        <row r="3729">
          <cell r="B3729" t="str">
            <v>2.2.04.01.00040</v>
          </cell>
          <cell r="C3729" t="str">
            <v xml:space="preserve">FERTIPAR FERT.PARANA LTDA                         </v>
          </cell>
          <cell r="D3729">
            <v>5</v>
          </cell>
          <cell r="E3729">
            <v>0</v>
          </cell>
          <cell r="F3729">
            <v>0</v>
          </cell>
          <cell r="G3729">
            <v>0</v>
          </cell>
          <cell r="H3729">
            <v>0</v>
          </cell>
          <cell r="I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  <cell r="O3729">
            <v>0</v>
          </cell>
          <cell r="P3729">
            <v>0</v>
          </cell>
          <cell r="Q3729">
            <v>18436.32</v>
          </cell>
          <cell r="R3729">
            <v>18436.32</v>
          </cell>
          <cell r="S3729">
            <v>18436.32</v>
          </cell>
          <cell r="T3729">
            <v>18436.32</v>
          </cell>
          <cell r="U3729">
            <v>18436.32</v>
          </cell>
          <cell r="V3729">
            <v>18436.32</v>
          </cell>
          <cell r="W3729">
            <v>18436.32</v>
          </cell>
          <cell r="X3729">
            <v>18436.32</v>
          </cell>
          <cell r="Y3729">
            <v>18436.32</v>
          </cell>
          <cell r="Z3729">
            <v>18436.32</v>
          </cell>
          <cell r="AA3729">
            <v>18436.32</v>
          </cell>
          <cell r="AB3729">
            <v>18436.32</v>
          </cell>
          <cell r="AC3729">
            <v>0</v>
          </cell>
          <cell r="AD3729">
            <v>0</v>
          </cell>
          <cell r="AE3729">
            <v>0</v>
          </cell>
          <cell r="AF3729">
            <v>0</v>
          </cell>
          <cell r="AG3729">
            <v>0</v>
          </cell>
          <cell r="AH3729">
            <v>0</v>
          </cell>
          <cell r="AI3729">
            <v>0</v>
          </cell>
          <cell r="AJ3729">
            <v>0</v>
          </cell>
          <cell r="AK3729">
            <v>0</v>
          </cell>
          <cell r="AL3729">
            <v>0</v>
          </cell>
          <cell r="AM3729">
            <v>0</v>
          </cell>
          <cell r="AN3729">
            <v>0</v>
          </cell>
          <cell r="AO3729">
            <v>63681.77</v>
          </cell>
          <cell r="AP3729">
            <v>63681.77</v>
          </cell>
          <cell r="AQ3729">
            <v>63681.77</v>
          </cell>
          <cell r="AR3729">
            <v>63816.94</v>
          </cell>
          <cell r="AS3729">
            <v>63816.94</v>
          </cell>
          <cell r="AT3729">
            <v>65327.51</v>
          </cell>
          <cell r="AU3729">
            <v>79219.789999999994</v>
          </cell>
          <cell r="AV3729">
            <v>79219.789999999994</v>
          </cell>
          <cell r="AW3729">
            <v>79219.789999999994</v>
          </cell>
          <cell r="AX3729">
            <v>79219.789999999994</v>
          </cell>
          <cell r="AY3729">
            <v>79219.789999999994</v>
          </cell>
          <cell r="AZ3729">
            <v>79219.789999999994</v>
          </cell>
          <cell r="BA3729">
            <v>99436.98</v>
          </cell>
          <cell r="BB3729">
            <v>99436.98</v>
          </cell>
          <cell r="BC3729">
            <v>100668.55</v>
          </cell>
          <cell r="BD3729">
            <v>0</v>
          </cell>
          <cell r="BE3729">
            <v>0</v>
          </cell>
          <cell r="BF3729">
            <v>0</v>
          </cell>
          <cell r="BG3729">
            <v>0</v>
          </cell>
          <cell r="BH3729">
            <v>0</v>
          </cell>
          <cell r="BI3729">
            <v>0</v>
          </cell>
          <cell r="BJ3729">
            <v>0</v>
          </cell>
          <cell r="BK3729">
            <v>0</v>
          </cell>
          <cell r="BL3729">
            <v>0</v>
          </cell>
        </row>
        <row r="3730">
          <cell r="B3730" t="str">
            <v>2.2.04.01.00041</v>
          </cell>
          <cell r="C3730" t="str">
            <v xml:space="preserve">FERTIPAR SUDESTE ADUBOS E CORRET AGRICOL          </v>
          </cell>
          <cell r="D3730">
            <v>5</v>
          </cell>
          <cell r="E3730">
            <v>0</v>
          </cell>
          <cell r="F3730">
            <v>0</v>
          </cell>
          <cell r="G3730">
            <v>0</v>
          </cell>
          <cell r="H3730">
            <v>0</v>
          </cell>
          <cell r="I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AO3730">
            <v>1421.24</v>
          </cell>
          <cell r="AP3730">
            <v>1421.24</v>
          </cell>
          <cell r="AQ3730">
            <v>1421.24</v>
          </cell>
          <cell r="AR3730">
            <v>3468.72</v>
          </cell>
          <cell r="AS3730">
            <v>3468.72</v>
          </cell>
          <cell r="AT3730">
            <v>3468.72</v>
          </cell>
          <cell r="AU3730">
            <v>3468.72</v>
          </cell>
          <cell r="AV3730">
            <v>3468.72</v>
          </cell>
          <cell r="AW3730">
            <v>3468.72</v>
          </cell>
          <cell r="AX3730">
            <v>3468.72</v>
          </cell>
          <cell r="AY3730">
            <v>3468.72</v>
          </cell>
          <cell r="AZ3730">
            <v>3468.72</v>
          </cell>
          <cell r="BA3730">
            <v>3468.72</v>
          </cell>
          <cell r="BB3730">
            <v>3468.72</v>
          </cell>
          <cell r="BC3730">
            <v>3468.72</v>
          </cell>
          <cell r="BD3730">
            <v>0</v>
          </cell>
          <cell r="BE3730">
            <v>0</v>
          </cell>
          <cell r="BF3730">
            <v>0</v>
          </cell>
          <cell r="BG3730">
            <v>0</v>
          </cell>
          <cell r="BH3730">
            <v>0</v>
          </cell>
          <cell r="BI3730">
            <v>0</v>
          </cell>
          <cell r="BJ3730">
            <v>0</v>
          </cell>
          <cell r="BK3730">
            <v>0</v>
          </cell>
          <cell r="BL3730">
            <v>0</v>
          </cell>
        </row>
        <row r="3731">
          <cell r="B3731" t="str">
            <v>2.2.04.01.00042</v>
          </cell>
          <cell r="C3731" t="str">
            <v xml:space="preserve">FERTIPLAN                                         </v>
          </cell>
          <cell r="D3731">
            <v>5</v>
          </cell>
          <cell r="E3731">
            <v>0</v>
          </cell>
          <cell r="F3731">
            <v>0</v>
          </cell>
          <cell r="G3731">
            <v>0</v>
          </cell>
          <cell r="H3731">
            <v>0</v>
          </cell>
          <cell r="I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  <cell r="O3731">
            <v>0</v>
          </cell>
          <cell r="P3731">
            <v>0</v>
          </cell>
          <cell r="AO3731">
            <v>0</v>
          </cell>
          <cell r="AP3731">
            <v>0</v>
          </cell>
          <cell r="AQ3731">
            <v>0</v>
          </cell>
          <cell r="AR3731">
            <v>0</v>
          </cell>
          <cell r="AS3731">
            <v>0</v>
          </cell>
          <cell r="AT3731">
            <v>0</v>
          </cell>
          <cell r="AU3731">
            <v>0</v>
          </cell>
          <cell r="AV3731">
            <v>0</v>
          </cell>
          <cell r="AW3731">
            <v>0</v>
          </cell>
          <cell r="AX3731">
            <v>0</v>
          </cell>
          <cell r="AY3731">
            <v>0</v>
          </cell>
          <cell r="AZ3731">
            <v>0</v>
          </cell>
          <cell r="BA3731">
            <v>0</v>
          </cell>
          <cell r="BB3731">
            <v>0</v>
          </cell>
          <cell r="BC3731">
            <v>0</v>
          </cell>
          <cell r="BD3731">
            <v>0</v>
          </cell>
          <cell r="BE3731">
            <v>0</v>
          </cell>
          <cell r="BF3731">
            <v>0</v>
          </cell>
          <cell r="BG3731">
            <v>0</v>
          </cell>
          <cell r="BH3731">
            <v>0</v>
          </cell>
          <cell r="BI3731">
            <v>0</v>
          </cell>
          <cell r="BJ3731">
            <v>0</v>
          </cell>
          <cell r="BK3731">
            <v>0</v>
          </cell>
          <cell r="BL3731">
            <v>0</v>
          </cell>
        </row>
        <row r="3732">
          <cell r="B3732" t="str">
            <v>2.2.04.01.00043</v>
          </cell>
          <cell r="C3732" t="str">
            <v xml:space="preserve">FERTIPLANTA IND.COM.FERTILIZANTES                 </v>
          </cell>
          <cell r="D3732">
            <v>5</v>
          </cell>
          <cell r="E3732">
            <v>0</v>
          </cell>
          <cell r="F3732">
            <v>0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AO3732">
            <v>3933.79</v>
          </cell>
          <cell r="AP3732">
            <v>3933.79</v>
          </cell>
          <cell r="AQ3732">
            <v>3933.79</v>
          </cell>
          <cell r="AR3732">
            <v>3933.79</v>
          </cell>
          <cell r="AS3732">
            <v>3933.79</v>
          </cell>
          <cell r="AT3732">
            <v>3933.79</v>
          </cell>
          <cell r="AU3732">
            <v>3933.79</v>
          </cell>
          <cell r="AV3732">
            <v>3933.79</v>
          </cell>
          <cell r="AW3732">
            <v>3933.79</v>
          </cell>
          <cell r="AX3732">
            <v>3933.79</v>
          </cell>
          <cell r="AY3732">
            <v>3933.79</v>
          </cell>
          <cell r="AZ3732">
            <v>3933.79</v>
          </cell>
          <cell r="BA3732">
            <v>3933.79</v>
          </cell>
          <cell r="BB3732">
            <v>3933.79</v>
          </cell>
          <cell r="BC3732">
            <v>3933.79</v>
          </cell>
          <cell r="BD3732">
            <v>0</v>
          </cell>
          <cell r="BE3732">
            <v>0</v>
          </cell>
          <cell r="BF3732">
            <v>0</v>
          </cell>
          <cell r="BG3732">
            <v>0</v>
          </cell>
          <cell r="BH3732">
            <v>0</v>
          </cell>
          <cell r="BI3732">
            <v>0</v>
          </cell>
          <cell r="BJ3732">
            <v>0</v>
          </cell>
          <cell r="BK3732">
            <v>0</v>
          </cell>
          <cell r="BL3732">
            <v>0</v>
          </cell>
        </row>
        <row r="3733">
          <cell r="B3733" t="str">
            <v>2.2.04.01.00044</v>
          </cell>
          <cell r="C3733" t="str">
            <v xml:space="preserve">FERTIPRATA LTDA                                   </v>
          </cell>
          <cell r="D3733">
            <v>5</v>
          </cell>
          <cell r="E3733">
            <v>0</v>
          </cell>
          <cell r="F3733">
            <v>0</v>
          </cell>
          <cell r="G3733">
            <v>0</v>
          </cell>
          <cell r="H3733">
            <v>0</v>
          </cell>
          <cell r="I3733">
            <v>0</v>
          </cell>
          <cell r="J3733">
            <v>0</v>
          </cell>
          <cell r="K3733">
            <v>0</v>
          </cell>
          <cell r="L3733">
            <v>0</v>
          </cell>
          <cell r="M3733">
            <v>0</v>
          </cell>
          <cell r="N3733">
            <v>0</v>
          </cell>
          <cell r="O3733">
            <v>0</v>
          </cell>
          <cell r="P3733">
            <v>0</v>
          </cell>
          <cell r="AO3733">
            <v>0</v>
          </cell>
          <cell r="AP3733">
            <v>0</v>
          </cell>
          <cell r="AQ3733">
            <v>0</v>
          </cell>
          <cell r="AR3733">
            <v>0</v>
          </cell>
          <cell r="AS3733">
            <v>0</v>
          </cell>
          <cell r="AT3733">
            <v>0</v>
          </cell>
          <cell r="AU3733">
            <v>0</v>
          </cell>
          <cell r="AV3733">
            <v>0</v>
          </cell>
          <cell r="AW3733">
            <v>0</v>
          </cell>
          <cell r="AX3733">
            <v>0</v>
          </cell>
          <cell r="AY3733">
            <v>0</v>
          </cell>
          <cell r="AZ3733">
            <v>0</v>
          </cell>
          <cell r="BA3733">
            <v>0</v>
          </cell>
          <cell r="BB3733">
            <v>0</v>
          </cell>
          <cell r="BC3733">
            <v>0</v>
          </cell>
          <cell r="BD3733">
            <v>0</v>
          </cell>
          <cell r="BE3733">
            <v>0</v>
          </cell>
          <cell r="BF3733">
            <v>0</v>
          </cell>
          <cell r="BG3733">
            <v>0</v>
          </cell>
          <cell r="BH3733">
            <v>0</v>
          </cell>
          <cell r="BI3733">
            <v>0</v>
          </cell>
          <cell r="BJ3733">
            <v>0</v>
          </cell>
          <cell r="BK3733">
            <v>0</v>
          </cell>
          <cell r="BL3733">
            <v>0</v>
          </cell>
        </row>
        <row r="3734">
          <cell r="B3734" t="str">
            <v>2.2.04.01.00045</v>
          </cell>
          <cell r="C3734" t="str">
            <v xml:space="preserve">FERTISSUL S/A                                     </v>
          </cell>
          <cell r="D3734">
            <v>5</v>
          </cell>
          <cell r="E3734">
            <v>0</v>
          </cell>
          <cell r="F3734">
            <v>0</v>
          </cell>
          <cell r="G3734">
            <v>0</v>
          </cell>
          <cell r="H3734">
            <v>0</v>
          </cell>
          <cell r="I3734">
            <v>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  <cell r="O3734">
            <v>0</v>
          </cell>
          <cell r="P3734">
            <v>0</v>
          </cell>
          <cell r="Q3734">
            <v>87548.83</v>
          </cell>
          <cell r="R3734">
            <v>87548.83</v>
          </cell>
          <cell r="S3734">
            <v>87548.83</v>
          </cell>
          <cell r="T3734">
            <v>87548.83</v>
          </cell>
          <cell r="U3734">
            <v>87548.83</v>
          </cell>
          <cell r="V3734">
            <v>87548.83</v>
          </cell>
          <cell r="W3734">
            <v>87548.83</v>
          </cell>
          <cell r="X3734">
            <v>87548.83</v>
          </cell>
          <cell r="Y3734">
            <v>87548.83</v>
          </cell>
          <cell r="Z3734">
            <v>87548.83</v>
          </cell>
          <cell r="AA3734">
            <v>87548.83</v>
          </cell>
          <cell r="AB3734">
            <v>87548.83</v>
          </cell>
          <cell r="AC3734">
            <v>0</v>
          </cell>
          <cell r="AD3734">
            <v>0</v>
          </cell>
          <cell r="AE3734">
            <v>0</v>
          </cell>
          <cell r="AF3734">
            <v>0</v>
          </cell>
          <cell r="AG3734">
            <v>0</v>
          </cell>
          <cell r="AH3734">
            <v>0</v>
          </cell>
          <cell r="AI3734">
            <v>0</v>
          </cell>
          <cell r="AJ3734">
            <v>0</v>
          </cell>
          <cell r="AK3734">
            <v>0</v>
          </cell>
          <cell r="AL3734">
            <v>0</v>
          </cell>
          <cell r="AM3734">
            <v>0</v>
          </cell>
          <cell r="AN3734">
            <v>0</v>
          </cell>
          <cell r="AO3734">
            <v>87548.83</v>
          </cell>
          <cell r="AP3734">
            <v>87548.83</v>
          </cell>
          <cell r="AQ3734">
            <v>87548.83</v>
          </cell>
          <cell r="AR3734">
            <v>87548.83</v>
          </cell>
          <cell r="AS3734">
            <v>87548.83</v>
          </cell>
          <cell r="AT3734">
            <v>87548.83</v>
          </cell>
          <cell r="AU3734">
            <v>87548.83</v>
          </cell>
          <cell r="AV3734">
            <v>87548.83</v>
          </cell>
          <cell r="AW3734">
            <v>87548.83</v>
          </cell>
          <cell r="AX3734">
            <v>87548.83</v>
          </cell>
          <cell r="AY3734">
            <v>87548.83</v>
          </cell>
          <cell r="AZ3734">
            <v>87548.83</v>
          </cell>
          <cell r="BA3734">
            <v>87548.83</v>
          </cell>
          <cell r="BB3734">
            <v>87548.83</v>
          </cell>
          <cell r="BC3734">
            <v>87548.83</v>
          </cell>
          <cell r="BD3734">
            <v>0</v>
          </cell>
          <cell r="BE3734">
            <v>0</v>
          </cell>
          <cell r="BF3734">
            <v>0</v>
          </cell>
          <cell r="BG3734">
            <v>0</v>
          </cell>
          <cell r="BH3734">
            <v>0</v>
          </cell>
          <cell r="BI3734">
            <v>0</v>
          </cell>
          <cell r="BJ3734">
            <v>0</v>
          </cell>
          <cell r="BK3734">
            <v>0</v>
          </cell>
          <cell r="BL3734">
            <v>0</v>
          </cell>
        </row>
        <row r="3735">
          <cell r="B3735" t="str">
            <v>2.2.04.01.00046</v>
          </cell>
          <cell r="C3735" t="str">
            <v xml:space="preserve">FERTIZA CIA NAC FERTILIZANTES                     </v>
          </cell>
          <cell r="D3735">
            <v>5</v>
          </cell>
          <cell r="E3735">
            <v>0</v>
          </cell>
          <cell r="F3735">
            <v>0</v>
          </cell>
          <cell r="G3735">
            <v>0</v>
          </cell>
          <cell r="H3735">
            <v>0</v>
          </cell>
          <cell r="I3735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  <cell r="O3735">
            <v>0</v>
          </cell>
          <cell r="P3735">
            <v>0</v>
          </cell>
          <cell r="Q3735">
            <v>1487.17</v>
          </cell>
          <cell r="R3735">
            <v>1487.17</v>
          </cell>
          <cell r="S3735">
            <v>1487.17</v>
          </cell>
          <cell r="T3735">
            <v>1487.17</v>
          </cell>
          <cell r="U3735">
            <v>1487.17</v>
          </cell>
          <cell r="V3735">
            <v>1487.17</v>
          </cell>
          <cell r="W3735">
            <v>1487.17</v>
          </cell>
          <cell r="X3735">
            <v>1487.17</v>
          </cell>
          <cell r="Y3735">
            <v>1487.17</v>
          </cell>
          <cell r="Z3735">
            <v>1487.17</v>
          </cell>
          <cell r="AA3735">
            <v>1487.17</v>
          </cell>
          <cell r="AB3735">
            <v>1487.17</v>
          </cell>
          <cell r="AC3735">
            <v>0</v>
          </cell>
          <cell r="AD3735">
            <v>0</v>
          </cell>
          <cell r="AE3735">
            <v>0</v>
          </cell>
          <cell r="AF3735">
            <v>0</v>
          </cell>
          <cell r="AG3735">
            <v>0</v>
          </cell>
          <cell r="AH3735">
            <v>0</v>
          </cell>
          <cell r="AI3735">
            <v>0</v>
          </cell>
          <cell r="AJ3735">
            <v>0</v>
          </cell>
          <cell r="AK3735">
            <v>0</v>
          </cell>
          <cell r="AL3735">
            <v>0</v>
          </cell>
          <cell r="AM3735">
            <v>0</v>
          </cell>
          <cell r="AN3735">
            <v>0</v>
          </cell>
          <cell r="AO3735">
            <v>2343.84</v>
          </cell>
          <cell r="AP3735">
            <v>2343.84</v>
          </cell>
          <cell r="AQ3735">
            <v>2343.84</v>
          </cell>
          <cell r="AR3735">
            <v>2343.84</v>
          </cell>
          <cell r="AS3735">
            <v>2343.84</v>
          </cell>
          <cell r="AT3735">
            <v>2343.84</v>
          </cell>
          <cell r="AU3735">
            <v>2343.84</v>
          </cell>
          <cell r="AV3735">
            <v>2343.84</v>
          </cell>
          <cell r="AW3735">
            <v>2343.84</v>
          </cell>
          <cell r="AX3735">
            <v>2343.84</v>
          </cell>
          <cell r="AY3735">
            <v>2343.84</v>
          </cell>
          <cell r="AZ3735">
            <v>2343.84</v>
          </cell>
          <cell r="BA3735">
            <v>2343.84</v>
          </cell>
          <cell r="BB3735">
            <v>2343.84</v>
          </cell>
          <cell r="BC3735">
            <v>2343.84</v>
          </cell>
          <cell r="BD3735">
            <v>0</v>
          </cell>
          <cell r="BE3735">
            <v>0</v>
          </cell>
          <cell r="BF3735">
            <v>0</v>
          </cell>
          <cell r="BG3735">
            <v>0</v>
          </cell>
          <cell r="BH3735">
            <v>0</v>
          </cell>
          <cell r="BI3735">
            <v>0</v>
          </cell>
          <cell r="BJ3735">
            <v>0</v>
          </cell>
          <cell r="BK3735">
            <v>0</v>
          </cell>
          <cell r="BL3735">
            <v>0</v>
          </cell>
        </row>
        <row r="3736">
          <cell r="B3736" t="str">
            <v>2.2.04.01.00047</v>
          </cell>
          <cell r="C3736" t="str">
            <v xml:space="preserve">GALVANI                                           </v>
          </cell>
          <cell r="D3736">
            <v>5</v>
          </cell>
          <cell r="E3736">
            <v>0</v>
          </cell>
          <cell r="F3736">
            <v>0</v>
          </cell>
          <cell r="G3736">
            <v>0</v>
          </cell>
          <cell r="H3736">
            <v>0</v>
          </cell>
          <cell r="I3736">
            <v>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  <cell r="O3736">
            <v>0</v>
          </cell>
          <cell r="P3736">
            <v>0</v>
          </cell>
          <cell r="AO3736">
            <v>151.34</v>
          </cell>
          <cell r="AP3736">
            <v>151.34</v>
          </cell>
          <cell r="AQ3736">
            <v>151.34</v>
          </cell>
          <cell r="AR3736">
            <v>151.34</v>
          </cell>
          <cell r="AS3736">
            <v>151.34</v>
          </cell>
          <cell r="AT3736">
            <v>151.34</v>
          </cell>
          <cell r="AU3736">
            <v>151.34</v>
          </cell>
          <cell r="AV3736">
            <v>151.34</v>
          </cell>
          <cell r="AW3736">
            <v>151.34</v>
          </cell>
          <cell r="AX3736">
            <v>151.34</v>
          </cell>
          <cell r="AY3736">
            <v>151.34</v>
          </cell>
          <cell r="AZ3736">
            <v>151.34</v>
          </cell>
          <cell r="BA3736">
            <v>151.34</v>
          </cell>
          <cell r="BB3736">
            <v>151.34</v>
          </cell>
          <cell r="BC3736">
            <v>151.34</v>
          </cell>
          <cell r="BD3736">
            <v>0</v>
          </cell>
          <cell r="BE3736">
            <v>0</v>
          </cell>
          <cell r="BF3736">
            <v>0</v>
          </cell>
          <cell r="BG3736">
            <v>0</v>
          </cell>
          <cell r="BH3736">
            <v>0</v>
          </cell>
          <cell r="BI3736">
            <v>0</v>
          </cell>
          <cell r="BJ3736">
            <v>0</v>
          </cell>
          <cell r="BK3736">
            <v>0</v>
          </cell>
          <cell r="BL3736">
            <v>0</v>
          </cell>
        </row>
        <row r="3737">
          <cell r="B3737" t="str">
            <v>2.2.04.01.00048</v>
          </cell>
          <cell r="C3737" t="str">
            <v xml:space="preserve">GIRASSOL INS.AGRICOLA LTDA                        </v>
          </cell>
          <cell r="D3737">
            <v>5</v>
          </cell>
          <cell r="E3737">
            <v>0</v>
          </cell>
          <cell r="F3737">
            <v>0</v>
          </cell>
          <cell r="G3737">
            <v>0</v>
          </cell>
          <cell r="H3737">
            <v>0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  <cell r="O3737">
            <v>0</v>
          </cell>
          <cell r="P3737">
            <v>0</v>
          </cell>
          <cell r="AO3737">
            <v>19056.330000000002</v>
          </cell>
          <cell r="AP3737">
            <v>19056.330000000002</v>
          </cell>
          <cell r="AQ3737">
            <v>27597.16</v>
          </cell>
          <cell r="AR3737">
            <v>30230.9</v>
          </cell>
          <cell r="AS3737">
            <v>37385.919999999998</v>
          </cell>
          <cell r="AT3737">
            <v>37385.919999999998</v>
          </cell>
          <cell r="AU3737">
            <v>37385.919999999998</v>
          </cell>
          <cell r="AV3737">
            <v>40341.57</v>
          </cell>
          <cell r="AW3737">
            <v>40341.57</v>
          </cell>
          <cell r="AX3737">
            <v>42600.23</v>
          </cell>
          <cell r="AY3737">
            <v>42600.23</v>
          </cell>
          <cell r="AZ3737">
            <v>42600.23</v>
          </cell>
          <cell r="BA3737">
            <v>42600.23</v>
          </cell>
          <cell r="BB3737">
            <v>42600.23</v>
          </cell>
          <cell r="BC3737">
            <v>42600.23</v>
          </cell>
          <cell r="BD3737">
            <v>0</v>
          </cell>
          <cell r="BE3737">
            <v>0</v>
          </cell>
          <cell r="BF3737">
            <v>0</v>
          </cell>
          <cell r="BG3737">
            <v>0</v>
          </cell>
          <cell r="BH3737">
            <v>0</v>
          </cell>
          <cell r="BI3737">
            <v>0</v>
          </cell>
          <cell r="BJ3737">
            <v>0</v>
          </cell>
          <cell r="BK3737">
            <v>0</v>
          </cell>
          <cell r="BL3737">
            <v>0</v>
          </cell>
        </row>
        <row r="3738">
          <cell r="B3738" t="str">
            <v>2.2.04.01.00049</v>
          </cell>
          <cell r="C3738" t="str">
            <v xml:space="preserve">GLENCORE                                          </v>
          </cell>
          <cell r="D3738">
            <v>5</v>
          </cell>
          <cell r="E3738">
            <v>0</v>
          </cell>
          <cell r="F3738">
            <v>0</v>
          </cell>
          <cell r="G3738">
            <v>0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51492.22</v>
          </cell>
          <cell r="R3738">
            <v>51492.22</v>
          </cell>
          <cell r="S3738">
            <v>51492.22</v>
          </cell>
          <cell r="T3738">
            <v>51492.22</v>
          </cell>
          <cell r="U3738">
            <v>51492.22</v>
          </cell>
          <cell r="V3738">
            <v>51492.22</v>
          </cell>
          <cell r="W3738">
            <v>51492.22</v>
          </cell>
          <cell r="X3738">
            <v>51492.22</v>
          </cell>
          <cell r="Y3738">
            <v>51492.22</v>
          </cell>
          <cell r="Z3738">
            <v>51492.22</v>
          </cell>
          <cell r="AA3738">
            <v>51492.22</v>
          </cell>
          <cell r="AB3738">
            <v>51492.22</v>
          </cell>
          <cell r="AC3738">
            <v>0</v>
          </cell>
          <cell r="AD3738">
            <v>0</v>
          </cell>
          <cell r="AE3738">
            <v>0</v>
          </cell>
          <cell r="AF3738">
            <v>0</v>
          </cell>
          <cell r="AG3738">
            <v>0</v>
          </cell>
          <cell r="AH3738">
            <v>0</v>
          </cell>
          <cell r="AI3738">
            <v>0</v>
          </cell>
          <cell r="AJ3738">
            <v>0</v>
          </cell>
          <cell r="AK3738">
            <v>0</v>
          </cell>
          <cell r="AL3738">
            <v>0</v>
          </cell>
          <cell r="AM3738">
            <v>0</v>
          </cell>
          <cell r="AN3738">
            <v>0</v>
          </cell>
          <cell r="AO3738">
            <v>51492.22</v>
          </cell>
          <cell r="AP3738">
            <v>51492.22</v>
          </cell>
          <cell r="AQ3738">
            <v>51492.22</v>
          </cell>
          <cell r="AR3738">
            <v>51492.22</v>
          </cell>
          <cell r="AS3738">
            <v>51492.22</v>
          </cell>
          <cell r="AT3738">
            <v>51492.22</v>
          </cell>
          <cell r="AU3738">
            <v>51492.22</v>
          </cell>
          <cell r="AV3738">
            <v>51492.22</v>
          </cell>
          <cell r="AW3738">
            <v>51492.22</v>
          </cell>
          <cell r="AX3738">
            <v>51492.22</v>
          </cell>
          <cell r="AY3738">
            <v>51492.22</v>
          </cell>
          <cell r="AZ3738">
            <v>51492.22</v>
          </cell>
          <cell r="BA3738">
            <v>51492.22</v>
          </cell>
          <cell r="BB3738">
            <v>51492.22</v>
          </cell>
          <cell r="BC3738">
            <v>51492.22</v>
          </cell>
          <cell r="BD3738">
            <v>0</v>
          </cell>
          <cell r="BE3738">
            <v>0</v>
          </cell>
          <cell r="BF3738">
            <v>0</v>
          </cell>
          <cell r="BG3738">
            <v>0</v>
          </cell>
          <cell r="BH3738">
            <v>0</v>
          </cell>
          <cell r="BI3738">
            <v>0</v>
          </cell>
          <cell r="BJ3738">
            <v>0</v>
          </cell>
          <cell r="BK3738">
            <v>0</v>
          </cell>
          <cell r="BL3738">
            <v>0</v>
          </cell>
        </row>
        <row r="3739">
          <cell r="B3739" t="str">
            <v>2.2.04.01.00050</v>
          </cell>
          <cell r="C3739" t="str">
            <v xml:space="preserve">HIDRO FERTILIZANTES LTDA                          </v>
          </cell>
          <cell r="D3739">
            <v>5</v>
          </cell>
          <cell r="E3739">
            <v>0</v>
          </cell>
          <cell r="F3739">
            <v>0</v>
          </cell>
          <cell r="G3739">
            <v>0</v>
          </cell>
          <cell r="H3739">
            <v>0</v>
          </cell>
          <cell r="I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  <cell r="O3739">
            <v>0</v>
          </cell>
          <cell r="P3739">
            <v>0</v>
          </cell>
          <cell r="AO3739">
            <v>0</v>
          </cell>
          <cell r="AP3739">
            <v>0</v>
          </cell>
          <cell r="AQ3739">
            <v>0</v>
          </cell>
          <cell r="AR3739">
            <v>0</v>
          </cell>
          <cell r="AS3739">
            <v>5100.34</v>
          </cell>
          <cell r="AT3739">
            <v>5100.34</v>
          </cell>
          <cell r="AU3739">
            <v>5100.34</v>
          </cell>
          <cell r="AV3739">
            <v>5100.34</v>
          </cell>
          <cell r="AW3739">
            <v>5100.34</v>
          </cell>
          <cell r="AX3739">
            <v>5100.34</v>
          </cell>
          <cell r="AY3739">
            <v>5100.34</v>
          </cell>
          <cell r="AZ3739">
            <v>5100.34</v>
          </cell>
          <cell r="BA3739">
            <v>5100.34</v>
          </cell>
          <cell r="BB3739">
            <v>5100.34</v>
          </cell>
          <cell r="BC3739">
            <v>5100.34</v>
          </cell>
          <cell r="BD3739">
            <v>0</v>
          </cell>
          <cell r="BE3739">
            <v>0</v>
          </cell>
          <cell r="BF3739">
            <v>0</v>
          </cell>
          <cell r="BG3739">
            <v>0</v>
          </cell>
          <cell r="BH3739">
            <v>0</v>
          </cell>
          <cell r="BI3739">
            <v>0</v>
          </cell>
          <cell r="BJ3739">
            <v>0</v>
          </cell>
          <cell r="BK3739">
            <v>0</v>
          </cell>
          <cell r="BL3739">
            <v>0</v>
          </cell>
        </row>
        <row r="3740">
          <cell r="B3740" t="str">
            <v>2.2.04.01.00051</v>
          </cell>
          <cell r="C3740" t="str">
            <v xml:space="preserve">IAP S/A                                           </v>
          </cell>
          <cell r="D3740">
            <v>5</v>
          </cell>
          <cell r="E3740">
            <v>0</v>
          </cell>
          <cell r="F3740">
            <v>0</v>
          </cell>
          <cell r="G3740">
            <v>0</v>
          </cell>
          <cell r="H3740">
            <v>0</v>
          </cell>
          <cell r="I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  <cell r="O3740">
            <v>0</v>
          </cell>
          <cell r="P3740">
            <v>0</v>
          </cell>
          <cell r="Q3740">
            <v>38573.69</v>
          </cell>
          <cell r="R3740">
            <v>38573.69</v>
          </cell>
          <cell r="S3740">
            <v>38573.69</v>
          </cell>
          <cell r="T3740">
            <v>38573.69</v>
          </cell>
          <cell r="U3740">
            <v>38573.69</v>
          </cell>
          <cell r="V3740">
            <v>38573.69</v>
          </cell>
          <cell r="W3740">
            <v>38573.69</v>
          </cell>
          <cell r="X3740">
            <v>38573.69</v>
          </cell>
          <cell r="Y3740">
            <v>38573.69</v>
          </cell>
          <cell r="Z3740">
            <v>38573.69</v>
          </cell>
          <cell r="AA3740">
            <v>38573.69</v>
          </cell>
          <cell r="AB3740">
            <v>38573.69</v>
          </cell>
          <cell r="AC3740">
            <v>0</v>
          </cell>
          <cell r="AD3740">
            <v>0</v>
          </cell>
          <cell r="AE3740">
            <v>0</v>
          </cell>
          <cell r="AF3740">
            <v>0</v>
          </cell>
          <cell r="AG3740">
            <v>0</v>
          </cell>
          <cell r="AH3740">
            <v>0</v>
          </cell>
          <cell r="AI3740">
            <v>0</v>
          </cell>
          <cell r="AJ3740">
            <v>0</v>
          </cell>
          <cell r="AK3740">
            <v>0</v>
          </cell>
          <cell r="AL3740">
            <v>0</v>
          </cell>
          <cell r="AM3740">
            <v>0</v>
          </cell>
          <cell r="AN3740">
            <v>0</v>
          </cell>
          <cell r="AO3740">
            <v>20744.13</v>
          </cell>
          <cell r="AP3740">
            <v>20744.13</v>
          </cell>
          <cell r="AQ3740">
            <v>20744.13</v>
          </cell>
          <cell r="AR3740">
            <v>20744.13</v>
          </cell>
          <cell r="AS3740">
            <v>20744.13</v>
          </cell>
          <cell r="AT3740">
            <v>20744.13</v>
          </cell>
          <cell r="AU3740">
            <v>20744.13</v>
          </cell>
          <cell r="AV3740">
            <v>20744.13</v>
          </cell>
          <cell r="AW3740">
            <v>20744.13</v>
          </cell>
          <cell r="AX3740">
            <v>20744.13</v>
          </cell>
          <cell r="AY3740">
            <v>20744.13</v>
          </cell>
          <cell r="AZ3740">
            <v>20744.13</v>
          </cell>
          <cell r="BA3740">
            <v>20744.13</v>
          </cell>
          <cell r="BB3740">
            <v>20744.13</v>
          </cell>
          <cell r="BC3740">
            <v>20744.13</v>
          </cell>
          <cell r="BD3740">
            <v>0</v>
          </cell>
          <cell r="BE3740">
            <v>0</v>
          </cell>
          <cell r="BF3740">
            <v>0</v>
          </cell>
          <cell r="BG3740">
            <v>0</v>
          </cell>
          <cell r="BH3740">
            <v>0</v>
          </cell>
          <cell r="BI3740">
            <v>0</v>
          </cell>
          <cell r="BJ3740">
            <v>0</v>
          </cell>
          <cell r="BK3740">
            <v>0</v>
          </cell>
          <cell r="BL3740">
            <v>0</v>
          </cell>
        </row>
        <row r="3741">
          <cell r="B3741" t="str">
            <v>2.2.04.01.00052</v>
          </cell>
          <cell r="C3741" t="str">
            <v xml:space="preserve">IPIRANGA SERRANA                                  </v>
          </cell>
          <cell r="D3741">
            <v>5</v>
          </cell>
          <cell r="E3741">
            <v>0</v>
          </cell>
          <cell r="F3741">
            <v>0</v>
          </cell>
          <cell r="G3741">
            <v>0</v>
          </cell>
          <cell r="H3741">
            <v>0</v>
          </cell>
          <cell r="I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  <cell r="O3741">
            <v>0</v>
          </cell>
          <cell r="P3741">
            <v>0</v>
          </cell>
          <cell r="Q3741">
            <v>36597.78</v>
          </cell>
          <cell r="R3741">
            <v>36597.78</v>
          </cell>
          <cell r="S3741">
            <v>36597.78</v>
          </cell>
          <cell r="T3741">
            <v>36597.78</v>
          </cell>
          <cell r="U3741">
            <v>36597.78</v>
          </cell>
          <cell r="V3741">
            <v>36597.78</v>
          </cell>
          <cell r="W3741">
            <v>36597.78</v>
          </cell>
          <cell r="X3741">
            <v>36597.78</v>
          </cell>
          <cell r="Y3741">
            <v>36597.78</v>
          </cell>
          <cell r="Z3741">
            <v>36597.78</v>
          </cell>
          <cell r="AA3741">
            <v>36597.78</v>
          </cell>
          <cell r="AB3741">
            <v>36597.78</v>
          </cell>
          <cell r="AC3741">
            <v>0</v>
          </cell>
          <cell r="AD3741">
            <v>0</v>
          </cell>
          <cell r="AE3741">
            <v>0</v>
          </cell>
          <cell r="AF3741">
            <v>0</v>
          </cell>
          <cell r="AG3741">
            <v>0</v>
          </cell>
          <cell r="AH3741">
            <v>0</v>
          </cell>
          <cell r="AI3741">
            <v>0</v>
          </cell>
          <cell r="AJ3741">
            <v>0</v>
          </cell>
          <cell r="AK3741">
            <v>0</v>
          </cell>
          <cell r="AL3741">
            <v>0</v>
          </cell>
          <cell r="AM3741">
            <v>0</v>
          </cell>
          <cell r="AN3741">
            <v>0</v>
          </cell>
          <cell r="AO3741">
            <v>36597.78</v>
          </cell>
          <cell r="AP3741">
            <v>36597.78</v>
          </cell>
          <cell r="AQ3741">
            <v>36597.78</v>
          </cell>
          <cell r="AR3741">
            <v>36597.78</v>
          </cell>
          <cell r="AS3741">
            <v>36597.78</v>
          </cell>
          <cell r="AT3741">
            <v>36597.78</v>
          </cell>
          <cell r="AU3741">
            <v>36597.78</v>
          </cell>
          <cell r="AV3741">
            <v>36597.78</v>
          </cell>
          <cell r="AW3741">
            <v>36597.78</v>
          </cell>
          <cell r="AX3741">
            <v>36597.78</v>
          </cell>
          <cell r="AY3741">
            <v>36597.78</v>
          </cell>
          <cell r="AZ3741">
            <v>36597.78</v>
          </cell>
          <cell r="BA3741">
            <v>36597.78</v>
          </cell>
          <cell r="BB3741">
            <v>36597.78</v>
          </cell>
          <cell r="BC3741">
            <v>36597.78</v>
          </cell>
          <cell r="BD3741">
            <v>0</v>
          </cell>
          <cell r="BE3741">
            <v>0</v>
          </cell>
          <cell r="BF3741">
            <v>0</v>
          </cell>
          <cell r="BG3741">
            <v>0</v>
          </cell>
          <cell r="BH3741">
            <v>0</v>
          </cell>
          <cell r="BI3741">
            <v>0</v>
          </cell>
          <cell r="BJ3741">
            <v>0</v>
          </cell>
          <cell r="BK3741">
            <v>0</v>
          </cell>
          <cell r="BL3741">
            <v>0</v>
          </cell>
        </row>
        <row r="3742">
          <cell r="B3742" t="str">
            <v>2.2.04.01.00053</v>
          </cell>
          <cell r="C3742" t="str">
            <v xml:space="preserve">ITAMARATI                                         </v>
          </cell>
          <cell r="D3742">
            <v>5</v>
          </cell>
          <cell r="E3742">
            <v>0</v>
          </cell>
          <cell r="F3742">
            <v>0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  <cell r="O3742">
            <v>0</v>
          </cell>
          <cell r="P3742">
            <v>0</v>
          </cell>
          <cell r="Q3742">
            <v>426.68</v>
          </cell>
          <cell r="R3742">
            <v>426.68</v>
          </cell>
          <cell r="S3742">
            <v>426.68</v>
          </cell>
          <cell r="T3742">
            <v>426.68</v>
          </cell>
          <cell r="U3742">
            <v>426.68</v>
          </cell>
          <cell r="V3742">
            <v>426.68</v>
          </cell>
          <cell r="W3742">
            <v>426.68</v>
          </cell>
          <cell r="X3742">
            <v>426.68</v>
          </cell>
          <cell r="Y3742">
            <v>426.68</v>
          </cell>
          <cell r="Z3742">
            <v>426.68</v>
          </cell>
          <cell r="AA3742">
            <v>426.68</v>
          </cell>
          <cell r="AB3742">
            <v>426.68</v>
          </cell>
          <cell r="AC3742">
            <v>0</v>
          </cell>
          <cell r="AD3742">
            <v>0</v>
          </cell>
          <cell r="AE3742">
            <v>0</v>
          </cell>
          <cell r="AF3742">
            <v>0</v>
          </cell>
          <cell r="AG3742">
            <v>0</v>
          </cell>
          <cell r="AH3742">
            <v>0</v>
          </cell>
          <cell r="AI3742">
            <v>0</v>
          </cell>
          <cell r="AJ3742">
            <v>0</v>
          </cell>
          <cell r="AK3742">
            <v>0</v>
          </cell>
          <cell r="AL3742">
            <v>0</v>
          </cell>
          <cell r="AM3742">
            <v>0</v>
          </cell>
          <cell r="AN3742">
            <v>0</v>
          </cell>
          <cell r="AO3742">
            <v>426.68</v>
          </cell>
          <cell r="AP3742">
            <v>426.68</v>
          </cell>
          <cell r="AQ3742">
            <v>426.68</v>
          </cell>
          <cell r="AR3742">
            <v>426.68</v>
          </cell>
          <cell r="AS3742">
            <v>426.68</v>
          </cell>
          <cell r="AT3742">
            <v>426.68</v>
          </cell>
          <cell r="AU3742">
            <v>426.68</v>
          </cell>
          <cell r="AV3742">
            <v>426.68</v>
          </cell>
          <cell r="AW3742">
            <v>426.68</v>
          </cell>
          <cell r="AX3742">
            <v>426.68</v>
          </cell>
          <cell r="AY3742">
            <v>426.68</v>
          </cell>
          <cell r="AZ3742">
            <v>426.68</v>
          </cell>
          <cell r="BA3742">
            <v>426.68</v>
          </cell>
          <cell r="BB3742">
            <v>426.68</v>
          </cell>
          <cell r="BC3742">
            <v>426.68</v>
          </cell>
          <cell r="BD3742">
            <v>0</v>
          </cell>
          <cell r="BE3742">
            <v>0</v>
          </cell>
          <cell r="BF3742">
            <v>0</v>
          </cell>
          <cell r="BG3742">
            <v>0</v>
          </cell>
          <cell r="BH3742">
            <v>0</v>
          </cell>
          <cell r="BI3742">
            <v>0</v>
          </cell>
          <cell r="BJ3742">
            <v>0</v>
          </cell>
          <cell r="BK3742">
            <v>0</v>
          </cell>
          <cell r="BL3742">
            <v>0</v>
          </cell>
        </row>
        <row r="3743">
          <cell r="B3743" t="str">
            <v>2.2.04.01.00054</v>
          </cell>
          <cell r="C3743" t="str">
            <v xml:space="preserve">J.L.COMERCIAL                                     </v>
          </cell>
          <cell r="D3743">
            <v>5</v>
          </cell>
          <cell r="E3743">
            <v>0</v>
          </cell>
          <cell r="F3743">
            <v>0</v>
          </cell>
          <cell r="G3743">
            <v>0</v>
          </cell>
          <cell r="H3743">
            <v>0</v>
          </cell>
          <cell r="I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  <cell r="Q3743">
            <v>30869.200000000001</v>
          </cell>
          <cell r="R3743">
            <v>30869.200000000001</v>
          </cell>
          <cell r="S3743">
            <v>30869.200000000001</v>
          </cell>
          <cell r="T3743">
            <v>30869.200000000001</v>
          </cell>
          <cell r="U3743">
            <v>30869.200000000001</v>
          </cell>
          <cell r="V3743">
            <v>30869.200000000001</v>
          </cell>
          <cell r="W3743">
            <v>30869.200000000001</v>
          </cell>
          <cell r="X3743">
            <v>30869.200000000001</v>
          </cell>
          <cell r="Y3743">
            <v>30869.200000000001</v>
          </cell>
          <cell r="Z3743">
            <v>30869.200000000001</v>
          </cell>
          <cell r="AA3743">
            <v>30869.200000000001</v>
          </cell>
          <cell r="AB3743">
            <v>30869.200000000001</v>
          </cell>
          <cell r="AC3743">
            <v>0</v>
          </cell>
          <cell r="AD3743">
            <v>0</v>
          </cell>
          <cell r="AE3743">
            <v>0</v>
          </cell>
          <cell r="AF3743">
            <v>0</v>
          </cell>
          <cell r="AG3743">
            <v>0</v>
          </cell>
          <cell r="AH3743">
            <v>0</v>
          </cell>
          <cell r="AI3743">
            <v>0</v>
          </cell>
          <cell r="AJ3743">
            <v>0</v>
          </cell>
          <cell r="AK3743">
            <v>0</v>
          </cell>
          <cell r="AL3743">
            <v>0</v>
          </cell>
          <cell r="AM3743">
            <v>0</v>
          </cell>
          <cell r="AN3743">
            <v>0</v>
          </cell>
          <cell r="AO3743">
            <v>101396.69</v>
          </cell>
          <cell r="AP3743">
            <v>101396.69</v>
          </cell>
          <cell r="AQ3743">
            <v>101396.69</v>
          </cell>
          <cell r="AR3743">
            <v>101396.69</v>
          </cell>
          <cell r="AS3743">
            <v>101396.69</v>
          </cell>
          <cell r="AT3743">
            <v>101396.69</v>
          </cell>
          <cell r="AU3743">
            <v>101396.69</v>
          </cell>
          <cell r="AV3743">
            <v>101396.69</v>
          </cell>
          <cell r="AW3743">
            <v>101396.69</v>
          </cell>
          <cell r="AX3743">
            <v>101396.69</v>
          </cell>
          <cell r="AY3743">
            <v>101396.69</v>
          </cell>
          <cell r="AZ3743">
            <v>101396.69</v>
          </cell>
          <cell r="BA3743">
            <v>101396.69</v>
          </cell>
          <cell r="BB3743">
            <v>101396.69</v>
          </cell>
          <cell r="BC3743">
            <v>101396.69</v>
          </cell>
          <cell r="BD3743">
            <v>0</v>
          </cell>
          <cell r="BE3743">
            <v>0</v>
          </cell>
          <cell r="BF3743">
            <v>0</v>
          </cell>
          <cell r="BG3743">
            <v>0</v>
          </cell>
          <cell r="BH3743">
            <v>0</v>
          </cell>
          <cell r="BI3743">
            <v>0</v>
          </cell>
          <cell r="BJ3743">
            <v>0</v>
          </cell>
          <cell r="BK3743">
            <v>0</v>
          </cell>
          <cell r="BL3743">
            <v>0</v>
          </cell>
        </row>
        <row r="3744">
          <cell r="B3744" t="str">
            <v>2.2.04.01.00055</v>
          </cell>
          <cell r="C3744" t="str">
            <v xml:space="preserve">JOSAPAR S/A                                       </v>
          </cell>
          <cell r="D3744">
            <v>5</v>
          </cell>
          <cell r="E3744">
            <v>0</v>
          </cell>
          <cell r="F3744">
            <v>0</v>
          </cell>
          <cell r="G3744">
            <v>0</v>
          </cell>
          <cell r="H3744">
            <v>0</v>
          </cell>
          <cell r="I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  <cell r="O3744">
            <v>0</v>
          </cell>
          <cell r="P3744">
            <v>0</v>
          </cell>
          <cell r="Q3744">
            <v>5123.33</v>
          </cell>
          <cell r="R3744">
            <v>5123.33</v>
          </cell>
          <cell r="S3744">
            <v>5123.33</v>
          </cell>
          <cell r="T3744">
            <v>5123.33</v>
          </cell>
          <cell r="U3744">
            <v>5123.33</v>
          </cell>
          <cell r="V3744">
            <v>5123.33</v>
          </cell>
          <cell r="W3744">
            <v>5123.33</v>
          </cell>
          <cell r="X3744">
            <v>5123.33</v>
          </cell>
          <cell r="Y3744">
            <v>5123.33</v>
          </cell>
          <cell r="Z3744">
            <v>5123.33</v>
          </cell>
          <cell r="AA3744">
            <v>5123.33</v>
          </cell>
          <cell r="AB3744">
            <v>5123.33</v>
          </cell>
          <cell r="AC3744">
            <v>0</v>
          </cell>
          <cell r="AD3744">
            <v>0</v>
          </cell>
          <cell r="AE3744">
            <v>0</v>
          </cell>
          <cell r="AF3744">
            <v>0</v>
          </cell>
          <cell r="AG3744">
            <v>0</v>
          </cell>
          <cell r="AH3744">
            <v>0</v>
          </cell>
          <cell r="AI3744">
            <v>0</v>
          </cell>
          <cell r="AJ3744">
            <v>0</v>
          </cell>
          <cell r="AK3744">
            <v>0</v>
          </cell>
          <cell r="AL3744">
            <v>0</v>
          </cell>
          <cell r="AM3744">
            <v>0</v>
          </cell>
          <cell r="AN3744">
            <v>0</v>
          </cell>
          <cell r="AO3744">
            <v>5123.33</v>
          </cell>
          <cell r="AP3744">
            <v>5123.33</v>
          </cell>
          <cell r="AQ3744">
            <v>5123.33</v>
          </cell>
          <cell r="AR3744">
            <v>5123.33</v>
          </cell>
          <cell r="AS3744">
            <v>5123.33</v>
          </cell>
          <cell r="AT3744">
            <v>5123.33</v>
          </cell>
          <cell r="AU3744">
            <v>5123.33</v>
          </cell>
          <cell r="AV3744">
            <v>5123.33</v>
          </cell>
          <cell r="AW3744">
            <v>5123.33</v>
          </cell>
          <cell r="AX3744">
            <v>5123.33</v>
          </cell>
          <cell r="AY3744">
            <v>5123.33</v>
          </cell>
          <cell r="AZ3744">
            <v>5123.33</v>
          </cell>
          <cell r="BA3744">
            <v>5123.33</v>
          </cell>
          <cell r="BB3744">
            <v>5123.33</v>
          </cell>
          <cell r="BC3744">
            <v>5123.33</v>
          </cell>
          <cell r="BD3744">
            <v>0</v>
          </cell>
          <cell r="BE3744">
            <v>0</v>
          </cell>
          <cell r="BF3744">
            <v>0</v>
          </cell>
          <cell r="BG3744">
            <v>0</v>
          </cell>
          <cell r="BH3744">
            <v>0</v>
          </cell>
          <cell r="BI3744">
            <v>0</v>
          </cell>
          <cell r="BJ3744">
            <v>0</v>
          </cell>
          <cell r="BK3744">
            <v>0</v>
          </cell>
          <cell r="BL3744">
            <v>0</v>
          </cell>
        </row>
        <row r="3745">
          <cell r="B3745" t="str">
            <v>2.2.04.01.00056</v>
          </cell>
          <cell r="C3745" t="str">
            <v xml:space="preserve">LARANJA LIMA                                      </v>
          </cell>
          <cell r="D3745">
            <v>5</v>
          </cell>
          <cell r="E3745">
            <v>0</v>
          </cell>
          <cell r="F3745">
            <v>0</v>
          </cell>
          <cell r="G3745">
            <v>0</v>
          </cell>
          <cell r="H3745">
            <v>0</v>
          </cell>
          <cell r="I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  <cell r="O3745">
            <v>0</v>
          </cell>
          <cell r="P3745">
            <v>0</v>
          </cell>
          <cell r="AO3745">
            <v>0</v>
          </cell>
          <cell r="AP3745">
            <v>0</v>
          </cell>
          <cell r="AQ3745">
            <v>0</v>
          </cell>
          <cell r="AR3745">
            <v>0</v>
          </cell>
          <cell r="AS3745">
            <v>0</v>
          </cell>
          <cell r="AT3745">
            <v>0</v>
          </cell>
          <cell r="AU3745">
            <v>0</v>
          </cell>
          <cell r="AV3745">
            <v>0</v>
          </cell>
          <cell r="AW3745">
            <v>0</v>
          </cell>
          <cell r="AX3745">
            <v>0</v>
          </cell>
          <cell r="AY3745">
            <v>0</v>
          </cell>
          <cell r="AZ3745">
            <v>0</v>
          </cell>
          <cell r="BA3745">
            <v>0</v>
          </cell>
          <cell r="BB3745">
            <v>0</v>
          </cell>
          <cell r="BC3745">
            <v>0</v>
          </cell>
          <cell r="BD3745">
            <v>0</v>
          </cell>
          <cell r="BE3745">
            <v>0</v>
          </cell>
          <cell r="BF3745">
            <v>0</v>
          </cell>
          <cell r="BG3745">
            <v>0</v>
          </cell>
          <cell r="BH3745">
            <v>0</v>
          </cell>
          <cell r="BI3745">
            <v>0</v>
          </cell>
          <cell r="BJ3745">
            <v>0</v>
          </cell>
          <cell r="BK3745">
            <v>0</v>
          </cell>
          <cell r="BL3745">
            <v>0</v>
          </cell>
        </row>
        <row r="3746">
          <cell r="B3746" t="str">
            <v>2.2.04.01.00057</v>
          </cell>
          <cell r="C3746" t="str">
            <v xml:space="preserve">LIMEIRENSE S/A                                    </v>
          </cell>
          <cell r="D3746">
            <v>5</v>
          </cell>
          <cell r="E3746">
            <v>0</v>
          </cell>
          <cell r="F3746">
            <v>0</v>
          </cell>
          <cell r="G3746">
            <v>0</v>
          </cell>
          <cell r="H3746">
            <v>0</v>
          </cell>
          <cell r="I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  <cell r="O3746">
            <v>0</v>
          </cell>
          <cell r="P3746">
            <v>0</v>
          </cell>
          <cell r="Q3746">
            <v>886.03</v>
          </cell>
          <cell r="R3746">
            <v>886.03</v>
          </cell>
          <cell r="S3746">
            <v>886.03</v>
          </cell>
          <cell r="T3746">
            <v>886.03</v>
          </cell>
          <cell r="U3746">
            <v>886.03</v>
          </cell>
          <cell r="V3746">
            <v>886.03</v>
          </cell>
          <cell r="W3746">
            <v>886.03</v>
          </cell>
          <cell r="X3746">
            <v>886.03</v>
          </cell>
          <cell r="Y3746">
            <v>886.03</v>
          </cell>
          <cell r="Z3746">
            <v>886.03</v>
          </cell>
          <cell r="AA3746">
            <v>886.03</v>
          </cell>
          <cell r="AB3746">
            <v>886.03</v>
          </cell>
          <cell r="AC3746">
            <v>0</v>
          </cell>
          <cell r="AD3746">
            <v>0</v>
          </cell>
          <cell r="AE3746">
            <v>0</v>
          </cell>
          <cell r="AF3746">
            <v>0</v>
          </cell>
          <cell r="AG3746">
            <v>0</v>
          </cell>
          <cell r="AH3746">
            <v>0</v>
          </cell>
          <cell r="AI3746">
            <v>0</v>
          </cell>
          <cell r="AJ3746">
            <v>0</v>
          </cell>
          <cell r="AK3746">
            <v>0</v>
          </cell>
          <cell r="AL3746">
            <v>0</v>
          </cell>
          <cell r="AM3746">
            <v>0</v>
          </cell>
          <cell r="AN3746">
            <v>0</v>
          </cell>
          <cell r="AO3746">
            <v>886.03</v>
          </cell>
          <cell r="AP3746">
            <v>886.03</v>
          </cell>
          <cell r="AQ3746">
            <v>886.03</v>
          </cell>
          <cell r="AR3746">
            <v>886.03</v>
          </cell>
          <cell r="AS3746">
            <v>886.03</v>
          </cell>
          <cell r="AT3746">
            <v>886.03</v>
          </cell>
          <cell r="AU3746">
            <v>886.03</v>
          </cell>
          <cell r="AV3746">
            <v>886.03</v>
          </cell>
          <cell r="AW3746">
            <v>886.03</v>
          </cell>
          <cell r="AX3746">
            <v>886.03</v>
          </cell>
          <cell r="AY3746">
            <v>886.03</v>
          </cell>
          <cell r="AZ3746">
            <v>886.03</v>
          </cell>
          <cell r="BA3746">
            <v>886.03</v>
          </cell>
          <cell r="BB3746">
            <v>886.03</v>
          </cell>
          <cell r="BC3746">
            <v>886.03</v>
          </cell>
          <cell r="BD3746">
            <v>0</v>
          </cell>
          <cell r="BE3746">
            <v>0</v>
          </cell>
          <cell r="BF3746">
            <v>0</v>
          </cell>
          <cell r="BG3746">
            <v>0</v>
          </cell>
          <cell r="BH3746">
            <v>0</v>
          </cell>
          <cell r="BI3746">
            <v>0</v>
          </cell>
          <cell r="BJ3746">
            <v>0</v>
          </cell>
          <cell r="BK3746">
            <v>0</v>
          </cell>
          <cell r="BL3746">
            <v>0</v>
          </cell>
        </row>
        <row r="3747">
          <cell r="B3747" t="str">
            <v>2.2.04.01.00058</v>
          </cell>
          <cell r="C3747" t="str">
            <v xml:space="preserve">MACROFERTIL IND.FERT.LTDA                         </v>
          </cell>
          <cell r="D3747">
            <v>5</v>
          </cell>
          <cell r="E3747">
            <v>0</v>
          </cell>
          <cell r="F3747">
            <v>0</v>
          </cell>
          <cell r="G3747">
            <v>0</v>
          </cell>
          <cell r="H3747">
            <v>0</v>
          </cell>
          <cell r="I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  <cell r="Q3747">
            <v>13602.36</v>
          </cell>
          <cell r="R3747">
            <v>13602.36</v>
          </cell>
          <cell r="S3747">
            <v>13602.36</v>
          </cell>
          <cell r="T3747">
            <v>13602.36</v>
          </cell>
          <cell r="U3747">
            <v>13602.36</v>
          </cell>
          <cell r="V3747">
            <v>13602.36</v>
          </cell>
          <cell r="W3747">
            <v>13602.36</v>
          </cell>
          <cell r="X3747">
            <v>13602.36</v>
          </cell>
          <cell r="Y3747">
            <v>13602.36</v>
          </cell>
          <cell r="Z3747">
            <v>13602.36</v>
          </cell>
          <cell r="AA3747">
            <v>13602.36</v>
          </cell>
          <cell r="AB3747">
            <v>13602.36</v>
          </cell>
          <cell r="AC3747">
            <v>0</v>
          </cell>
          <cell r="AD3747">
            <v>0</v>
          </cell>
          <cell r="AE3747">
            <v>0</v>
          </cell>
          <cell r="AF3747">
            <v>0</v>
          </cell>
          <cell r="AG3747">
            <v>0</v>
          </cell>
          <cell r="AH3747">
            <v>0</v>
          </cell>
          <cell r="AI3747">
            <v>0</v>
          </cell>
          <cell r="AJ3747">
            <v>0</v>
          </cell>
          <cell r="AK3747">
            <v>0</v>
          </cell>
          <cell r="AL3747">
            <v>0</v>
          </cell>
          <cell r="AM3747">
            <v>0</v>
          </cell>
          <cell r="AN3747">
            <v>0</v>
          </cell>
          <cell r="AO3747">
            <v>41191.040000000001</v>
          </cell>
          <cell r="AP3747">
            <v>41191.040000000001</v>
          </cell>
          <cell r="AQ3747">
            <v>44612.91</v>
          </cell>
          <cell r="AR3747">
            <v>47775.58</v>
          </cell>
          <cell r="AS3747">
            <v>47775.58</v>
          </cell>
          <cell r="AT3747">
            <v>47775.58</v>
          </cell>
          <cell r="AU3747">
            <v>47775.58</v>
          </cell>
          <cell r="AV3747">
            <v>47775.58</v>
          </cell>
          <cell r="AW3747">
            <v>47775.58</v>
          </cell>
          <cell r="AX3747">
            <v>47775.58</v>
          </cell>
          <cell r="AY3747">
            <v>47775.58</v>
          </cell>
          <cell r="AZ3747">
            <v>47775.58</v>
          </cell>
          <cell r="BA3747">
            <v>48039.3</v>
          </cell>
          <cell r="BB3747">
            <v>48039.3</v>
          </cell>
          <cell r="BC3747">
            <v>48039.3</v>
          </cell>
          <cell r="BD3747">
            <v>0</v>
          </cell>
          <cell r="BE3747">
            <v>0</v>
          </cell>
          <cell r="BF3747">
            <v>0</v>
          </cell>
          <cell r="BG3747">
            <v>0</v>
          </cell>
          <cell r="BH3747">
            <v>0</v>
          </cell>
          <cell r="BI3747">
            <v>0</v>
          </cell>
          <cell r="BJ3747">
            <v>0</v>
          </cell>
          <cell r="BK3747">
            <v>0</v>
          </cell>
          <cell r="BL3747">
            <v>0</v>
          </cell>
        </row>
        <row r="3748">
          <cell r="B3748" t="str">
            <v>2.2.04.01.00059</v>
          </cell>
          <cell r="C3748" t="str">
            <v xml:space="preserve">MANAH S/A                                         </v>
          </cell>
          <cell r="D3748">
            <v>5</v>
          </cell>
          <cell r="E3748">
            <v>0</v>
          </cell>
          <cell r="F3748">
            <v>0</v>
          </cell>
          <cell r="G3748">
            <v>0</v>
          </cell>
          <cell r="H3748">
            <v>0</v>
          </cell>
          <cell r="I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6382.17</v>
          </cell>
          <cell r="R3748">
            <v>6382.17</v>
          </cell>
          <cell r="S3748">
            <v>6382.17</v>
          </cell>
          <cell r="T3748">
            <v>6382.17</v>
          </cell>
          <cell r="U3748">
            <v>6382.17</v>
          </cell>
          <cell r="V3748">
            <v>6382.17</v>
          </cell>
          <cell r="W3748">
            <v>6382.17</v>
          </cell>
          <cell r="X3748">
            <v>6382.17</v>
          </cell>
          <cell r="Y3748">
            <v>6382.17</v>
          </cell>
          <cell r="Z3748">
            <v>6382.17</v>
          </cell>
          <cell r="AA3748">
            <v>6382.17</v>
          </cell>
          <cell r="AB3748">
            <v>6382.17</v>
          </cell>
          <cell r="AC3748">
            <v>0</v>
          </cell>
          <cell r="AD3748">
            <v>0</v>
          </cell>
          <cell r="AE3748">
            <v>0</v>
          </cell>
          <cell r="AF3748">
            <v>0</v>
          </cell>
          <cell r="AG3748">
            <v>0</v>
          </cell>
          <cell r="AH3748">
            <v>0</v>
          </cell>
          <cell r="AI3748">
            <v>0</v>
          </cell>
          <cell r="AJ3748">
            <v>0</v>
          </cell>
          <cell r="AK3748">
            <v>0</v>
          </cell>
          <cell r="AL3748">
            <v>0</v>
          </cell>
          <cell r="AM3748">
            <v>0</v>
          </cell>
          <cell r="AN3748">
            <v>0</v>
          </cell>
          <cell r="AO3748">
            <v>63172.03</v>
          </cell>
          <cell r="AP3748">
            <v>63172.03</v>
          </cell>
          <cell r="AQ3748">
            <v>63172.03</v>
          </cell>
          <cell r="AR3748">
            <v>63172.03</v>
          </cell>
          <cell r="AS3748">
            <v>63172.03</v>
          </cell>
          <cell r="AT3748">
            <v>63172.03</v>
          </cell>
          <cell r="AU3748">
            <v>63172.03</v>
          </cell>
          <cell r="AV3748">
            <v>63172.03</v>
          </cell>
          <cell r="AW3748">
            <v>63172.03</v>
          </cell>
          <cell r="AX3748">
            <v>63172.03</v>
          </cell>
          <cell r="AY3748">
            <v>63172.03</v>
          </cell>
          <cell r="AZ3748">
            <v>63172.03</v>
          </cell>
          <cell r="BA3748">
            <v>63172.03</v>
          </cell>
          <cell r="BB3748">
            <v>63172.03</v>
          </cell>
          <cell r="BC3748">
            <v>63172.03</v>
          </cell>
          <cell r="BD3748">
            <v>0</v>
          </cell>
          <cell r="BE3748">
            <v>0</v>
          </cell>
          <cell r="BF3748">
            <v>0</v>
          </cell>
          <cell r="BG3748">
            <v>0</v>
          </cell>
          <cell r="BH3748">
            <v>0</v>
          </cell>
          <cell r="BI3748">
            <v>0</v>
          </cell>
          <cell r="BJ3748">
            <v>0</v>
          </cell>
          <cell r="BK3748">
            <v>0</v>
          </cell>
          <cell r="BL3748">
            <v>0</v>
          </cell>
        </row>
        <row r="3749">
          <cell r="B3749" t="str">
            <v>2.2.04.01.00060</v>
          </cell>
          <cell r="C3749" t="str">
            <v xml:space="preserve">MAXIFERTIL                                        </v>
          </cell>
          <cell r="D3749">
            <v>5</v>
          </cell>
          <cell r="E3749">
            <v>0</v>
          </cell>
          <cell r="F3749">
            <v>0</v>
          </cell>
          <cell r="G3749">
            <v>0</v>
          </cell>
          <cell r="H3749">
            <v>0</v>
          </cell>
          <cell r="I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AO3749">
            <v>5832.75</v>
          </cell>
          <cell r="AP3749">
            <v>5832.75</v>
          </cell>
          <cell r="AQ3749">
            <v>5832.75</v>
          </cell>
          <cell r="AR3749">
            <v>5832.75</v>
          </cell>
          <cell r="AS3749">
            <v>5832.75</v>
          </cell>
          <cell r="AT3749">
            <v>5832.75</v>
          </cell>
          <cell r="AU3749">
            <v>5832.75</v>
          </cell>
          <cell r="AV3749">
            <v>5832.75</v>
          </cell>
          <cell r="AW3749">
            <v>5832.75</v>
          </cell>
          <cell r="AX3749">
            <v>5832.75</v>
          </cell>
          <cell r="AY3749">
            <v>5832.75</v>
          </cell>
          <cell r="AZ3749">
            <v>5832.75</v>
          </cell>
          <cell r="BA3749">
            <v>5832.75</v>
          </cell>
          <cell r="BB3749">
            <v>5832.75</v>
          </cell>
          <cell r="BC3749">
            <v>5832.75</v>
          </cell>
          <cell r="BD3749">
            <v>0</v>
          </cell>
          <cell r="BE3749">
            <v>0</v>
          </cell>
          <cell r="BF3749">
            <v>0</v>
          </cell>
          <cell r="BG3749">
            <v>0</v>
          </cell>
          <cell r="BH3749">
            <v>0</v>
          </cell>
          <cell r="BI3749">
            <v>0</v>
          </cell>
          <cell r="BJ3749">
            <v>0</v>
          </cell>
          <cell r="BK3749">
            <v>0</v>
          </cell>
          <cell r="BL3749">
            <v>0</v>
          </cell>
        </row>
        <row r="3750">
          <cell r="B3750" t="str">
            <v>2.2.04.01.00061</v>
          </cell>
          <cell r="C3750" t="str">
            <v xml:space="preserve">MULTIFERTIL                                       </v>
          </cell>
          <cell r="D3750">
            <v>5</v>
          </cell>
          <cell r="E3750">
            <v>0</v>
          </cell>
          <cell r="F3750">
            <v>0</v>
          </cell>
          <cell r="G3750">
            <v>0</v>
          </cell>
          <cell r="H3750">
            <v>0</v>
          </cell>
          <cell r="I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  <cell r="O3750">
            <v>0</v>
          </cell>
          <cell r="P3750">
            <v>0</v>
          </cell>
          <cell r="Q3750">
            <v>9629.84</v>
          </cell>
          <cell r="R3750">
            <v>9629.84</v>
          </cell>
          <cell r="S3750">
            <v>9629.84</v>
          </cell>
          <cell r="T3750">
            <v>9629.84</v>
          </cell>
          <cell r="U3750">
            <v>9629.84</v>
          </cell>
          <cell r="V3750">
            <v>9629.84</v>
          </cell>
          <cell r="W3750">
            <v>9629.84</v>
          </cell>
          <cell r="X3750">
            <v>9629.84</v>
          </cell>
          <cell r="Y3750">
            <v>9629.84</v>
          </cell>
          <cell r="Z3750">
            <v>9629.84</v>
          </cell>
          <cell r="AA3750">
            <v>9629.84</v>
          </cell>
          <cell r="AB3750">
            <v>9629.84</v>
          </cell>
          <cell r="AC3750">
            <v>0</v>
          </cell>
          <cell r="AD3750">
            <v>0</v>
          </cell>
          <cell r="AE3750">
            <v>0</v>
          </cell>
          <cell r="AF3750">
            <v>0</v>
          </cell>
          <cell r="AG3750">
            <v>0</v>
          </cell>
          <cell r="AH3750">
            <v>0</v>
          </cell>
          <cell r="AI3750">
            <v>0</v>
          </cell>
          <cell r="AJ3750">
            <v>0</v>
          </cell>
          <cell r="AK3750">
            <v>0</v>
          </cell>
          <cell r="AL3750">
            <v>0</v>
          </cell>
          <cell r="AM3750">
            <v>0</v>
          </cell>
          <cell r="AN3750">
            <v>0</v>
          </cell>
          <cell r="AO3750">
            <v>31032.34</v>
          </cell>
          <cell r="AP3750">
            <v>31032.34</v>
          </cell>
          <cell r="AQ3750">
            <v>31032.34</v>
          </cell>
          <cell r="AR3750">
            <v>31032.34</v>
          </cell>
          <cell r="AS3750">
            <v>31032.34</v>
          </cell>
          <cell r="AT3750">
            <v>31032.34</v>
          </cell>
          <cell r="AU3750">
            <v>31032.34</v>
          </cell>
          <cell r="AV3750">
            <v>31032.34</v>
          </cell>
          <cell r="AW3750">
            <v>31032.34</v>
          </cell>
          <cell r="AX3750">
            <v>31032.34</v>
          </cell>
          <cell r="AY3750">
            <v>31032.34</v>
          </cell>
          <cell r="AZ3750">
            <v>31032.34</v>
          </cell>
          <cell r="BA3750">
            <v>31032.34</v>
          </cell>
          <cell r="BB3750">
            <v>31032.34</v>
          </cell>
          <cell r="BC3750">
            <v>31032.34</v>
          </cell>
          <cell r="BD3750">
            <v>0</v>
          </cell>
          <cell r="BE3750">
            <v>0</v>
          </cell>
          <cell r="BF3750">
            <v>0</v>
          </cell>
          <cell r="BG3750">
            <v>0</v>
          </cell>
          <cell r="BH3750">
            <v>0</v>
          </cell>
          <cell r="BI3750">
            <v>0</v>
          </cell>
          <cell r="BJ3750">
            <v>0</v>
          </cell>
          <cell r="BK3750">
            <v>0</v>
          </cell>
          <cell r="BL3750">
            <v>0</v>
          </cell>
        </row>
        <row r="3751">
          <cell r="B3751" t="str">
            <v>2.2.04.01.00062</v>
          </cell>
          <cell r="C3751" t="str">
            <v xml:space="preserve">NUTRINOBRE                                        </v>
          </cell>
          <cell r="D3751">
            <v>5</v>
          </cell>
          <cell r="E3751">
            <v>0</v>
          </cell>
          <cell r="F3751">
            <v>0</v>
          </cell>
          <cell r="G3751">
            <v>0</v>
          </cell>
          <cell r="H3751">
            <v>0</v>
          </cell>
          <cell r="I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  <cell r="O3751">
            <v>0</v>
          </cell>
          <cell r="P3751">
            <v>0</v>
          </cell>
          <cell r="AO3751">
            <v>0</v>
          </cell>
          <cell r="AP3751">
            <v>0</v>
          </cell>
          <cell r="AQ3751">
            <v>0</v>
          </cell>
          <cell r="AR3751">
            <v>0</v>
          </cell>
          <cell r="AS3751">
            <v>0</v>
          </cell>
          <cell r="AT3751">
            <v>0</v>
          </cell>
          <cell r="AU3751">
            <v>0</v>
          </cell>
          <cell r="AV3751">
            <v>0</v>
          </cell>
          <cell r="AW3751">
            <v>0</v>
          </cell>
          <cell r="AX3751">
            <v>0</v>
          </cell>
          <cell r="AY3751">
            <v>0</v>
          </cell>
          <cell r="AZ3751">
            <v>0</v>
          </cell>
          <cell r="BA3751">
            <v>0</v>
          </cell>
          <cell r="BB3751">
            <v>0</v>
          </cell>
          <cell r="BC3751">
            <v>0</v>
          </cell>
          <cell r="BD3751">
            <v>0</v>
          </cell>
          <cell r="BE3751">
            <v>0</v>
          </cell>
          <cell r="BF3751">
            <v>0</v>
          </cell>
          <cell r="BG3751">
            <v>0</v>
          </cell>
          <cell r="BH3751">
            <v>0</v>
          </cell>
          <cell r="BI3751">
            <v>0</v>
          </cell>
          <cell r="BJ3751">
            <v>0</v>
          </cell>
          <cell r="BK3751">
            <v>0</v>
          </cell>
          <cell r="BL3751">
            <v>0</v>
          </cell>
        </row>
        <row r="3752">
          <cell r="B3752" t="str">
            <v>2.2.04.01.00063</v>
          </cell>
          <cell r="C3752" t="str">
            <v xml:space="preserve">OUROFERTIL INDUSTRIA  E COMERCIO                  </v>
          </cell>
          <cell r="D3752">
            <v>5</v>
          </cell>
          <cell r="E3752">
            <v>0</v>
          </cell>
          <cell r="F3752">
            <v>0</v>
          </cell>
          <cell r="G3752">
            <v>0</v>
          </cell>
          <cell r="H3752">
            <v>0</v>
          </cell>
          <cell r="I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  <cell r="O3752">
            <v>0</v>
          </cell>
          <cell r="P3752">
            <v>0</v>
          </cell>
          <cell r="AO3752">
            <v>21021.15</v>
          </cell>
          <cell r="AP3752">
            <v>21021.15</v>
          </cell>
          <cell r="AQ3752">
            <v>21021.15</v>
          </cell>
          <cell r="AR3752">
            <v>21021.15</v>
          </cell>
          <cell r="AS3752">
            <v>21021.15</v>
          </cell>
          <cell r="AT3752">
            <v>21021.15</v>
          </cell>
          <cell r="AU3752">
            <v>21021.15</v>
          </cell>
          <cell r="AV3752">
            <v>21021.15</v>
          </cell>
          <cell r="AW3752">
            <v>21021.15</v>
          </cell>
          <cell r="AX3752">
            <v>21021.15</v>
          </cell>
          <cell r="AY3752">
            <v>21021.15</v>
          </cell>
          <cell r="AZ3752">
            <v>21021.15</v>
          </cell>
          <cell r="BA3752">
            <v>21021.15</v>
          </cell>
          <cell r="BB3752">
            <v>21021.15</v>
          </cell>
          <cell r="BC3752">
            <v>21021.15</v>
          </cell>
          <cell r="BD3752">
            <v>0</v>
          </cell>
          <cell r="BE3752">
            <v>0</v>
          </cell>
          <cell r="BF3752">
            <v>0</v>
          </cell>
          <cell r="BG3752">
            <v>0</v>
          </cell>
          <cell r="BH3752">
            <v>0</v>
          </cell>
          <cell r="BI3752">
            <v>0</v>
          </cell>
          <cell r="BJ3752">
            <v>0</v>
          </cell>
          <cell r="BK3752">
            <v>0</v>
          </cell>
          <cell r="BL3752">
            <v>0</v>
          </cell>
        </row>
        <row r="3753">
          <cell r="B3753" t="str">
            <v>2.2.04.01.00064</v>
          </cell>
          <cell r="C3753" t="str">
            <v xml:space="preserve">OVETRIL                                           </v>
          </cell>
          <cell r="D3753">
            <v>5</v>
          </cell>
          <cell r="E3753">
            <v>0</v>
          </cell>
          <cell r="F3753">
            <v>0</v>
          </cell>
          <cell r="G3753">
            <v>0</v>
          </cell>
          <cell r="H3753">
            <v>0</v>
          </cell>
          <cell r="I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  <cell r="O3753">
            <v>0</v>
          </cell>
          <cell r="P3753">
            <v>0</v>
          </cell>
          <cell r="Q3753">
            <v>42085.64</v>
          </cell>
          <cell r="R3753">
            <v>42085.64</v>
          </cell>
          <cell r="S3753">
            <v>42085.64</v>
          </cell>
          <cell r="T3753">
            <v>42085.64</v>
          </cell>
          <cell r="U3753">
            <v>42085.64</v>
          </cell>
          <cell r="V3753">
            <v>42085.64</v>
          </cell>
          <cell r="W3753">
            <v>42085.64</v>
          </cell>
          <cell r="X3753">
            <v>42085.64</v>
          </cell>
          <cell r="Y3753">
            <v>42085.64</v>
          </cell>
          <cell r="Z3753">
            <v>42085.64</v>
          </cell>
          <cell r="AA3753">
            <v>42085.64</v>
          </cell>
          <cell r="AB3753">
            <v>42085.64</v>
          </cell>
          <cell r="AC3753">
            <v>0</v>
          </cell>
          <cell r="AD3753">
            <v>0</v>
          </cell>
          <cell r="AE3753">
            <v>0</v>
          </cell>
          <cell r="AF3753">
            <v>0</v>
          </cell>
          <cell r="AG3753">
            <v>0</v>
          </cell>
          <cell r="AH3753">
            <v>0</v>
          </cell>
          <cell r="AI3753">
            <v>0</v>
          </cell>
          <cell r="AJ3753">
            <v>0</v>
          </cell>
          <cell r="AK3753">
            <v>0</v>
          </cell>
          <cell r="AL3753">
            <v>0</v>
          </cell>
          <cell r="AM3753">
            <v>0</v>
          </cell>
          <cell r="AN3753">
            <v>0</v>
          </cell>
          <cell r="AO3753">
            <v>26685.73</v>
          </cell>
          <cell r="AP3753">
            <v>26685.73</v>
          </cell>
          <cell r="AQ3753">
            <v>26685.73</v>
          </cell>
          <cell r="AR3753">
            <v>26685.73</v>
          </cell>
          <cell r="AS3753">
            <v>26685.73</v>
          </cell>
          <cell r="AT3753">
            <v>26685.73</v>
          </cell>
          <cell r="AU3753">
            <v>26685.73</v>
          </cell>
          <cell r="AV3753">
            <v>26685.73</v>
          </cell>
          <cell r="AW3753">
            <v>26685.73</v>
          </cell>
          <cell r="AX3753">
            <v>26685.73</v>
          </cell>
          <cell r="AY3753">
            <v>26685.73</v>
          </cell>
          <cell r="AZ3753">
            <v>26685.73</v>
          </cell>
          <cell r="BA3753">
            <v>26685.73</v>
          </cell>
          <cell r="BB3753">
            <v>26685.73</v>
          </cell>
          <cell r="BC3753">
            <v>26685.73</v>
          </cell>
          <cell r="BD3753">
            <v>0</v>
          </cell>
          <cell r="BE3753">
            <v>0</v>
          </cell>
          <cell r="BF3753">
            <v>0</v>
          </cell>
          <cell r="BG3753">
            <v>0</v>
          </cell>
          <cell r="BH3753">
            <v>0</v>
          </cell>
          <cell r="BI3753">
            <v>0</v>
          </cell>
          <cell r="BJ3753">
            <v>0</v>
          </cell>
          <cell r="BK3753">
            <v>0</v>
          </cell>
          <cell r="BL3753">
            <v>0</v>
          </cell>
        </row>
        <row r="3754">
          <cell r="B3754" t="str">
            <v>2.2.04.01.00065</v>
          </cell>
          <cell r="C3754" t="str">
            <v xml:space="preserve">PARANAIBA                                         </v>
          </cell>
          <cell r="D3754">
            <v>5</v>
          </cell>
          <cell r="E3754">
            <v>0</v>
          </cell>
          <cell r="F3754">
            <v>0</v>
          </cell>
          <cell r="G3754">
            <v>0</v>
          </cell>
          <cell r="H3754">
            <v>0</v>
          </cell>
          <cell r="I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  <cell r="O3754">
            <v>0</v>
          </cell>
          <cell r="P3754">
            <v>0</v>
          </cell>
          <cell r="Q3754">
            <v>1378.87</v>
          </cell>
          <cell r="R3754">
            <v>1378.87</v>
          </cell>
          <cell r="S3754">
            <v>1378.87</v>
          </cell>
          <cell r="T3754">
            <v>1378.87</v>
          </cell>
          <cell r="U3754">
            <v>1378.87</v>
          </cell>
          <cell r="V3754">
            <v>1378.87</v>
          </cell>
          <cell r="W3754">
            <v>1378.87</v>
          </cell>
          <cell r="X3754">
            <v>1378.87</v>
          </cell>
          <cell r="Y3754">
            <v>1378.87</v>
          </cell>
          <cell r="Z3754">
            <v>1378.87</v>
          </cell>
          <cell r="AA3754">
            <v>1378.87</v>
          </cell>
          <cell r="AB3754">
            <v>1378.87</v>
          </cell>
          <cell r="AC3754">
            <v>0</v>
          </cell>
          <cell r="AD3754">
            <v>0</v>
          </cell>
          <cell r="AE3754">
            <v>0</v>
          </cell>
          <cell r="AF3754">
            <v>0</v>
          </cell>
          <cell r="AG3754">
            <v>0</v>
          </cell>
          <cell r="AH3754">
            <v>0</v>
          </cell>
          <cell r="AI3754">
            <v>0</v>
          </cell>
          <cell r="AJ3754">
            <v>0</v>
          </cell>
          <cell r="AK3754">
            <v>0</v>
          </cell>
          <cell r="AL3754">
            <v>0</v>
          </cell>
          <cell r="AM3754">
            <v>0</v>
          </cell>
          <cell r="AN3754">
            <v>0</v>
          </cell>
          <cell r="AO3754">
            <v>22638.81</v>
          </cell>
          <cell r="AP3754">
            <v>22638.81</v>
          </cell>
          <cell r="AQ3754">
            <v>22638.81</v>
          </cell>
          <cell r="AR3754">
            <v>22638.81</v>
          </cell>
          <cell r="AS3754">
            <v>22638.81</v>
          </cell>
          <cell r="AT3754">
            <v>22638.81</v>
          </cell>
          <cell r="AU3754">
            <v>22638.81</v>
          </cell>
          <cell r="AV3754">
            <v>22638.81</v>
          </cell>
          <cell r="AW3754">
            <v>22638.81</v>
          </cell>
          <cell r="AX3754">
            <v>22638.81</v>
          </cell>
          <cell r="AY3754">
            <v>22638.81</v>
          </cell>
          <cell r="AZ3754">
            <v>22638.81</v>
          </cell>
          <cell r="BA3754">
            <v>22638.81</v>
          </cell>
          <cell r="BB3754">
            <v>22638.81</v>
          </cell>
          <cell r="BC3754">
            <v>22638.81</v>
          </cell>
          <cell r="BD3754">
            <v>0</v>
          </cell>
          <cell r="BE3754">
            <v>0</v>
          </cell>
          <cell r="BF3754">
            <v>0</v>
          </cell>
          <cell r="BG3754">
            <v>0</v>
          </cell>
          <cell r="BH3754">
            <v>0</v>
          </cell>
          <cell r="BI3754">
            <v>0</v>
          </cell>
          <cell r="BJ3754">
            <v>0</v>
          </cell>
          <cell r="BK3754">
            <v>0</v>
          </cell>
          <cell r="BL3754">
            <v>0</v>
          </cell>
        </row>
        <row r="3755">
          <cell r="B3755" t="str">
            <v>2.2.04.01.00066</v>
          </cell>
          <cell r="C3755" t="str">
            <v xml:space="preserve">PATUREBA                                          </v>
          </cell>
          <cell r="D3755">
            <v>5</v>
          </cell>
          <cell r="E3755">
            <v>0</v>
          </cell>
          <cell r="F3755">
            <v>0</v>
          </cell>
          <cell r="G3755">
            <v>0</v>
          </cell>
          <cell r="H3755">
            <v>0</v>
          </cell>
          <cell r="I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  <cell r="O3755">
            <v>0</v>
          </cell>
          <cell r="P3755">
            <v>0</v>
          </cell>
          <cell r="AO3755">
            <v>1378.87</v>
          </cell>
          <cell r="AP3755">
            <v>1378.87</v>
          </cell>
          <cell r="AQ3755">
            <v>1378.87</v>
          </cell>
          <cell r="AR3755">
            <v>1378.87</v>
          </cell>
          <cell r="AS3755">
            <v>1378.87</v>
          </cell>
          <cell r="AT3755">
            <v>1378.87</v>
          </cell>
          <cell r="AU3755">
            <v>1378.87</v>
          </cell>
          <cell r="AV3755">
            <v>1378.87</v>
          </cell>
          <cell r="AW3755">
            <v>1378.87</v>
          </cell>
          <cell r="AX3755">
            <v>1378.87</v>
          </cell>
          <cell r="AY3755">
            <v>1378.87</v>
          </cell>
          <cell r="AZ3755">
            <v>1378.87</v>
          </cell>
          <cell r="BA3755">
            <v>1378.87</v>
          </cell>
          <cell r="BB3755">
            <v>1378.87</v>
          </cell>
          <cell r="BC3755">
            <v>1378.87</v>
          </cell>
          <cell r="BD3755">
            <v>0</v>
          </cell>
          <cell r="BE3755">
            <v>0</v>
          </cell>
          <cell r="BF3755">
            <v>0</v>
          </cell>
          <cell r="BG3755">
            <v>0</v>
          </cell>
          <cell r="BH3755">
            <v>0</v>
          </cell>
          <cell r="BI3755">
            <v>0</v>
          </cell>
          <cell r="BJ3755">
            <v>0</v>
          </cell>
          <cell r="BK3755">
            <v>0</v>
          </cell>
          <cell r="BL3755">
            <v>0</v>
          </cell>
        </row>
        <row r="3756">
          <cell r="B3756" t="str">
            <v>2.2.04.01.00067</v>
          </cell>
          <cell r="C3756" t="str">
            <v xml:space="preserve">PAULIFERTIL                                       </v>
          </cell>
          <cell r="D3756">
            <v>5</v>
          </cell>
          <cell r="E3756">
            <v>0</v>
          </cell>
          <cell r="F3756">
            <v>0</v>
          </cell>
          <cell r="G3756">
            <v>0</v>
          </cell>
          <cell r="H3756">
            <v>0</v>
          </cell>
          <cell r="I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  <cell r="O3756">
            <v>0</v>
          </cell>
          <cell r="P3756">
            <v>0</v>
          </cell>
          <cell r="AO3756">
            <v>0</v>
          </cell>
          <cell r="AP3756">
            <v>0</v>
          </cell>
          <cell r="AQ3756">
            <v>0</v>
          </cell>
          <cell r="AR3756">
            <v>0</v>
          </cell>
          <cell r="AS3756">
            <v>0</v>
          </cell>
          <cell r="AT3756">
            <v>0</v>
          </cell>
          <cell r="AU3756">
            <v>0</v>
          </cell>
          <cell r="AV3756">
            <v>0</v>
          </cell>
          <cell r="AW3756">
            <v>0</v>
          </cell>
          <cell r="AX3756">
            <v>0</v>
          </cell>
          <cell r="AY3756">
            <v>0</v>
          </cell>
          <cell r="AZ3756">
            <v>0</v>
          </cell>
          <cell r="BA3756">
            <v>0</v>
          </cell>
          <cell r="BB3756">
            <v>0</v>
          </cell>
          <cell r="BC3756">
            <v>0</v>
          </cell>
          <cell r="BD3756">
            <v>0</v>
          </cell>
          <cell r="BE3756">
            <v>0</v>
          </cell>
          <cell r="BF3756">
            <v>0</v>
          </cell>
          <cell r="BG3756">
            <v>0</v>
          </cell>
          <cell r="BH3756">
            <v>0</v>
          </cell>
          <cell r="BI3756">
            <v>0</v>
          </cell>
          <cell r="BJ3756">
            <v>0</v>
          </cell>
          <cell r="BK3756">
            <v>0</v>
          </cell>
          <cell r="BL3756">
            <v>0</v>
          </cell>
        </row>
        <row r="3757">
          <cell r="B3757" t="str">
            <v>2.2.04.01.00068</v>
          </cell>
          <cell r="C3757" t="str">
            <v xml:space="preserve">PETROL                                            </v>
          </cell>
          <cell r="D3757">
            <v>5</v>
          </cell>
          <cell r="E3757">
            <v>0</v>
          </cell>
          <cell r="F3757">
            <v>0</v>
          </cell>
          <cell r="G3757">
            <v>0</v>
          </cell>
          <cell r="H3757">
            <v>0</v>
          </cell>
          <cell r="I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2817.5</v>
          </cell>
          <cell r="R3757">
            <v>2817.5</v>
          </cell>
          <cell r="S3757">
            <v>2817.5</v>
          </cell>
          <cell r="T3757">
            <v>2817.5</v>
          </cell>
          <cell r="U3757">
            <v>2817.5</v>
          </cell>
          <cell r="V3757">
            <v>2817.5</v>
          </cell>
          <cell r="W3757">
            <v>2817.5</v>
          </cell>
          <cell r="X3757">
            <v>2817.5</v>
          </cell>
          <cell r="Y3757">
            <v>2817.5</v>
          </cell>
          <cell r="Z3757">
            <v>2817.5</v>
          </cell>
          <cell r="AA3757">
            <v>2817.5</v>
          </cell>
          <cell r="AB3757">
            <v>2817.5</v>
          </cell>
          <cell r="AC3757">
            <v>0</v>
          </cell>
          <cell r="AD3757">
            <v>0</v>
          </cell>
          <cell r="AE3757">
            <v>0</v>
          </cell>
          <cell r="AF3757">
            <v>0</v>
          </cell>
          <cell r="AG3757">
            <v>0</v>
          </cell>
          <cell r="AH3757">
            <v>0</v>
          </cell>
          <cell r="AI3757">
            <v>0</v>
          </cell>
          <cell r="AJ3757">
            <v>0</v>
          </cell>
          <cell r="AK3757">
            <v>0</v>
          </cell>
          <cell r="AL3757">
            <v>0</v>
          </cell>
          <cell r="AM3757">
            <v>0</v>
          </cell>
          <cell r="AN3757">
            <v>0</v>
          </cell>
          <cell r="AO3757">
            <v>2817.5</v>
          </cell>
          <cell r="AP3757">
            <v>2817.5</v>
          </cell>
          <cell r="AQ3757">
            <v>2817.5</v>
          </cell>
          <cell r="AR3757">
            <v>2817.5</v>
          </cell>
          <cell r="AS3757">
            <v>2817.5</v>
          </cell>
          <cell r="AT3757">
            <v>2817.5</v>
          </cell>
          <cell r="AU3757">
            <v>2817.5</v>
          </cell>
          <cell r="AV3757">
            <v>2817.5</v>
          </cell>
          <cell r="AW3757">
            <v>2817.5</v>
          </cell>
          <cell r="AX3757">
            <v>2817.5</v>
          </cell>
          <cell r="AY3757">
            <v>2817.5</v>
          </cell>
          <cell r="AZ3757">
            <v>2817.5</v>
          </cell>
          <cell r="BA3757">
            <v>2817.5</v>
          </cell>
          <cell r="BB3757">
            <v>2817.5</v>
          </cell>
          <cell r="BC3757">
            <v>2817.5</v>
          </cell>
          <cell r="BD3757">
            <v>0</v>
          </cell>
          <cell r="BE3757">
            <v>0</v>
          </cell>
          <cell r="BF3757">
            <v>0</v>
          </cell>
          <cell r="BG3757">
            <v>0</v>
          </cell>
          <cell r="BH3757">
            <v>0</v>
          </cell>
          <cell r="BI3757">
            <v>0</v>
          </cell>
          <cell r="BJ3757">
            <v>0</v>
          </cell>
          <cell r="BK3757">
            <v>0</v>
          </cell>
          <cell r="BL3757">
            <v>0</v>
          </cell>
        </row>
        <row r="3758">
          <cell r="B3758" t="str">
            <v>2.2.04.01.00069</v>
          </cell>
          <cell r="C3758" t="str">
            <v xml:space="preserve">PIRATINI                                          </v>
          </cell>
          <cell r="D3758">
            <v>5</v>
          </cell>
          <cell r="E3758">
            <v>0</v>
          </cell>
          <cell r="F3758">
            <v>0</v>
          </cell>
          <cell r="G3758">
            <v>0</v>
          </cell>
          <cell r="H3758">
            <v>0</v>
          </cell>
          <cell r="I3758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  <cell r="O3758">
            <v>0</v>
          </cell>
          <cell r="P3758">
            <v>0</v>
          </cell>
          <cell r="Q3758">
            <v>10345.27</v>
          </cell>
          <cell r="R3758">
            <v>10345.27</v>
          </cell>
          <cell r="S3758">
            <v>10345.27</v>
          </cell>
          <cell r="T3758">
            <v>10345.27</v>
          </cell>
          <cell r="U3758">
            <v>10345.27</v>
          </cell>
          <cell r="V3758">
            <v>10345.27</v>
          </cell>
          <cell r="W3758">
            <v>10345.27</v>
          </cell>
          <cell r="X3758">
            <v>10345.27</v>
          </cell>
          <cell r="Y3758">
            <v>10345.27</v>
          </cell>
          <cell r="Z3758">
            <v>10345.27</v>
          </cell>
          <cell r="AA3758">
            <v>10345.27</v>
          </cell>
          <cell r="AB3758">
            <v>10345.27</v>
          </cell>
          <cell r="AC3758">
            <v>0</v>
          </cell>
          <cell r="AD3758">
            <v>0</v>
          </cell>
          <cell r="AE3758">
            <v>0</v>
          </cell>
          <cell r="AF3758">
            <v>0</v>
          </cell>
          <cell r="AG3758">
            <v>0</v>
          </cell>
          <cell r="AH3758">
            <v>0</v>
          </cell>
          <cell r="AI3758">
            <v>0</v>
          </cell>
          <cell r="AJ3758">
            <v>0</v>
          </cell>
          <cell r="AK3758">
            <v>0</v>
          </cell>
          <cell r="AL3758">
            <v>0</v>
          </cell>
          <cell r="AM3758">
            <v>0</v>
          </cell>
          <cell r="AN3758">
            <v>0</v>
          </cell>
          <cell r="AO3758">
            <v>36526.44</v>
          </cell>
          <cell r="AP3758">
            <v>36526.44</v>
          </cell>
          <cell r="AQ3758">
            <v>36526.44</v>
          </cell>
          <cell r="AR3758">
            <v>36526.44</v>
          </cell>
          <cell r="AS3758">
            <v>42982.68</v>
          </cell>
          <cell r="AT3758">
            <v>42982.68</v>
          </cell>
          <cell r="AU3758">
            <v>42982.68</v>
          </cell>
          <cell r="AV3758">
            <v>42982.68</v>
          </cell>
          <cell r="AW3758">
            <v>42982.68</v>
          </cell>
          <cell r="AX3758">
            <v>42982.68</v>
          </cell>
          <cell r="AY3758">
            <v>42982.68</v>
          </cell>
          <cell r="AZ3758">
            <v>42982.68</v>
          </cell>
          <cell r="BA3758">
            <v>42982.68</v>
          </cell>
          <cell r="BB3758">
            <v>123789.4</v>
          </cell>
          <cell r="BC3758">
            <v>123789.4</v>
          </cell>
          <cell r="BD3758">
            <v>0</v>
          </cell>
          <cell r="BE3758">
            <v>0</v>
          </cell>
          <cell r="BF3758">
            <v>0</v>
          </cell>
          <cell r="BG3758">
            <v>0</v>
          </cell>
          <cell r="BH3758">
            <v>0</v>
          </cell>
          <cell r="BI3758">
            <v>0</v>
          </cell>
          <cell r="BJ3758">
            <v>0</v>
          </cell>
          <cell r="BK3758">
            <v>0</v>
          </cell>
          <cell r="BL3758">
            <v>0</v>
          </cell>
        </row>
        <row r="3759">
          <cell r="B3759" t="str">
            <v>2.2.04.01.00070</v>
          </cell>
          <cell r="C3759" t="str">
            <v xml:space="preserve">PROFERTIL                                         </v>
          </cell>
          <cell r="D3759">
            <v>5</v>
          </cell>
          <cell r="E3759">
            <v>0</v>
          </cell>
          <cell r="F3759">
            <v>0</v>
          </cell>
          <cell r="G3759">
            <v>0</v>
          </cell>
          <cell r="H3759">
            <v>0</v>
          </cell>
          <cell r="I3759">
            <v>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34207.620000000003</v>
          </cell>
          <cell r="R3759">
            <v>34207.620000000003</v>
          </cell>
          <cell r="S3759">
            <v>34207.620000000003</v>
          </cell>
          <cell r="T3759">
            <v>34207.620000000003</v>
          </cell>
          <cell r="U3759">
            <v>34207.620000000003</v>
          </cell>
          <cell r="V3759">
            <v>34207.620000000003</v>
          </cell>
          <cell r="W3759">
            <v>34207.620000000003</v>
          </cell>
          <cell r="X3759">
            <v>34207.620000000003</v>
          </cell>
          <cell r="Y3759">
            <v>34207.620000000003</v>
          </cell>
          <cell r="Z3759">
            <v>34207.620000000003</v>
          </cell>
          <cell r="AA3759">
            <v>34207.620000000003</v>
          </cell>
          <cell r="AB3759">
            <v>34207.620000000003</v>
          </cell>
          <cell r="AC3759">
            <v>0</v>
          </cell>
          <cell r="AD3759">
            <v>0</v>
          </cell>
          <cell r="AE3759">
            <v>0</v>
          </cell>
          <cell r="AF3759">
            <v>0</v>
          </cell>
          <cell r="AG3759">
            <v>0</v>
          </cell>
          <cell r="AH3759">
            <v>0</v>
          </cell>
          <cell r="AI3759">
            <v>0</v>
          </cell>
          <cell r="AJ3759">
            <v>0</v>
          </cell>
          <cell r="AK3759">
            <v>0</v>
          </cell>
          <cell r="AL3759">
            <v>0</v>
          </cell>
          <cell r="AM3759">
            <v>0</v>
          </cell>
          <cell r="AN3759">
            <v>0</v>
          </cell>
          <cell r="AO3759">
            <v>236716.1</v>
          </cell>
          <cell r="AP3759">
            <v>396967.31</v>
          </cell>
          <cell r="AQ3759">
            <v>408419.31</v>
          </cell>
          <cell r="AR3759">
            <v>408419.31</v>
          </cell>
          <cell r="AS3759">
            <v>408419.31</v>
          </cell>
          <cell r="AT3759">
            <v>408419.31</v>
          </cell>
          <cell r="AU3759">
            <v>408419.31</v>
          </cell>
          <cell r="AV3759">
            <v>408419.31</v>
          </cell>
          <cell r="AW3759">
            <v>408419.31</v>
          </cell>
          <cell r="AX3759">
            <v>408419.31</v>
          </cell>
          <cell r="AY3759">
            <v>408419.31</v>
          </cell>
          <cell r="AZ3759">
            <v>408419.31</v>
          </cell>
          <cell r="BA3759">
            <v>408419.31</v>
          </cell>
          <cell r="BB3759">
            <v>418221.88</v>
          </cell>
          <cell r="BC3759">
            <v>418221.88</v>
          </cell>
          <cell r="BD3759">
            <v>0</v>
          </cell>
          <cell r="BE3759">
            <v>0</v>
          </cell>
          <cell r="BF3759">
            <v>0</v>
          </cell>
          <cell r="BG3759">
            <v>0</v>
          </cell>
          <cell r="BH3759">
            <v>0</v>
          </cell>
          <cell r="BI3759">
            <v>0</v>
          </cell>
          <cell r="BJ3759">
            <v>0</v>
          </cell>
          <cell r="BK3759">
            <v>0</v>
          </cell>
          <cell r="BL3759">
            <v>0</v>
          </cell>
        </row>
        <row r="3760">
          <cell r="B3760" t="str">
            <v>2.2.04.01.00071</v>
          </cell>
          <cell r="C3760" t="str">
            <v xml:space="preserve">PRO-PLAN FERT.DEFEN.LTDA                          </v>
          </cell>
          <cell r="D3760">
            <v>5</v>
          </cell>
          <cell r="E3760">
            <v>0</v>
          </cell>
          <cell r="F3760">
            <v>0</v>
          </cell>
          <cell r="G3760">
            <v>0</v>
          </cell>
          <cell r="H3760">
            <v>0</v>
          </cell>
          <cell r="I3760">
            <v>0</v>
          </cell>
          <cell r="J3760">
            <v>0</v>
          </cell>
          <cell r="K3760">
            <v>0</v>
          </cell>
          <cell r="L3760">
            <v>0</v>
          </cell>
          <cell r="M3760">
            <v>0</v>
          </cell>
          <cell r="N3760">
            <v>0</v>
          </cell>
          <cell r="O3760">
            <v>0</v>
          </cell>
          <cell r="P3760">
            <v>0</v>
          </cell>
          <cell r="AO3760">
            <v>0</v>
          </cell>
          <cell r="AP3760">
            <v>0</v>
          </cell>
          <cell r="AQ3760">
            <v>0</v>
          </cell>
          <cell r="AR3760">
            <v>0</v>
          </cell>
          <cell r="AS3760">
            <v>0</v>
          </cell>
          <cell r="AT3760">
            <v>0</v>
          </cell>
          <cell r="AU3760">
            <v>0</v>
          </cell>
          <cell r="AV3760">
            <v>0</v>
          </cell>
          <cell r="AW3760">
            <v>0</v>
          </cell>
          <cell r="AX3760">
            <v>0</v>
          </cell>
          <cell r="AY3760">
            <v>0</v>
          </cell>
          <cell r="AZ3760">
            <v>0</v>
          </cell>
          <cell r="BA3760">
            <v>0</v>
          </cell>
          <cell r="BB3760">
            <v>0</v>
          </cell>
          <cell r="BC3760">
            <v>0</v>
          </cell>
          <cell r="BD3760">
            <v>0</v>
          </cell>
          <cell r="BE3760">
            <v>0</v>
          </cell>
          <cell r="BF3760">
            <v>0</v>
          </cell>
          <cell r="BG3760">
            <v>0</v>
          </cell>
          <cell r="BH3760">
            <v>0</v>
          </cell>
          <cell r="BI3760">
            <v>0</v>
          </cell>
          <cell r="BJ3760">
            <v>0</v>
          </cell>
          <cell r="BK3760">
            <v>0</v>
          </cell>
          <cell r="BL3760">
            <v>0</v>
          </cell>
        </row>
        <row r="3761">
          <cell r="B3761" t="str">
            <v>2.2.04.01.00072</v>
          </cell>
          <cell r="C3761" t="str">
            <v xml:space="preserve">SALES FERTILIZANTES LTDA                          </v>
          </cell>
          <cell r="D3761">
            <v>5</v>
          </cell>
          <cell r="E3761">
            <v>0</v>
          </cell>
          <cell r="F3761">
            <v>0</v>
          </cell>
          <cell r="G3761">
            <v>0</v>
          </cell>
          <cell r="H3761">
            <v>0</v>
          </cell>
          <cell r="I3761">
            <v>0</v>
          </cell>
          <cell r="J3761">
            <v>0</v>
          </cell>
          <cell r="K3761">
            <v>0</v>
          </cell>
          <cell r="L3761">
            <v>0</v>
          </cell>
          <cell r="M3761">
            <v>0</v>
          </cell>
          <cell r="N3761">
            <v>0</v>
          </cell>
          <cell r="O3761">
            <v>0</v>
          </cell>
          <cell r="P3761">
            <v>0</v>
          </cell>
          <cell r="AO3761">
            <v>0</v>
          </cell>
          <cell r="AP3761">
            <v>0</v>
          </cell>
          <cell r="AQ3761">
            <v>0</v>
          </cell>
          <cell r="AR3761">
            <v>0</v>
          </cell>
          <cell r="AS3761">
            <v>0</v>
          </cell>
          <cell r="AT3761">
            <v>0</v>
          </cell>
          <cell r="AU3761">
            <v>0</v>
          </cell>
          <cell r="AV3761">
            <v>0</v>
          </cell>
          <cell r="AW3761">
            <v>0</v>
          </cell>
          <cell r="AX3761">
            <v>0</v>
          </cell>
          <cell r="AY3761">
            <v>0</v>
          </cell>
          <cell r="AZ3761">
            <v>0</v>
          </cell>
          <cell r="BA3761">
            <v>0</v>
          </cell>
          <cell r="BB3761">
            <v>0</v>
          </cell>
          <cell r="BC3761">
            <v>0</v>
          </cell>
          <cell r="BD3761">
            <v>0</v>
          </cell>
          <cell r="BE3761">
            <v>0</v>
          </cell>
          <cell r="BF3761">
            <v>0</v>
          </cell>
          <cell r="BG3761">
            <v>0</v>
          </cell>
          <cell r="BH3761">
            <v>0</v>
          </cell>
          <cell r="BI3761">
            <v>0</v>
          </cell>
          <cell r="BJ3761">
            <v>0</v>
          </cell>
          <cell r="BK3761">
            <v>0</v>
          </cell>
          <cell r="BL3761">
            <v>0</v>
          </cell>
        </row>
        <row r="3762">
          <cell r="B3762" t="str">
            <v>2.2.04.01.00073</v>
          </cell>
          <cell r="C3762" t="str">
            <v xml:space="preserve">SANFERTIL                                         </v>
          </cell>
          <cell r="D3762">
            <v>5</v>
          </cell>
          <cell r="E3762">
            <v>0</v>
          </cell>
          <cell r="F3762">
            <v>0</v>
          </cell>
          <cell r="G3762">
            <v>0</v>
          </cell>
          <cell r="H3762">
            <v>0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7206.58</v>
          </cell>
          <cell r="R3762">
            <v>7206.58</v>
          </cell>
          <cell r="S3762">
            <v>7206.58</v>
          </cell>
          <cell r="T3762">
            <v>7206.58</v>
          </cell>
          <cell r="U3762">
            <v>7206.58</v>
          </cell>
          <cell r="V3762">
            <v>7206.58</v>
          </cell>
          <cell r="W3762">
            <v>7206.58</v>
          </cell>
          <cell r="X3762">
            <v>7206.58</v>
          </cell>
          <cell r="Y3762">
            <v>7206.58</v>
          </cell>
          <cell r="Z3762">
            <v>7206.58</v>
          </cell>
          <cell r="AA3762">
            <v>7206.58</v>
          </cell>
          <cell r="AB3762">
            <v>7206.58</v>
          </cell>
          <cell r="AC3762">
            <v>0</v>
          </cell>
          <cell r="AD3762">
            <v>0</v>
          </cell>
          <cell r="AE3762">
            <v>0</v>
          </cell>
          <cell r="AF3762">
            <v>0</v>
          </cell>
          <cell r="AG3762">
            <v>0</v>
          </cell>
          <cell r="AH3762">
            <v>0</v>
          </cell>
          <cell r="AI3762">
            <v>0</v>
          </cell>
          <cell r="AJ3762">
            <v>0</v>
          </cell>
          <cell r="AK3762">
            <v>0</v>
          </cell>
          <cell r="AL3762">
            <v>0</v>
          </cell>
          <cell r="AM3762">
            <v>0</v>
          </cell>
          <cell r="AN3762">
            <v>0</v>
          </cell>
          <cell r="AO3762">
            <v>7206.58</v>
          </cell>
          <cell r="AP3762">
            <v>8297.0400000000009</v>
          </cell>
          <cell r="AQ3762">
            <v>12056.92</v>
          </cell>
          <cell r="AR3762">
            <v>12056.92</v>
          </cell>
          <cell r="AS3762">
            <v>12056.92</v>
          </cell>
          <cell r="AT3762">
            <v>12056.92</v>
          </cell>
          <cell r="AU3762">
            <v>12056.92</v>
          </cell>
          <cell r="AV3762">
            <v>12056.92</v>
          </cell>
          <cell r="AW3762">
            <v>12056.92</v>
          </cell>
          <cell r="AX3762">
            <v>12056.92</v>
          </cell>
          <cell r="AY3762">
            <v>12056.92</v>
          </cell>
          <cell r="AZ3762">
            <v>12056.92</v>
          </cell>
          <cell r="BA3762">
            <v>12056.92</v>
          </cell>
          <cell r="BB3762">
            <v>12056.92</v>
          </cell>
          <cell r="BC3762">
            <v>12056.92</v>
          </cell>
          <cell r="BD3762">
            <v>0</v>
          </cell>
          <cell r="BE3762">
            <v>0</v>
          </cell>
          <cell r="BF3762">
            <v>0</v>
          </cell>
          <cell r="BG3762">
            <v>0</v>
          </cell>
          <cell r="BH3762">
            <v>0</v>
          </cell>
          <cell r="BI3762">
            <v>0</v>
          </cell>
          <cell r="BJ3762">
            <v>0</v>
          </cell>
          <cell r="BK3762">
            <v>0</v>
          </cell>
          <cell r="BL3762">
            <v>0</v>
          </cell>
        </row>
        <row r="3763">
          <cell r="B3763" t="str">
            <v>2.2.04.01.00074</v>
          </cell>
          <cell r="C3763" t="str">
            <v xml:space="preserve">SEARA IND.COM.LTDA                                </v>
          </cell>
          <cell r="D3763">
            <v>5</v>
          </cell>
          <cell r="E3763">
            <v>0</v>
          </cell>
          <cell r="F3763">
            <v>0</v>
          </cell>
          <cell r="G3763">
            <v>0</v>
          </cell>
          <cell r="H3763">
            <v>0</v>
          </cell>
          <cell r="I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  <cell r="O3763">
            <v>0</v>
          </cell>
          <cell r="P3763">
            <v>0</v>
          </cell>
          <cell r="Q3763">
            <v>612.12</v>
          </cell>
          <cell r="R3763">
            <v>612.12</v>
          </cell>
          <cell r="S3763">
            <v>612.12</v>
          </cell>
          <cell r="T3763">
            <v>612.12</v>
          </cell>
          <cell r="U3763">
            <v>612.12</v>
          </cell>
          <cell r="V3763">
            <v>612.12</v>
          </cell>
          <cell r="W3763">
            <v>612.12</v>
          </cell>
          <cell r="X3763">
            <v>612.12</v>
          </cell>
          <cell r="Y3763">
            <v>612.12</v>
          </cell>
          <cell r="Z3763">
            <v>612.12</v>
          </cell>
          <cell r="AA3763">
            <v>612.12</v>
          </cell>
          <cell r="AB3763">
            <v>612.12</v>
          </cell>
          <cell r="AC3763">
            <v>0</v>
          </cell>
          <cell r="AD3763">
            <v>0</v>
          </cell>
          <cell r="AE3763">
            <v>0</v>
          </cell>
          <cell r="AF3763">
            <v>0</v>
          </cell>
          <cell r="AG3763">
            <v>0</v>
          </cell>
          <cell r="AH3763">
            <v>0</v>
          </cell>
          <cell r="AI3763">
            <v>0</v>
          </cell>
          <cell r="AJ3763">
            <v>0</v>
          </cell>
          <cell r="AK3763">
            <v>0</v>
          </cell>
          <cell r="AL3763">
            <v>0</v>
          </cell>
          <cell r="AM3763">
            <v>0</v>
          </cell>
          <cell r="AN3763">
            <v>0</v>
          </cell>
          <cell r="AO3763">
            <v>612.12</v>
          </cell>
          <cell r="AP3763">
            <v>612.12</v>
          </cell>
          <cell r="AQ3763">
            <v>612.12</v>
          </cell>
          <cell r="AR3763">
            <v>612.12</v>
          </cell>
          <cell r="AS3763">
            <v>612.12</v>
          </cell>
          <cell r="AT3763">
            <v>612.12</v>
          </cell>
          <cell r="AU3763">
            <v>612.12</v>
          </cell>
          <cell r="AV3763">
            <v>612.12</v>
          </cell>
          <cell r="AW3763">
            <v>612.12</v>
          </cell>
          <cell r="AX3763">
            <v>612.12</v>
          </cell>
          <cell r="AY3763">
            <v>612.12</v>
          </cell>
          <cell r="AZ3763">
            <v>612.12</v>
          </cell>
          <cell r="BA3763">
            <v>612.12</v>
          </cell>
          <cell r="BB3763">
            <v>612.12</v>
          </cell>
          <cell r="BC3763">
            <v>612.12</v>
          </cell>
          <cell r="BD3763">
            <v>0</v>
          </cell>
          <cell r="BE3763">
            <v>0</v>
          </cell>
          <cell r="BF3763">
            <v>0</v>
          </cell>
          <cell r="BG3763">
            <v>0</v>
          </cell>
          <cell r="BH3763">
            <v>0</v>
          </cell>
          <cell r="BI3763">
            <v>0</v>
          </cell>
          <cell r="BJ3763">
            <v>0</v>
          </cell>
          <cell r="BK3763">
            <v>0</v>
          </cell>
          <cell r="BL3763">
            <v>0</v>
          </cell>
        </row>
        <row r="3764">
          <cell r="B3764" t="str">
            <v>2.2.04.01.00075</v>
          </cell>
          <cell r="C3764" t="str">
            <v xml:space="preserve">SEARA INS.AGROP.LTDA                              </v>
          </cell>
          <cell r="D3764">
            <v>5</v>
          </cell>
          <cell r="E3764">
            <v>0</v>
          </cell>
          <cell r="F3764">
            <v>0</v>
          </cell>
          <cell r="G3764">
            <v>0</v>
          </cell>
          <cell r="H3764">
            <v>0</v>
          </cell>
          <cell r="I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AO3764">
            <v>0</v>
          </cell>
          <cell r="AP3764">
            <v>0</v>
          </cell>
          <cell r="AQ3764">
            <v>0</v>
          </cell>
          <cell r="AR3764">
            <v>0</v>
          </cell>
          <cell r="AS3764">
            <v>0</v>
          </cell>
          <cell r="AT3764">
            <v>0</v>
          </cell>
          <cell r="AU3764">
            <v>0</v>
          </cell>
          <cell r="AV3764">
            <v>0</v>
          </cell>
          <cell r="AW3764">
            <v>0</v>
          </cell>
          <cell r="AX3764">
            <v>0</v>
          </cell>
          <cell r="AY3764">
            <v>0</v>
          </cell>
          <cell r="AZ3764">
            <v>0</v>
          </cell>
          <cell r="BA3764">
            <v>0</v>
          </cell>
          <cell r="BB3764">
            <v>0</v>
          </cell>
          <cell r="BC3764">
            <v>0</v>
          </cell>
          <cell r="BD3764">
            <v>0</v>
          </cell>
          <cell r="BE3764">
            <v>0</v>
          </cell>
          <cell r="BF3764">
            <v>0</v>
          </cell>
          <cell r="BG3764">
            <v>0</v>
          </cell>
          <cell r="BH3764">
            <v>0</v>
          </cell>
          <cell r="BI3764">
            <v>0</v>
          </cell>
          <cell r="BJ3764">
            <v>0</v>
          </cell>
          <cell r="BK3764">
            <v>0</v>
          </cell>
          <cell r="BL3764">
            <v>0</v>
          </cell>
        </row>
        <row r="3765">
          <cell r="B3765" t="str">
            <v>2.2.04.01.00076</v>
          </cell>
          <cell r="C3765" t="str">
            <v xml:space="preserve">SOLIAGRO                                          </v>
          </cell>
          <cell r="D3765">
            <v>5</v>
          </cell>
          <cell r="E3765">
            <v>0</v>
          </cell>
          <cell r="F3765">
            <v>0</v>
          </cell>
          <cell r="G3765">
            <v>0</v>
          </cell>
          <cell r="H3765">
            <v>0</v>
          </cell>
          <cell r="I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AO3765">
            <v>0</v>
          </cell>
          <cell r="AP3765">
            <v>0</v>
          </cell>
          <cell r="AQ3765">
            <v>0</v>
          </cell>
          <cell r="AR3765">
            <v>0</v>
          </cell>
          <cell r="AS3765">
            <v>0</v>
          </cell>
          <cell r="AT3765">
            <v>0</v>
          </cell>
          <cell r="AU3765">
            <v>0</v>
          </cell>
          <cell r="AV3765">
            <v>0</v>
          </cell>
          <cell r="AW3765">
            <v>0</v>
          </cell>
          <cell r="AX3765">
            <v>0</v>
          </cell>
          <cell r="AY3765">
            <v>0</v>
          </cell>
          <cell r="AZ3765">
            <v>0</v>
          </cell>
          <cell r="BA3765">
            <v>0</v>
          </cell>
          <cell r="BB3765">
            <v>0</v>
          </cell>
          <cell r="BC3765">
            <v>0</v>
          </cell>
          <cell r="BD3765">
            <v>0</v>
          </cell>
          <cell r="BE3765">
            <v>0</v>
          </cell>
          <cell r="BF3765">
            <v>0</v>
          </cell>
          <cell r="BG3765">
            <v>0</v>
          </cell>
          <cell r="BH3765">
            <v>0</v>
          </cell>
          <cell r="BI3765">
            <v>0</v>
          </cell>
          <cell r="BJ3765">
            <v>0</v>
          </cell>
          <cell r="BK3765">
            <v>0</v>
          </cell>
          <cell r="BL3765">
            <v>0</v>
          </cell>
        </row>
        <row r="3766">
          <cell r="B3766" t="str">
            <v>2.2.04.01.00077</v>
          </cell>
          <cell r="C3766" t="str">
            <v xml:space="preserve">SOLOGRAN FERTILIZANTES LTDA                       </v>
          </cell>
          <cell r="D3766">
            <v>5</v>
          </cell>
          <cell r="E3766">
            <v>0</v>
          </cell>
          <cell r="F3766">
            <v>0</v>
          </cell>
          <cell r="G3766">
            <v>0</v>
          </cell>
          <cell r="H3766">
            <v>0</v>
          </cell>
          <cell r="I3766">
            <v>0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2588.64</v>
          </cell>
          <cell r="R3766">
            <v>2588.64</v>
          </cell>
          <cell r="S3766">
            <v>2588.64</v>
          </cell>
          <cell r="T3766">
            <v>2588.64</v>
          </cell>
          <cell r="U3766">
            <v>2588.64</v>
          </cell>
          <cell r="V3766">
            <v>2588.64</v>
          </cell>
          <cell r="W3766">
            <v>2588.64</v>
          </cell>
          <cell r="X3766">
            <v>2588.64</v>
          </cell>
          <cell r="Y3766">
            <v>2588.64</v>
          </cell>
          <cell r="Z3766">
            <v>2588.64</v>
          </cell>
          <cell r="AA3766">
            <v>2588.64</v>
          </cell>
          <cell r="AB3766">
            <v>2588.64</v>
          </cell>
          <cell r="AC3766">
            <v>0</v>
          </cell>
          <cell r="AD3766">
            <v>0</v>
          </cell>
          <cell r="AE3766">
            <v>0</v>
          </cell>
          <cell r="AF3766">
            <v>0</v>
          </cell>
          <cell r="AG3766">
            <v>0</v>
          </cell>
          <cell r="AH3766">
            <v>0</v>
          </cell>
          <cell r="AI3766">
            <v>0</v>
          </cell>
          <cell r="AJ3766">
            <v>0</v>
          </cell>
          <cell r="AK3766">
            <v>0</v>
          </cell>
          <cell r="AL3766">
            <v>0</v>
          </cell>
          <cell r="AM3766">
            <v>0</v>
          </cell>
          <cell r="AN3766">
            <v>0</v>
          </cell>
          <cell r="AO3766">
            <v>2588.64</v>
          </cell>
          <cell r="AP3766">
            <v>2588.64</v>
          </cell>
          <cell r="AQ3766">
            <v>2588.64</v>
          </cell>
          <cell r="AR3766">
            <v>2588.64</v>
          </cell>
          <cell r="AS3766">
            <v>2588.64</v>
          </cell>
          <cell r="AT3766">
            <v>2588.64</v>
          </cell>
          <cell r="AU3766">
            <v>2588.64</v>
          </cell>
          <cell r="AV3766">
            <v>2588.64</v>
          </cell>
          <cell r="AW3766">
            <v>2588.64</v>
          </cell>
          <cell r="AX3766">
            <v>2588.64</v>
          </cell>
          <cell r="AY3766">
            <v>2588.64</v>
          </cell>
          <cell r="AZ3766">
            <v>2588.64</v>
          </cell>
          <cell r="BA3766">
            <v>2588.64</v>
          </cell>
          <cell r="BB3766">
            <v>2588.64</v>
          </cell>
          <cell r="BC3766">
            <v>2588.64</v>
          </cell>
          <cell r="BD3766">
            <v>0</v>
          </cell>
          <cell r="BE3766">
            <v>0</v>
          </cell>
          <cell r="BF3766">
            <v>0</v>
          </cell>
          <cell r="BG3766">
            <v>0</v>
          </cell>
          <cell r="BH3766">
            <v>0</v>
          </cell>
          <cell r="BI3766">
            <v>0</v>
          </cell>
          <cell r="BJ3766">
            <v>0</v>
          </cell>
          <cell r="BK3766">
            <v>0</v>
          </cell>
          <cell r="BL3766">
            <v>0</v>
          </cell>
        </row>
        <row r="3767">
          <cell r="B3767" t="str">
            <v>2.2.04.01.00078</v>
          </cell>
          <cell r="C3767" t="str">
            <v xml:space="preserve">SOLORRICO S/A                                     </v>
          </cell>
          <cell r="D3767">
            <v>5</v>
          </cell>
          <cell r="E3767">
            <v>0</v>
          </cell>
          <cell r="F3767">
            <v>0</v>
          </cell>
          <cell r="G3767">
            <v>0</v>
          </cell>
          <cell r="H3767">
            <v>0</v>
          </cell>
          <cell r="I3767">
            <v>0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  <cell r="O3767">
            <v>0</v>
          </cell>
          <cell r="P3767">
            <v>0</v>
          </cell>
          <cell r="Q3767">
            <v>975.97</v>
          </cell>
          <cell r="R3767">
            <v>975.97</v>
          </cell>
          <cell r="S3767">
            <v>975.97</v>
          </cell>
          <cell r="T3767">
            <v>975.97</v>
          </cell>
          <cell r="U3767">
            <v>975.97</v>
          </cell>
          <cell r="V3767">
            <v>975.97</v>
          </cell>
          <cell r="W3767">
            <v>975.97</v>
          </cell>
          <cell r="X3767">
            <v>975.97</v>
          </cell>
          <cell r="Y3767">
            <v>975.97</v>
          </cell>
          <cell r="Z3767">
            <v>975.97</v>
          </cell>
          <cell r="AA3767">
            <v>975.97</v>
          </cell>
          <cell r="AB3767">
            <v>975.97</v>
          </cell>
          <cell r="AC3767">
            <v>0</v>
          </cell>
          <cell r="AD3767">
            <v>0</v>
          </cell>
          <cell r="AE3767">
            <v>0</v>
          </cell>
          <cell r="AF3767">
            <v>0</v>
          </cell>
          <cell r="AG3767">
            <v>0</v>
          </cell>
          <cell r="AH3767">
            <v>0</v>
          </cell>
          <cell r="AI3767">
            <v>0</v>
          </cell>
          <cell r="AJ3767">
            <v>0</v>
          </cell>
          <cell r="AK3767">
            <v>0</v>
          </cell>
          <cell r="AL3767">
            <v>0</v>
          </cell>
          <cell r="AM3767">
            <v>0</v>
          </cell>
          <cell r="AN3767">
            <v>0</v>
          </cell>
          <cell r="AO3767">
            <v>702.91</v>
          </cell>
          <cell r="AP3767">
            <v>702.91</v>
          </cell>
          <cell r="AQ3767">
            <v>702.91</v>
          </cell>
          <cell r="AR3767">
            <v>702.91</v>
          </cell>
          <cell r="AS3767">
            <v>702.91</v>
          </cell>
          <cell r="AT3767">
            <v>0</v>
          </cell>
          <cell r="AU3767">
            <v>0</v>
          </cell>
          <cell r="AV3767">
            <v>0</v>
          </cell>
          <cell r="AW3767">
            <v>0</v>
          </cell>
          <cell r="AX3767">
            <v>0</v>
          </cell>
          <cell r="AY3767">
            <v>0</v>
          </cell>
          <cell r="AZ3767">
            <v>0</v>
          </cell>
          <cell r="BA3767">
            <v>0</v>
          </cell>
          <cell r="BB3767">
            <v>0</v>
          </cell>
          <cell r="BC3767">
            <v>0</v>
          </cell>
          <cell r="BD3767">
            <v>0</v>
          </cell>
          <cell r="BE3767">
            <v>0</v>
          </cell>
          <cell r="BF3767">
            <v>0</v>
          </cell>
          <cell r="BG3767">
            <v>0</v>
          </cell>
          <cell r="BH3767">
            <v>0</v>
          </cell>
          <cell r="BI3767">
            <v>0</v>
          </cell>
          <cell r="BJ3767">
            <v>0</v>
          </cell>
          <cell r="BK3767">
            <v>0</v>
          </cell>
          <cell r="BL3767">
            <v>0</v>
          </cell>
        </row>
        <row r="3768">
          <cell r="B3768" t="str">
            <v>2.2.04.01.00079</v>
          </cell>
          <cell r="C3768" t="str">
            <v xml:space="preserve">SULBRASIL                                         </v>
          </cell>
          <cell r="D3768">
            <v>5</v>
          </cell>
          <cell r="E3768">
            <v>0</v>
          </cell>
          <cell r="F3768">
            <v>0</v>
          </cell>
          <cell r="G3768">
            <v>0</v>
          </cell>
          <cell r="H3768">
            <v>0</v>
          </cell>
          <cell r="I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0.22</v>
          </cell>
          <cell r="R3768">
            <v>0.22</v>
          </cell>
          <cell r="S3768">
            <v>0.22</v>
          </cell>
          <cell r="T3768">
            <v>0.22</v>
          </cell>
          <cell r="U3768">
            <v>0.22</v>
          </cell>
          <cell r="V3768">
            <v>0.22</v>
          </cell>
          <cell r="W3768">
            <v>0.22</v>
          </cell>
          <cell r="X3768">
            <v>0.22</v>
          </cell>
          <cell r="Y3768">
            <v>0.22</v>
          </cell>
          <cell r="Z3768">
            <v>0.22</v>
          </cell>
          <cell r="AA3768">
            <v>0.22</v>
          </cell>
          <cell r="AB3768">
            <v>0.22</v>
          </cell>
          <cell r="AC3768">
            <v>0</v>
          </cell>
          <cell r="AD3768">
            <v>0</v>
          </cell>
          <cell r="AE3768">
            <v>0</v>
          </cell>
          <cell r="AF3768">
            <v>0</v>
          </cell>
          <cell r="AG3768">
            <v>0</v>
          </cell>
          <cell r="AH3768">
            <v>0</v>
          </cell>
          <cell r="AI3768">
            <v>0</v>
          </cell>
          <cell r="AJ3768">
            <v>0</v>
          </cell>
          <cell r="AK3768">
            <v>0</v>
          </cell>
          <cell r="AL3768">
            <v>0</v>
          </cell>
          <cell r="AM3768">
            <v>0</v>
          </cell>
          <cell r="AN3768">
            <v>0</v>
          </cell>
          <cell r="AO3768">
            <v>0.22</v>
          </cell>
          <cell r="AP3768">
            <v>0.22</v>
          </cell>
          <cell r="AQ3768">
            <v>0.22</v>
          </cell>
          <cell r="AR3768">
            <v>0.22</v>
          </cell>
          <cell r="AS3768">
            <v>0.22</v>
          </cell>
          <cell r="AT3768">
            <v>0.22</v>
          </cell>
          <cell r="AU3768">
            <v>0.22</v>
          </cell>
          <cell r="AV3768">
            <v>0.22</v>
          </cell>
          <cell r="AW3768">
            <v>0.22</v>
          </cell>
          <cell r="AX3768">
            <v>0.22</v>
          </cell>
          <cell r="AY3768">
            <v>0.22</v>
          </cell>
          <cell r="AZ3768">
            <v>0.22</v>
          </cell>
          <cell r="BA3768">
            <v>0.22</v>
          </cell>
          <cell r="BB3768">
            <v>0.22</v>
          </cell>
          <cell r="BC3768">
            <v>0.22</v>
          </cell>
          <cell r="BD3768">
            <v>0</v>
          </cell>
          <cell r="BE3768">
            <v>0</v>
          </cell>
          <cell r="BF3768">
            <v>0</v>
          </cell>
          <cell r="BG3768">
            <v>0</v>
          </cell>
          <cell r="BH3768">
            <v>0</v>
          </cell>
          <cell r="BI3768">
            <v>0</v>
          </cell>
          <cell r="BJ3768">
            <v>0</v>
          </cell>
          <cell r="BK3768">
            <v>0</v>
          </cell>
          <cell r="BL3768">
            <v>0</v>
          </cell>
        </row>
        <row r="3769">
          <cell r="B3769" t="str">
            <v>2.2.04.01.00080</v>
          </cell>
          <cell r="C3769" t="str">
            <v xml:space="preserve">SULGOIANA LTDA                                    </v>
          </cell>
          <cell r="D3769">
            <v>5</v>
          </cell>
          <cell r="E3769">
            <v>0</v>
          </cell>
          <cell r="F3769">
            <v>0</v>
          </cell>
          <cell r="G3769">
            <v>0</v>
          </cell>
          <cell r="H3769">
            <v>0</v>
          </cell>
          <cell r="I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  <cell r="O3769">
            <v>0</v>
          </cell>
          <cell r="P3769">
            <v>0</v>
          </cell>
          <cell r="AO3769">
            <v>0</v>
          </cell>
          <cell r="AP3769">
            <v>0</v>
          </cell>
          <cell r="AQ3769">
            <v>0</v>
          </cell>
          <cell r="AR3769">
            <v>0</v>
          </cell>
          <cell r="AS3769">
            <v>0</v>
          </cell>
          <cell r="AT3769">
            <v>0</v>
          </cell>
          <cell r="AU3769">
            <v>0</v>
          </cell>
          <cell r="AV3769">
            <v>0</v>
          </cell>
          <cell r="AW3769">
            <v>0</v>
          </cell>
          <cell r="AX3769">
            <v>0</v>
          </cell>
          <cell r="AY3769">
            <v>0</v>
          </cell>
          <cell r="AZ3769">
            <v>0</v>
          </cell>
          <cell r="BA3769">
            <v>0</v>
          </cell>
          <cell r="BB3769">
            <v>0</v>
          </cell>
          <cell r="BC3769">
            <v>0</v>
          </cell>
          <cell r="BD3769">
            <v>0</v>
          </cell>
          <cell r="BE3769">
            <v>0</v>
          </cell>
          <cell r="BF3769">
            <v>0</v>
          </cell>
          <cell r="BG3769">
            <v>0</v>
          </cell>
          <cell r="BH3769">
            <v>0</v>
          </cell>
          <cell r="BI3769">
            <v>0</v>
          </cell>
          <cell r="BJ3769">
            <v>0</v>
          </cell>
          <cell r="BK3769">
            <v>0</v>
          </cell>
          <cell r="BL3769">
            <v>0</v>
          </cell>
        </row>
        <row r="3770">
          <cell r="B3770" t="str">
            <v>2.2.04.01.00081</v>
          </cell>
          <cell r="C3770" t="str">
            <v xml:space="preserve">SUPERSOLO                                         </v>
          </cell>
          <cell r="D3770">
            <v>5</v>
          </cell>
          <cell r="E3770">
            <v>0</v>
          </cell>
          <cell r="F3770">
            <v>0</v>
          </cell>
          <cell r="G3770">
            <v>0</v>
          </cell>
          <cell r="H3770">
            <v>0</v>
          </cell>
          <cell r="I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  <cell r="O3770">
            <v>0</v>
          </cell>
          <cell r="P3770">
            <v>0</v>
          </cell>
          <cell r="Q3770">
            <v>28.3</v>
          </cell>
          <cell r="R3770">
            <v>28.3</v>
          </cell>
          <cell r="S3770">
            <v>28.3</v>
          </cell>
          <cell r="T3770">
            <v>28.3</v>
          </cell>
          <cell r="U3770">
            <v>28.3</v>
          </cell>
          <cell r="V3770">
            <v>28.3</v>
          </cell>
          <cell r="W3770">
            <v>28.3</v>
          </cell>
          <cell r="X3770">
            <v>28.3</v>
          </cell>
          <cell r="Y3770">
            <v>28.3</v>
          </cell>
          <cell r="Z3770">
            <v>28.3</v>
          </cell>
          <cell r="AA3770">
            <v>28.3</v>
          </cell>
          <cell r="AB3770">
            <v>28.3</v>
          </cell>
          <cell r="AC3770">
            <v>0</v>
          </cell>
          <cell r="AD3770">
            <v>0</v>
          </cell>
          <cell r="AE3770">
            <v>0</v>
          </cell>
          <cell r="AF3770">
            <v>0</v>
          </cell>
          <cell r="AG3770">
            <v>0</v>
          </cell>
          <cell r="AH3770">
            <v>0</v>
          </cell>
          <cell r="AI3770">
            <v>0</v>
          </cell>
          <cell r="AJ3770">
            <v>0</v>
          </cell>
          <cell r="AK3770">
            <v>0</v>
          </cell>
          <cell r="AL3770">
            <v>0</v>
          </cell>
          <cell r="AM3770">
            <v>0</v>
          </cell>
          <cell r="AN3770">
            <v>0</v>
          </cell>
          <cell r="AO3770">
            <v>28.3</v>
          </cell>
          <cell r="AP3770">
            <v>28.3</v>
          </cell>
          <cell r="AQ3770">
            <v>28.3</v>
          </cell>
          <cell r="AR3770">
            <v>28.3</v>
          </cell>
          <cell r="AS3770">
            <v>28.3</v>
          </cell>
          <cell r="AT3770">
            <v>28.3</v>
          </cell>
          <cell r="AU3770">
            <v>28.3</v>
          </cell>
          <cell r="AV3770">
            <v>28.3</v>
          </cell>
          <cell r="AW3770">
            <v>28.3</v>
          </cell>
          <cell r="AX3770">
            <v>28.3</v>
          </cell>
          <cell r="AY3770">
            <v>28.3</v>
          </cell>
          <cell r="AZ3770">
            <v>28.3</v>
          </cell>
          <cell r="BA3770">
            <v>28.3</v>
          </cell>
          <cell r="BB3770">
            <v>28.3</v>
          </cell>
          <cell r="BC3770">
            <v>28.3</v>
          </cell>
          <cell r="BD3770">
            <v>0</v>
          </cell>
          <cell r="BE3770">
            <v>0</v>
          </cell>
          <cell r="BF3770">
            <v>0</v>
          </cell>
          <cell r="BG3770">
            <v>0</v>
          </cell>
          <cell r="BH3770">
            <v>0</v>
          </cell>
          <cell r="BI3770">
            <v>0</v>
          </cell>
          <cell r="BJ3770">
            <v>0</v>
          </cell>
          <cell r="BK3770">
            <v>0</v>
          </cell>
          <cell r="BL3770">
            <v>0</v>
          </cell>
        </row>
        <row r="3771">
          <cell r="B3771" t="str">
            <v>2.2.04.01.00082</v>
          </cell>
          <cell r="C3771" t="str">
            <v xml:space="preserve">TAKENAKA S/A                                      </v>
          </cell>
          <cell r="D3771">
            <v>5</v>
          </cell>
          <cell r="E3771">
            <v>0</v>
          </cell>
          <cell r="F3771">
            <v>0</v>
          </cell>
          <cell r="G3771">
            <v>0</v>
          </cell>
          <cell r="H3771">
            <v>0</v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  <cell r="O3771">
            <v>0</v>
          </cell>
          <cell r="P3771">
            <v>0</v>
          </cell>
          <cell r="Q3771">
            <v>15709.56</v>
          </cell>
          <cell r="R3771">
            <v>15709.56</v>
          </cell>
          <cell r="S3771">
            <v>15709.56</v>
          </cell>
          <cell r="T3771">
            <v>15709.56</v>
          </cell>
          <cell r="U3771">
            <v>15709.56</v>
          </cell>
          <cell r="V3771">
            <v>15709.56</v>
          </cell>
          <cell r="W3771">
            <v>15709.56</v>
          </cell>
          <cell r="X3771">
            <v>15709.56</v>
          </cell>
          <cell r="Y3771">
            <v>15709.56</v>
          </cell>
          <cell r="Z3771">
            <v>15709.56</v>
          </cell>
          <cell r="AA3771">
            <v>15709.56</v>
          </cell>
          <cell r="AB3771">
            <v>15709.56</v>
          </cell>
          <cell r="AC3771">
            <v>0</v>
          </cell>
          <cell r="AD3771">
            <v>0</v>
          </cell>
          <cell r="AE3771">
            <v>0</v>
          </cell>
          <cell r="AF3771">
            <v>0</v>
          </cell>
          <cell r="AG3771">
            <v>0</v>
          </cell>
          <cell r="AH3771">
            <v>0</v>
          </cell>
          <cell r="AI3771">
            <v>0</v>
          </cell>
          <cell r="AJ3771">
            <v>0</v>
          </cell>
          <cell r="AK3771">
            <v>0</v>
          </cell>
          <cell r="AL3771">
            <v>0</v>
          </cell>
          <cell r="AM3771">
            <v>0</v>
          </cell>
          <cell r="AN3771">
            <v>0</v>
          </cell>
          <cell r="AO3771">
            <v>15709.56</v>
          </cell>
          <cell r="AP3771">
            <v>15709.56</v>
          </cell>
          <cell r="AQ3771">
            <v>15709.56</v>
          </cell>
          <cell r="AR3771">
            <v>15709.56</v>
          </cell>
          <cell r="AS3771">
            <v>15709.56</v>
          </cell>
          <cell r="AT3771">
            <v>15709.56</v>
          </cell>
          <cell r="AU3771">
            <v>15709.56</v>
          </cell>
          <cell r="AV3771">
            <v>15709.56</v>
          </cell>
          <cell r="AW3771">
            <v>15709.56</v>
          </cell>
          <cell r="AX3771">
            <v>15709.56</v>
          </cell>
          <cell r="AY3771">
            <v>15709.56</v>
          </cell>
          <cell r="AZ3771">
            <v>15709.56</v>
          </cell>
          <cell r="BA3771">
            <v>15709.56</v>
          </cell>
          <cell r="BB3771">
            <v>15709.56</v>
          </cell>
          <cell r="BC3771">
            <v>15709.56</v>
          </cell>
          <cell r="BD3771">
            <v>0</v>
          </cell>
          <cell r="BE3771">
            <v>0</v>
          </cell>
          <cell r="BF3771">
            <v>0</v>
          </cell>
          <cell r="BG3771">
            <v>0</v>
          </cell>
          <cell r="BH3771">
            <v>0</v>
          </cell>
          <cell r="BI3771">
            <v>0</v>
          </cell>
          <cell r="BJ3771">
            <v>0</v>
          </cell>
          <cell r="BK3771">
            <v>0</v>
          </cell>
          <cell r="BL3771">
            <v>0</v>
          </cell>
        </row>
        <row r="3772">
          <cell r="B3772" t="str">
            <v>2.2.04.01.00083</v>
          </cell>
          <cell r="C3772" t="str">
            <v xml:space="preserve">TERRABOA                                          </v>
          </cell>
          <cell r="D3772">
            <v>5</v>
          </cell>
          <cell r="E3772">
            <v>0</v>
          </cell>
          <cell r="F3772">
            <v>0</v>
          </cell>
          <cell r="G3772">
            <v>0</v>
          </cell>
          <cell r="H3772">
            <v>0</v>
          </cell>
          <cell r="I3772">
            <v>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  <cell r="O3772">
            <v>0</v>
          </cell>
          <cell r="P3772">
            <v>0</v>
          </cell>
          <cell r="AO3772">
            <v>0</v>
          </cell>
          <cell r="AP3772">
            <v>0</v>
          </cell>
          <cell r="AQ3772">
            <v>0</v>
          </cell>
          <cell r="AR3772">
            <v>2465.0100000000002</v>
          </cell>
          <cell r="AS3772">
            <v>2465.0100000000002</v>
          </cell>
          <cell r="AT3772">
            <v>2465.0100000000002</v>
          </cell>
          <cell r="AU3772">
            <v>2465.0100000000002</v>
          </cell>
          <cell r="AV3772">
            <v>2465.0100000000002</v>
          </cell>
          <cell r="AW3772">
            <v>2465.0100000000002</v>
          </cell>
          <cell r="AX3772">
            <v>2465.0100000000002</v>
          </cell>
          <cell r="AY3772">
            <v>2465.0100000000002</v>
          </cell>
          <cell r="AZ3772">
            <v>127713.54</v>
          </cell>
          <cell r="BA3772">
            <v>127713.54</v>
          </cell>
          <cell r="BB3772">
            <v>127713.54</v>
          </cell>
          <cell r="BC3772">
            <v>127713.54</v>
          </cell>
          <cell r="BD3772">
            <v>0</v>
          </cell>
          <cell r="BE3772">
            <v>0</v>
          </cell>
          <cell r="BF3772">
            <v>0</v>
          </cell>
          <cell r="BG3772">
            <v>0</v>
          </cell>
          <cell r="BH3772">
            <v>0</v>
          </cell>
          <cell r="BI3772">
            <v>0</v>
          </cell>
          <cell r="BJ3772">
            <v>0</v>
          </cell>
          <cell r="BK3772">
            <v>0</v>
          </cell>
          <cell r="BL3772">
            <v>0</v>
          </cell>
        </row>
        <row r="3773">
          <cell r="B3773" t="str">
            <v>2.2.04.01.00084</v>
          </cell>
          <cell r="C3773" t="str">
            <v xml:space="preserve">TERRAFERTIL                                       </v>
          </cell>
          <cell r="D3773">
            <v>5</v>
          </cell>
          <cell r="E3773">
            <v>0</v>
          </cell>
          <cell r="F3773">
            <v>0</v>
          </cell>
          <cell r="G3773">
            <v>0</v>
          </cell>
          <cell r="H3773">
            <v>0</v>
          </cell>
          <cell r="I3773">
            <v>0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  <cell r="O3773">
            <v>0</v>
          </cell>
          <cell r="P3773">
            <v>0</v>
          </cell>
          <cell r="Q3773">
            <v>14565.76</v>
          </cell>
          <cell r="R3773">
            <v>14565.76</v>
          </cell>
          <cell r="S3773">
            <v>14565.76</v>
          </cell>
          <cell r="T3773">
            <v>14565.76</v>
          </cell>
          <cell r="U3773">
            <v>14565.76</v>
          </cell>
          <cell r="V3773">
            <v>14565.76</v>
          </cell>
          <cell r="W3773">
            <v>14565.76</v>
          </cell>
          <cell r="X3773">
            <v>14565.76</v>
          </cell>
          <cell r="Y3773">
            <v>14565.76</v>
          </cell>
          <cell r="Z3773">
            <v>14565.76</v>
          </cell>
          <cell r="AA3773">
            <v>14565.76</v>
          </cell>
          <cell r="AB3773">
            <v>14565.76</v>
          </cell>
          <cell r="AC3773">
            <v>0</v>
          </cell>
          <cell r="AD3773">
            <v>0</v>
          </cell>
          <cell r="AE3773">
            <v>0</v>
          </cell>
          <cell r="AF3773">
            <v>0</v>
          </cell>
          <cell r="AG3773">
            <v>0</v>
          </cell>
          <cell r="AH3773">
            <v>0</v>
          </cell>
          <cell r="AI3773">
            <v>0</v>
          </cell>
          <cell r="AJ3773">
            <v>0</v>
          </cell>
          <cell r="AK3773">
            <v>0</v>
          </cell>
          <cell r="AL3773">
            <v>0</v>
          </cell>
          <cell r="AM3773">
            <v>0</v>
          </cell>
          <cell r="AN3773">
            <v>0</v>
          </cell>
          <cell r="AO3773">
            <v>14565.76</v>
          </cell>
          <cell r="AP3773">
            <v>14565.76</v>
          </cell>
          <cell r="AQ3773">
            <v>14565.76</v>
          </cell>
          <cell r="AR3773">
            <v>14565.76</v>
          </cell>
          <cell r="AS3773">
            <v>14565.76</v>
          </cell>
          <cell r="AT3773">
            <v>14565.76</v>
          </cell>
          <cell r="AU3773">
            <v>14565.76</v>
          </cell>
          <cell r="AV3773">
            <v>14565.76</v>
          </cell>
          <cell r="AW3773">
            <v>14565.76</v>
          </cell>
          <cell r="AX3773">
            <v>14565.76</v>
          </cell>
          <cell r="AY3773">
            <v>14565.76</v>
          </cell>
          <cell r="AZ3773">
            <v>14565.76</v>
          </cell>
          <cell r="BA3773">
            <v>14565.76</v>
          </cell>
          <cell r="BB3773">
            <v>14565.76</v>
          </cell>
          <cell r="BC3773">
            <v>14565.76</v>
          </cell>
          <cell r="BD3773">
            <v>0</v>
          </cell>
          <cell r="BE3773">
            <v>0</v>
          </cell>
          <cell r="BF3773">
            <v>0</v>
          </cell>
          <cell r="BG3773">
            <v>0</v>
          </cell>
          <cell r="BH3773">
            <v>0</v>
          </cell>
          <cell r="BI3773">
            <v>0</v>
          </cell>
          <cell r="BJ3773">
            <v>0</v>
          </cell>
          <cell r="BK3773">
            <v>0</v>
          </cell>
          <cell r="BL3773">
            <v>0</v>
          </cell>
        </row>
        <row r="3774">
          <cell r="B3774" t="str">
            <v>2.2.04.01.00085</v>
          </cell>
          <cell r="C3774" t="str">
            <v xml:space="preserve">TISCOSKI                                          </v>
          </cell>
          <cell r="D3774">
            <v>5</v>
          </cell>
          <cell r="E3774">
            <v>0</v>
          </cell>
          <cell r="F3774">
            <v>0</v>
          </cell>
          <cell r="G3774">
            <v>0</v>
          </cell>
          <cell r="H3774">
            <v>0</v>
          </cell>
          <cell r="I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  <cell r="O3774">
            <v>0</v>
          </cell>
          <cell r="P3774">
            <v>0</v>
          </cell>
          <cell r="AO3774">
            <v>0</v>
          </cell>
          <cell r="AP3774">
            <v>0</v>
          </cell>
          <cell r="AQ3774">
            <v>0</v>
          </cell>
          <cell r="AR3774">
            <v>0</v>
          </cell>
          <cell r="AS3774">
            <v>0</v>
          </cell>
          <cell r="AT3774">
            <v>0</v>
          </cell>
          <cell r="AU3774">
            <v>0</v>
          </cell>
          <cell r="AV3774">
            <v>0</v>
          </cell>
          <cell r="AW3774">
            <v>0</v>
          </cell>
          <cell r="AX3774">
            <v>0</v>
          </cell>
          <cell r="AY3774">
            <v>0</v>
          </cell>
          <cell r="AZ3774">
            <v>0</v>
          </cell>
          <cell r="BA3774">
            <v>0</v>
          </cell>
          <cell r="BB3774">
            <v>0</v>
          </cell>
          <cell r="BC3774">
            <v>0</v>
          </cell>
          <cell r="BD3774">
            <v>0</v>
          </cell>
          <cell r="BE3774">
            <v>0</v>
          </cell>
          <cell r="BF3774">
            <v>0</v>
          </cell>
          <cell r="BG3774">
            <v>0</v>
          </cell>
          <cell r="BH3774">
            <v>0</v>
          </cell>
          <cell r="BI3774">
            <v>0</v>
          </cell>
          <cell r="BJ3774">
            <v>0</v>
          </cell>
          <cell r="BK3774">
            <v>0</v>
          </cell>
          <cell r="BL3774">
            <v>0</v>
          </cell>
        </row>
        <row r="3775">
          <cell r="B3775" t="str">
            <v>2.2.04.01.00086</v>
          </cell>
          <cell r="C3775" t="str">
            <v xml:space="preserve">UNIFERTIL                                         </v>
          </cell>
          <cell r="D3775">
            <v>5</v>
          </cell>
          <cell r="E3775">
            <v>0</v>
          </cell>
          <cell r="F3775">
            <v>0</v>
          </cell>
          <cell r="G3775">
            <v>0</v>
          </cell>
          <cell r="H3775">
            <v>0</v>
          </cell>
          <cell r="I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  <cell r="O3775">
            <v>0</v>
          </cell>
          <cell r="P3775">
            <v>0</v>
          </cell>
          <cell r="Q3775">
            <v>38178.6</v>
          </cell>
          <cell r="R3775">
            <v>38178.6</v>
          </cell>
          <cell r="S3775">
            <v>38178.6</v>
          </cell>
          <cell r="T3775">
            <v>38178.6</v>
          </cell>
          <cell r="U3775">
            <v>38178.6</v>
          </cell>
          <cell r="V3775">
            <v>38178.6</v>
          </cell>
          <cell r="W3775">
            <v>38178.6</v>
          </cell>
          <cell r="X3775">
            <v>38178.6</v>
          </cell>
          <cell r="Y3775">
            <v>38178.6</v>
          </cell>
          <cell r="Z3775">
            <v>38178.6</v>
          </cell>
          <cell r="AA3775">
            <v>38178.6</v>
          </cell>
          <cell r="AB3775">
            <v>38178.6</v>
          </cell>
          <cell r="AC3775">
            <v>0</v>
          </cell>
          <cell r="AD3775">
            <v>0</v>
          </cell>
          <cell r="AE3775">
            <v>0</v>
          </cell>
          <cell r="AF3775">
            <v>0</v>
          </cell>
          <cell r="AG3775">
            <v>0</v>
          </cell>
          <cell r="AH3775">
            <v>0</v>
          </cell>
          <cell r="AI3775">
            <v>0</v>
          </cell>
          <cell r="AJ3775">
            <v>0</v>
          </cell>
          <cell r="AK3775">
            <v>0</v>
          </cell>
          <cell r="AL3775">
            <v>0</v>
          </cell>
          <cell r="AM3775">
            <v>0</v>
          </cell>
          <cell r="AN3775">
            <v>0</v>
          </cell>
          <cell r="AO3775">
            <v>120668.48</v>
          </cell>
          <cell r="AP3775">
            <v>120668.48</v>
          </cell>
          <cell r="AQ3775">
            <v>120668.48</v>
          </cell>
          <cell r="AR3775">
            <v>120668.48</v>
          </cell>
          <cell r="AS3775">
            <v>126524.62</v>
          </cell>
          <cell r="AT3775">
            <v>126524.62</v>
          </cell>
          <cell r="AU3775">
            <v>126524.62</v>
          </cell>
          <cell r="AV3775">
            <v>126524.62</v>
          </cell>
          <cell r="AW3775">
            <v>126524.62</v>
          </cell>
          <cell r="AX3775">
            <v>126524.62</v>
          </cell>
          <cell r="AY3775">
            <v>126524.62</v>
          </cell>
          <cell r="AZ3775">
            <v>126524.62</v>
          </cell>
          <cell r="BA3775">
            <v>217657.57</v>
          </cell>
          <cell r="BB3775">
            <v>217657.57</v>
          </cell>
          <cell r="BC3775">
            <v>217657.57</v>
          </cell>
          <cell r="BD3775">
            <v>0</v>
          </cell>
          <cell r="BE3775">
            <v>0</v>
          </cell>
          <cell r="BF3775">
            <v>0</v>
          </cell>
          <cell r="BG3775">
            <v>0</v>
          </cell>
          <cell r="BH3775">
            <v>0</v>
          </cell>
          <cell r="BI3775">
            <v>0</v>
          </cell>
          <cell r="BJ3775">
            <v>0</v>
          </cell>
          <cell r="BK3775">
            <v>0</v>
          </cell>
          <cell r="BL3775">
            <v>0</v>
          </cell>
        </row>
        <row r="3776">
          <cell r="B3776" t="str">
            <v>2.2.04.01.00087</v>
          </cell>
          <cell r="C3776" t="str">
            <v xml:space="preserve">USIFERTIL                                         </v>
          </cell>
          <cell r="D3776">
            <v>5</v>
          </cell>
          <cell r="E3776">
            <v>0</v>
          </cell>
          <cell r="F3776">
            <v>0</v>
          </cell>
          <cell r="G3776">
            <v>0</v>
          </cell>
          <cell r="H3776">
            <v>0</v>
          </cell>
          <cell r="I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  <cell r="O3776">
            <v>0</v>
          </cell>
          <cell r="P3776">
            <v>0</v>
          </cell>
          <cell r="Q3776">
            <v>4212.1000000000004</v>
          </cell>
          <cell r="R3776">
            <v>4212.1000000000004</v>
          </cell>
          <cell r="S3776">
            <v>4212.1000000000004</v>
          </cell>
          <cell r="T3776">
            <v>4212.1000000000004</v>
          </cell>
          <cell r="U3776">
            <v>4212.1000000000004</v>
          </cell>
          <cell r="V3776">
            <v>4212.1000000000004</v>
          </cell>
          <cell r="W3776">
            <v>4212.1000000000004</v>
          </cell>
          <cell r="X3776">
            <v>4212.1000000000004</v>
          </cell>
          <cell r="Y3776">
            <v>4212.1000000000004</v>
          </cell>
          <cell r="Z3776">
            <v>4212.1000000000004</v>
          </cell>
          <cell r="AA3776">
            <v>4212.1000000000004</v>
          </cell>
          <cell r="AB3776">
            <v>4212.1000000000004</v>
          </cell>
          <cell r="AC3776">
            <v>0</v>
          </cell>
          <cell r="AD3776">
            <v>0</v>
          </cell>
          <cell r="AE3776">
            <v>0</v>
          </cell>
          <cell r="AF3776">
            <v>0</v>
          </cell>
          <cell r="AG3776">
            <v>0</v>
          </cell>
          <cell r="AH3776">
            <v>0</v>
          </cell>
          <cell r="AI3776">
            <v>0</v>
          </cell>
          <cell r="AJ3776">
            <v>0</v>
          </cell>
          <cell r="AK3776">
            <v>0</v>
          </cell>
          <cell r="AL3776">
            <v>0</v>
          </cell>
          <cell r="AM3776">
            <v>0</v>
          </cell>
          <cell r="AN3776">
            <v>0</v>
          </cell>
          <cell r="AO3776">
            <v>4212.1000000000004</v>
          </cell>
          <cell r="AP3776">
            <v>4212.1000000000004</v>
          </cell>
          <cell r="AQ3776">
            <v>4212.1000000000004</v>
          </cell>
          <cell r="AR3776">
            <v>4212.1000000000004</v>
          </cell>
          <cell r="AS3776">
            <v>4212.1000000000004</v>
          </cell>
          <cell r="AT3776">
            <v>4212.1000000000004</v>
          </cell>
          <cell r="AU3776">
            <v>4212.1000000000004</v>
          </cell>
          <cell r="AV3776">
            <v>4212.1000000000004</v>
          </cell>
          <cell r="AW3776">
            <v>4212.1000000000004</v>
          </cell>
          <cell r="AX3776">
            <v>4212.1000000000004</v>
          </cell>
          <cell r="AY3776">
            <v>4212.1000000000004</v>
          </cell>
          <cell r="AZ3776">
            <v>4212.1000000000004</v>
          </cell>
          <cell r="BA3776">
            <v>4212.1000000000004</v>
          </cell>
          <cell r="BB3776">
            <v>4212.1000000000004</v>
          </cell>
          <cell r="BC3776">
            <v>4212.1000000000004</v>
          </cell>
          <cell r="BD3776">
            <v>0</v>
          </cell>
          <cell r="BE3776">
            <v>0</v>
          </cell>
          <cell r="BF3776">
            <v>0</v>
          </cell>
          <cell r="BG3776">
            <v>0</v>
          </cell>
          <cell r="BH3776">
            <v>0</v>
          </cell>
          <cell r="BI3776">
            <v>0</v>
          </cell>
          <cell r="BJ3776">
            <v>0</v>
          </cell>
          <cell r="BK3776">
            <v>0</v>
          </cell>
          <cell r="BL3776">
            <v>0</v>
          </cell>
        </row>
        <row r="3777">
          <cell r="B3777" t="str">
            <v>2.2.04.01.00088</v>
          </cell>
          <cell r="C3777" t="str">
            <v xml:space="preserve">USINA CENTRAL DO PARANA S.A                       </v>
          </cell>
          <cell r="D3777">
            <v>5</v>
          </cell>
          <cell r="E3777">
            <v>0</v>
          </cell>
          <cell r="F3777">
            <v>0</v>
          </cell>
          <cell r="G3777">
            <v>0</v>
          </cell>
          <cell r="H3777">
            <v>0</v>
          </cell>
          <cell r="I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  <cell r="O3777">
            <v>0</v>
          </cell>
          <cell r="P3777">
            <v>0</v>
          </cell>
          <cell r="AO3777">
            <v>0</v>
          </cell>
          <cell r="AP3777">
            <v>0</v>
          </cell>
          <cell r="AQ3777">
            <v>0</v>
          </cell>
          <cell r="AR3777">
            <v>0</v>
          </cell>
          <cell r="AS3777">
            <v>0</v>
          </cell>
          <cell r="AT3777">
            <v>0</v>
          </cell>
          <cell r="AU3777">
            <v>0</v>
          </cell>
          <cell r="AV3777">
            <v>0</v>
          </cell>
          <cell r="AW3777">
            <v>0</v>
          </cell>
          <cell r="AX3777">
            <v>0</v>
          </cell>
          <cell r="AY3777">
            <v>0</v>
          </cell>
          <cell r="AZ3777">
            <v>0</v>
          </cell>
          <cell r="BA3777">
            <v>0</v>
          </cell>
          <cell r="BB3777">
            <v>0</v>
          </cell>
          <cell r="BC3777">
            <v>0</v>
          </cell>
          <cell r="BD3777">
            <v>0</v>
          </cell>
          <cell r="BE3777">
            <v>0</v>
          </cell>
          <cell r="BF3777">
            <v>0</v>
          </cell>
          <cell r="BG3777">
            <v>0</v>
          </cell>
          <cell r="BH3777">
            <v>0</v>
          </cell>
          <cell r="BI3777">
            <v>0</v>
          </cell>
          <cell r="BJ3777">
            <v>0</v>
          </cell>
          <cell r="BK3777">
            <v>0</v>
          </cell>
          <cell r="BL3777">
            <v>0</v>
          </cell>
        </row>
        <row r="3778">
          <cell r="B3778" t="str">
            <v>2.2.04.01.00089</v>
          </cell>
          <cell r="C3778" t="str">
            <v xml:space="preserve">UTILFERTIL IND.COMERCIO                           </v>
          </cell>
          <cell r="D3778">
            <v>5</v>
          </cell>
          <cell r="E3778">
            <v>0</v>
          </cell>
          <cell r="F3778">
            <v>0</v>
          </cell>
          <cell r="G3778">
            <v>0</v>
          </cell>
          <cell r="H3778">
            <v>0</v>
          </cell>
          <cell r="I3778">
            <v>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  <cell r="O3778">
            <v>0</v>
          </cell>
          <cell r="P3778">
            <v>0</v>
          </cell>
          <cell r="Q3778">
            <v>8581.9500000000007</v>
          </cell>
          <cell r="R3778">
            <v>8581.9500000000007</v>
          </cell>
          <cell r="S3778">
            <v>8581.9500000000007</v>
          </cell>
          <cell r="T3778">
            <v>8581.9500000000007</v>
          </cell>
          <cell r="U3778">
            <v>8581.9500000000007</v>
          </cell>
          <cell r="V3778">
            <v>8581.9500000000007</v>
          </cell>
          <cell r="W3778">
            <v>8581.9500000000007</v>
          </cell>
          <cell r="X3778">
            <v>8581.9500000000007</v>
          </cell>
          <cell r="Y3778">
            <v>8581.9500000000007</v>
          </cell>
          <cell r="Z3778">
            <v>8581.9500000000007</v>
          </cell>
          <cell r="AA3778">
            <v>8581.9500000000007</v>
          </cell>
          <cell r="AB3778">
            <v>8581.9500000000007</v>
          </cell>
          <cell r="AC3778">
            <v>0</v>
          </cell>
          <cell r="AD3778">
            <v>0</v>
          </cell>
          <cell r="AE3778">
            <v>0</v>
          </cell>
          <cell r="AF3778">
            <v>0</v>
          </cell>
          <cell r="AG3778">
            <v>0</v>
          </cell>
          <cell r="AH3778">
            <v>0</v>
          </cell>
          <cell r="AI3778">
            <v>0</v>
          </cell>
          <cell r="AJ3778">
            <v>0</v>
          </cell>
          <cell r="AK3778">
            <v>0</v>
          </cell>
          <cell r="AL3778">
            <v>0</v>
          </cell>
          <cell r="AM3778">
            <v>0</v>
          </cell>
          <cell r="AN3778">
            <v>0</v>
          </cell>
          <cell r="AO3778">
            <v>8581.9500000000007</v>
          </cell>
          <cell r="AP3778">
            <v>8581.9500000000007</v>
          </cell>
          <cell r="AQ3778">
            <v>8581.9500000000007</v>
          </cell>
          <cell r="AR3778">
            <v>8581.9500000000007</v>
          </cell>
          <cell r="AS3778">
            <v>8581.9500000000007</v>
          </cell>
          <cell r="AT3778">
            <v>8581.9500000000007</v>
          </cell>
          <cell r="AU3778">
            <v>8581.9500000000007</v>
          </cell>
          <cell r="AV3778">
            <v>8581.9500000000007</v>
          </cell>
          <cell r="AW3778">
            <v>8980.2900000000009</v>
          </cell>
          <cell r="AX3778">
            <v>8980.2900000000009</v>
          </cell>
          <cell r="AY3778">
            <v>8980.2900000000009</v>
          </cell>
          <cell r="AZ3778">
            <v>8980.2900000000009</v>
          </cell>
          <cell r="BA3778">
            <v>8980.2900000000009</v>
          </cell>
          <cell r="BB3778">
            <v>8980.2900000000009</v>
          </cell>
          <cell r="BC3778">
            <v>11132.69</v>
          </cell>
          <cell r="BD3778">
            <v>0</v>
          </cell>
          <cell r="BE3778">
            <v>0</v>
          </cell>
          <cell r="BF3778">
            <v>0</v>
          </cell>
          <cell r="BG3778">
            <v>0</v>
          </cell>
          <cell r="BH3778">
            <v>0</v>
          </cell>
          <cell r="BI3778">
            <v>0</v>
          </cell>
          <cell r="BJ3778">
            <v>0</v>
          </cell>
          <cell r="BK3778">
            <v>0</v>
          </cell>
          <cell r="BL3778">
            <v>0</v>
          </cell>
        </row>
        <row r="3779">
          <cell r="B3779" t="str">
            <v>2.2.04.01.00090</v>
          </cell>
          <cell r="C3779" t="str">
            <v xml:space="preserve">VERA CRUZ                                         </v>
          </cell>
          <cell r="D3779">
            <v>5</v>
          </cell>
          <cell r="E3779">
            <v>0</v>
          </cell>
          <cell r="F3779">
            <v>0</v>
          </cell>
          <cell r="G3779">
            <v>0</v>
          </cell>
          <cell r="H3779">
            <v>0</v>
          </cell>
          <cell r="I3779">
            <v>0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  <cell r="O3779">
            <v>0</v>
          </cell>
          <cell r="P3779">
            <v>0</v>
          </cell>
          <cell r="Q3779">
            <v>17.04</v>
          </cell>
          <cell r="R3779">
            <v>17.04</v>
          </cell>
          <cell r="S3779">
            <v>17.04</v>
          </cell>
          <cell r="T3779">
            <v>17.04</v>
          </cell>
          <cell r="U3779">
            <v>17.04</v>
          </cell>
          <cell r="V3779">
            <v>17.04</v>
          </cell>
          <cell r="W3779">
            <v>17.04</v>
          </cell>
          <cell r="X3779">
            <v>17.04</v>
          </cell>
          <cell r="Y3779">
            <v>17.04</v>
          </cell>
          <cell r="Z3779">
            <v>17.04</v>
          </cell>
          <cell r="AA3779">
            <v>17.04</v>
          </cell>
          <cell r="AB3779">
            <v>17.04</v>
          </cell>
          <cell r="AC3779">
            <v>0</v>
          </cell>
          <cell r="AD3779">
            <v>0</v>
          </cell>
          <cell r="AE3779">
            <v>0</v>
          </cell>
          <cell r="AF3779">
            <v>0</v>
          </cell>
          <cell r="AG3779">
            <v>0</v>
          </cell>
          <cell r="AH3779">
            <v>0</v>
          </cell>
          <cell r="AI3779">
            <v>0</v>
          </cell>
          <cell r="AJ3779">
            <v>0</v>
          </cell>
          <cell r="AK3779">
            <v>0</v>
          </cell>
          <cell r="AL3779">
            <v>0</v>
          </cell>
          <cell r="AM3779">
            <v>0</v>
          </cell>
          <cell r="AN3779">
            <v>0</v>
          </cell>
          <cell r="AO3779">
            <v>17.04</v>
          </cell>
          <cell r="AP3779">
            <v>17.04</v>
          </cell>
          <cell r="AQ3779">
            <v>17.04</v>
          </cell>
          <cell r="AR3779">
            <v>17.04</v>
          </cell>
          <cell r="AS3779">
            <v>17.04</v>
          </cell>
          <cell r="AT3779">
            <v>17.04</v>
          </cell>
          <cell r="AU3779">
            <v>17.04</v>
          </cell>
          <cell r="AV3779">
            <v>17.04</v>
          </cell>
          <cell r="AW3779">
            <v>17.04</v>
          </cell>
          <cell r="AX3779">
            <v>17.04</v>
          </cell>
          <cell r="AY3779">
            <v>17.04</v>
          </cell>
          <cell r="AZ3779">
            <v>17.04</v>
          </cell>
          <cell r="BA3779">
            <v>17.04</v>
          </cell>
          <cell r="BB3779">
            <v>17.04</v>
          </cell>
          <cell r="BC3779">
            <v>17.04</v>
          </cell>
          <cell r="BD3779">
            <v>0</v>
          </cell>
          <cell r="BE3779">
            <v>0</v>
          </cell>
          <cell r="BF3779">
            <v>0</v>
          </cell>
          <cell r="BG3779">
            <v>0</v>
          </cell>
          <cell r="BH3779">
            <v>0</v>
          </cell>
          <cell r="BI3779">
            <v>0</v>
          </cell>
          <cell r="BJ3779">
            <v>0</v>
          </cell>
          <cell r="BK3779">
            <v>0</v>
          </cell>
          <cell r="BL3779">
            <v>0</v>
          </cell>
        </row>
        <row r="3780">
          <cell r="B3780" t="str">
            <v>2.2.04.01.00091</v>
          </cell>
          <cell r="C3780" t="str">
            <v xml:space="preserve">BUNGE FERTILIZANTES S.A                           </v>
          </cell>
          <cell r="D3780">
            <v>5</v>
          </cell>
          <cell r="E3780">
            <v>0</v>
          </cell>
          <cell r="F3780">
            <v>0</v>
          </cell>
          <cell r="G3780">
            <v>0</v>
          </cell>
          <cell r="H3780">
            <v>0</v>
          </cell>
          <cell r="I3780">
            <v>0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  <cell r="O3780">
            <v>0</v>
          </cell>
          <cell r="P3780">
            <v>0</v>
          </cell>
          <cell r="AO3780">
            <v>421989.37</v>
          </cell>
          <cell r="AP3780">
            <v>482026.06</v>
          </cell>
          <cell r="AQ3780">
            <v>532370.06000000006</v>
          </cell>
          <cell r="AR3780">
            <v>546303.06000000006</v>
          </cell>
          <cell r="AS3780">
            <v>546303.06000000006</v>
          </cell>
          <cell r="AT3780">
            <v>576997.12</v>
          </cell>
          <cell r="AU3780">
            <v>458904.77</v>
          </cell>
          <cell r="AV3780">
            <v>470684.94</v>
          </cell>
          <cell r="AW3780">
            <v>495255.71</v>
          </cell>
          <cell r="AX3780">
            <v>495673.25</v>
          </cell>
          <cell r="AY3780">
            <v>495673.25</v>
          </cell>
          <cell r="AZ3780">
            <v>78713.42</v>
          </cell>
          <cell r="BA3780">
            <v>144516.82</v>
          </cell>
          <cell r="BB3780">
            <v>144516.82</v>
          </cell>
          <cell r="BC3780">
            <v>147491.57999999999</v>
          </cell>
          <cell r="BD3780">
            <v>0</v>
          </cell>
          <cell r="BE3780">
            <v>0</v>
          </cell>
          <cell r="BF3780">
            <v>0</v>
          </cell>
          <cell r="BG3780">
            <v>0</v>
          </cell>
          <cell r="BH3780">
            <v>0</v>
          </cell>
          <cell r="BI3780">
            <v>0</v>
          </cell>
          <cell r="BJ3780">
            <v>0</v>
          </cell>
          <cell r="BK3780">
            <v>0</v>
          </cell>
          <cell r="BL3780">
            <v>0</v>
          </cell>
        </row>
        <row r="3781">
          <cell r="B3781" t="str">
            <v>2.2.04.01.00092</v>
          </cell>
          <cell r="C3781" t="str">
            <v xml:space="preserve">DELTA FERTILIZANTES LTDA                          </v>
          </cell>
          <cell r="D3781">
            <v>5</v>
          </cell>
          <cell r="E3781">
            <v>0</v>
          </cell>
          <cell r="F3781">
            <v>0</v>
          </cell>
          <cell r="G3781">
            <v>0</v>
          </cell>
          <cell r="H3781">
            <v>0</v>
          </cell>
          <cell r="I3781">
            <v>0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  <cell r="O3781">
            <v>0</v>
          </cell>
          <cell r="P3781">
            <v>0</v>
          </cell>
          <cell r="AO3781">
            <v>1697.44</v>
          </cell>
          <cell r="AP3781">
            <v>1697.44</v>
          </cell>
          <cell r="AQ3781">
            <v>1697.44</v>
          </cell>
          <cell r="AR3781">
            <v>1697.44</v>
          </cell>
          <cell r="AS3781">
            <v>1697.44</v>
          </cell>
          <cell r="AT3781">
            <v>1697.44</v>
          </cell>
          <cell r="AU3781">
            <v>1697.44</v>
          </cell>
          <cell r="AV3781">
            <v>1697.44</v>
          </cell>
          <cell r="AW3781">
            <v>1697.44</v>
          </cell>
          <cell r="AX3781">
            <v>1697.44</v>
          </cell>
          <cell r="AY3781">
            <v>1697.44</v>
          </cell>
          <cell r="AZ3781">
            <v>1697.44</v>
          </cell>
          <cell r="BA3781">
            <v>2946.76</v>
          </cell>
          <cell r="BB3781">
            <v>2946.76</v>
          </cell>
          <cell r="BC3781">
            <v>2946.76</v>
          </cell>
          <cell r="BD3781">
            <v>0</v>
          </cell>
          <cell r="BE3781">
            <v>0</v>
          </cell>
          <cell r="BF3781">
            <v>0</v>
          </cell>
          <cell r="BG3781">
            <v>0</v>
          </cell>
          <cell r="BH3781">
            <v>0</v>
          </cell>
          <cell r="BI3781">
            <v>0</v>
          </cell>
          <cell r="BJ3781">
            <v>0</v>
          </cell>
          <cell r="BK3781">
            <v>0</v>
          </cell>
          <cell r="BL3781">
            <v>0</v>
          </cell>
        </row>
        <row r="3782">
          <cell r="B3782" t="str">
            <v>2.2.04.01.00093</v>
          </cell>
          <cell r="C3782" t="str">
            <v xml:space="preserve">PLANTANENSE DISTRIB.DE INSUM.AGRIC.LTDA           </v>
          </cell>
          <cell r="D3782">
            <v>5</v>
          </cell>
          <cell r="E3782">
            <v>0</v>
          </cell>
          <cell r="F3782">
            <v>0</v>
          </cell>
          <cell r="G3782">
            <v>0</v>
          </cell>
          <cell r="H3782">
            <v>0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  <cell r="O3782">
            <v>0</v>
          </cell>
          <cell r="P3782">
            <v>0</v>
          </cell>
          <cell r="AO3782">
            <v>2292.77</v>
          </cell>
          <cell r="AP3782">
            <v>2292.77</v>
          </cell>
          <cell r="AQ3782">
            <v>2292.77</v>
          </cell>
          <cell r="AR3782">
            <v>2292.77</v>
          </cell>
          <cell r="AS3782">
            <v>2292.77</v>
          </cell>
          <cell r="AT3782">
            <v>2292.77</v>
          </cell>
          <cell r="AU3782">
            <v>2292.77</v>
          </cell>
          <cell r="AV3782">
            <v>2292.77</v>
          </cell>
          <cell r="AW3782">
            <v>2292.77</v>
          </cell>
          <cell r="AX3782">
            <v>2292.77</v>
          </cell>
          <cell r="AY3782">
            <v>2292.77</v>
          </cell>
          <cell r="AZ3782">
            <v>2292.77</v>
          </cell>
          <cell r="BA3782">
            <v>2292.77</v>
          </cell>
          <cell r="BB3782">
            <v>2292.77</v>
          </cell>
          <cell r="BC3782">
            <v>2292.77</v>
          </cell>
          <cell r="BD3782">
            <v>0</v>
          </cell>
          <cell r="BE3782">
            <v>0</v>
          </cell>
          <cell r="BF3782">
            <v>0</v>
          </cell>
          <cell r="BG3782">
            <v>0</v>
          </cell>
          <cell r="BH3782">
            <v>0</v>
          </cell>
          <cell r="BI3782">
            <v>0</v>
          </cell>
          <cell r="BJ3782">
            <v>0</v>
          </cell>
          <cell r="BK3782">
            <v>0</v>
          </cell>
          <cell r="BL3782">
            <v>0</v>
          </cell>
        </row>
        <row r="3783">
          <cell r="B3783" t="str">
            <v>2.2.04.01.00094</v>
          </cell>
          <cell r="C3783" t="str">
            <v xml:space="preserve">SERRANA                                           </v>
          </cell>
          <cell r="D3783">
            <v>5</v>
          </cell>
          <cell r="E3783">
            <v>0</v>
          </cell>
          <cell r="F3783">
            <v>0</v>
          </cell>
          <cell r="G3783">
            <v>0</v>
          </cell>
          <cell r="H3783">
            <v>0</v>
          </cell>
          <cell r="I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  <cell r="O3783">
            <v>0</v>
          </cell>
          <cell r="P3783">
            <v>0</v>
          </cell>
          <cell r="AO3783">
            <v>17508.43</v>
          </cell>
          <cell r="AP3783">
            <v>25305.23</v>
          </cell>
          <cell r="AQ3783">
            <v>25305.23</v>
          </cell>
          <cell r="AR3783">
            <v>25305.23</v>
          </cell>
          <cell r="AS3783">
            <v>25305.23</v>
          </cell>
          <cell r="AT3783">
            <v>25305.23</v>
          </cell>
          <cell r="AU3783">
            <v>21140.560000000001</v>
          </cell>
          <cell r="AV3783">
            <v>21140.560000000001</v>
          </cell>
          <cell r="AW3783">
            <v>60383.27</v>
          </cell>
          <cell r="AX3783">
            <v>60383.27</v>
          </cell>
          <cell r="AY3783">
            <v>60383.27</v>
          </cell>
          <cell r="AZ3783">
            <v>60383.27</v>
          </cell>
          <cell r="BA3783">
            <v>60383.27</v>
          </cell>
          <cell r="BB3783">
            <v>60383.27</v>
          </cell>
          <cell r="BC3783">
            <v>60383.27</v>
          </cell>
          <cell r="BD3783">
            <v>0</v>
          </cell>
          <cell r="BE3783">
            <v>0</v>
          </cell>
          <cell r="BF3783">
            <v>0</v>
          </cell>
          <cell r="BG3783">
            <v>0</v>
          </cell>
          <cell r="BH3783">
            <v>0</v>
          </cell>
          <cell r="BI3783">
            <v>0</v>
          </cell>
          <cell r="BJ3783">
            <v>0</v>
          </cell>
          <cell r="BK3783">
            <v>0</v>
          </cell>
          <cell r="BL3783">
            <v>0</v>
          </cell>
        </row>
        <row r="3784">
          <cell r="B3784" t="str">
            <v>2.2.04.01.00095</v>
          </cell>
          <cell r="C3784" t="str">
            <v xml:space="preserve">CARGILL                                           </v>
          </cell>
          <cell r="D3784">
            <v>5</v>
          </cell>
          <cell r="E3784">
            <v>0</v>
          </cell>
          <cell r="F3784">
            <v>0</v>
          </cell>
          <cell r="G3784">
            <v>0</v>
          </cell>
          <cell r="H3784">
            <v>0</v>
          </cell>
          <cell r="I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  <cell r="O3784">
            <v>0</v>
          </cell>
          <cell r="P3784">
            <v>0</v>
          </cell>
          <cell r="AO3784">
            <v>77501.789999999994</v>
          </cell>
          <cell r="AP3784">
            <v>136275.69</v>
          </cell>
          <cell r="AQ3784">
            <v>180528.85</v>
          </cell>
          <cell r="AR3784">
            <v>180741.37</v>
          </cell>
          <cell r="AS3784">
            <v>182950.55</v>
          </cell>
          <cell r="AT3784">
            <v>25074.25</v>
          </cell>
          <cell r="AU3784">
            <v>25074.25</v>
          </cell>
          <cell r="AV3784">
            <v>25074.25</v>
          </cell>
          <cell r="AW3784">
            <v>34136.550000000003</v>
          </cell>
          <cell r="AX3784">
            <v>150701.35</v>
          </cell>
          <cell r="AY3784">
            <v>13435.3</v>
          </cell>
          <cell r="AZ3784">
            <v>36828.53</v>
          </cell>
          <cell r="BA3784">
            <v>228860.22</v>
          </cell>
          <cell r="BB3784">
            <v>284140.25</v>
          </cell>
          <cell r="BC3784">
            <v>118389.65</v>
          </cell>
          <cell r="BD3784">
            <v>0</v>
          </cell>
          <cell r="BE3784">
            <v>0</v>
          </cell>
          <cell r="BF3784">
            <v>0</v>
          </cell>
          <cell r="BG3784">
            <v>0</v>
          </cell>
          <cell r="BH3784">
            <v>0</v>
          </cell>
          <cell r="BI3784">
            <v>0</v>
          </cell>
          <cell r="BJ3784">
            <v>0</v>
          </cell>
          <cell r="BK3784">
            <v>0</v>
          </cell>
          <cell r="BL3784">
            <v>0</v>
          </cell>
        </row>
        <row r="3785">
          <cell r="B3785" t="str">
            <v>2.2.04.01.00096</v>
          </cell>
          <cell r="C3785" t="str">
            <v xml:space="preserve">FERTIVEL                                          </v>
          </cell>
          <cell r="D3785">
            <v>5</v>
          </cell>
          <cell r="E3785">
            <v>0</v>
          </cell>
          <cell r="F3785">
            <v>0</v>
          </cell>
          <cell r="G3785">
            <v>0</v>
          </cell>
          <cell r="H3785">
            <v>0</v>
          </cell>
          <cell r="I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  <cell r="O3785">
            <v>0</v>
          </cell>
          <cell r="P3785">
            <v>0</v>
          </cell>
          <cell r="AO3785">
            <v>3023.09</v>
          </cell>
          <cell r="AP3785">
            <v>3023.09</v>
          </cell>
          <cell r="AQ3785">
            <v>3023.09</v>
          </cell>
          <cell r="AR3785">
            <v>3023.09</v>
          </cell>
          <cell r="AS3785">
            <v>3023.09</v>
          </cell>
          <cell r="AT3785">
            <v>3023.09</v>
          </cell>
          <cell r="AU3785">
            <v>3023.09</v>
          </cell>
          <cell r="AV3785">
            <v>3023.09</v>
          </cell>
          <cell r="AW3785">
            <v>3023.09</v>
          </cell>
          <cell r="AX3785">
            <v>3023.09</v>
          </cell>
          <cell r="AY3785">
            <v>3023.09</v>
          </cell>
          <cell r="AZ3785">
            <v>3023.09</v>
          </cell>
          <cell r="BA3785">
            <v>3023.09</v>
          </cell>
          <cell r="BB3785">
            <v>3023.09</v>
          </cell>
          <cell r="BC3785">
            <v>3023.09</v>
          </cell>
          <cell r="BD3785">
            <v>0</v>
          </cell>
          <cell r="BE3785">
            <v>0</v>
          </cell>
          <cell r="BF3785">
            <v>0</v>
          </cell>
          <cell r="BG3785">
            <v>0</v>
          </cell>
          <cell r="BH3785">
            <v>0</v>
          </cell>
          <cell r="BI3785">
            <v>0</v>
          </cell>
          <cell r="BJ3785">
            <v>0</v>
          </cell>
          <cell r="BK3785">
            <v>0</v>
          </cell>
          <cell r="BL3785">
            <v>0</v>
          </cell>
        </row>
        <row r="3786">
          <cell r="B3786" t="str">
            <v>2.2.04.01.00097</v>
          </cell>
          <cell r="C3786" t="str">
            <v xml:space="preserve">EXTRATIVA                                         </v>
          </cell>
          <cell r="D3786">
            <v>5</v>
          </cell>
          <cell r="E3786">
            <v>0</v>
          </cell>
          <cell r="F3786">
            <v>0</v>
          </cell>
          <cell r="G3786">
            <v>0</v>
          </cell>
          <cell r="H3786">
            <v>0</v>
          </cell>
          <cell r="I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  <cell r="O3786">
            <v>0</v>
          </cell>
          <cell r="P3786">
            <v>0</v>
          </cell>
          <cell r="AO3786">
            <v>5045.24</v>
          </cell>
          <cell r="AP3786">
            <v>5045.24</v>
          </cell>
          <cell r="AQ3786">
            <v>5045.24</v>
          </cell>
          <cell r="AR3786">
            <v>5045.24</v>
          </cell>
          <cell r="AS3786">
            <v>5045.24</v>
          </cell>
          <cell r="AT3786">
            <v>5045.24</v>
          </cell>
          <cell r="AU3786">
            <v>5045.24</v>
          </cell>
          <cell r="AV3786">
            <v>5045.24</v>
          </cell>
          <cell r="AW3786">
            <v>5045.24</v>
          </cell>
          <cell r="AX3786">
            <v>5045.24</v>
          </cell>
          <cell r="AY3786">
            <v>5045.24</v>
          </cell>
          <cell r="AZ3786">
            <v>5045.24</v>
          </cell>
          <cell r="BA3786">
            <v>5045.24</v>
          </cell>
          <cell r="BB3786">
            <v>5045.24</v>
          </cell>
          <cell r="BC3786">
            <v>5045.24</v>
          </cell>
          <cell r="BD3786">
            <v>0</v>
          </cell>
          <cell r="BE3786">
            <v>0</v>
          </cell>
          <cell r="BF3786">
            <v>0</v>
          </cell>
          <cell r="BG3786">
            <v>0</v>
          </cell>
          <cell r="BH3786">
            <v>0</v>
          </cell>
          <cell r="BI3786">
            <v>0</v>
          </cell>
          <cell r="BJ3786">
            <v>0</v>
          </cell>
          <cell r="BK3786">
            <v>0</v>
          </cell>
          <cell r="BL3786">
            <v>0</v>
          </cell>
        </row>
        <row r="3787">
          <cell r="B3787" t="str">
            <v>2.2.04.01.00098</v>
          </cell>
          <cell r="C3787" t="str">
            <v xml:space="preserve">NUTRISAFRA                                        </v>
          </cell>
          <cell r="D3787">
            <v>5</v>
          </cell>
          <cell r="E3787">
            <v>0</v>
          </cell>
          <cell r="F3787">
            <v>0</v>
          </cell>
          <cell r="G3787">
            <v>0</v>
          </cell>
          <cell r="H3787">
            <v>0</v>
          </cell>
          <cell r="I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AO3787">
            <v>4599.57</v>
          </cell>
          <cell r="AP3787">
            <v>4599.57</v>
          </cell>
          <cell r="AQ3787">
            <v>4599.57</v>
          </cell>
          <cell r="AR3787">
            <v>4599.57</v>
          </cell>
          <cell r="AS3787">
            <v>4599.57</v>
          </cell>
          <cell r="AT3787">
            <v>4599.57</v>
          </cell>
          <cell r="AU3787">
            <v>4599.57</v>
          </cell>
          <cell r="AV3787">
            <v>4599.57</v>
          </cell>
          <cell r="AW3787">
            <v>4599.57</v>
          </cell>
          <cell r="AX3787">
            <v>4599.57</v>
          </cell>
          <cell r="AY3787">
            <v>4599.57</v>
          </cell>
          <cell r="AZ3787">
            <v>4599.57</v>
          </cell>
          <cell r="BA3787">
            <v>4599.57</v>
          </cell>
          <cell r="BB3787">
            <v>4599.57</v>
          </cell>
          <cell r="BC3787">
            <v>4599.57</v>
          </cell>
          <cell r="BD3787">
            <v>0</v>
          </cell>
          <cell r="BE3787">
            <v>0</v>
          </cell>
          <cell r="BF3787">
            <v>0</v>
          </cell>
          <cell r="BG3787">
            <v>0</v>
          </cell>
          <cell r="BH3787">
            <v>0</v>
          </cell>
          <cell r="BI3787">
            <v>0</v>
          </cell>
          <cell r="BJ3787">
            <v>0</v>
          </cell>
          <cell r="BK3787">
            <v>0</v>
          </cell>
          <cell r="BL3787">
            <v>0</v>
          </cell>
        </row>
        <row r="3788">
          <cell r="B3788" t="str">
            <v>2.2.04.01.00099</v>
          </cell>
          <cell r="C3788" t="str">
            <v xml:space="preserve">FERTIMAR                                          </v>
          </cell>
          <cell r="D3788">
            <v>5</v>
          </cell>
          <cell r="E3788">
            <v>0</v>
          </cell>
          <cell r="F3788">
            <v>0</v>
          </cell>
          <cell r="G3788">
            <v>0</v>
          </cell>
          <cell r="H3788">
            <v>0</v>
          </cell>
          <cell r="I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AO3788">
            <v>2539.84</v>
          </cell>
          <cell r="AP3788">
            <v>2539.84</v>
          </cell>
          <cell r="AQ3788">
            <v>2539.84</v>
          </cell>
          <cell r="AR3788">
            <v>2539.84</v>
          </cell>
          <cell r="AS3788">
            <v>2539.84</v>
          </cell>
          <cell r="AT3788">
            <v>2539.84</v>
          </cell>
          <cell r="AU3788">
            <v>2539.84</v>
          </cell>
          <cell r="AV3788">
            <v>2539.84</v>
          </cell>
          <cell r="AW3788">
            <v>2539.84</v>
          </cell>
          <cell r="AX3788">
            <v>2539.84</v>
          </cell>
          <cell r="AY3788">
            <v>2539.84</v>
          </cell>
          <cell r="AZ3788">
            <v>2539.84</v>
          </cell>
          <cell r="BA3788">
            <v>2539.84</v>
          </cell>
          <cell r="BB3788">
            <v>2539.84</v>
          </cell>
          <cell r="BC3788">
            <v>2539.84</v>
          </cell>
          <cell r="BD3788">
            <v>0</v>
          </cell>
          <cell r="BE3788">
            <v>0</v>
          </cell>
          <cell r="BF3788">
            <v>0</v>
          </cell>
          <cell r="BG3788">
            <v>0</v>
          </cell>
          <cell r="BH3788">
            <v>0</v>
          </cell>
          <cell r="BI3788">
            <v>0</v>
          </cell>
          <cell r="BJ3788">
            <v>0</v>
          </cell>
          <cell r="BK3788">
            <v>0</v>
          </cell>
          <cell r="BL3788">
            <v>0</v>
          </cell>
        </row>
        <row r="3789">
          <cell r="B3789" t="str">
            <v>2.2.04.01.00100</v>
          </cell>
          <cell r="C3789" t="str">
            <v xml:space="preserve">HERINGER                                          </v>
          </cell>
          <cell r="D3789">
            <v>5</v>
          </cell>
          <cell r="E3789">
            <v>0</v>
          </cell>
          <cell r="F3789">
            <v>0</v>
          </cell>
          <cell r="G3789">
            <v>0</v>
          </cell>
          <cell r="H3789">
            <v>0</v>
          </cell>
          <cell r="I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AO3789">
            <v>0</v>
          </cell>
          <cell r="AP3789">
            <v>0</v>
          </cell>
          <cell r="AQ3789">
            <v>0</v>
          </cell>
          <cell r="AR3789">
            <v>0</v>
          </cell>
          <cell r="AS3789">
            <v>0</v>
          </cell>
          <cell r="AT3789">
            <v>0</v>
          </cell>
          <cell r="AU3789">
            <v>0</v>
          </cell>
          <cell r="AV3789">
            <v>0</v>
          </cell>
          <cell r="AW3789">
            <v>0</v>
          </cell>
          <cell r="AX3789">
            <v>0</v>
          </cell>
          <cell r="AY3789">
            <v>0</v>
          </cell>
          <cell r="AZ3789">
            <v>0</v>
          </cell>
          <cell r="BA3789">
            <v>0</v>
          </cell>
          <cell r="BB3789">
            <v>0</v>
          </cell>
          <cell r="BC3789">
            <v>0</v>
          </cell>
          <cell r="BD3789">
            <v>0</v>
          </cell>
          <cell r="BE3789">
            <v>0</v>
          </cell>
          <cell r="BF3789">
            <v>0</v>
          </cell>
          <cell r="BG3789">
            <v>0</v>
          </cell>
          <cell r="BH3789">
            <v>0</v>
          </cell>
          <cell r="BI3789">
            <v>0</v>
          </cell>
          <cell r="BJ3789">
            <v>0</v>
          </cell>
          <cell r="BK3789">
            <v>0</v>
          </cell>
          <cell r="BL3789">
            <v>0</v>
          </cell>
        </row>
        <row r="3790">
          <cell r="B3790" t="str">
            <v>2.2.04.01.00101</v>
          </cell>
          <cell r="C3790" t="str">
            <v xml:space="preserve">CENTRO OESTE                                      </v>
          </cell>
          <cell r="D3790">
            <v>5</v>
          </cell>
          <cell r="E3790">
            <v>0</v>
          </cell>
          <cell r="F3790">
            <v>0</v>
          </cell>
          <cell r="G3790">
            <v>0</v>
          </cell>
          <cell r="H3790">
            <v>0</v>
          </cell>
          <cell r="I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  <cell r="O3790">
            <v>0</v>
          </cell>
          <cell r="P3790">
            <v>0</v>
          </cell>
          <cell r="AO3790">
            <v>40.75</v>
          </cell>
          <cell r="AP3790">
            <v>40.75</v>
          </cell>
          <cell r="AQ3790">
            <v>40.75</v>
          </cell>
          <cell r="AR3790">
            <v>40.75</v>
          </cell>
          <cell r="AS3790">
            <v>40.75</v>
          </cell>
          <cell r="AT3790">
            <v>40.75</v>
          </cell>
          <cell r="AU3790">
            <v>40.75</v>
          </cell>
          <cell r="AV3790">
            <v>40.75</v>
          </cell>
          <cell r="AW3790">
            <v>40.75</v>
          </cell>
          <cell r="AX3790">
            <v>40.75</v>
          </cell>
          <cell r="AY3790">
            <v>40.75</v>
          </cell>
          <cell r="AZ3790">
            <v>40.75</v>
          </cell>
          <cell r="BA3790">
            <v>40.75</v>
          </cell>
          <cell r="BB3790">
            <v>40.75</v>
          </cell>
          <cell r="BC3790">
            <v>40.75</v>
          </cell>
          <cell r="BD3790">
            <v>0</v>
          </cell>
          <cell r="BE3790">
            <v>0</v>
          </cell>
          <cell r="BF3790">
            <v>0</v>
          </cell>
          <cell r="BG3790">
            <v>0</v>
          </cell>
          <cell r="BH3790">
            <v>0</v>
          </cell>
          <cell r="BI3790">
            <v>0</v>
          </cell>
          <cell r="BJ3790">
            <v>0</v>
          </cell>
          <cell r="BK3790">
            <v>0</v>
          </cell>
          <cell r="BL3790">
            <v>0</v>
          </cell>
        </row>
        <row r="3791">
          <cell r="B3791" t="str">
            <v>2.2.04.01.00102</v>
          </cell>
          <cell r="C3791" t="str">
            <v xml:space="preserve">ROULLIER                                          </v>
          </cell>
          <cell r="D3791">
            <v>5</v>
          </cell>
          <cell r="E3791">
            <v>0</v>
          </cell>
          <cell r="F3791">
            <v>0</v>
          </cell>
          <cell r="G3791">
            <v>0</v>
          </cell>
          <cell r="H3791">
            <v>0</v>
          </cell>
          <cell r="I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  <cell r="O3791">
            <v>0</v>
          </cell>
          <cell r="P3791">
            <v>0</v>
          </cell>
          <cell r="AO3791">
            <v>28719.31</v>
          </cell>
          <cell r="AP3791">
            <v>28719.31</v>
          </cell>
          <cell r="AQ3791">
            <v>28719.31</v>
          </cell>
          <cell r="AR3791">
            <v>28719.31</v>
          </cell>
          <cell r="AS3791">
            <v>28719.31</v>
          </cell>
          <cell r="AT3791">
            <v>28719.31</v>
          </cell>
          <cell r="AU3791">
            <v>28719.31</v>
          </cell>
          <cell r="AV3791">
            <v>28719.31</v>
          </cell>
          <cell r="AW3791">
            <v>28719.31</v>
          </cell>
          <cell r="AX3791">
            <v>28719.31</v>
          </cell>
          <cell r="AY3791">
            <v>28719.31</v>
          </cell>
          <cell r="AZ3791">
            <v>28719.31</v>
          </cell>
          <cell r="BA3791">
            <v>28719.31</v>
          </cell>
          <cell r="BB3791">
            <v>28719.31</v>
          </cell>
          <cell r="BC3791">
            <v>28719.31</v>
          </cell>
          <cell r="BD3791">
            <v>0</v>
          </cell>
          <cell r="BE3791">
            <v>0</v>
          </cell>
          <cell r="BF3791">
            <v>0</v>
          </cell>
          <cell r="BG3791">
            <v>0</v>
          </cell>
          <cell r="BH3791">
            <v>0</v>
          </cell>
          <cell r="BI3791">
            <v>0</v>
          </cell>
          <cell r="BJ3791">
            <v>0</v>
          </cell>
          <cell r="BK3791">
            <v>0</v>
          </cell>
          <cell r="BL3791">
            <v>0</v>
          </cell>
        </row>
        <row r="3792">
          <cell r="B3792" t="str">
            <v>2.2.04.01.00103</v>
          </cell>
          <cell r="C3792" t="str">
            <v xml:space="preserve">METEOR                                            </v>
          </cell>
          <cell r="D3792">
            <v>5</v>
          </cell>
          <cell r="E3792">
            <v>0</v>
          </cell>
          <cell r="F3792">
            <v>0</v>
          </cell>
          <cell r="G3792">
            <v>0</v>
          </cell>
          <cell r="H3792">
            <v>0</v>
          </cell>
          <cell r="I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AO3792">
            <v>1296.2</v>
          </cell>
          <cell r="AP3792">
            <v>1296.2</v>
          </cell>
          <cell r="AQ3792">
            <v>1296.2</v>
          </cell>
          <cell r="AR3792">
            <v>1296.2</v>
          </cell>
          <cell r="AS3792">
            <v>1296.2</v>
          </cell>
          <cell r="AT3792">
            <v>1296.2</v>
          </cell>
          <cell r="AU3792">
            <v>1296.2</v>
          </cell>
          <cell r="AV3792">
            <v>1296.2</v>
          </cell>
          <cell r="AW3792">
            <v>1296.2</v>
          </cell>
          <cell r="AX3792">
            <v>1296.2</v>
          </cell>
          <cell r="AY3792">
            <v>1296.2</v>
          </cell>
          <cell r="AZ3792">
            <v>1296.2</v>
          </cell>
          <cell r="BA3792">
            <v>1296.2</v>
          </cell>
          <cell r="BB3792">
            <v>1296.2</v>
          </cell>
          <cell r="BC3792">
            <v>1296.2</v>
          </cell>
          <cell r="BD3792">
            <v>0</v>
          </cell>
          <cell r="BE3792">
            <v>0</v>
          </cell>
          <cell r="BF3792">
            <v>0</v>
          </cell>
          <cell r="BG3792">
            <v>0</v>
          </cell>
          <cell r="BH3792">
            <v>0</v>
          </cell>
          <cell r="BI3792">
            <v>0</v>
          </cell>
          <cell r="BJ3792">
            <v>0</v>
          </cell>
          <cell r="BK3792">
            <v>0</v>
          </cell>
          <cell r="BL3792">
            <v>0</v>
          </cell>
        </row>
        <row r="3793">
          <cell r="B3793" t="str">
            <v>2.2.04.01.00104</v>
          </cell>
          <cell r="C3793" t="str">
            <v xml:space="preserve">OURO VERDE                                        </v>
          </cell>
          <cell r="D3793">
            <v>5</v>
          </cell>
          <cell r="E3793">
            <v>0</v>
          </cell>
          <cell r="F3793">
            <v>0</v>
          </cell>
          <cell r="G3793">
            <v>0</v>
          </cell>
          <cell r="H3793">
            <v>0</v>
          </cell>
          <cell r="I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  <cell r="O3793">
            <v>0</v>
          </cell>
          <cell r="P3793">
            <v>0</v>
          </cell>
          <cell r="AO3793">
            <v>6075.9</v>
          </cell>
          <cell r="AP3793">
            <v>6075.9</v>
          </cell>
          <cell r="AQ3793">
            <v>6075.9</v>
          </cell>
          <cell r="AR3793">
            <v>6075.9</v>
          </cell>
          <cell r="AS3793">
            <v>6075.9</v>
          </cell>
          <cell r="AT3793">
            <v>6075.9</v>
          </cell>
          <cell r="AU3793">
            <v>6075.9</v>
          </cell>
          <cell r="AV3793">
            <v>6075.9</v>
          </cell>
          <cell r="AW3793">
            <v>6075.9</v>
          </cell>
          <cell r="AX3793">
            <v>6075.9</v>
          </cell>
          <cell r="AY3793">
            <v>6075.9</v>
          </cell>
          <cell r="AZ3793">
            <v>3562.32</v>
          </cell>
          <cell r="BA3793">
            <v>6343.56</v>
          </cell>
          <cell r="BB3793">
            <v>6343.56</v>
          </cell>
          <cell r="BC3793">
            <v>6343.56</v>
          </cell>
          <cell r="BD3793">
            <v>0</v>
          </cell>
          <cell r="BE3793">
            <v>0</v>
          </cell>
          <cell r="BF3793">
            <v>0</v>
          </cell>
          <cell r="BG3793">
            <v>0</v>
          </cell>
          <cell r="BH3793">
            <v>0</v>
          </cell>
          <cell r="BI3793">
            <v>0</v>
          </cell>
          <cell r="BJ3793">
            <v>0</v>
          </cell>
          <cell r="BK3793">
            <v>0</v>
          </cell>
          <cell r="BL3793">
            <v>0</v>
          </cell>
        </row>
        <row r="3794">
          <cell r="B3794" t="str">
            <v>2.2.04.01.00105</v>
          </cell>
          <cell r="C3794" t="str">
            <v xml:space="preserve">FERTINE                                           </v>
          </cell>
          <cell r="D3794">
            <v>5</v>
          </cell>
          <cell r="E3794">
            <v>0</v>
          </cell>
          <cell r="F3794">
            <v>0</v>
          </cell>
          <cell r="G3794">
            <v>0</v>
          </cell>
          <cell r="H3794">
            <v>0</v>
          </cell>
          <cell r="I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  <cell r="O3794">
            <v>0</v>
          </cell>
          <cell r="P3794">
            <v>0</v>
          </cell>
          <cell r="AO3794">
            <v>284.23</v>
          </cell>
          <cell r="AP3794">
            <v>284.23</v>
          </cell>
          <cell r="AQ3794">
            <v>284.23</v>
          </cell>
          <cell r="AR3794">
            <v>284.23</v>
          </cell>
          <cell r="AS3794">
            <v>284.23</v>
          </cell>
          <cell r="AT3794">
            <v>284.23</v>
          </cell>
          <cell r="AU3794">
            <v>284.23</v>
          </cell>
          <cell r="AV3794">
            <v>284.23</v>
          </cell>
          <cell r="AW3794">
            <v>284.23</v>
          </cell>
          <cell r="AX3794">
            <v>284.23</v>
          </cell>
          <cell r="AY3794">
            <v>284.23</v>
          </cell>
          <cell r="AZ3794">
            <v>284.23</v>
          </cell>
          <cell r="BA3794">
            <v>284.23</v>
          </cell>
          <cell r="BB3794">
            <v>284.23</v>
          </cell>
          <cell r="BC3794">
            <v>284.23</v>
          </cell>
          <cell r="BD3794">
            <v>0</v>
          </cell>
          <cell r="BE3794">
            <v>0</v>
          </cell>
          <cell r="BF3794">
            <v>0</v>
          </cell>
          <cell r="BG3794">
            <v>0</v>
          </cell>
          <cell r="BH3794">
            <v>0</v>
          </cell>
          <cell r="BI3794">
            <v>0</v>
          </cell>
          <cell r="BJ3794">
            <v>0</v>
          </cell>
          <cell r="BK3794">
            <v>0</v>
          </cell>
          <cell r="BL3794">
            <v>0</v>
          </cell>
        </row>
        <row r="3795">
          <cell r="B3795" t="str">
            <v>2.2.04.01.00106</v>
          </cell>
          <cell r="C3795" t="str">
            <v xml:space="preserve">PENINSULA                                         </v>
          </cell>
          <cell r="D3795">
            <v>5</v>
          </cell>
          <cell r="E3795">
            <v>0</v>
          </cell>
          <cell r="F3795">
            <v>0</v>
          </cell>
          <cell r="G3795">
            <v>0</v>
          </cell>
          <cell r="H3795">
            <v>0</v>
          </cell>
          <cell r="I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  <cell r="AO3795">
            <v>3138.22</v>
          </cell>
          <cell r="AP3795">
            <v>3138.22</v>
          </cell>
          <cell r="AQ3795">
            <v>3138.22</v>
          </cell>
          <cell r="AR3795">
            <v>6456.19</v>
          </cell>
          <cell r="AS3795">
            <v>6456.19</v>
          </cell>
          <cell r="AT3795">
            <v>6456.19</v>
          </cell>
          <cell r="AU3795">
            <v>6456.19</v>
          </cell>
          <cell r="AV3795">
            <v>6456.19</v>
          </cell>
          <cell r="AW3795">
            <v>6456.19</v>
          </cell>
          <cell r="AX3795">
            <v>6456.19</v>
          </cell>
          <cell r="AY3795">
            <v>6456.19</v>
          </cell>
          <cell r="AZ3795">
            <v>6456.19</v>
          </cell>
          <cell r="BA3795">
            <v>8988.2800000000007</v>
          </cell>
          <cell r="BB3795">
            <v>8988.2800000000007</v>
          </cell>
          <cell r="BC3795">
            <v>8988.2800000000007</v>
          </cell>
          <cell r="BD3795">
            <v>0</v>
          </cell>
          <cell r="BE3795">
            <v>0</v>
          </cell>
          <cell r="BF3795">
            <v>0</v>
          </cell>
          <cell r="BG3795">
            <v>0</v>
          </cell>
          <cell r="BH3795">
            <v>0</v>
          </cell>
          <cell r="BI3795">
            <v>0</v>
          </cell>
          <cell r="BJ3795">
            <v>0</v>
          </cell>
          <cell r="BK3795">
            <v>0</v>
          </cell>
          <cell r="BL3795">
            <v>0</v>
          </cell>
        </row>
        <row r="3796">
          <cell r="B3796" t="str">
            <v>2.2.04.01.00107</v>
          </cell>
          <cell r="C3796" t="str">
            <v xml:space="preserve">PILLAR                                            </v>
          </cell>
          <cell r="D3796">
            <v>5</v>
          </cell>
          <cell r="E3796">
            <v>0</v>
          </cell>
          <cell r="F3796">
            <v>0</v>
          </cell>
          <cell r="G3796">
            <v>0</v>
          </cell>
          <cell r="H3796">
            <v>0</v>
          </cell>
          <cell r="I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  <cell r="O3796">
            <v>0</v>
          </cell>
          <cell r="P3796">
            <v>0</v>
          </cell>
          <cell r="AO3796">
            <v>13675.46</v>
          </cell>
          <cell r="AP3796">
            <v>13675.46</v>
          </cell>
          <cell r="AQ3796">
            <v>13675.46</v>
          </cell>
          <cell r="AR3796">
            <v>13675.46</v>
          </cell>
          <cell r="AS3796">
            <v>13675.46</v>
          </cell>
          <cell r="AT3796">
            <v>13675.46</v>
          </cell>
          <cell r="AU3796">
            <v>13675.46</v>
          </cell>
          <cell r="AV3796">
            <v>13675.46</v>
          </cell>
          <cell r="AW3796">
            <v>13675.46</v>
          </cell>
          <cell r="AX3796">
            <v>13675.46</v>
          </cell>
          <cell r="AY3796">
            <v>13675.46</v>
          </cell>
          <cell r="AZ3796">
            <v>13675.46</v>
          </cell>
          <cell r="BA3796">
            <v>13675.46</v>
          </cell>
          <cell r="BB3796">
            <v>13675.46</v>
          </cell>
          <cell r="BC3796">
            <v>13675.46</v>
          </cell>
          <cell r="BD3796">
            <v>0</v>
          </cell>
          <cell r="BE3796">
            <v>0</v>
          </cell>
          <cell r="BF3796">
            <v>0</v>
          </cell>
          <cell r="BG3796">
            <v>0</v>
          </cell>
          <cell r="BH3796">
            <v>0</v>
          </cell>
          <cell r="BI3796">
            <v>0</v>
          </cell>
          <cell r="BJ3796">
            <v>0</v>
          </cell>
          <cell r="BK3796">
            <v>0</v>
          </cell>
          <cell r="BL3796">
            <v>0</v>
          </cell>
        </row>
        <row r="3797">
          <cell r="B3797" t="str">
            <v>2.2.04.01.00108</v>
          </cell>
          <cell r="C3797" t="str">
            <v xml:space="preserve">TERRENA                                           </v>
          </cell>
          <cell r="D3797">
            <v>5</v>
          </cell>
          <cell r="E3797">
            <v>0</v>
          </cell>
          <cell r="F3797">
            <v>0</v>
          </cell>
          <cell r="G3797">
            <v>0</v>
          </cell>
          <cell r="H3797">
            <v>0</v>
          </cell>
          <cell r="I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AO3797">
            <v>699.45</v>
          </cell>
          <cell r="AP3797">
            <v>699.45</v>
          </cell>
          <cell r="AQ3797">
            <v>699.45</v>
          </cell>
          <cell r="AR3797">
            <v>699.45</v>
          </cell>
          <cell r="AS3797">
            <v>699.45</v>
          </cell>
          <cell r="AT3797">
            <v>699.45</v>
          </cell>
          <cell r="AU3797">
            <v>699.45</v>
          </cell>
          <cell r="AV3797">
            <v>699.45</v>
          </cell>
          <cell r="AW3797">
            <v>699.45</v>
          </cell>
          <cell r="AX3797">
            <v>699.45</v>
          </cell>
          <cell r="AY3797">
            <v>699.45</v>
          </cell>
          <cell r="AZ3797">
            <v>16793.18</v>
          </cell>
          <cell r="BA3797">
            <v>16793.18</v>
          </cell>
          <cell r="BB3797">
            <v>16793.18</v>
          </cell>
          <cell r="BC3797">
            <v>16793.18</v>
          </cell>
          <cell r="BD3797">
            <v>0</v>
          </cell>
          <cell r="BE3797">
            <v>0</v>
          </cell>
          <cell r="BF3797">
            <v>0</v>
          </cell>
          <cell r="BG3797">
            <v>0</v>
          </cell>
          <cell r="BH3797">
            <v>0</v>
          </cell>
          <cell r="BI3797">
            <v>0</v>
          </cell>
          <cell r="BJ3797">
            <v>0</v>
          </cell>
          <cell r="BK3797">
            <v>0</v>
          </cell>
          <cell r="BL3797">
            <v>0</v>
          </cell>
        </row>
        <row r="3798">
          <cell r="B3798" t="str">
            <v>2.2.04.01.00109</v>
          </cell>
          <cell r="C3798" t="str">
            <v xml:space="preserve">ADUBOS MARISA                                     </v>
          </cell>
          <cell r="D3798">
            <v>5</v>
          </cell>
          <cell r="E3798">
            <v>0</v>
          </cell>
          <cell r="F3798">
            <v>0</v>
          </cell>
          <cell r="G3798">
            <v>0</v>
          </cell>
          <cell r="H3798">
            <v>0</v>
          </cell>
          <cell r="I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  <cell r="O3798">
            <v>0</v>
          </cell>
          <cell r="P3798">
            <v>0</v>
          </cell>
          <cell r="AO3798">
            <v>0</v>
          </cell>
          <cell r="AP3798">
            <v>892.7</v>
          </cell>
          <cell r="AQ3798">
            <v>892.7</v>
          </cell>
          <cell r="AR3798">
            <v>892.7</v>
          </cell>
          <cell r="AS3798">
            <v>892.7</v>
          </cell>
          <cell r="AT3798">
            <v>892.7</v>
          </cell>
          <cell r="AU3798">
            <v>892.7</v>
          </cell>
          <cell r="AV3798">
            <v>892.7</v>
          </cell>
          <cell r="AW3798">
            <v>892.7</v>
          </cell>
          <cell r="AX3798">
            <v>892.7</v>
          </cell>
          <cell r="AY3798">
            <v>892.7</v>
          </cell>
          <cell r="AZ3798">
            <v>892.7</v>
          </cell>
          <cell r="BA3798">
            <v>892.7</v>
          </cell>
          <cell r="BB3798">
            <v>892.7</v>
          </cell>
          <cell r="BC3798">
            <v>892.7</v>
          </cell>
          <cell r="BD3798">
            <v>0</v>
          </cell>
          <cell r="BE3798">
            <v>0</v>
          </cell>
          <cell r="BF3798">
            <v>0</v>
          </cell>
          <cell r="BG3798">
            <v>0</v>
          </cell>
          <cell r="BH3798">
            <v>0</v>
          </cell>
          <cell r="BI3798">
            <v>0</v>
          </cell>
          <cell r="BJ3798">
            <v>0</v>
          </cell>
          <cell r="BK3798">
            <v>0</v>
          </cell>
          <cell r="BL3798">
            <v>0</v>
          </cell>
        </row>
        <row r="3799">
          <cell r="B3799" t="str">
            <v>2.2.04.01.00110</v>
          </cell>
          <cell r="C3799" t="str">
            <v xml:space="preserve">AGROCAMPO                                         </v>
          </cell>
          <cell r="D3799">
            <v>5</v>
          </cell>
          <cell r="E3799">
            <v>0</v>
          </cell>
          <cell r="F3799">
            <v>0</v>
          </cell>
          <cell r="G3799">
            <v>0</v>
          </cell>
          <cell r="H3799">
            <v>0</v>
          </cell>
          <cell r="I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  <cell r="O3799">
            <v>0</v>
          </cell>
          <cell r="P3799">
            <v>0</v>
          </cell>
          <cell r="AO3799">
            <v>-45303.44</v>
          </cell>
          <cell r="AP3799">
            <v>-44868.08</v>
          </cell>
          <cell r="AQ3799">
            <v>-44868.08</v>
          </cell>
          <cell r="AR3799">
            <v>-44868.08</v>
          </cell>
          <cell r="AS3799">
            <v>-44868.08</v>
          </cell>
          <cell r="AT3799">
            <v>-44868.08</v>
          </cell>
          <cell r="AU3799">
            <v>-44868.08</v>
          </cell>
          <cell r="AV3799">
            <v>-44868.08</v>
          </cell>
          <cell r="AW3799">
            <v>-44868.08</v>
          </cell>
          <cell r="AX3799">
            <v>-44868.08</v>
          </cell>
          <cell r="AY3799">
            <v>-44868.08</v>
          </cell>
          <cell r="AZ3799">
            <v>-44868.08</v>
          </cell>
          <cell r="BA3799">
            <v>-9754.75</v>
          </cell>
          <cell r="BB3799">
            <v>-9754.75</v>
          </cell>
          <cell r="BC3799">
            <v>-9754.75</v>
          </cell>
          <cell r="BD3799">
            <v>0</v>
          </cell>
          <cell r="BE3799">
            <v>0</v>
          </cell>
          <cell r="BF3799">
            <v>0</v>
          </cell>
          <cell r="BG3799">
            <v>0</v>
          </cell>
          <cell r="BH3799">
            <v>0</v>
          </cell>
          <cell r="BI3799">
            <v>0</v>
          </cell>
          <cell r="BJ3799">
            <v>0</v>
          </cell>
          <cell r="BK3799">
            <v>0</v>
          </cell>
          <cell r="BL3799">
            <v>0</v>
          </cell>
        </row>
        <row r="3800">
          <cell r="B3800" t="str">
            <v>2.2.04.01.00111</v>
          </cell>
          <cell r="C3800" t="str">
            <v xml:space="preserve">TREVO                                             </v>
          </cell>
          <cell r="D3800">
            <v>5</v>
          </cell>
          <cell r="E3800">
            <v>0</v>
          </cell>
          <cell r="F3800">
            <v>0</v>
          </cell>
          <cell r="G3800">
            <v>0</v>
          </cell>
          <cell r="H3800">
            <v>0</v>
          </cell>
          <cell r="I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  <cell r="O3800">
            <v>0</v>
          </cell>
          <cell r="P3800">
            <v>0</v>
          </cell>
          <cell r="AO3800">
            <v>138886.42000000001</v>
          </cell>
          <cell r="AP3800">
            <v>154542.26</v>
          </cell>
          <cell r="AQ3800">
            <v>154542.26</v>
          </cell>
          <cell r="AR3800">
            <v>154542.26</v>
          </cell>
          <cell r="AS3800">
            <v>154542.26</v>
          </cell>
          <cell r="AT3800">
            <v>154542.26</v>
          </cell>
          <cell r="AU3800">
            <v>166532.74</v>
          </cell>
          <cell r="AV3800">
            <v>199996.26</v>
          </cell>
          <cell r="AW3800">
            <v>216479.95</v>
          </cell>
          <cell r="AX3800">
            <v>216479.95</v>
          </cell>
          <cell r="AY3800">
            <v>273994.48</v>
          </cell>
          <cell r="AZ3800">
            <v>224115.84</v>
          </cell>
          <cell r="BA3800">
            <v>224115.84</v>
          </cell>
          <cell r="BB3800">
            <v>224115.84</v>
          </cell>
          <cell r="BC3800">
            <v>224115.84</v>
          </cell>
          <cell r="BD3800">
            <v>0</v>
          </cell>
          <cell r="BE3800">
            <v>0</v>
          </cell>
          <cell r="BF3800">
            <v>0</v>
          </cell>
          <cell r="BG3800">
            <v>0</v>
          </cell>
          <cell r="BH3800">
            <v>0</v>
          </cell>
          <cell r="BI3800">
            <v>0</v>
          </cell>
          <cell r="BJ3800">
            <v>0</v>
          </cell>
          <cell r="BK3800">
            <v>0</v>
          </cell>
          <cell r="BL3800">
            <v>0</v>
          </cell>
        </row>
        <row r="3801">
          <cell r="B3801" t="str">
            <v>2.2.04.01.00112</v>
          </cell>
          <cell r="C3801" t="str">
            <v xml:space="preserve">SIPAL                                             </v>
          </cell>
          <cell r="D3801">
            <v>5</v>
          </cell>
          <cell r="E3801">
            <v>0</v>
          </cell>
          <cell r="F3801">
            <v>0</v>
          </cell>
          <cell r="G3801">
            <v>0</v>
          </cell>
          <cell r="H3801">
            <v>0</v>
          </cell>
          <cell r="I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  <cell r="O3801">
            <v>0</v>
          </cell>
          <cell r="P3801">
            <v>0</v>
          </cell>
          <cell r="AO3801">
            <v>394.25</v>
          </cell>
          <cell r="AP3801">
            <v>394.25</v>
          </cell>
          <cell r="AQ3801">
            <v>394.25</v>
          </cell>
          <cell r="AR3801">
            <v>394.25</v>
          </cell>
          <cell r="AS3801">
            <v>394.25</v>
          </cell>
          <cell r="AT3801">
            <v>713.37</v>
          </cell>
          <cell r="AU3801">
            <v>713.37</v>
          </cell>
          <cell r="AV3801">
            <v>713.37</v>
          </cell>
          <cell r="AW3801">
            <v>713.37</v>
          </cell>
          <cell r="AX3801">
            <v>713.37</v>
          </cell>
          <cell r="AY3801">
            <v>713.37</v>
          </cell>
          <cell r="AZ3801">
            <v>713.37</v>
          </cell>
          <cell r="BA3801">
            <v>9806.68</v>
          </cell>
          <cell r="BB3801">
            <v>9806.68</v>
          </cell>
          <cell r="BC3801">
            <v>9806.68</v>
          </cell>
          <cell r="BD3801">
            <v>0</v>
          </cell>
          <cell r="BE3801">
            <v>0</v>
          </cell>
          <cell r="BF3801">
            <v>0</v>
          </cell>
          <cell r="BG3801">
            <v>0</v>
          </cell>
          <cell r="BH3801">
            <v>0</v>
          </cell>
          <cell r="BI3801">
            <v>0</v>
          </cell>
          <cell r="BJ3801">
            <v>0</v>
          </cell>
          <cell r="BK3801">
            <v>0</v>
          </cell>
          <cell r="BL3801">
            <v>0</v>
          </cell>
        </row>
        <row r="3802">
          <cell r="B3802" t="str">
            <v>2.2.04.01.00113</v>
          </cell>
          <cell r="C3802" t="str">
            <v xml:space="preserve">SANTA TEREZINHA                                   </v>
          </cell>
          <cell r="D3802">
            <v>5</v>
          </cell>
          <cell r="E3802">
            <v>0</v>
          </cell>
          <cell r="F3802">
            <v>0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  <cell r="O3802">
            <v>0</v>
          </cell>
          <cell r="P3802">
            <v>0</v>
          </cell>
          <cell r="AO3802">
            <v>19808.84</v>
          </cell>
          <cell r="AP3802">
            <v>19808.84</v>
          </cell>
          <cell r="AQ3802">
            <v>19808.84</v>
          </cell>
          <cell r="AR3802">
            <v>19808.84</v>
          </cell>
          <cell r="AS3802">
            <v>19808.84</v>
          </cell>
          <cell r="AT3802">
            <v>19808.84</v>
          </cell>
          <cell r="AU3802">
            <v>19808.84</v>
          </cell>
          <cell r="AV3802">
            <v>19808.84</v>
          </cell>
          <cell r="AW3802">
            <v>19808.84</v>
          </cell>
          <cell r="AX3802">
            <v>19808.84</v>
          </cell>
          <cell r="AY3802">
            <v>19808.84</v>
          </cell>
          <cell r="AZ3802">
            <v>19808.84</v>
          </cell>
          <cell r="BA3802">
            <v>19808.84</v>
          </cell>
          <cell r="BB3802">
            <v>19808.84</v>
          </cell>
          <cell r="BC3802">
            <v>19808.84</v>
          </cell>
          <cell r="BD3802">
            <v>0</v>
          </cell>
          <cell r="BE3802">
            <v>0</v>
          </cell>
          <cell r="BF3802">
            <v>0</v>
          </cell>
          <cell r="BG3802">
            <v>0</v>
          </cell>
          <cell r="BH3802">
            <v>0</v>
          </cell>
          <cell r="BI3802">
            <v>0</v>
          </cell>
          <cell r="BJ3802">
            <v>0</v>
          </cell>
          <cell r="BK3802">
            <v>0</v>
          </cell>
          <cell r="BL3802">
            <v>0</v>
          </cell>
        </row>
        <row r="3803">
          <cell r="B3803" t="str">
            <v>2.2.04.01.00114</v>
          </cell>
          <cell r="C3803" t="str">
            <v xml:space="preserve">MOEMA                                             </v>
          </cell>
          <cell r="D3803">
            <v>5</v>
          </cell>
          <cell r="E3803">
            <v>0</v>
          </cell>
          <cell r="F3803">
            <v>0</v>
          </cell>
          <cell r="G3803">
            <v>0</v>
          </cell>
          <cell r="H3803">
            <v>0</v>
          </cell>
          <cell r="I3803">
            <v>0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  <cell r="O3803">
            <v>0</v>
          </cell>
          <cell r="P3803">
            <v>0</v>
          </cell>
          <cell r="AO3803">
            <v>0</v>
          </cell>
          <cell r="AP3803">
            <v>0</v>
          </cell>
          <cell r="AQ3803">
            <v>0</v>
          </cell>
          <cell r="AR3803">
            <v>0</v>
          </cell>
          <cell r="AS3803">
            <v>0</v>
          </cell>
          <cell r="AT3803">
            <v>0</v>
          </cell>
          <cell r="AU3803">
            <v>0</v>
          </cell>
          <cell r="AV3803">
            <v>0</v>
          </cell>
          <cell r="AW3803">
            <v>0</v>
          </cell>
          <cell r="AX3803">
            <v>0</v>
          </cell>
          <cell r="AY3803">
            <v>0</v>
          </cell>
          <cell r="AZ3803">
            <v>0</v>
          </cell>
          <cell r="BA3803">
            <v>0</v>
          </cell>
          <cell r="BB3803">
            <v>0</v>
          </cell>
          <cell r="BC3803">
            <v>0</v>
          </cell>
          <cell r="BD3803">
            <v>0</v>
          </cell>
          <cell r="BE3803">
            <v>0</v>
          </cell>
          <cell r="BF3803">
            <v>0</v>
          </cell>
          <cell r="BG3803">
            <v>0</v>
          </cell>
          <cell r="BH3803">
            <v>0</v>
          </cell>
          <cell r="BI3803">
            <v>0</v>
          </cell>
          <cell r="BJ3803">
            <v>0</v>
          </cell>
          <cell r="BK3803">
            <v>0</v>
          </cell>
          <cell r="BL3803">
            <v>0</v>
          </cell>
        </row>
        <row r="3804">
          <cell r="B3804" t="str">
            <v>2.2.04.01.00115</v>
          </cell>
          <cell r="C3804" t="str">
            <v xml:space="preserve">MITSUI                                            </v>
          </cell>
          <cell r="D3804">
            <v>5</v>
          </cell>
          <cell r="E3804">
            <v>0</v>
          </cell>
          <cell r="F3804">
            <v>0</v>
          </cell>
          <cell r="G3804">
            <v>0</v>
          </cell>
          <cell r="H3804">
            <v>0</v>
          </cell>
          <cell r="I3804">
            <v>0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  <cell r="O3804">
            <v>0</v>
          </cell>
          <cell r="P3804">
            <v>0</v>
          </cell>
          <cell r="AO3804">
            <v>565.01</v>
          </cell>
          <cell r="AP3804">
            <v>565.01</v>
          </cell>
          <cell r="AQ3804">
            <v>565.01</v>
          </cell>
          <cell r="AR3804">
            <v>565.01</v>
          </cell>
          <cell r="AS3804">
            <v>565.01</v>
          </cell>
          <cell r="AT3804">
            <v>565.01</v>
          </cell>
          <cell r="AU3804">
            <v>565.01</v>
          </cell>
          <cell r="AV3804">
            <v>565.01</v>
          </cell>
          <cell r="AW3804">
            <v>565.01</v>
          </cell>
          <cell r="AX3804">
            <v>565.01</v>
          </cell>
          <cell r="AY3804">
            <v>565.01</v>
          </cell>
          <cell r="AZ3804">
            <v>565.01</v>
          </cell>
          <cell r="BA3804">
            <v>0</v>
          </cell>
          <cell r="BB3804">
            <v>0</v>
          </cell>
          <cell r="BC3804">
            <v>0</v>
          </cell>
          <cell r="BD3804">
            <v>0</v>
          </cell>
          <cell r="BE3804">
            <v>0</v>
          </cell>
          <cell r="BF3804">
            <v>0</v>
          </cell>
          <cell r="BG3804">
            <v>0</v>
          </cell>
          <cell r="BH3804">
            <v>0</v>
          </cell>
          <cell r="BI3804">
            <v>0</v>
          </cell>
          <cell r="BJ3804">
            <v>0</v>
          </cell>
          <cell r="BK3804">
            <v>0</v>
          </cell>
          <cell r="BL3804">
            <v>0</v>
          </cell>
        </row>
        <row r="3805">
          <cell r="B3805" t="str">
            <v>2.2.04.01.00116</v>
          </cell>
          <cell r="C3805" t="str">
            <v xml:space="preserve">SOLOVIVO                                          </v>
          </cell>
          <cell r="D3805">
            <v>5</v>
          </cell>
          <cell r="E3805">
            <v>0</v>
          </cell>
          <cell r="F3805">
            <v>0</v>
          </cell>
          <cell r="G3805">
            <v>0</v>
          </cell>
          <cell r="H3805">
            <v>0</v>
          </cell>
          <cell r="I3805">
            <v>0</v>
          </cell>
          <cell r="J3805">
            <v>0</v>
          </cell>
          <cell r="K3805">
            <v>0</v>
          </cell>
          <cell r="L3805">
            <v>0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  <cell r="AO3805">
            <v>3416.81</v>
          </cell>
          <cell r="AP3805">
            <v>3416.81</v>
          </cell>
          <cell r="AQ3805">
            <v>3416.81</v>
          </cell>
          <cell r="AR3805">
            <v>3416.81</v>
          </cell>
          <cell r="AS3805">
            <v>3416.81</v>
          </cell>
          <cell r="AT3805">
            <v>3416.81</v>
          </cell>
          <cell r="AU3805">
            <v>3416.81</v>
          </cell>
          <cell r="AV3805">
            <v>3416.81</v>
          </cell>
          <cell r="AW3805">
            <v>3416.81</v>
          </cell>
          <cell r="AX3805">
            <v>3416.81</v>
          </cell>
          <cell r="AY3805">
            <v>3416.81</v>
          </cell>
          <cell r="AZ3805">
            <v>3416.81</v>
          </cell>
          <cell r="BA3805">
            <v>3416.81</v>
          </cell>
          <cell r="BB3805">
            <v>3416.81</v>
          </cell>
          <cell r="BC3805">
            <v>3714.08</v>
          </cell>
          <cell r="BD3805">
            <v>0</v>
          </cell>
          <cell r="BE3805">
            <v>0</v>
          </cell>
          <cell r="BF3805">
            <v>0</v>
          </cell>
          <cell r="BG3805">
            <v>0</v>
          </cell>
          <cell r="BH3805">
            <v>0</v>
          </cell>
          <cell r="BI3805">
            <v>0</v>
          </cell>
          <cell r="BJ3805">
            <v>0</v>
          </cell>
          <cell r="BK3805">
            <v>0</v>
          </cell>
          <cell r="BL3805">
            <v>0</v>
          </cell>
        </row>
        <row r="3806">
          <cell r="B3806" t="str">
            <v>2.2.04.01.00117</v>
          </cell>
          <cell r="C3806" t="str">
            <v xml:space="preserve">COABRA                                            </v>
          </cell>
          <cell r="D3806">
            <v>5</v>
          </cell>
          <cell r="E3806">
            <v>0</v>
          </cell>
          <cell r="F3806">
            <v>0</v>
          </cell>
          <cell r="G3806">
            <v>0</v>
          </cell>
          <cell r="H3806">
            <v>0</v>
          </cell>
          <cell r="I3806">
            <v>0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  <cell r="O3806">
            <v>0</v>
          </cell>
          <cell r="P3806">
            <v>0</v>
          </cell>
          <cell r="AO3806">
            <v>7288.78</v>
          </cell>
          <cell r="AP3806">
            <v>7288.78</v>
          </cell>
          <cell r="AQ3806">
            <v>7288.78</v>
          </cell>
          <cell r="AR3806">
            <v>7288.78</v>
          </cell>
          <cell r="AS3806">
            <v>7288.78</v>
          </cell>
          <cell r="AT3806">
            <v>7288.78</v>
          </cell>
          <cell r="AU3806">
            <v>7288.78</v>
          </cell>
          <cell r="AV3806">
            <v>7288.78</v>
          </cell>
          <cell r="AW3806">
            <v>7288.78</v>
          </cell>
          <cell r="AX3806">
            <v>7288.78</v>
          </cell>
          <cell r="AY3806">
            <v>7288.78</v>
          </cell>
          <cell r="AZ3806">
            <v>38445.08</v>
          </cell>
          <cell r="BA3806">
            <v>38445.08</v>
          </cell>
          <cell r="BB3806">
            <v>38445.08</v>
          </cell>
          <cell r="BC3806">
            <v>38445.08</v>
          </cell>
          <cell r="BD3806">
            <v>0</v>
          </cell>
          <cell r="BE3806">
            <v>0</v>
          </cell>
          <cell r="BF3806">
            <v>0</v>
          </cell>
          <cell r="BG3806">
            <v>0</v>
          </cell>
          <cell r="BH3806">
            <v>0</v>
          </cell>
          <cell r="BI3806">
            <v>0</v>
          </cell>
          <cell r="BJ3806">
            <v>0</v>
          </cell>
          <cell r="BK3806">
            <v>0</v>
          </cell>
          <cell r="BL3806">
            <v>0</v>
          </cell>
        </row>
        <row r="3807">
          <cell r="B3807" t="str">
            <v>2.2.04.01.00118</v>
          </cell>
          <cell r="C3807" t="str">
            <v xml:space="preserve">TREXCO                                            </v>
          </cell>
          <cell r="D3807">
            <v>5</v>
          </cell>
          <cell r="E3807">
            <v>0</v>
          </cell>
          <cell r="F3807">
            <v>0</v>
          </cell>
          <cell r="G3807">
            <v>0</v>
          </cell>
          <cell r="H3807">
            <v>0</v>
          </cell>
          <cell r="I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  <cell r="O3807">
            <v>0</v>
          </cell>
          <cell r="P3807">
            <v>0</v>
          </cell>
          <cell r="AO3807">
            <v>0</v>
          </cell>
          <cell r="AP3807">
            <v>0</v>
          </cell>
          <cell r="AQ3807">
            <v>0</v>
          </cell>
          <cell r="AR3807">
            <v>0</v>
          </cell>
          <cell r="AS3807">
            <v>0</v>
          </cell>
          <cell r="AT3807">
            <v>0</v>
          </cell>
          <cell r="AU3807">
            <v>0</v>
          </cell>
          <cell r="AV3807">
            <v>0</v>
          </cell>
          <cell r="AW3807">
            <v>0</v>
          </cell>
          <cell r="AX3807">
            <v>0</v>
          </cell>
          <cell r="AY3807">
            <v>0</v>
          </cell>
          <cell r="AZ3807">
            <v>0</v>
          </cell>
          <cell r="BA3807">
            <v>0</v>
          </cell>
          <cell r="BB3807">
            <v>0</v>
          </cell>
          <cell r="BC3807">
            <v>0</v>
          </cell>
          <cell r="BD3807">
            <v>0</v>
          </cell>
          <cell r="BE3807">
            <v>0</v>
          </cell>
          <cell r="BF3807">
            <v>0</v>
          </cell>
          <cell r="BG3807">
            <v>0</v>
          </cell>
          <cell r="BH3807">
            <v>0</v>
          </cell>
          <cell r="BI3807">
            <v>0</v>
          </cell>
          <cell r="BJ3807">
            <v>0</v>
          </cell>
          <cell r="BK3807">
            <v>0</v>
          </cell>
          <cell r="BL3807">
            <v>0</v>
          </cell>
        </row>
        <row r="3808">
          <cell r="B3808" t="str">
            <v>2.2.04.01.00119</v>
          </cell>
          <cell r="C3808" t="str">
            <v xml:space="preserve">SUDOESTE                                          </v>
          </cell>
          <cell r="D3808">
            <v>5</v>
          </cell>
          <cell r="E3808">
            <v>0</v>
          </cell>
          <cell r="F3808">
            <v>0</v>
          </cell>
          <cell r="G3808">
            <v>0</v>
          </cell>
          <cell r="H3808">
            <v>0</v>
          </cell>
          <cell r="I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AO3808">
            <v>0</v>
          </cell>
          <cell r="AP3808">
            <v>0</v>
          </cell>
          <cell r="AQ3808">
            <v>0</v>
          </cell>
          <cell r="AR3808">
            <v>3280.45</v>
          </cell>
          <cell r="AS3808">
            <v>3280.45</v>
          </cell>
          <cell r="AT3808">
            <v>3280.45</v>
          </cell>
          <cell r="AU3808">
            <v>3280.45</v>
          </cell>
          <cell r="AV3808">
            <v>3280.45</v>
          </cell>
          <cell r="AW3808">
            <v>3280.45</v>
          </cell>
          <cell r="AX3808">
            <v>9637.91</v>
          </cell>
          <cell r="AY3808">
            <v>9637.91</v>
          </cell>
          <cell r="AZ3808">
            <v>9637.91</v>
          </cell>
          <cell r="BA3808">
            <v>9637.91</v>
          </cell>
          <cell r="BB3808">
            <v>9637.91</v>
          </cell>
          <cell r="BC3808">
            <v>9637.91</v>
          </cell>
          <cell r="BD3808">
            <v>0</v>
          </cell>
          <cell r="BE3808">
            <v>0</v>
          </cell>
          <cell r="BF3808">
            <v>0</v>
          </cell>
          <cell r="BG3808">
            <v>0</v>
          </cell>
          <cell r="BH3808">
            <v>0</v>
          </cell>
          <cell r="BI3808">
            <v>0</v>
          </cell>
          <cell r="BJ3808">
            <v>0</v>
          </cell>
          <cell r="BK3808">
            <v>0</v>
          </cell>
          <cell r="BL3808">
            <v>0</v>
          </cell>
        </row>
        <row r="3809">
          <cell r="B3809" t="str">
            <v>2.2.04.01.00120</v>
          </cell>
          <cell r="C3809" t="str">
            <v xml:space="preserve">FERTIAL                                           </v>
          </cell>
          <cell r="D3809">
            <v>5</v>
          </cell>
          <cell r="E3809">
            <v>0</v>
          </cell>
          <cell r="F3809">
            <v>0</v>
          </cell>
          <cell r="G3809">
            <v>0</v>
          </cell>
          <cell r="H3809">
            <v>0</v>
          </cell>
          <cell r="I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  <cell r="O3809">
            <v>0</v>
          </cell>
          <cell r="P3809">
            <v>0</v>
          </cell>
          <cell r="AO3809">
            <v>0</v>
          </cell>
          <cell r="AP3809">
            <v>0</v>
          </cell>
          <cell r="AQ3809">
            <v>4390.9399999999996</v>
          </cell>
          <cell r="AR3809">
            <v>4390.9399999999996</v>
          </cell>
          <cell r="AS3809">
            <v>4390.9399999999996</v>
          </cell>
          <cell r="AT3809">
            <v>4390.9399999999996</v>
          </cell>
          <cell r="AU3809">
            <v>4390.9399999999996</v>
          </cell>
          <cell r="AV3809">
            <v>4390.9399999999996</v>
          </cell>
          <cell r="AW3809">
            <v>4390.9399999999996</v>
          </cell>
          <cell r="AX3809">
            <v>4390.9399999999996</v>
          </cell>
          <cell r="AY3809">
            <v>4390.9399999999996</v>
          </cell>
          <cell r="AZ3809">
            <v>4390.9399999999996</v>
          </cell>
          <cell r="BA3809">
            <v>4390.9399999999996</v>
          </cell>
          <cell r="BB3809">
            <v>4390.9399999999996</v>
          </cell>
          <cell r="BC3809">
            <v>4390.9399999999996</v>
          </cell>
          <cell r="BD3809">
            <v>0</v>
          </cell>
          <cell r="BE3809">
            <v>0</v>
          </cell>
          <cell r="BF3809">
            <v>0</v>
          </cell>
          <cell r="BG3809">
            <v>0</v>
          </cell>
          <cell r="BH3809">
            <v>0</v>
          </cell>
          <cell r="BI3809">
            <v>0</v>
          </cell>
          <cell r="BJ3809">
            <v>0</v>
          </cell>
          <cell r="BK3809">
            <v>0</v>
          </cell>
          <cell r="BL3809">
            <v>0</v>
          </cell>
        </row>
        <row r="3810">
          <cell r="B3810" t="str">
            <v>2.2.04.01.00121</v>
          </cell>
          <cell r="C3810" t="str">
            <v xml:space="preserve">USINA CURURIPE                                    </v>
          </cell>
          <cell r="D3810">
            <v>5</v>
          </cell>
          <cell r="E3810">
            <v>0</v>
          </cell>
          <cell r="F3810">
            <v>0</v>
          </cell>
          <cell r="G3810">
            <v>0</v>
          </cell>
          <cell r="H3810">
            <v>0</v>
          </cell>
          <cell r="I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  <cell r="O3810">
            <v>0</v>
          </cell>
          <cell r="P3810">
            <v>0</v>
          </cell>
          <cell r="AO3810">
            <v>0</v>
          </cell>
          <cell r="AP3810">
            <v>0</v>
          </cell>
          <cell r="AQ3810">
            <v>4040.18</v>
          </cell>
          <cell r="AR3810">
            <v>4040.18</v>
          </cell>
          <cell r="AS3810">
            <v>4040.18</v>
          </cell>
          <cell r="AT3810">
            <v>4040.18</v>
          </cell>
          <cell r="AU3810">
            <v>4040.18</v>
          </cell>
          <cell r="AV3810">
            <v>4040.18</v>
          </cell>
          <cell r="AW3810">
            <v>4040.18</v>
          </cell>
          <cell r="AX3810">
            <v>4040.18</v>
          </cell>
          <cell r="AY3810">
            <v>4040.18</v>
          </cell>
          <cell r="AZ3810">
            <v>4040.18</v>
          </cell>
          <cell r="BA3810">
            <v>4040.18</v>
          </cell>
          <cell r="BB3810">
            <v>4040.18</v>
          </cell>
          <cell r="BC3810">
            <v>4040.18</v>
          </cell>
          <cell r="BD3810">
            <v>0</v>
          </cell>
          <cell r="BE3810">
            <v>0</v>
          </cell>
          <cell r="BF3810">
            <v>0</v>
          </cell>
          <cell r="BG3810">
            <v>0</v>
          </cell>
          <cell r="BH3810">
            <v>0</v>
          </cell>
          <cell r="BI3810">
            <v>0</v>
          </cell>
          <cell r="BJ3810">
            <v>0</v>
          </cell>
          <cell r="BK3810">
            <v>0</v>
          </cell>
          <cell r="BL3810">
            <v>0</v>
          </cell>
        </row>
        <row r="3811">
          <cell r="B3811" t="str">
            <v>2.2.04.01.00122</v>
          </cell>
          <cell r="C3811" t="str">
            <v xml:space="preserve">AGROARTE                                          </v>
          </cell>
          <cell r="D3811">
            <v>5</v>
          </cell>
          <cell r="E3811">
            <v>0</v>
          </cell>
          <cell r="F3811">
            <v>0</v>
          </cell>
          <cell r="G3811">
            <v>0</v>
          </cell>
          <cell r="H3811">
            <v>0</v>
          </cell>
          <cell r="I3811">
            <v>0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AO3811">
            <v>0</v>
          </cell>
          <cell r="AP3811">
            <v>2938.52</v>
          </cell>
          <cell r="AQ3811">
            <v>2938.52</v>
          </cell>
          <cell r="AR3811">
            <v>2938.52</v>
          </cell>
          <cell r="AS3811">
            <v>2938.52</v>
          </cell>
          <cell r="AT3811">
            <v>2938.52</v>
          </cell>
          <cell r="AU3811">
            <v>2938.52</v>
          </cell>
          <cell r="AV3811">
            <v>2938.52</v>
          </cell>
          <cell r="AW3811">
            <v>2938.52</v>
          </cell>
          <cell r="AX3811">
            <v>2938.52</v>
          </cell>
          <cell r="AY3811">
            <v>2938.52</v>
          </cell>
          <cell r="AZ3811">
            <v>2938.52</v>
          </cell>
          <cell r="BA3811">
            <v>2938.52</v>
          </cell>
          <cell r="BB3811">
            <v>2938.52</v>
          </cell>
          <cell r="BC3811">
            <v>2938.52</v>
          </cell>
          <cell r="BD3811">
            <v>0</v>
          </cell>
          <cell r="BE3811">
            <v>0</v>
          </cell>
          <cell r="BF3811">
            <v>0</v>
          </cell>
          <cell r="BG3811">
            <v>0</v>
          </cell>
          <cell r="BH3811">
            <v>0</v>
          </cell>
          <cell r="BI3811">
            <v>0</v>
          </cell>
          <cell r="BJ3811">
            <v>0</v>
          </cell>
          <cell r="BK3811">
            <v>0</v>
          </cell>
          <cell r="BL3811">
            <v>0</v>
          </cell>
        </row>
        <row r="3812">
          <cell r="B3812" t="str">
            <v>2.2.04.01.00123</v>
          </cell>
          <cell r="C3812" t="str">
            <v xml:space="preserve">AGROHEMAR                                         </v>
          </cell>
          <cell r="D3812">
            <v>5</v>
          </cell>
          <cell r="E3812">
            <v>0</v>
          </cell>
          <cell r="F3812">
            <v>0</v>
          </cell>
          <cell r="G3812">
            <v>0</v>
          </cell>
          <cell r="H3812">
            <v>0</v>
          </cell>
          <cell r="I3812">
            <v>0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AO3812">
            <v>435</v>
          </cell>
          <cell r="AP3812">
            <v>435</v>
          </cell>
          <cell r="AQ3812">
            <v>435</v>
          </cell>
          <cell r="AR3812">
            <v>435</v>
          </cell>
          <cell r="AS3812">
            <v>435</v>
          </cell>
          <cell r="AT3812">
            <v>435</v>
          </cell>
          <cell r="AU3812">
            <v>435</v>
          </cell>
          <cell r="AV3812">
            <v>435</v>
          </cell>
          <cell r="AW3812">
            <v>435</v>
          </cell>
          <cell r="AX3812">
            <v>435</v>
          </cell>
          <cell r="AY3812">
            <v>435</v>
          </cell>
          <cell r="AZ3812">
            <v>435</v>
          </cell>
          <cell r="BA3812">
            <v>435</v>
          </cell>
          <cell r="BB3812">
            <v>435</v>
          </cell>
          <cell r="BC3812">
            <v>435</v>
          </cell>
          <cell r="BD3812">
            <v>0</v>
          </cell>
          <cell r="BE3812">
            <v>0</v>
          </cell>
          <cell r="BF3812">
            <v>0</v>
          </cell>
          <cell r="BG3812">
            <v>0</v>
          </cell>
          <cell r="BH3812">
            <v>0</v>
          </cell>
          <cell r="BI3812">
            <v>0</v>
          </cell>
          <cell r="BJ3812">
            <v>0</v>
          </cell>
          <cell r="BK3812">
            <v>0</v>
          </cell>
          <cell r="BL3812">
            <v>0</v>
          </cell>
        </row>
        <row r="3813">
          <cell r="B3813" t="str">
            <v>2.2.04.01.00124</v>
          </cell>
          <cell r="C3813" t="str">
            <v xml:space="preserve">COOPERCENTRO                                      </v>
          </cell>
          <cell r="D3813">
            <v>5</v>
          </cell>
          <cell r="E3813">
            <v>0</v>
          </cell>
          <cell r="F3813">
            <v>0</v>
          </cell>
          <cell r="G3813">
            <v>0</v>
          </cell>
          <cell r="H3813">
            <v>0</v>
          </cell>
          <cell r="I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  <cell r="O3813">
            <v>0</v>
          </cell>
          <cell r="P3813">
            <v>0</v>
          </cell>
          <cell r="AO3813">
            <v>10663.83</v>
          </cell>
          <cell r="AP3813">
            <v>10663.83</v>
          </cell>
          <cell r="AQ3813">
            <v>10663.83</v>
          </cell>
          <cell r="AR3813">
            <v>10663.83</v>
          </cell>
          <cell r="AS3813">
            <v>10663.83</v>
          </cell>
          <cell r="AT3813">
            <v>10663.83</v>
          </cell>
          <cell r="AU3813">
            <v>10663.83</v>
          </cell>
          <cell r="AV3813">
            <v>10663.83</v>
          </cell>
          <cell r="AW3813">
            <v>10663.83</v>
          </cell>
          <cell r="AX3813">
            <v>10663.83</v>
          </cell>
          <cell r="AY3813">
            <v>10663.83</v>
          </cell>
          <cell r="AZ3813">
            <v>10663.83</v>
          </cell>
          <cell r="BA3813">
            <v>10663.83</v>
          </cell>
          <cell r="BB3813">
            <v>10663.83</v>
          </cell>
          <cell r="BC3813">
            <v>10663.83</v>
          </cell>
          <cell r="BD3813">
            <v>0</v>
          </cell>
          <cell r="BE3813">
            <v>0</v>
          </cell>
          <cell r="BF3813">
            <v>0</v>
          </cell>
          <cell r="BG3813">
            <v>0</v>
          </cell>
          <cell r="BH3813">
            <v>0</v>
          </cell>
          <cell r="BI3813">
            <v>0</v>
          </cell>
          <cell r="BJ3813">
            <v>0</v>
          </cell>
          <cell r="BK3813">
            <v>0</v>
          </cell>
          <cell r="BL3813">
            <v>0</v>
          </cell>
        </row>
        <row r="3814">
          <cell r="B3814" t="str">
            <v>2.2.04.01.00125</v>
          </cell>
          <cell r="C3814" t="str">
            <v xml:space="preserve">FERTIVALE                                         </v>
          </cell>
          <cell r="D3814">
            <v>5</v>
          </cell>
          <cell r="E3814">
            <v>0</v>
          </cell>
          <cell r="F3814">
            <v>0</v>
          </cell>
          <cell r="G3814">
            <v>0</v>
          </cell>
          <cell r="H3814">
            <v>0</v>
          </cell>
          <cell r="I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  <cell r="O3814">
            <v>0</v>
          </cell>
          <cell r="P3814">
            <v>0</v>
          </cell>
          <cell r="AO3814">
            <v>-11581.66</v>
          </cell>
          <cell r="AP3814">
            <v>-11581.66</v>
          </cell>
          <cell r="AQ3814">
            <v>-11581.66</v>
          </cell>
          <cell r="AR3814">
            <v>-11581.66</v>
          </cell>
          <cell r="AS3814">
            <v>-11581.66</v>
          </cell>
          <cell r="AT3814">
            <v>-11581.66</v>
          </cell>
          <cell r="AU3814">
            <v>-11581.66</v>
          </cell>
          <cell r="AV3814">
            <v>-11581.66</v>
          </cell>
          <cell r="AW3814">
            <v>-11581.66</v>
          </cell>
          <cell r="AX3814">
            <v>-11581.66</v>
          </cell>
          <cell r="AY3814">
            <v>-11581.66</v>
          </cell>
          <cell r="AZ3814">
            <v>0</v>
          </cell>
          <cell r="BA3814">
            <v>0</v>
          </cell>
          <cell r="BB3814">
            <v>0</v>
          </cell>
          <cell r="BC3814">
            <v>995.9</v>
          </cell>
          <cell r="BD3814">
            <v>0</v>
          </cell>
          <cell r="BE3814">
            <v>0</v>
          </cell>
          <cell r="BF3814">
            <v>0</v>
          </cell>
          <cell r="BG3814">
            <v>0</v>
          </cell>
          <cell r="BH3814">
            <v>0</v>
          </cell>
          <cell r="BI3814">
            <v>0</v>
          </cell>
          <cell r="BJ3814">
            <v>0</v>
          </cell>
          <cell r="BK3814">
            <v>0</v>
          </cell>
          <cell r="BL3814">
            <v>0</v>
          </cell>
        </row>
        <row r="3815">
          <cell r="B3815" t="str">
            <v>2.2.04.01.00126</v>
          </cell>
          <cell r="C3815" t="str">
            <v xml:space="preserve">NUTRIVERDE                                        </v>
          </cell>
          <cell r="D3815">
            <v>5</v>
          </cell>
          <cell r="E3815">
            <v>0</v>
          </cell>
          <cell r="F3815">
            <v>0</v>
          </cell>
          <cell r="G3815">
            <v>0</v>
          </cell>
          <cell r="H3815">
            <v>0</v>
          </cell>
          <cell r="I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  <cell r="O3815">
            <v>0</v>
          </cell>
          <cell r="P3815">
            <v>0</v>
          </cell>
          <cell r="AO3815">
            <v>-13083.89</v>
          </cell>
          <cell r="AP3815">
            <v>-13083.89</v>
          </cell>
          <cell r="AQ3815">
            <v>-13083.89</v>
          </cell>
          <cell r="AR3815">
            <v>-13083.89</v>
          </cell>
          <cell r="AS3815">
            <v>-13083.89</v>
          </cell>
          <cell r="AT3815">
            <v>-13083.89</v>
          </cell>
          <cell r="AU3815">
            <v>-13083.89</v>
          </cell>
          <cell r="AV3815">
            <v>-13083.89</v>
          </cell>
          <cell r="AW3815">
            <v>-13083.89</v>
          </cell>
          <cell r="AX3815">
            <v>-13083.89</v>
          </cell>
          <cell r="AY3815">
            <v>-13083.89</v>
          </cell>
          <cell r="AZ3815">
            <v>-13083.89</v>
          </cell>
          <cell r="BA3815">
            <v>-9447.32</v>
          </cell>
          <cell r="BB3815">
            <v>-9447.32</v>
          </cell>
          <cell r="BC3815">
            <v>-9447.32</v>
          </cell>
          <cell r="BD3815">
            <v>0</v>
          </cell>
          <cell r="BE3815">
            <v>0</v>
          </cell>
          <cell r="BF3815">
            <v>0</v>
          </cell>
          <cell r="BG3815">
            <v>0</v>
          </cell>
          <cell r="BH3815">
            <v>0</v>
          </cell>
          <cell r="BI3815">
            <v>0</v>
          </cell>
          <cell r="BJ3815">
            <v>0</v>
          </cell>
          <cell r="BK3815">
            <v>0</v>
          </cell>
          <cell r="BL3815">
            <v>0</v>
          </cell>
        </row>
        <row r="3816">
          <cell r="B3816" t="str">
            <v>2.2.04.01.00127</v>
          </cell>
          <cell r="C3816" t="str">
            <v xml:space="preserve">BOA SAFRA                                         </v>
          </cell>
          <cell r="D3816">
            <v>5</v>
          </cell>
          <cell r="E3816">
            <v>0</v>
          </cell>
          <cell r="F3816">
            <v>0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  <cell r="O3816">
            <v>0</v>
          </cell>
          <cell r="P3816">
            <v>0</v>
          </cell>
          <cell r="AO3816">
            <v>0</v>
          </cell>
          <cell r="AP3816">
            <v>0</v>
          </cell>
          <cell r="AQ3816">
            <v>0</v>
          </cell>
          <cell r="AR3816">
            <v>0</v>
          </cell>
          <cell r="AS3816">
            <v>0</v>
          </cell>
          <cell r="AT3816">
            <v>0</v>
          </cell>
          <cell r="AU3816">
            <v>0</v>
          </cell>
          <cell r="AV3816">
            <v>0</v>
          </cell>
          <cell r="AW3816">
            <v>0</v>
          </cell>
          <cell r="AX3816">
            <v>0</v>
          </cell>
          <cell r="AY3816">
            <v>0</v>
          </cell>
          <cell r="AZ3816">
            <v>0</v>
          </cell>
          <cell r="BA3816">
            <v>343.44</v>
          </cell>
          <cell r="BB3816">
            <v>343.44</v>
          </cell>
          <cell r="BC3816">
            <v>343.44</v>
          </cell>
          <cell r="BD3816">
            <v>0</v>
          </cell>
          <cell r="BE3816">
            <v>0</v>
          </cell>
          <cell r="BF3816">
            <v>0</v>
          </cell>
          <cell r="BG3816">
            <v>0</v>
          </cell>
          <cell r="BH3816">
            <v>0</v>
          </cell>
          <cell r="BI3816">
            <v>0</v>
          </cell>
          <cell r="BJ3816">
            <v>0</v>
          </cell>
          <cell r="BK3816">
            <v>0</v>
          </cell>
          <cell r="BL3816">
            <v>0</v>
          </cell>
        </row>
        <row r="3817">
          <cell r="B3817" t="str">
            <v>2.2.04.01.00128</v>
          </cell>
          <cell r="C3817" t="str">
            <v xml:space="preserve">FERTINOR                                          </v>
          </cell>
          <cell r="D3817">
            <v>5</v>
          </cell>
          <cell r="E3817">
            <v>0</v>
          </cell>
          <cell r="F3817">
            <v>0</v>
          </cell>
          <cell r="G3817">
            <v>0</v>
          </cell>
          <cell r="H3817">
            <v>0</v>
          </cell>
          <cell r="I3817">
            <v>0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  <cell r="O3817">
            <v>0</v>
          </cell>
          <cell r="P3817">
            <v>0</v>
          </cell>
          <cell r="AO3817">
            <v>0</v>
          </cell>
          <cell r="AP3817">
            <v>0</v>
          </cell>
          <cell r="AQ3817">
            <v>0</v>
          </cell>
          <cell r="AR3817">
            <v>0</v>
          </cell>
          <cell r="AS3817">
            <v>0</v>
          </cell>
          <cell r="AT3817">
            <v>0</v>
          </cell>
          <cell r="AU3817">
            <v>0</v>
          </cell>
          <cell r="AV3817">
            <v>0</v>
          </cell>
          <cell r="AW3817">
            <v>0</v>
          </cell>
          <cell r="AX3817">
            <v>0</v>
          </cell>
          <cell r="AY3817">
            <v>0</v>
          </cell>
          <cell r="AZ3817">
            <v>0</v>
          </cell>
          <cell r="BA3817">
            <v>16467.36</v>
          </cell>
          <cell r="BB3817">
            <v>16467.36</v>
          </cell>
          <cell r="BC3817">
            <v>16467.36</v>
          </cell>
          <cell r="BD3817">
            <v>0</v>
          </cell>
          <cell r="BE3817">
            <v>0</v>
          </cell>
          <cell r="BF3817">
            <v>0</v>
          </cell>
          <cell r="BG3817">
            <v>0</v>
          </cell>
          <cell r="BH3817">
            <v>0</v>
          </cell>
          <cell r="BI3817">
            <v>0</v>
          </cell>
          <cell r="BJ3817">
            <v>0</v>
          </cell>
          <cell r="BK3817">
            <v>0</v>
          </cell>
          <cell r="BL3817">
            <v>0</v>
          </cell>
        </row>
        <row r="3818">
          <cell r="B3818" t="str">
            <v>2.2.04.01.00129</v>
          </cell>
          <cell r="C3818" t="str">
            <v xml:space="preserve">PLANT BEM                                         </v>
          </cell>
          <cell r="D3818">
            <v>5</v>
          </cell>
          <cell r="E3818">
            <v>0</v>
          </cell>
          <cell r="F3818">
            <v>0</v>
          </cell>
          <cell r="G3818">
            <v>0</v>
          </cell>
          <cell r="H3818">
            <v>0</v>
          </cell>
          <cell r="I3818">
            <v>0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  <cell r="O3818">
            <v>0</v>
          </cell>
          <cell r="P3818">
            <v>0</v>
          </cell>
          <cell r="AO3818">
            <v>0</v>
          </cell>
          <cell r="AP3818">
            <v>0</v>
          </cell>
          <cell r="AQ3818">
            <v>0</v>
          </cell>
          <cell r="AR3818">
            <v>0</v>
          </cell>
          <cell r="AS3818">
            <v>0</v>
          </cell>
          <cell r="AT3818">
            <v>0</v>
          </cell>
          <cell r="AU3818">
            <v>0</v>
          </cell>
          <cell r="AV3818">
            <v>0</v>
          </cell>
          <cell r="AW3818">
            <v>0</v>
          </cell>
          <cell r="AX3818">
            <v>0</v>
          </cell>
          <cell r="AY3818">
            <v>0</v>
          </cell>
          <cell r="AZ3818">
            <v>0</v>
          </cell>
          <cell r="BA3818">
            <v>0</v>
          </cell>
          <cell r="BB3818">
            <v>0</v>
          </cell>
          <cell r="BC3818">
            <v>902.3</v>
          </cell>
          <cell r="BD3818">
            <v>0</v>
          </cell>
          <cell r="BE3818">
            <v>0</v>
          </cell>
          <cell r="BF3818">
            <v>0</v>
          </cell>
          <cell r="BG3818">
            <v>0</v>
          </cell>
          <cell r="BH3818">
            <v>0</v>
          </cell>
          <cell r="BI3818">
            <v>0</v>
          </cell>
          <cell r="BJ3818">
            <v>0</v>
          </cell>
          <cell r="BK3818">
            <v>0</v>
          </cell>
          <cell r="BL3818">
            <v>0</v>
          </cell>
        </row>
        <row r="3819">
          <cell r="B3819" t="str">
            <v>2.2.04.01.00130</v>
          </cell>
          <cell r="C3819" t="str">
            <v xml:space="preserve">OCTAVIO CIRO BOFF                                 </v>
          </cell>
          <cell r="D3819">
            <v>5</v>
          </cell>
          <cell r="E3819">
            <v>0</v>
          </cell>
          <cell r="F3819">
            <v>0</v>
          </cell>
          <cell r="G3819">
            <v>0</v>
          </cell>
          <cell r="H3819">
            <v>0</v>
          </cell>
          <cell r="I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  <cell r="O3819">
            <v>0</v>
          </cell>
          <cell r="P3819">
            <v>0</v>
          </cell>
          <cell r="AO3819">
            <v>0</v>
          </cell>
          <cell r="AP3819">
            <v>0</v>
          </cell>
          <cell r="AQ3819">
            <v>0</v>
          </cell>
          <cell r="AR3819">
            <v>0</v>
          </cell>
          <cell r="AS3819">
            <v>0</v>
          </cell>
          <cell r="AT3819">
            <v>0</v>
          </cell>
          <cell r="AU3819">
            <v>0</v>
          </cell>
          <cell r="AV3819">
            <v>0</v>
          </cell>
          <cell r="AW3819">
            <v>0</v>
          </cell>
          <cell r="AX3819">
            <v>0</v>
          </cell>
          <cell r="AY3819">
            <v>0</v>
          </cell>
          <cell r="AZ3819">
            <v>0</v>
          </cell>
          <cell r="BA3819">
            <v>630.72</v>
          </cell>
          <cell r="BB3819">
            <v>630.72</v>
          </cell>
          <cell r="BC3819">
            <v>630.72</v>
          </cell>
          <cell r="BD3819">
            <v>0</v>
          </cell>
          <cell r="BE3819">
            <v>0</v>
          </cell>
          <cell r="BF3819">
            <v>0</v>
          </cell>
          <cell r="BG3819">
            <v>0</v>
          </cell>
          <cell r="BH3819">
            <v>0</v>
          </cell>
          <cell r="BI3819">
            <v>0</v>
          </cell>
          <cell r="BJ3819">
            <v>0</v>
          </cell>
          <cell r="BK3819">
            <v>0</v>
          </cell>
          <cell r="BL3819">
            <v>0</v>
          </cell>
        </row>
        <row r="3820">
          <cell r="B3820" t="str">
            <v>2.2.04.01.00131</v>
          </cell>
          <cell r="C3820" t="str">
            <v xml:space="preserve">GOIAS                                             </v>
          </cell>
          <cell r="D3820">
            <v>5</v>
          </cell>
          <cell r="E3820">
            <v>0</v>
          </cell>
          <cell r="F3820">
            <v>0</v>
          </cell>
          <cell r="G3820">
            <v>0</v>
          </cell>
          <cell r="H3820">
            <v>0</v>
          </cell>
          <cell r="I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  <cell r="O3820">
            <v>0</v>
          </cell>
          <cell r="P3820">
            <v>0</v>
          </cell>
          <cell r="AO3820">
            <v>0</v>
          </cell>
          <cell r="AP3820">
            <v>0</v>
          </cell>
          <cell r="AQ3820">
            <v>0</v>
          </cell>
          <cell r="AR3820">
            <v>0</v>
          </cell>
          <cell r="AS3820">
            <v>0</v>
          </cell>
          <cell r="AT3820">
            <v>0</v>
          </cell>
          <cell r="AU3820">
            <v>0</v>
          </cell>
          <cell r="AV3820">
            <v>0</v>
          </cell>
          <cell r="AW3820">
            <v>0</v>
          </cell>
          <cell r="AX3820">
            <v>0</v>
          </cell>
          <cell r="AY3820">
            <v>0</v>
          </cell>
          <cell r="AZ3820">
            <v>0</v>
          </cell>
          <cell r="BA3820">
            <v>0</v>
          </cell>
          <cell r="BB3820">
            <v>0</v>
          </cell>
          <cell r="BC3820">
            <v>-365.78</v>
          </cell>
          <cell r="BD3820">
            <v>0</v>
          </cell>
          <cell r="BE3820">
            <v>0</v>
          </cell>
          <cell r="BF3820">
            <v>0</v>
          </cell>
          <cell r="BG3820">
            <v>0</v>
          </cell>
          <cell r="BH3820">
            <v>0</v>
          </cell>
          <cell r="BI3820">
            <v>0</v>
          </cell>
          <cell r="BJ3820">
            <v>0</v>
          </cell>
          <cell r="BK3820">
            <v>0</v>
          </cell>
          <cell r="BL3820">
            <v>0</v>
          </cell>
        </row>
        <row r="3821">
          <cell r="B3821" t="str">
            <v>2.2.04.01.00132</v>
          </cell>
          <cell r="C3821" t="str">
            <v xml:space="preserve">LIVIO JOSE                                        </v>
          </cell>
          <cell r="D3821">
            <v>5</v>
          </cell>
          <cell r="E3821">
            <v>0</v>
          </cell>
          <cell r="F3821">
            <v>0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AO3821">
            <v>0</v>
          </cell>
          <cell r="AP3821">
            <v>0</v>
          </cell>
          <cell r="AQ3821">
            <v>0</v>
          </cell>
          <cell r="AR3821">
            <v>0</v>
          </cell>
          <cell r="AS3821">
            <v>0</v>
          </cell>
          <cell r="AT3821">
            <v>0</v>
          </cell>
          <cell r="AU3821">
            <v>0</v>
          </cell>
          <cell r="AV3821">
            <v>0</v>
          </cell>
          <cell r="AW3821">
            <v>0</v>
          </cell>
          <cell r="AX3821">
            <v>0</v>
          </cell>
          <cell r="AY3821">
            <v>0</v>
          </cell>
          <cell r="AZ3821">
            <v>0</v>
          </cell>
          <cell r="BA3821">
            <v>0</v>
          </cell>
          <cell r="BB3821">
            <v>0</v>
          </cell>
          <cell r="BC3821">
            <v>0</v>
          </cell>
          <cell r="BD3821">
            <v>0</v>
          </cell>
          <cell r="BE3821">
            <v>0</v>
          </cell>
          <cell r="BF3821">
            <v>0</v>
          </cell>
          <cell r="BG3821">
            <v>0</v>
          </cell>
          <cell r="BH3821">
            <v>0</v>
          </cell>
          <cell r="BI3821">
            <v>0</v>
          </cell>
          <cell r="BJ3821">
            <v>0</v>
          </cell>
          <cell r="BK3821">
            <v>0</v>
          </cell>
          <cell r="BL3821">
            <v>0</v>
          </cell>
        </row>
        <row r="3822">
          <cell r="B3822" t="str">
            <v>2.2.04.01.99999</v>
          </cell>
          <cell r="C3822" t="str">
            <v xml:space="preserve">Credores p/ Rateio de Importacao                  </v>
          </cell>
          <cell r="D3822">
            <v>5</v>
          </cell>
          <cell r="E3822">
            <v>0</v>
          </cell>
          <cell r="F3822">
            <v>0</v>
          </cell>
          <cell r="G3822">
            <v>0</v>
          </cell>
          <cell r="H3822">
            <v>0</v>
          </cell>
          <cell r="I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  <cell r="O3822">
            <v>0</v>
          </cell>
          <cell r="P3822">
            <v>0</v>
          </cell>
          <cell r="Q3822">
            <v>0</v>
          </cell>
          <cell r="R3822">
            <v>0</v>
          </cell>
          <cell r="S3822">
            <v>0</v>
          </cell>
          <cell r="T3822">
            <v>0</v>
          </cell>
          <cell r="U3822">
            <v>0</v>
          </cell>
          <cell r="V3822">
            <v>0</v>
          </cell>
          <cell r="W3822">
            <v>0</v>
          </cell>
          <cell r="X3822">
            <v>0</v>
          </cell>
          <cell r="Y3822">
            <v>-427169.51</v>
          </cell>
          <cell r="Z3822">
            <v>-427169.51</v>
          </cell>
          <cell r="AA3822">
            <v>-381866.07</v>
          </cell>
          <cell r="AB3822">
            <v>-73307.13</v>
          </cell>
          <cell r="AC3822">
            <v>404088.45</v>
          </cell>
          <cell r="AD3822">
            <v>404088.45</v>
          </cell>
          <cell r="AE3822">
            <v>455264.74</v>
          </cell>
          <cell r="AF3822">
            <v>462835.37</v>
          </cell>
          <cell r="AG3822">
            <v>462835.37</v>
          </cell>
          <cell r="AH3822">
            <v>462835.37</v>
          </cell>
          <cell r="AI3822">
            <v>462835.37</v>
          </cell>
          <cell r="AJ3822">
            <v>462835.37</v>
          </cell>
          <cell r="AK3822">
            <v>462835.37</v>
          </cell>
          <cell r="AL3822">
            <v>462835.37</v>
          </cell>
          <cell r="AM3822">
            <v>462835.37</v>
          </cell>
          <cell r="AN3822">
            <v>887574.16</v>
          </cell>
          <cell r="AO3822">
            <v>-511960.84</v>
          </cell>
          <cell r="AP3822">
            <v>-511960.84</v>
          </cell>
          <cell r="AQ3822">
            <v>-511960.84</v>
          </cell>
          <cell r="AR3822">
            <v>-511960.84</v>
          </cell>
          <cell r="AS3822">
            <v>-511960.84</v>
          </cell>
          <cell r="AT3822">
            <v>-511960.84</v>
          </cell>
          <cell r="AU3822">
            <v>-511960.84</v>
          </cell>
          <cell r="AV3822">
            <v>-511960.84</v>
          </cell>
          <cell r="AW3822">
            <v>-511960.84</v>
          </cell>
          <cell r="AX3822">
            <v>-511960.84</v>
          </cell>
          <cell r="AY3822">
            <v>-511960.84</v>
          </cell>
          <cell r="AZ3822">
            <v>-511960.84</v>
          </cell>
          <cell r="BA3822">
            <v>-511960.84</v>
          </cell>
          <cell r="BB3822">
            <v>-511960.84</v>
          </cell>
          <cell r="BC3822">
            <v>-511960.84</v>
          </cell>
          <cell r="BD3822">
            <v>0</v>
          </cell>
          <cell r="BE3822">
            <v>0</v>
          </cell>
          <cell r="BF3822">
            <v>0</v>
          </cell>
          <cell r="BG3822">
            <v>0</v>
          </cell>
          <cell r="BH3822">
            <v>0</v>
          </cell>
          <cell r="BI3822">
            <v>0</v>
          </cell>
          <cell r="BJ3822">
            <v>0</v>
          </cell>
          <cell r="BK3822">
            <v>0</v>
          </cell>
          <cell r="BL3822">
            <v>0</v>
          </cell>
        </row>
        <row r="3823">
          <cell r="A3823">
            <v>38</v>
          </cell>
          <cell r="B3823" t="str">
            <v>2.2.05</v>
          </cell>
          <cell r="C3823" t="str">
            <v xml:space="preserve">CONTINGENCIAS FISCAIS                             </v>
          </cell>
          <cell r="D3823">
            <v>3</v>
          </cell>
          <cell r="E3823">
            <v>0</v>
          </cell>
          <cell r="F3823">
            <v>0</v>
          </cell>
          <cell r="G3823">
            <v>0</v>
          </cell>
          <cell r="H3823">
            <v>0</v>
          </cell>
          <cell r="I3823">
            <v>0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  <cell r="O3823">
            <v>0</v>
          </cell>
          <cell r="P3823">
            <v>0</v>
          </cell>
          <cell r="Q3823">
            <v>0</v>
          </cell>
          <cell r="R3823">
            <v>0</v>
          </cell>
          <cell r="S3823">
            <v>0</v>
          </cell>
          <cell r="T3823">
            <v>0</v>
          </cell>
          <cell r="U3823">
            <v>0</v>
          </cell>
          <cell r="V3823">
            <v>0</v>
          </cell>
          <cell r="W3823">
            <v>0</v>
          </cell>
          <cell r="X3823">
            <v>0</v>
          </cell>
          <cell r="Y3823">
            <v>0</v>
          </cell>
          <cell r="Z3823">
            <v>0</v>
          </cell>
          <cell r="AA3823">
            <v>0</v>
          </cell>
          <cell r="AB3823">
            <v>8864153.6799999997</v>
          </cell>
          <cell r="AC3823">
            <v>8879102.1199999992</v>
          </cell>
          <cell r="AD3823">
            <v>8884579.4399999995</v>
          </cell>
          <cell r="AE3823">
            <v>8891172.1899999995</v>
          </cell>
          <cell r="AF3823">
            <v>8895812.7400000002</v>
          </cell>
          <cell r="AG3823">
            <v>8901251.1899999995</v>
          </cell>
          <cell r="AH3823">
            <v>8905234.7799999993</v>
          </cell>
          <cell r="AI3823">
            <v>10404702.75</v>
          </cell>
          <cell r="AJ3823">
            <v>10413377.48</v>
          </cell>
          <cell r="AK3823">
            <v>11516963.790000001</v>
          </cell>
          <cell r="AL3823">
            <v>11521699.49</v>
          </cell>
          <cell r="AM3823">
            <v>11529058.01</v>
          </cell>
          <cell r="AN3823">
            <v>10575117.41</v>
          </cell>
          <cell r="AO3823">
            <v>10840834.76</v>
          </cell>
          <cell r="AP3823">
            <v>12366976.26</v>
          </cell>
          <cell r="AQ3823">
            <v>12837045.810000001</v>
          </cell>
          <cell r="AR3823">
            <v>13289541.880000001</v>
          </cell>
          <cell r="AS3823">
            <v>13998256.789999999</v>
          </cell>
          <cell r="AT3823">
            <v>14333408.960000001</v>
          </cell>
          <cell r="AU3823">
            <v>14890205.6</v>
          </cell>
          <cell r="AV3823">
            <v>15311959.310000001</v>
          </cell>
          <cell r="AW3823">
            <v>15667344.109999999</v>
          </cell>
          <cell r="AX3823">
            <v>15942663.359999999</v>
          </cell>
          <cell r="AY3823">
            <v>16330715.859999999</v>
          </cell>
          <cell r="AZ3823">
            <v>16594870.060000001</v>
          </cell>
          <cell r="BA3823">
            <v>16604701.67</v>
          </cell>
          <cell r="BB3823">
            <v>16611774.35</v>
          </cell>
          <cell r="BC3823">
            <v>16617083.560000001</v>
          </cell>
          <cell r="BD3823">
            <v>0</v>
          </cell>
          <cell r="BE3823">
            <v>0</v>
          </cell>
          <cell r="BF3823">
            <v>0</v>
          </cell>
          <cell r="BG3823">
            <v>0</v>
          </cell>
          <cell r="BH3823">
            <v>0</v>
          </cell>
          <cell r="BI3823">
            <v>0</v>
          </cell>
          <cell r="BJ3823">
            <v>0</v>
          </cell>
          <cell r="BK3823">
            <v>0</v>
          </cell>
          <cell r="BL3823">
            <v>0</v>
          </cell>
        </row>
        <row r="3824">
          <cell r="B3824" t="str">
            <v>2.2.05.01</v>
          </cell>
          <cell r="C3824" t="str">
            <v xml:space="preserve">MULTA RESCISORIA 10% FGTS                         </v>
          </cell>
          <cell r="D3824">
            <v>4</v>
          </cell>
          <cell r="E3824">
            <v>0</v>
          </cell>
          <cell r="F3824">
            <v>0</v>
          </cell>
          <cell r="G3824">
            <v>0</v>
          </cell>
          <cell r="H3824">
            <v>0</v>
          </cell>
          <cell r="I3824">
            <v>0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  <cell r="O3824">
            <v>0</v>
          </cell>
          <cell r="P3824">
            <v>0</v>
          </cell>
          <cell r="Q3824">
            <v>0</v>
          </cell>
          <cell r="R3824">
            <v>0</v>
          </cell>
          <cell r="S3824">
            <v>0</v>
          </cell>
          <cell r="T3824">
            <v>0</v>
          </cell>
          <cell r="U3824">
            <v>0</v>
          </cell>
          <cell r="V3824">
            <v>0</v>
          </cell>
          <cell r="W3824">
            <v>0</v>
          </cell>
          <cell r="X3824">
            <v>0</v>
          </cell>
          <cell r="Y3824">
            <v>0</v>
          </cell>
          <cell r="Z3824">
            <v>0</v>
          </cell>
          <cell r="AA3824">
            <v>0</v>
          </cell>
          <cell r="AB3824">
            <v>515.76</v>
          </cell>
          <cell r="AC3824">
            <v>4604.0600000000004</v>
          </cell>
          <cell r="AD3824">
            <v>6281.08</v>
          </cell>
          <cell r="AE3824">
            <v>9109.1</v>
          </cell>
          <cell r="AF3824">
            <v>10084.700000000001</v>
          </cell>
          <cell r="AG3824">
            <v>12655.04</v>
          </cell>
          <cell r="AH3824">
            <v>12611.02</v>
          </cell>
          <cell r="AI3824">
            <v>12736.89</v>
          </cell>
          <cell r="AJ3824">
            <v>14274.14</v>
          </cell>
          <cell r="AK3824">
            <v>14897.45</v>
          </cell>
          <cell r="AL3824">
            <v>15156.07</v>
          </cell>
          <cell r="AM3824">
            <v>19487.830000000002</v>
          </cell>
          <cell r="AN3824">
            <v>25196.32</v>
          </cell>
          <cell r="AO3824">
            <v>26307.64</v>
          </cell>
          <cell r="AP3824">
            <v>26933.74</v>
          </cell>
          <cell r="AQ3824">
            <v>27129.67</v>
          </cell>
          <cell r="AR3824">
            <v>29364.83</v>
          </cell>
          <cell r="AS3824">
            <v>29418.18</v>
          </cell>
          <cell r="AT3824">
            <v>29597.39</v>
          </cell>
          <cell r="AU3824">
            <v>29629.78</v>
          </cell>
          <cell r="AV3824">
            <v>29954.95</v>
          </cell>
          <cell r="AW3824">
            <v>30335.33</v>
          </cell>
          <cell r="AX3824">
            <v>30529.66</v>
          </cell>
          <cell r="AY3824">
            <v>30547.13</v>
          </cell>
          <cell r="AZ3824">
            <v>37379.879999999997</v>
          </cell>
          <cell r="BA3824">
            <v>37634.54</v>
          </cell>
          <cell r="BB3824">
            <v>38510.26</v>
          </cell>
          <cell r="BC3824">
            <v>40654.1</v>
          </cell>
          <cell r="BD3824">
            <v>0</v>
          </cell>
          <cell r="BE3824">
            <v>0</v>
          </cell>
          <cell r="BF3824">
            <v>0</v>
          </cell>
          <cell r="BG3824">
            <v>0</v>
          </cell>
          <cell r="BH3824">
            <v>0</v>
          </cell>
          <cell r="BI3824">
            <v>0</v>
          </cell>
          <cell r="BJ3824">
            <v>0</v>
          </cell>
          <cell r="BK3824">
            <v>0</v>
          </cell>
          <cell r="BL3824">
            <v>0</v>
          </cell>
        </row>
        <row r="3825">
          <cell r="B3825" t="str">
            <v>2.2.05.01.00001</v>
          </cell>
          <cell r="C3825" t="str">
            <v xml:space="preserve">MULTA RESCISORIA 10% FGTS                         </v>
          </cell>
          <cell r="D3825">
            <v>5</v>
          </cell>
          <cell r="E3825">
            <v>0</v>
          </cell>
          <cell r="F3825">
            <v>0</v>
          </cell>
          <cell r="G3825">
            <v>0</v>
          </cell>
          <cell r="H3825">
            <v>0</v>
          </cell>
          <cell r="I3825">
            <v>0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  <cell r="O3825">
            <v>0</v>
          </cell>
          <cell r="P3825">
            <v>0</v>
          </cell>
          <cell r="Q3825">
            <v>0</v>
          </cell>
          <cell r="R3825">
            <v>0</v>
          </cell>
          <cell r="S3825">
            <v>0</v>
          </cell>
          <cell r="T3825">
            <v>0</v>
          </cell>
          <cell r="U3825">
            <v>0</v>
          </cell>
          <cell r="V3825">
            <v>0</v>
          </cell>
          <cell r="W3825">
            <v>0</v>
          </cell>
          <cell r="X3825">
            <v>0</v>
          </cell>
          <cell r="Y3825">
            <v>0</v>
          </cell>
          <cell r="Z3825">
            <v>0</v>
          </cell>
          <cell r="AA3825">
            <v>0</v>
          </cell>
          <cell r="AB3825">
            <v>515.76</v>
          </cell>
          <cell r="AC3825">
            <v>4604.0600000000004</v>
          </cell>
          <cell r="AD3825">
            <v>6281.08</v>
          </cell>
          <cell r="AE3825">
            <v>9109.1</v>
          </cell>
          <cell r="AF3825">
            <v>10084.700000000001</v>
          </cell>
          <cell r="AG3825">
            <v>12655.04</v>
          </cell>
          <cell r="AH3825">
            <v>12611.02</v>
          </cell>
          <cell r="AI3825">
            <v>12736.89</v>
          </cell>
          <cell r="AJ3825">
            <v>14274.14</v>
          </cell>
          <cell r="AK3825">
            <v>14897.45</v>
          </cell>
          <cell r="AL3825">
            <v>15156.07</v>
          </cell>
          <cell r="AM3825">
            <v>19487.830000000002</v>
          </cell>
          <cell r="AN3825">
            <v>25196.32</v>
          </cell>
          <cell r="AO3825">
            <v>26307.64</v>
          </cell>
          <cell r="AP3825">
            <v>26933.74</v>
          </cell>
          <cell r="AQ3825">
            <v>27129.67</v>
          </cell>
          <cell r="AR3825">
            <v>29364.83</v>
          </cell>
          <cell r="AS3825">
            <v>29418.18</v>
          </cell>
          <cell r="AT3825">
            <v>29597.39</v>
          </cell>
          <cell r="AU3825">
            <v>29629.78</v>
          </cell>
          <cell r="AV3825">
            <v>29954.95</v>
          </cell>
          <cell r="AW3825">
            <v>30335.33</v>
          </cell>
          <cell r="AX3825">
            <v>30529.66</v>
          </cell>
          <cell r="AY3825">
            <v>30547.13</v>
          </cell>
          <cell r="AZ3825">
            <v>37379.879999999997</v>
          </cell>
          <cell r="BA3825">
            <v>37634.54</v>
          </cell>
          <cell r="BB3825">
            <v>38510.26</v>
          </cell>
          <cell r="BC3825">
            <v>40654.1</v>
          </cell>
          <cell r="BD3825">
            <v>0</v>
          </cell>
          <cell r="BE3825">
            <v>0</v>
          </cell>
          <cell r="BF3825">
            <v>0</v>
          </cell>
          <cell r="BG3825">
            <v>0</v>
          </cell>
          <cell r="BH3825">
            <v>0</v>
          </cell>
          <cell r="BI3825">
            <v>0</v>
          </cell>
          <cell r="BJ3825">
            <v>0</v>
          </cell>
          <cell r="BK3825">
            <v>0</v>
          </cell>
          <cell r="BL3825">
            <v>0</v>
          </cell>
        </row>
        <row r="3826">
          <cell r="B3826" t="str">
            <v>2.2.05.02</v>
          </cell>
          <cell r="C3826" t="str">
            <v xml:space="preserve">COMPL.FGTS 0,5%                                   </v>
          </cell>
          <cell r="D3826">
            <v>4</v>
          </cell>
          <cell r="E3826">
            <v>0</v>
          </cell>
          <cell r="F3826">
            <v>0</v>
          </cell>
          <cell r="G3826">
            <v>0</v>
          </cell>
          <cell r="H3826">
            <v>0</v>
          </cell>
          <cell r="I3826">
            <v>0</v>
          </cell>
          <cell r="J3826">
            <v>0</v>
          </cell>
          <cell r="K3826">
            <v>0</v>
          </cell>
          <cell r="L3826">
            <v>0</v>
          </cell>
          <cell r="M3826">
            <v>0</v>
          </cell>
          <cell r="N3826">
            <v>0</v>
          </cell>
          <cell r="O3826">
            <v>0</v>
          </cell>
          <cell r="P3826">
            <v>0</v>
          </cell>
          <cell r="Q3826">
            <v>0</v>
          </cell>
          <cell r="R3826">
            <v>0</v>
          </cell>
          <cell r="S3826">
            <v>0</v>
          </cell>
          <cell r="T3826">
            <v>0</v>
          </cell>
          <cell r="U3826">
            <v>0</v>
          </cell>
          <cell r="V3826">
            <v>0</v>
          </cell>
          <cell r="W3826">
            <v>0</v>
          </cell>
          <cell r="X3826">
            <v>0</v>
          </cell>
          <cell r="Y3826">
            <v>0</v>
          </cell>
          <cell r="Z3826">
            <v>0</v>
          </cell>
          <cell r="AA3826">
            <v>0</v>
          </cell>
          <cell r="AB3826">
            <v>2688.46</v>
          </cell>
          <cell r="AC3826">
            <v>13548.6</v>
          </cell>
          <cell r="AD3826">
            <v>17348.900000000001</v>
          </cell>
          <cell r="AE3826">
            <v>21113.63</v>
          </cell>
          <cell r="AF3826">
            <v>24778.58</v>
          </cell>
          <cell r="AG3826">
            <v>27646.69</v>
          </cell>
          <cell r="AH3826">
            <v>31674.3</v>
          </cell>
          <cell r="AI3826">
            <v>36547.32</v>
          </cell>
          <cell r="AJ3826">
            <v>43684.800000000003</v>
          </cell>
          <cell r="AK3826">
            <v>48314.03</v>
          </cell>
          <cell r="AL3826">
            <v>52791.11</v>
          </cell>
          <cell r="AM3826">
            <v>55817.87</v>
          </cell>
          <cell r="AN3826">
            <v>63000.23</v>
          </cell>
          <cell r="AO3826">
            <v>67494.94</v>
          </cell>
          <cell r="AP3826">
            <v>73229.89</v>
          </cell>
          <cell r="AQ3826">
            <v>78001.03</v>
          </cell>
          <cell r="AR3826">
            <v>104293.92</v>
          </cell>
          <cell r="AS3826">
            <v>109493.27</v>
          </cell>
          <cell r="AT3826">
            <v>116155.55</v>
          </cell>
          <cell r="AU3826">
            <v>123531.69</v>
          </cell>
          <cell r="AV3826">
            <v>128852.55</v>
          </cell>
          <cell r="AW3826">
            <v>135285.68</v>
          </cell>
          <cell r="AX3826">
            <v>143879.94</v>
          </cell>
          <cell r="AY3826">
            <v>152134.45000000001</v>
          </cell>
          <cell r="AZ3826">
            <v>166240.45000000001</v>
          </cell>
          <cell r="BA3826">
            <v>175817.4</v>
          </cell>
          <cell r="BB3826">
            <v>182014.36</v>
          </cell>
          <cell r="BC3826">
            <v>185179.73</v>
          </cell>
          <cell r="BD3826">
            <v>0</v>
          </cell>
          <cell r="BE3826">
            <v>0</v>
          </cell>
          <cell r="BF3826">
            <v>0</v>
          </cell>
          <cell r="BG3826">
            <v>0</v>
          </cell>
          <cell r="BH3826">
            <v>0</v>
          </cell>
          <cell r="BI3826">
            <v>0</v>
          </cell>
          <cell r="BJ3826">
            <v>0</v>
          </cell>
          <cell r="BK3826">
            <v>0</v>
          </cell>
          <cell r="BL3826">
            <v>0</v>
          </cell>
        </row>
        <row r="3827">
          <cell r="B3827" t="str">
            <v>2.2.05.02.00001</v>
          </cell>
          <cell r="C3827" t="str">
            <v xml:space="preserve">COMPL.FGTS 0,5%                                   </v>
          </cell>
          <cell r="D3827">
            <v>5</v>
          </cell>
          <cell r="E3827">
            <v>0</v>
          </cell>
          <cell r="F3827">
            <v>0</v>
          </cell>
          <cell r="G3827">
            <v>0</v>
          </cell>
          <cell r="H3827">
            <v>0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  <cell r="O3827">
            <v>0</v>
          </cell>
          <cell r="P3827">
            <v>0</v>
          </cell>
          <cell r="Q3827">
            <v>0</v>
          </cell>
          <cell r="R3827">
            <v>0</v>
          </cell>
          <cell r="S3827">
            <v>0</v>
          </cell>
          <cell r="T3827">
            <v>0</v>
          </cell>
          <cell r="U3827">
            <v>0</v>
          </cell>
          <cell r="V3827">
            <v>0</v>
          </cell>
          <cell r="W3827">
            <v>0</v>
          </cell>
          <cell r="X3827">
            <v>0</v>
          </cell>
          <cell r="Y3827">
            <v>0</v>
          </cell>
          <cell r="Z3827">
            <v>0</v>
          </cell>
          <cell r="AA3827">
            <v>0</v>
          </cell>
          <cell r="AB3827">
            <v>2688.46</v>
          </cell>
          <cell r="AC3827">
            <v>13548.6</v>
          </cell>
          <cell r="AD3827">
            <v>17348.900000000001</v>
          </cell>
          <cell r="AE3827">
            <v>21113.63</v>
          </cell>
          <cell r="AF3827">
            <v>24778.58</v>
          </cell>
          <cell r="AG3827">
            <v>27646.69</v>
          </cell>
          <cell r="AH3827">
            <v>31674.3</v>
          </cell>
          <cell r="AI3827">
            <v>36547.32</v>
          </cell>
          <cell r="AJ3827">
            <v>43684.800000000003</v>
          </cell>
          <cell r="AK3827">
            <v>48314.03</v>
          </cell>
          <cell r="AL3827">
            <v>52791.11</v>
          </cell>
          <cell r="AM3827">
            <v>55817.87</v>
          </cell>
          <cell r="AN3827">
            <v>63000.23</v>
          </cell>
          <cell r="AO3827">
            <v>67494.94</v>
          </cell>
          <cell r="AP3827">
            <v>73229.89</v>
          </cell>
          <cell r="AQ3827">
            <v>78001.03</v>
          </cell>
          <cell r="AR3827">
            <v>104293.92</v>
          </cell>
          <cell r="AS3827">
            <v>109493.27</v>
          </cell>
          <cell r="AT3827">
            <v>116155.55</v>
          </cell>
          <cell r="AU3827">
            <v>123531.69</v>
          </cell>
          <cell r="AV3827">
            <v>128852.55</v>
          </cell>
          <cell r="AW3827">
            <v>135285.68</v>
          </cell>
          <cell r="AX3827">
            <v>143879.94</v>
          </cell>
          <cell r="AY3827">
            <v>152134.45000000001</v>
          </cell>
          <cell r="AZ3827">
            <v>166240.45000000001</v>
          </cell>
          <cell r="BA3827">
            <v>175817.4</v>
          </cell>
          <cell r="BB3827">
            <v>182014.36</v>
          </cell>
          <cell r="BC3827">
            <v>185179.73</v>
          </cell>
          <cell r="BD3827">
            <v>0</v>
          </cell>
          <cell r="BE3827">
            <v>0</v>
          </cell>
          <cell r="BF3827">
            <v>0</v>
          </cell>
          <cell r="BG3827">
            <v>0</v>
          </cell>
          <cell r="BH3827">
            <v>0</v>
          </cell>
          <cell r="BI3827">
            <v>0</v>
          </cell>
          <cell r="BJ3827">
            <v>0</v>
          </cell>
          <cell r="BK3827">
            <v>0</v>
          </cell>
          <cell r="BL3827">
            <v>0</v>
          </cell>
        </row>
        <row r="3828">
          <cell r="B3828" t="str">
            <v>2.2.05.03</v>
          </cell>
          <cell r="C3828" t="str">
            <v xml:space="preserve">PIS                                               </v>
          </cell>
          <cell r="D3828">
            <v>4</v>
          </cell>
          <cell r="E3828">
            <v>0</v>
          </cell>
          <cell r="F3828">
            <v>0</v>
          </cell>
          <cell r="G3828">
            <v>0</v>
          </cell>
          <cell r="H3828">
            <v>0</v>
          </cell>
          <cell r="I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  <cell r="T3828">
            <v>0</v>
          </cell>
          <cell r="U3828">
            <v>0</v>
          </cell>
          <cell r="V3828">
            <v>0</v>
          </cell>
          <cell r="W3828">
            <v>0</v>
          </cell>
          <cell r="X3828">
            <v>0</v>
          </cell>
          <cell r="Y3828">
            <v>0</v>
          </cell>
          <cell r="Z3828">
            <v>0</v>
          </cell>
          <cell r="AA3828">
            <v>0</v>
          </cell>
          <cell r="AB3828">
            <v>706447.16</v>
          </cell>
          <cell r="AC3828">
            <v>706447.16</v>
          </cell>
          <cell r="AD3828">
            <v>706447.16</v>
          </cell>
          <cell r="AE3828">
            <v>706447.16</v>
          </cell>
          <cell r="AF3828">
            <v>706447.16</v>
          </cell>
          <cell r="AG3828">
            <v>706447.16</v>
          </cell>
          <cell r="AH3828">
            <v>706447.16</v>
          </cell>
          <cell r="AI3828">
            <v>972585.51</v>
          </cell>
          <cell r="AJ3828">
            <v>972585.51</v>
          </cell>
          <cell r="AK3828">
            <v>1168179.18</v>
          </cell>
          <cell r="AL3828">
            <v>1168179.18</v>
          </cell>
          <cell r="AM3828">
            <v>1168179.18</v>
          </cell>
          <cell r="AN3828">
            <v>1080273.73</v>
          </cell>
          <cell r="AO3828">
            <v>1160163.5900000001</v>
          </cell>
          <cell r="AP3828">
            <v>1685392.68</v>
          </cell>
          <cell r="AQ3828">
            <v>1837379.56</v>
          </cell>
          <cell r="AR3828">
            <v>1975126.87</v>
          </cell>
          <cell r="AS3828">
            <v>2211407.7599999998</v>
          </cell>
          <cell r="AT3828">
            <v>2313857.2599999998</v>
          </cell>
          <cell r="AU3828">
            <v>2495538.0299999998</v>
          </cell>
          <cell r="AV3828">
            <v>2628356.94</v>
          </cell>
          <cell r="AW3828">
            <v>2739421.89</v>
          </cell>
          <cell r="AX3828">
            <v>2822017.42</v>
          </cell>
          <cell r="AY3828">
            <v>2945083.6</v>
          </cell>
          <cell r="AZ3828">
            <v>3021830.47</v>
          </cell>
          <cell r="BA3828">
            <v>3021830.47</v>
          </cell>
          <cell r="BB3828">
            <v>3021830.47</v>
          </cell>
          <cell r="BC3828">
            <v>3021830.47</v>
          </cell>
          <cell r="BD3828">
            <v>0</v>
          </cell>
          <cell r="BE3828">
            <v>0</v>
          </cell>
          <cell r="BF3828">
            <v>0</v>
          </cell>
          <cell r="BG3828">
            <v>0</v>
          </cell>
          <cell r="BH3828">
            <v>0</v>
          </cell>
          <cell r="BI3828">
            <v>0</v>
          </cell>
          <cell r="BJ3828">
            <v>0</v>
          </cell>
          <cell r="BK3828">
            <v>0</v>
          </cell>
          <cell r="BL3828">
            <v>0</v>
          </cell>
        </row>
        <row r="3829">
          <cell r="B3829" t="str">
            <v>2.2.05.03.00001</v>
          </cell>
          <cell r="C3829" t="str">
            <v xml:space="preserve">PIS                                               </v>
          </cell>
          <cell r="D3829">
            <v>5</v>
          </cell>
          <cell r="E3829">
            <v>0</v>
          </cell>
          <cell r="F3829">
            <v>0</v>
          </cell>
          <cell r="G3829">
            <v>0</v>
          </cell>
          <cell r="H3829">
            <v>0</v>
          </cell>
          <cell r="I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>
            <v>0</v>
          </cell>
          <cell r="S3829">
            <v>0</v>
          </cell>
          <cell r="T3829">
            <v>0</v>
          </cell>
          <cell r="U3829">
            <v>0</v>
          </cell>
          <cell r="V3829">
            <v>0</v>
          </cell>
          <cell r="W3829">
            <v>0</v>
          </cell>
          <cell r="X3829">
            <v>0</v>
          </cell>
          <cell r="Y3829">
            <v>0</v>
          </cell>
          <cell r="Z3829">
            <v>0</v>
          </cell>
          <cell r="AA3829">
            <v>0</v>
          </cell>
          <cell r="AB3829">
            <v>706447.16</v>
          </cell>
          <cell r="AC3829">
            <v>706447.16</v>
          </cell>
          <cell r="AD3829">
            <v>706447.16</v>
          </cell>
          <cell r="AE3829">
            <v>706447.16</v>
          </cell>
          <cell r="AF3829">
            <v>706447.16</v>
          </cell>
          <cell r="AG3829">
            <v>706447.16</v>
          </cell>
          <cell r="AH3829">
            <v>706447.16</v>
          </cell>
          <cell r="AI3829">
            <v>972585.51</v>
          </cell>
          <cell r="AJ3829">
            <v>972585.51</v>
          </cell>
          <cell r="AK3829">
            <v>1168179.18</v>
          </cell>
          <cell r="AL3829">
            <v>1168179.18</v>
          </cell>
          <cell r="AM3829">
            <v>1168179.18</v>
          </cell>
          <cell r="AN3829">
            <v>1080273.73</v>
          </cell>
          <cell r="AO3829">
            <v>1160163.5900000001</v>
          </cell>
          <cell r="AP3829">
            <v>1685392.68</v>
          </cell>
          <cell r="AQ3829">
            <v>1837379.56</v>
          </cell>
          <cell r="AR3829">
            <v>1975126.87</v>
          </cell>
          <cell r="AS3829">
            <v>2211407.7599999998</v>
          </cell>
          <cell r="AT3829">
            <v>2313857.2599999998</v>
          </cell>
          <cell r="AU3829">
            <v>2495538.0299999998</v>
          </cell>
          <cell r="AV3829">
            <v>2628356.94</v>
          </cell>
          <cell r="AW3829">
            <v>2739421.89</v>
          </cell>
          <cell r="AX3829">
            <v>2822017.42</v>
          </cell>
          <cell r="AY3829">
            <v>2945083.6</v>
          </cell>
          <cell r="AZ3829">
            <v>3021830.47</v>
          </cell>
          <cell r="BA3829">
            <v>3021830.47</v>
          </cell>
          <cell r="BB3829">
            <v>3021830.47</v>
          </cell>
          <cell r="BC3829">
            <v>3021830.47</v>
          </cell>
          <cell r="BD3829">
            <v>0</v>
          </cell>
          <cell r="BE3829">
            <v>0</v>
          </cell>
          <cell r="BF3829">
            <v>0</v>
          </cell>
          <cell r="BG3829">
            <v>0</v>
          </cell>
          <cell r="BH3829">
            <v>0</v>
          </cell>
          <cell r="BI3829">
            <v>0</v>
          </cell>
          <cell r="BJ3829">
            <v>0</v>
          </cell>
          <cell r="BK3829">
            <v>0</v>
          </cell>
          <cell r="BL3829">
            <v>0</v>
          </cell>
        </row>
        <row r="3830">
          <cell r="B3830" t="str">
            <v>2.2.05.04</v>
          </cell>
          <cell r="C3830" t="str">
            <v xml:space="preserve">COFINS                                            </v>
          </cell>
          <cell r="D3830">
            <v>4</v>
          </cell>
          <cell r="E3830">
            <v>0</v>
          </cell>
          <cell r="F3830">
            <v>0</v>
          </cell>
          <cell r="G3830">
            <v>0</v>
          </cell>
          <cell r="H3830">
            <v>0</v>
          </cell>
          <cell r="I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>
            <v>0</v>
          </cell>
          <cell r="S3830">
            <v>0</v>
          </cell>
          <cell r="T3830">
            <v>0</v>
          </cell>
          <cell r="U3830">
            <v>0</v>
          </cell>
          <cell r="V3830">
            <v>0</v>
          </cell>
          <cell r="W3830">
            <v>0</v>
          </cell>
          <cell r="X3830">
            <v>0</v>
          </cell>
          <cell r="Y3830">
            <v>0</v>
          </cell>
          <cell r="Z3830">
            <v>0</v>
          </cell>
          <cell r="AA3830">
            <v>0</v>
          </cell>
          <cell r="AB3830">
            <v>8154502.2999999998</v>
          </cell>
          <cell r="AC3830">
            <v>8154502.2999999998</v>
          </cell>
          <cell r="AD3830">
            <v>8154502.2999999998</v>
          </cell>
          <cell r="AE3830">
            <v>8154502.2999999998</v>
          </cell>
          <cell r="AF3830">
            <v>8154502.2999999998</v>
          </cell>
          <cell r="AG3830">
            <v>8154502.2999999998</v>
          </cell>
          <cell r="AH3830">
            <v>8154502.2999999998</v>
          </cell>
          <cell r="AI3830">
            <v>9382833.0299999993</v>
          </cell>
          <cell r="AJ3830">
            <v>9382833.0299999993</v>
          </cell>
          <cell r="AK3830">
            <v>10285573.129999999</v>
          </cell>
          <cell r="AL3830">
            <v>10285573.129999999</v>
          </cell>
          <cell r="AM3830">
            <v>10285573.129999999</v>
          </cell>
          <cell r="AN3830">
            <v>9406647.129999999</v>
          </cell>
          <cell r="AO3830">
            <v>9586868.5899999999</v>
          </cell>
          <cell r="AP3830">
            <v>10581419.949999999</v>
          </cell>
          <cell r="AQ3830">
            <v>10894535.550000001</v>
          </cell>
          <cell r="AR3830">
            <v>11180756.26</v>
          </cell>
          <cell r="AS3830">
            <v>11647937.58</v>
          </cell>
          <cell r="AT3830">
            <v>11873798.76</v>
          </cell>
          <cell r="AU3830">
            <v>12241506.1</v>
          </cell>
          <cell r="AV3830">
            <v>12524794.869999999</v>
          </cell>
          <cell r="AW3830">
            <v>12762301.210000001</v>
          </cell>
          <cell r="AX3830">
            <v>12946236.34</v>
          </cell>
          <cell r="AY3830">
            <v>13202950.68</v>
          </cell>
          <cell r="AZ3830">
            <v>13369419.26</v>
          </cell>
          <cell r="BA3830">
            <v>13369419.26</v>
          </cell>
          <cell r="BB3830">
            <v>13369419.26</v>
          </cell>
          <cell r="BC3830">
            <v>13369419.26</v>
          </cell>
          <cell r="BD3830">
            <v>0</v>
          </cell>
          <cell r="BE3830">
            <v>0</v>
          </cell>
          <cell r="BF3830">
            <v>0</v>
          </cell>
          <cell r="BG3830">
            <v>0</v>
          </cell>
          <cell r="BH3830">
            <v>0</v>
          </cell>
          <cell r="BI3830">
            <v>0</v>
          </cell>
          <cell r="BJ3830">
            <v>0</v>
          </cell>
          <cell r="BK3830">
            <v>0</v>
          </cell>
          <cell r="BL3830">
            <v>0</v>
          </cell>
        </row>
        <row r="3831">
          <cell r="B3831" t="str">
            <v>2.2.05.04.00001</v>
          </cell>
          <cell r="C3831" t="str">
            <v xml:space="preserve">COFINS                                            </v>
          </cell>
          <cell r="D3831">
            <v>5</v>
          </cell>
          <cell r="E3831">
            <v>0</v>
          </cell>
          <cell r="F3831">
            <v>0</v>
          </cell>
          <cell r="G3831">
            <v>0</v>
          </cell>
          <cell r="H3831">
            <v>0</v>
          </cell>
          <cell r="I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>
            <v>0</v>
          </cell>
          <cell r="S3831">
            <v>0</v>
          </cell>
          <cell r="T3831">
            <v>0</v>
          </cell>
          <cell r="U3831">
            <v>0</v>
          </cell>
          <cell r="V3831">
            <v>0</v>
          </cell>
          <cell r="W3831">
            <v>0</v>
          </cell>
          <cell r="X3831">
            <v>0</v>
          </cell>
          <cell r="Y3831">
            <v>0</v>
          </cell>
          <cell r="Z3831">
            <v>0</v>
          </cell>
          <cell r="AA3831">
            <v>0</v>
          </cell>
          <cell r="AB3831">
            <v>8154502.2999999998</v>
          </cell>
          <cell r="AC3831">
            <v>8154502.2999999998</v>
          </cell>
          <cell r="AD3831">
            <v>8154502.2999999998</v>
          </cell>
          <cell r="AE3831">
            <v>8154502.2999999998</v>
          </cell>
          <cell r="AF3831">
            <v>8154502.2999999998</v>
          </cell>
          <cell r="AG3831">
            <v>8154502.2999999998</v>
          </cell>
          <cell r="AH3831">
            <v>8154502.2999999998</v>
          </cell>
          <cell r="AI3831">
            <v>9382833.0299999993</v>
          </cell>
          <cell r="AJ3831">
            <v>9382833.0299999993</v>
          </cell>
          <cell r="AK3831">
            <v>10285573.129999999</v>
          </cell>
          <cell r="AL3831">
            <v>10285573.129999999</v>
          </cell>
          <cell r="AM3831">
            <v>10285573.129999999</v>
          </cell>
          <cell r="AN3831">
            <v>9406647.129999999</v>
          </cell>
          <cell r="AO3831">
            <v>9586868.5899999999</v>
          </cell>
          <cell r="AP3831">
            <v>10581419.949999999</v>
          </cell>
          <cell r="AQ3831">
            <v>10894535.550000001</v>
          </cell>
          <cell r="AR3831">
            <v>11180756.26</v>
          </cell>
          <cell r="AS3831">
            <v>11647937.58</v>
          </cell>
          <cell r="AT3831">
            <v>11873798.76</v>
          </cell>
          <cell r="AU3831">
            <v>12241506.1</v>
          </cell>
          <cell r="AV3831">
            <v>12524794.869999999</v>
          </cell>
          <cell r="AW3831">
            <v>12762301.210000001</v>
          </cell>
          <cell r="AX3831">
            <v>12946236.34</v>
          </cell>
          <cell r="AY3831">
            <v>13202950.68</v>
          </cell>
          <cell r="AZ3831">
            <v>13369419.26</v>
          </cell>
          <cell r="BA3831">
            <v>13369419.26</v>
          </cell>
          <cell r="BB3831">
            <v>13369419.26</v>
          </cell>
          <cell r="BC3831">
            <v>13369419.26</v>
          </cell>
          <cell r="BD3831">
            <v>0</v>
          </cell>
          <cell r="BE3831">
            <v>0</v>
          </cell>
          <cell r="BF3831">
            <v>0</v>
          </cell>
          <cell r="BG3831">
            <v>0</v>
          </cell>
          <cell r="BH3831">
            <v>0</v>
          </cell>
          <cell r="BI3831">
            <v>0</v>
          </cell>
          <cell r="BJ3831">
            <v>0</v>
          </cell>
          <cell r="BK3831">
            <v>0</v>
          </cell>
          <cell r="BL3831">
            <v>0</v>
          </cell>
        </row>
        <row r="3832">
          <cell r="B3832" t="str">
            <v>2.3</v>
          </cell>
          <cell r="C3832" t="str">
            <v xml:space="preserve">RESULTADO EXERCICIOS FUTUROS                      </v>
          </cell>
          <cell r="D3832">
            <v>2</v>
          </cell>
          <cell r="E3832">
            <v>0</v>
          </cell>
          <cell r="F3832">
            <v>0</v>
          </cell>
          <cell r="G3832">
            <v>0</v>
          </cell>
          <cell r="H3832">
            <v>0</v>
          </cell>
          <cell r="I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  <cell r="O3832">
            <v>0</v>
          </cell>
          <cell r="P3832">
            <v>0</v>
          </cell>
          <cell r="AO3832">
            <v>0</v>
          </cell>
          <cell r="AP3832">
            <v>0</v>
          </cell>
          <cell r="AQ3832">
            <v>0</v>
          </cell>
          <cell r="AR3832">
            <v>0</v>
          </cell>
          <cell r="AS3832">
            <v>0</v>
          </cell>
          <cell r="AT3832">
            <v>0</v>
          </cell>
          <cell r="AU3832">
            <v>0</v>
          </cell>
          <cell r="AV3832">
            <v>0</v>
          </cell>
          <cell r="AW3832">
            <v>0</v>
          </cell>
          <cell r="AX3832">
            <v>0</v>
          </cell>
          <cell r="AY3832">
            <v>0</v>
          </cell>
          <cell r="AZ3832">
            <v>0</v>
          </cell>
          <cell r="BA3832">
            <v>0</v>
          </cell>
          <cell r="BB3832">
            <v>0</v>
          </cell>
          <cell r="BC3832">
            <v>0</v>
          </cell>
          <cell r="BD3832">
            <v>0</v>
          </cell>
          <cell r="BE3832">
            <v>0</v>
          </cell>
          <cell r="BF3832">
            <v>0</v>
          </cell>
          <cell r="BG3832">
            <v>0</v>
          </cell>
          <cell r="BH3832">
            <v>0</v>
          </cell>
          <cell r="BI3832">
            <v>0</v>
          </cell>
          <cell r="BJ3832">
            <v>0</v>
          </cell>
          <cell r="BK3832">
            <v>0</v>
          </cell>
          <cell r="BL3832">
            <v>0</v>
          </cell>
        </row>
        <row r="3833">
          <cell r="B3833" t="str">
            <v>2.4</v>
          </cell>
          <cell r="C3833" t="str">
            <v xml:space="preserve">PATRIMONIO LIQUIDO                                </v>
          </cell>
          <cell r="D3833">
            <v>2</v>
          </cell>
          <cell r="E3833">
            <v>0</v>
          </cell>
          <cell r="F3833">
            <v>0</v>
          </cell>
          <cell r="G3833">
            <v>0</v>
          </cell>
          <cell r="H3833">
            <v>0</v>
          </cell>
          <cell r="I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>
            <v>0</v>
          </cell>
          <cell r="P3833">
            <v>0</v>
          </cell>
          <cell r="Q3833">
            <v>48754478.649999999</v>
          </cell>
          <cell r="R3833">
            <v>48754478.649999999</v>
          </cell>
          <cell r="S3833">
            <v>51481278.649999999</v>
          </cell>
          <cell r="T3833">
            <v>51481278.649999999</v>
          </cell>
          <cell r="U3833">
            <v>51481278.649999999</v>
          </cell>
          <cell r="V3833">
            <v>51481278.649999999</v>
          </cell>
          <cell r="W3833">
            <v>51481278.649999999</v>
          </cell>
          <cell r="X3833">
            <v>51481278.649999999</v>
          </cell>
          <cell r="Y3833">
            <v>51481278.649999999</v>
          </cell>
          <cell r="Z3833">
            <v>51481278.649999999</v>
          </cell>
          <cell r="AA3833">
            <v>52688116.390000001</v>
          </cell>
          <cell r="AB3833">
            <v>51449425.600000001</v>
          </cell>
          <cell r="AC3833">
            <v>55004124.079999998</v>
          </cell>
          <cell r="AD3833">
            <v>55004124.079999998</v>
          </cell>
          <cell r="AE3833">
            <v>55004124.079999998</v>
          </cell>
          <cell r="AF3833">
            <v>55004124.079999998</v>
          </cell>
          <cell r="AG3833">
            <v>55004124.079999998</v>
          </cell>
          <cell r="AH3833">
            <v>55004124.079999998</v>
          </cell>
          <cell r="AI3833">
            <v>55004124.079999998</v>
          </cell>
          <cell r="AJ3833">
            <v>55004124.079999998</v>
          </cell>
          <cell r="AK3833">
            <v>55004124.079999998</v>
          </cell>
          <cell r="AL3833">
            <v>55004124.079999998</v>
          </cell>
          <cell r="AM3833">
            <v>55004124.079999998</v>
          </cell>
          <cell r="AN3833">
            <v>55004124.079999998</v>
          </cell>
          <cell r="AO3833">
            <v>45682308.329999998</v>
          </cell>
          <cell r="AP3833">
            <v>45682308.329999998</v>
          </cell>
          <cell r="AQ3833">
            <v>45682308.329999998</v>
          </cell>
          <cell r="AR3833">
            <v>45682308.329999998</v>
          </cell>
          <cell r="AS3833">
            <v>45682308.329999998</v>
          </cell>
          <cell r="AT3833">
            <v>45682308.329999998</v>
          </cell>
          <cell r="AU3833">
            <v>45682308.329999998</v>
          </cell>
          <cell r="AV3833">
            <v>45682308.329999998</v>
          </cell>
          <cell r="AW3833">
            <v>45682308.329999998</v>
          </cell>
          <cell r="AX3833">
            <v>45682308.329999998</v>
          </cell>
          <cell r="AY3833">
            <v>45682308.329999998</v>
          </cell>
          <cell r="AZ3833">
            <v>45682308.329999998</v>
          </cell>
          <cell r="BA3833">
            <v>116292844.05</v>
          </cell>
          <cell r="BB3833">
            <v>116292844.05</v>
          </cell>
          <cell r="BC3833">
            <v>116292844.05</v>
          </cell>
          <cell r="BD3833">
            <v>0</v>
          </cell>
          <cell r="BE3833">
            <v>0</v>
          </cell>
          <cell r="BF3833">
            <v>0</v>
          </cell>
          <cell r="BG3833">
            <v>0</v>
          </cell>
          <cell r="BH3833">
            <v>0</v>
          </cell>
          <cell r="BI3833">
            <v>0</v>
          </cell>
          <cell r="BJ3833">
            <v>0</v>
          </cell>
          <cell r="BK3833">
            <v>0</v>
          </cell>
          <cell r="BL3833">
            <v>0</v>
          </cell>
        </row>
        <row r="3834">
          <cell r="A3834">
            <v>40</v>
          </cell>
          <cell r="B3834" t="str">
            <v>2.4.01</v>
          </cell>
          <cell r="C3834" t="str">
            <v xml:space="preserve">CAPITAL SOCIAL                                    </v>
          </cell>
          <cell r="D3834">
            <v>3</v>
          </cell>
          <cell r="E3834">
            <v>0</v>
          </cell>
          <cell r="F3834">
            <v>0</v>
          </cell>
          <cell r="G3834">
            <v>0</v>
          </cell>
          <cell r="H3834">
            <v>0</v>
          </cell>
          <cell r="I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  <cell r="O3834">
            <v>0</v>
          </cell>
          <cell r="P3834">
            <v>0</v>
          </cell>
          <cell r="Q3834">
            <v>44000000</v>
          </cell>
          <cell r="R3834">
            <v>44000000</v>
          </cell>
          <cell r="S3834">
            <v>51000000</v>
          </cell>
          <cell r="T3834">
            <v>51000000</v>
          </cell>
          <cell r="U3834">
            <v>51000000</v>
          </cell>
          <cell r="V3834">
            <v>51000000</v>
          </cell>
          <cell r="W3834">
            <v>51000000</v>
          </cell>
          <cell r="X3834">
            <v>51000000</v>
          </cell>
          <cell r="Y3834">
            <v>51000000</v>
          </cell>
          <cell r="Z3834">
            <v>51000000</v>
          </cell>
          <cell r="AA3834">
            <v>51000000</v>
          </cell>
          <cell r="AB3834">
            <v>51000000</v>
          </cell>
          <cell r="AC3834">
            <v>51000000</v>
          </cell>
          <cell r="AD3834">
            <v>51000000</v>
          </cell>
          <cell r="AE3834">
            <v>55000000</v>
          </cell>
          <cell r="AF3834">
            <v>55000000</v>
          </cell>
          <cell r="AG3834">
            <v>55000000</v>
          </cell>
          <cell r="AH3834">
            <v>55000000</v>
          </cell>
          <cell r="AI3834">
            <v>55000000</v>
          </cell>
          <cell r="AJ3834">
            <v>55000000</v>
          </cell>
          <cell r="AK3834">
            <v>55000000</v>
          </cell>
          <cell r="AL3834">
            <v>55000000</v>
          </cell>
          <cell r="AM3834">
            <v>55000000</v>
          </cell>
          <cell r="AN3834">
            <v>55000000</v>
          </cell>
          <cell r="AO3834">
            <v>55000000</v>
          </cell>
          <cell r="AP3834">
            <v>55000000</v>
          </cell>
          <cell r="AQ3834">
            <v>55000000</v>
          </cell>
          <cell r="AR3834">
            <v>55000000</v>
          </cell>
          <cell r="AS3834">
            <v>55000000</v>
          </cell>
          <cell r="AT3834">
            <v>55000000</v>
          </cell>
          <cell r="AU3834">
            <v>55000000</v>
          </cell>
          <cell r="AV3834">
            <v>55000000</v>
          </cell>
          <cell r="AW3834">
            <v>55000000</v>
          </cell>
          <cell r="AX3834">
            <v>55000000</v>
          </cell>
          <cell r="AY3834">
            <v>55000000</v>
          </cell>
          <cell r="AZ3834">
            <v>55000000</v>
          </cell>
          <cell r="BA3834">
            <v>55000000</v>
          </cell>
          <cell r="BB3834">
            <v>55000000</v>
          </cell>
          <cell r="BC3834">
            <v>55000000</v>
          </cell>
          <cell r="BD3834">
            <v>0</v>
          </cell>
          <cell r="BE3834">
            <v>0</v>
          </cell>
          <cell r="BF3834">
            <v>0</v>
          </cell>
          <cell r="BG3834">
            <v>0</v>
          </cell>
          <cell r="BH3834">
            <v>0</v>
          </cell>
          <cell r="BI3834">
            <v>0</v>
          </cell>
          <cell r="BJ3834">
            <v>0</v>
          </cell>
          <cell r="BK3834">
            <v>0</v>
          </cell>
          <cell r="BL3834">
            <v>0</v>
          </cell>
        </row>
        <row r="3835">
          <cell r="B3835" t="str">
            <v>2.4.01.01</v>
          </cell>
          <cell r="C3835" t="str">
            <v xml:space="preserve">CAPITAL SOCIAL                                    </v>
          </cell>
          <cell r="D3835">
            <v>4</v>
          </cell>
          <cell r="E3835">
            <v>0</v>
          </cell>
          <cell r="F3835">
            <v>0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  <cell r="O3835">
            <v>0</v>
          </cell>
          <cell r="P3835">
            <v>0</v>
          </cell>
          <cell r="Q3835">
            <v>44000000</v>
          </cell>
          <cell r="R3835">
            <v>44000000</v>
          </cell>
          <cell r="S3835">
            <v>51000000</v>
          </cell>
          <cell r="T3835">
            <v>51000000</v>
          </cell>
          <cell r="U3835">
            <v>51000000</v>
          </cell>
          <cell r="V3835">
            <v>51000000</v>
          </cell>
          <cell r="W3835">
            <v>51000000</v>
          </cell>
          <cell r="X3835">
            <v>51000000</v>
          </cell>
          <cell r="Y3835">
            <v>51000000</v>
          </cell>
          <cell r="Z3835">
            <v>51000000</v>
          </cell>
          <cell r="AA3835">
            <v>51000000</v>
          </cell>
          <cell r="AB3835">
            <v>51000000</v>
          </cell>
          <cell r="AC3835">
            <v>51000000</v>
          </cell>
          <cell r="AD3835">
            <v>51000000</v>
          </cell>
          <cell r="AE3835">
            <v>55000000</v>
          </cell>
          <cell r="AF3835">
            <v>55000000</v>
          </cell>
          <cell r="AG3835">
            <v>55000000</v>
          </cell>
          <cell r="AH3835">
            <v>55000000</v>
          </cell>
          <cell r="AI3835">
            <v>55000000</v>
          </cell>
          <cell r="AJ3835">
            <v>55000000</v>
          </cell>
          <cell r="AK3835">
            <v>55000000</v>
          </cell>
          <cell r="AL3835">
            <v>55000000</v>
          </cell>
          <cell r="AM3835">
            <v>55000000</v>
          </cell>
          <cell r="AN3835">
            <v>55000000</v>
          </cell>
          <cell r="AO3835">
            <v>55000000</v>
          </cell>
          <cell r="AP3835">
            <v>55000000</v>
          </cell>
          <cell r="AQ3835">
            <v>55000000</v>
          </cell>
          <cell r="AR3835">
            <v>55000000</v>
          </cell>
          <cell r="AS3835">
            <v>55000000</v>
          </cell>
          <cell r="AT3835">
            <v>55000000</v>
          </cell>
          <cell r="AU3835">
            <v>55000000</v>
          </cell>
          <cell r="AV3835">
            <v>55000000</v>
          </cell>
          <cell r="AW3835">
            <v>55000000</v>
          </cell>
          <cell r="AX3835">
            <v>55000000</v>
          </cell>
          <cell r="AY3835">
            <v>55000000</v>
          </cell>
          <cell r="AZ3835">
            <v>55000000</v>
          </cell>
          <cell r="BA3835">
            <v>55000000</v>
          </cell>
          <cell r="BB3835">
            <v>55000000</v>
          </cell>
          <cell r="BC3835">
            <v>55000000</v>
          </cell>
          <cell r="BD3835">
            <v>0</v>
          </cell>
          <cell r="BE3835">
            <v>0</v>
          </cell>
          <cell r="BF3835">
            <v>0</v>
          </cell>
          <cell r="BG3835">
            <v>0</v>
          </cell>
          <cell r="BH3835">
            <v>0</v>
          </cell>
          <cell r="BI3835">
            <v>0</v>
          </cell>
          <cell r="BJ3835">
            <v>0</v>
          </cell>
          <cell r="BK3835">
            <v>0</v>
          </cell>
          <cell r="BL3835">
            <v>0</v>
          </cell>
        </row>
        <row r="3836">
          <cell r="B3836" t="str">
            <v>2.4.01.01.00001</v>
          </cell>
          <cell r="C3836" t="str">
            <v xml:space="preserve">DALTON DIAS HERINGER                              </v>
          </cell>
          <cell r="D3836">
            <v>5</v>
          </cell>
          <cell r="E3836">
            <v>0</v>
          </cell>
          <cell r="F3836">
            <v>0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  <cell r="O3836">
            <v>0</v>
          </cell>
          <cell r="P3836">
            <v>0</v>
          </cell>
          <cell r="Q3836">
            <v>37813600</v>
          </cell>
          <cell r="R3836">
            <v>37813600</v>
          </cell>
          <cell r="S3836">
            <v>43829400</v>
          </cell>
          <cell r="T3836">
            <v>43829400</v>
          </cell>
          <cell r="U3836">
            <v>43829400</v>
          </cell>
          <cell r="V3836">
            <v>43829400</v>
          </cell>
          <cell r="W3836">
            <v>43829400</v>
          </cell>
          <cell r="X3836">
            <v>43829400</v>
          </cell>
          <cell r="Y3836">
            <v>43829400</v>
          </cell>
          <cell r="Z3836">
            <v>43829400</v>
          </cell>
          <cell r="AA3836">
            <v>43829400</v>
          </cell>
          <cell r="AB3836">
            <v>43829400</v>
          </cell>
          <cell r="AC3836">
            <v>43829400</v>
          </cell>
          <cell r="AD3836">
            <v>43829400</v>
          </cell>
          <cell r="AE3836">
            <v>47267000</v>
          </cell>
          <cell r="AF3836">
            <v>47267000</v>
          </cell>
          <cell r="AG3836">
            <v>47267000</v>
          </cell>
          <cell r="AH3836">
            <v>47267000</v>
          </cell>
          <cell r="AI3836">
            <v>47267000</v>
          </cell>
          <cell r="AJ3836">
            <v>47267000</v>
          </cell>
          <cell r="AK3836">
            <v>47267000</v>
          </cell>
          <cell r="AL3836">
            <v>47267000</v>
          </cell>
          <cell r="AM3836">
            <v>47267000</v>
          </cell>
          <cell r="AN3836">
            <v>47267000</v>
          </cell>
          <cell r="AO3836">
            <v>47267000</v>
          </cell>
          <cell r="AP3836">
            <v>47267000</v>
          </cell>
          <cell r="AQ3836">
            <v>47267000</v>
          </cell>
          <cell r="AR3836">
            <v>47267000</v>
          </cell>
          <cell r="AS3836">
            <v>47267000</v>
          </cell>
          <cell r="AT3836">
            <v>47267000</v>
          </cell>
          <cell r="AU3836">
            <v>47267000</v>
          </cell>
          <cell r="AV3836">
            <v>47267000</v>
          </cell>
          <cell r="AW3836">
            <v>47267000</v>
          </cell>
          <cell r="AX3836">
            <v>47267000</v>
          </cell>
          <cell r="AY3836">
            <v>47267000</v>
          </cell>
          <cell r="AZ3836">
            <v>47267000</v>
          </cell>
          <cell r="BA3836">
            <v>47267000</v>
          </cell>
          <cell r="BB3836">
            <v>47267000</v>
          </cell>
          <cell r="BC3836">
            <v>47267000</v>
          </cell>
          <cell r="BD3836">
            <v>0</v>
          </cell>
          <cell r="BE3836">
            <v>0</v>
          </cell>
          <cell r="BF3836">
            <v>0</v>
          </cell>
          <cell r="BG3836">
            <v>0</v>
          </cell>
          <cell r="BH3836">
            <v>0</v>
          </cell>
          <cell r="BI3836">
            <v>0</v>
          </cell>
          <cell r="BJ3836">
            <v>0</v>
          </cell>
          <cell r="BK3836">
            <v>0</v>
          </cell>
          <cell r="BL3836">
            <v>0</v>
          </cell>
        </row>
        <row r="3837">
          <cell r="B3837" t="str">
            <v>2.4.01.01.00002</v>
          </cell>
          <cell r="C3837" t="str">
            <v xml:space="preserve">DALTON CARLOS HERINGER                            </v>
          </cell>
          <cell r="D3837">
            <v>5</v>
          </cell>
          <cell r="E3837">
            <v>0</v>
          </cell>
          <cell r="F3837">
            <v>0</v>
          </cell>
          <cell r="G3837">
            <v>0</v>
          </cell>
          <cell r="H3837">
            <v>0</v>
          </cell>
          <cell r="I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  <cell r="O3837">
            <v>0</v>
          </cell>
          <cell r="P3837">
            <v>0</v>
          </cell>
          <cell r="Q3837">
            <v>2340800</v>
          </cell>
          <cell r="R3837">
            <v>2340800</v>
          </cell>
          <cell r="S3837">
            <v>2713200</v>
          </cell>
          <cell r="T3837">
            <v>2713200</v>
          </cell>
          <cell r="U3837">
            <v>2713200</v>
          </cell>
          <cell r="V3837">
            <v>2713200</v>
          </cell>
          <cell r="W3837">
            <v>2713200</v>
          </cell>
          <cell r="X3837">
            <v>2713200</v>
          </cell>
          <cell r="Y3837">
            <v>2713200</v>
          </cell>
          <cell r="Z3837">
            <v>2713200</v>
          </cell>
          <cell r="AA3837">
            <v>2713200</v>
          </cell>
          <cell r="AB3837">
            <v>2713200</v>
          </cell>
          <cell r="AC3837">
            <v>2713200</v>
          </cell>
          <cell r="AD3837">
            <v>2713200</v>
          </cell>
          <cell r="AE3837">
            <v>2926000</v>
          </cell>
          <cell r="AF3837">
            <v>2926000</v>
          </cell>
          <cell r="AG3837">
            <v>2926000</v>
          </cell>
          <cell r="AH3837">
            <v>2926000</v>
          </cell>
          <cell r="AI3837">
            <v>2926000</v>
          </cell>
          <cell r="AJ3837">
            <v>2926000</v>
          </cell>
          <cell r="AK3837">
            <v>2926000</v>
          </cell>
          <cell r="AL3837">
            <v>2926000</v>
          </cell>
          <cell r="AM3837">
            <v>2926000</v>
          </cell>
          <cell r="AN3837">
            <v>2926000</v>
          </cell>
          <cell r="AO3837">
            <v>2926000</v>
          </cell>
          <cell r="AP3837">
            <v>2926000</v>
          </cell>
          <cell r="AQ3837">
            <v>2926000</v>
          </cell>
          <cell r="AR3837">
            <v>2926000</v>
          </cell>
          <cell r="AS3837">
            <v>2926000</v>
          </cell>
          <cell r="AT3837">
            <v>2926000</v>
          </cell>
          <cell r="AU3837">
            <v>2926000</v>
          </cell>
          <cell r="AV3837">
            <v>2926000</v>
          </cell>
          <cell r="AW3837">
            <v>2926000</v>
          </cell>
          <cell r="AX3837">
            <v>2926000</v>
          </cell>
          <cell r="AY3837">
            <v>2926000</v>
          </cell>
          <cell r="AZ3837">
            <v>2926000</v>
          </cell>
          <cell r="BA3837">
            <v>2926000</v>
          </cell>
          <cell r="BB3837">
            <v>2926000</v>
          </cell>
          <cell r="BC3837">
            <v>2926000</v>
          </cell>
          <cell r="BD3837">
            <v>0</v>
          </cell>
          <cell r="BE3837">
            <v>0</v>
          </cell>
          <cell r="BF3837">
            <v>0</v>
          </cell>
          <cell r="BG3837">
            <v>0</v>
          </cell>
          <cell r="BH3837">
            <v>0</v>
          </cell>
          <cell r="BI3837">
            <v>0</v>
          </cell>
          <cell r="BJ3837">
            <v>0</v>
          </cell>
          <cell r="BK3837">
            <v>0</v>
          </cell>
          <cell r="BL3837">
            <v>0</v>
          </cell>
        </row>
        <row r="3838">
          <cell r="B3838" t="str">
            <v>2.4.01.01.00003</v>
          </cell>
          <cell r="C3838" t="str">
            <v xml:space="preserve">JULIANA HERINGER REZENDE                          </v>
          </cell>
          <cell r="D3838">
            <v>5</v>
          </cell>
          <cell r="E3838">
            <v>0</v>
          </cell>
          <cell r="F3838">
            <v>0</v>
          </cell>
          <cell r="G3838">
            <v>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  <cell r="O3838">
            <v>0</v>
          </cell>
          <cell r="P3838">
            <v>0</v>
          </cell>
          <cell r="Q3838">
            <v>2226400</v>
          </cell>
          <cell r="R3838">
            <v>2226400</v>
          </cell>
          <cell r="S3838">
            <v>2580600</v>
          </cell>
          <cell r="T3838">
            <v>2580600</v>
          </cell>
          <cell r="U3838">
            <v>2580600</v>
          </cell>
          <cell r="V3838">
            <v>2580600</v>
          </cell>
          <cell r="W3838">
            <v>2580600</v>
          </cell>
          <cell r="X3838">
            <v>2580600</v>
          </cell>
          <cell r="Y3838">
            <v>2580600</v>
          </cell>
          <cell r="Z3838">
            <v>2580600</v>
          </cell>
          <cell r="AA3838">
            <v>2580600</v>
          </cell>
          <cell r="AB3838">
            <v>2580600</v>
          </cell>
          <cell r="AC3838">
            <v>2580600</v>
          </cell>
          <cell r="AD3838">
            <v>2580600</v>
          </cell>
          <cell r="AE3838">
            <v>2783000</v>
          </cell>
          <cell r="AF3838">
            <v>2783000</v>
          </cell>
          <cell r="AG3838">
            <v>2783000</v>
          </cell>
          <cell r="AH3838">
            <v>2783000</v>
          </cell>
          <cell r="AI3838">
            <v>2783000</v>
          </cell>
          <cell r="AJ3838">
            <v>2783000</v>
          </cell>
          <cell r="AK3838">
            <v>2783000</v>
          </cell>
          <cell r="AL3838">
            <v>2783000</v>
          </cell>
          <cell r="AM3838">
            <v>2783000</v>
          </cell>
          <cell r="AN3838">
            <v>2783000</v>
          </cell>
          <cell r="AO3838">
            <v>2783000</v>
          </cell>
          <cell r="AP3838">
            <v>2783000</v>
          </cell>
          <cell r="AQ3838">
            <v>2783000</v>
          </cell>
          <cell r="AR3838">
            <v>2783000</v>
          </cell>
          <cell r="AS3838">
            <v>2783000</v>
          </cell>
          <cell r="AT3838">
            <v>2783000</v>
          </cell>
          <cell r="AU3838">
            <v>2783000</v>
          </cell>
          <cell r="AV3838">
            <v>2783000</v>
          </cell>
          <cell r="AW3838">
            <v>2783000</v>
          </cell>
          <cell r="AX3838">
            <v>2783000</v>
          </cell>
          <cell r="AY3838">
            <v>2783000</v>
          </cell>
          <cell r="AZ3838">
            <v>2783000</v>
          </cell>
          <cell r="BA3838">
            <v>2783000</v>
          </cell>
          <cell r="BB3838">
            <v>2783000</v>
          </cell>
          <cell r="BC3838">
            <v>2783000</v>
          </cell>
          <cell r="BD3838">
            <v>0</v>
          </cell>
          <cell r="BE3838">
            <v>0</v>
          </cell>
          <cell r="BF3838">
            <v>0</v>
          </cell>
          <cell r="BG3838">
            <v>0</v>
          </cell>
          <cell r="BH3838">
            <v>0</v>
          </cell>
          <cell r="BI3838">
            <v>0</v>
          </cell>
          <cell r="BJ3838">
            <v>0</v>
          </cell>
          <cell r="BK3838">
            <v>0</v>
          </cell>
          <cell r="BL3838">
            <v>0</v>
          </cell>
        </row>
        <row r="3839">
          <cell r="B3839" t="str">
            <v>2.4.01.01.00004</v>
          </cell>
          <cell r="C3839" t="str">
            <v xml:space="preserve">ALMIR GONCALVES MIRANDA                           </v>
          </cell>
          <cell r="D3839">
            <v>5</v>
          </cell>
          <cell r="E3839">
            <v>0</v>
          </cell>
          <cell r="F3839">
            <v>0</v>
          </cell>
          <cell r="G3839">
            <v>0</v>
          </cell>
          <cell r="H3839">
            <v>0</v>
          </cell>
          <cell r="I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1619200</v>
          </cell>
          <cell r="R3839">
            <v>1619200</v>
          </cell>
          <cell r="S3839">
            <v>1876800</v>
          </cell>
          <cell r="T3839">
            <v>1876800</v>
          </cell>
          <cell r="U3839">
            <v>1876800</v>
          </cell>
          <cell r="V3839">
            <v>1876800</v>
          </cell>
          <cell r="W3839">
            <v>1876800</v>
          </cell>
          <cell r="X3839">
            <v>1876800</v>
          </cell>
          <cell r="Y3839">
            <v>1876800</v>
          </cell>
          <cell r="Z3839">
            <v>1876800</v>
          </cell>
          <cell r="AA3839">
            <v>1876800</v>
          </cell>
          <cell r="AB3839">
            <v>1876800</v>
          </cell>
          <cell r="AC3839">
            <v>1876800</v>
          </cell>
          <cell r="AD3839">
            <v>1876800</v>
          </cell>
          <cell r="AE3839">
            <v>2024000</v>
          </cell>
          <cell r="AF3839">
            <v>2024000</v>
          </cell>
          <cell r="AG3839">
            <v>2024000</v>
          </cell>
          <cell r="AH3839">
            <v>2024000</v>
          </cell>
          <cell r="AI3839">
            <v>2024000</v>
          </cell>
          <cell r="AJ3839">
            <v>2024000</v>
          </cell>
          <cell r="AK3839">
            <v>2024000</v>
          </cell>
          <cell r="AL3839">
            <v>2024000</v>
          </cell>
          <cell r="AM3839">
            <v>2024000</v>
          </cell>
          <cell r="AN3839">
            <v>2024000</v>
          </cell>
          <cell r="AO3839">
            <v>2024000</v>
          </cell>
          <cell r="AP3839">
            <v>2024000</v>
          </cell>
          <cell r="AQ3839">
            <v>2024000</v>
          </cell>
          <cell r="AR3839">
            <v>2024000</v>
          </cell>
          <cell r="AS3839">
            <v>2024000</v>
          </cell>
          <cell r="AT3839">
            <v>2024000</v>
          </cell>
          <cell r="AU3839">
            <v>2024000</v>
          </cell>
          <cell r="AV3839">
            <v>2024000</v>
          </cell>
          <cell r="AW3839">
            <v>2024000</v>
          </cell>
          <cell r="AX3839">
            <v>2024000</v>
          </cell>
          <cell r="AY3839">
            <v>2024000</v>
          </cell>
          <cell r="AZ3839">
            <v>2024000</v>
          </cell>
          <cell r="BA3839">
            <v>2024000</v>
          </cell>
          <cell r="BB3839">
            <v>2024000</v>
          </cell>
          <cell r="BC3839">
            <v>2024000</v>
          </cell>
          <cell r="BD3839">
            <v>0</v>
          </cell>
          <cell r="BE3839">
            <v>0</v>
          </cell>
          <cell r="BF3839">
            <v>0</v>
          </cell>
          <cell r="BG3839">
            <v>0</v>
          </cell>
          <cell r="BH3839">
            <v>0</v>
          </cell>
          <cell r="BI3839">
            <v>0</v>
          </cell>
          <cell r="BJ3839">
            <v>0</v>
          </cell>
          <cell r="BK3839">
            <v>0</v>
          </cell>
          <cell r="BL3839">
            <v>0</v>
          </cell>
        </row>
        <row r="3840">
          <cell r="B3840" t="str">
            <v>2.4.01.01.00005</v>
          </cell>
          <cell r="C3840" t="str">
            <v xml:space="preserve">FERTILIZANTES HERINGER LTDA                       </v>
          </cell>
          <cell r="D3840">
            <v>5</v>
          </cell>
          <cell r="E3840">
            <v>0</v>
          </cell>
          <cell r="F3840">
            <v>0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  <cell r="O3840">
            <v>0</v>
          </cell>
          <cell r="P3840">
            <v>0</v>
          </cell>
          <cell r="AO3840">
            <v>0</v>
          </cell>
          <cell r="AP3840">
            <v>0</v>
          </cell>
          <cell r="AQ3840">
            <v>0</v>
          </cell>
          <cell r="AR3840">
            <v>0</v>
          </cell>
          <cell r="AS3840">
            <v>0</v>
          </cell>
          <cell r="AT3840">
            <v>0</v>
          </cell>
          <cell r="AU3840">
            <v>0</v>
          </cell>
          <cell r="AV3840">
            <v>0</v>
          </cell>
          <cell r="AW3840">
            <v>0</v>
          </cell>
          <cell r="AX3840">
            <v>0</v>
          </cell>
          <cell r="AY3840">
            <v>0</v>
          </cell>
          <cell r="AZ3840">
            <v>0</v>
          </cell>
          <cell r="BA3840">
            <v>0</v>
          </cell>
          <cell r="BB3840">
            <v>0</v>
          </cell>
          <cell r="BC3840">
            <v>0</v>
          </cell>
          <cell r="BD3840">
            <v>0</v>
          </cell>
          <cell r="BE3840">
            <v>0</v>
          </cell>
          <cell r="BF3840">
            <v>0</v>
          </cell>
          <cell r="BG3840">
            <v>0</v>
          </cell>
          <cell r="BH3840">
            <v>0</v>
          </cell>
          <cell r="BI3840">
            <v>0</v>
          </cell>
          <cell r="BJ3840">
            <v>0</v>
          </cell>
          <cell r="BK3840">
            <v>0</v>
          </cell>
          <cell r="BL3840">
            <v>0</v>
          </cell>
        </row>
        <row r="3841">
          <cell r="B3841" t="str">
            <v>2.4.01.02</v>
          </cell>
          <cell r="C3841" t="str">
            <v xml:space="preserve">CAPITAL A REALIZAR                                </v>
          </cell>
          <cell r="D3841">
            <v>4</v>
          </cell>
          <cell r="E3841">
            <v>0</v>
          </cell>
          <cell r="F3841">
            <v>0</v>
          </cell>
          <cell r="G3841">
            <v>0</v>
          </cell>
          <cell r="H3841">
            <v>0</v>
          </cell>
          <cell r="I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  <cell r="O3841">
            <v>0</v>
          </cell>
          <cell r="P3841">
            <v>0</v>
          </cell>
          <cell r="AO3841">
            <v>0</v>
          </cell>
          <cell r="AP3841">
            <v>0</v>
          </cell>
          <cell r="AQ3841">
            <v>0</v>
          </cell>
          <cell r="AR3841">
            <v>0</v>
          </cell>
          <cell r="AS3841">
            <v>0</v>
          </cell>
          <cell r="AT3841">
            <v>0</v>
          </cell>
          <cell r="AU3841">
            <v>0</v>
          </cell>
          <cell r="AV3841">
            <v>0</v>
          </cell>
          <cell r="AW3841">
            <v>0</v>
          </cell>
          <cell r="AX3841">
            <v>0</v>
          </cell>
          <cell r="AY3841">
            <v>0</v>
          </cell>
          <cell r="AZ3841">
            <v>0</v>
          </cell>
          <cell r="BA3841">
            <v>0</v>
          </cell>
          <cell r="BB3841">
            <v>0</v>
          </cell>
          <cell r="BC3841">
            <v>0</v>
          </cell>
          <cell r="BD3841">
            <v>0</v>
          </cell>
          <cell r="BE3841">
            <v>0</v>
          </cell>
          <cell r="BF3841">
            <v>0</v>
          </cell>
          <cell r="BG3841">
            <v>0</v>
          </cell>
          <cell r="BH3841">
            <v>0</v>
          </cell>
          <cell r="BI3841">
            <v>0</v>
          </cell>
          <cell r="BJ3841">
            <v>0</v>
          </cell>
          <cell r="BK3841">
            <v>0</v>
          </cell>
          <cell r="BL3841">
            <v>0</v>
          </cell>
        </row>
        <row r="3842">
          <cell r="B3842" t="str">
            <v>2.4.01.02.00001</v>
          </cell>
          <cell r="C3842" t="str">
            <v xml:space="preserve">FERTILIZANTES HERINGER LTDA                       </v>
          </cell>
          <cell r="D3842">
            <v>5</v>
          </cell>
          <cell r="E3842">
            <v>0</v>
          </cell>
          <cell r="F3842">
            <v>0</v>
          </cell>
          <cell r="G3842">
            <v>0</v>
          </cell>
          <cell r="H3842">
            <v>0</v>
          </cell>
          <cell r="I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  <cell r="O3842">
            <v>0</v>
          </cell>
          <cell r="P3842">
            <v>0</v>
          </cell>
          <cell r="AO3842">
            <v>0</v>
          </cell>
          <cell r="AP3842">
            <v>0</v>
          </cell>
          <cell r="AQ3842">
            <v>0</v>
          </cell>
          <cell r="AR3842">
            <v>0</v>
          </cell>
          <cell r="AS3842">
            <v>0</v>
          </cell>
          <cell r="AT3842">
            <v>0</v>
          </cell>
          <cell r="AU3842">
            <v>0</v>
          </cell>
          <cell r="AV3842">
            <v>0</v>
          </cell>
          <cell r="AW3842">
            <v>0</v>
          </cell>
          <cell r="AX3842">
            <v>0</v>
          </cell>
          <cell r="AY3842">
            <v>0</v>
          </cell>
          <cell r="AZ3842">
            <v>0</v>
          </cell>
          <cell r="BA3842">
            <v>0</v>
          </cell>
          <cell r="BB3842">
            <v>0</v>
          </cell>
          <cell r="BC3842">
            <v>0</v>
          </cell>
          <cell r="BD3842">
            <v>0</v>
          </cell>
          <cell r="BE3842">
            <v>0</v>
          </cell>
          <cell r="BF3842">
            <v>0</v>
          </cell>
          <cell r="BG3842">
            <v>0</v>
          </cell>
          <cell r="BH3842">
            <v>0</v>
          </cell>
          <cell r="BI3842">
            <v>0</v>
          </cell>
          <cell r="BJ3842">
            <v>0</v>
          </cell>
          <cell r="BK3842">
            <v>0</v>
          </cell>
          <cell r="BL3842">
            <v>0</v>
          </cell>
        </row>
        <row r="3843">
          <cell r="B3843" t="str">
            <v>2.4.01.02.00002</v>
          </cell>
          <cell r="C3843" t="str">
            <v xml:space="preserve">DALTON DIAS HERINGER                              </v>
          </cell>
          <cell r="D3843">
            <v>5</v>
          </cell>
          <cell r="E3843">
            <v>0</v>
          </cell>
          <cell r="F3843">
            <v>0</v>
          </cell>
          <cell r="G3843">
            <v>0</v>
          </cell>
          <cell r="H3843">
            <v>0</v>
          </cell>
          <cell r="I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  <cell r="O3843">
            <v>0</v>
          </cell>
          <cell r="P3843">
            <v>0</v>
          </cell>
          <cell r="AO3843">
            <v>0</v>
          </cell>
          <cell r="AP3843">
            <v>0</v>
          </cell>
          <cell r="AQ3843">
            <v>0</v>
          </cell>
          <cell r="AR3843">
            <v>0</v>
          </cell>
          <cell r="AS3843">
            <v>0</v>
          </cell>
          <cell r="AT3843">
            <v>0</v>
          </cell>
          <cell r="AU3843">
            <v>0</v>
          </cell>
          <cell r="AV3843">
            <v>0</v>
          </cell>
          <cell r="AW3843">
            <v>0</v>
          </cell>
          <cell r="AX3843">
            <v>0</v>
          </cell>
          <cell r="AY3843">
            <v>0</v>
          </cell>
          <cell r="AZ3843">
            <v>0</v>
          </cell>
          <cell r="BA3843">
            <v>0</v>
          </cell>
          <cell r="BB3843">
            <v>0</v>
          </cell>
          <cell r="BC3843">
            <v>0</v>
          </cell>
          <cell r="BD3843">
            <v>0</v>
          </cell>
          <cell r="BE3843">
            <v>0</v>
          </cell>
          <cell r="BF3843">
            <v>0</v>
          </cell>
          <cell r="BG3843">
            <v>0</v>
          </cell>
          <cell r="BH3843">
            <v>0</v>
          </cell>
          <cell r="BI3843">
            <v>0</v>
          </cell>
          <cell r="BJ3843">
            <v>0</v>
          </cell>
          <cell r="BK3843">
            <v>0</v>
          </cell>
          <cell r="BL3843">
            <v>0</v>
          </cell>
        </row>
        <row r="3844">
          <cell r="A3844">
            <v>45</v>
          </cell>
          <cell r="B3844" t="str">
            <v>2.4.02</v>
          </cell>
          <cell r="C3844" t="str">
            <v xml:space="preserve">RESERVAS DE CAPITAL                               </v>
          </cell>
          <cell r="D3844">
            <v>3</v>
          </cell>
          <cell r="E3844">
            <v>0</v>
          </cell>
          <cell r="F3844">
            <v>0</v>
          </cell>
          <cell r="G3844">
            <v>0</v>
          </cell>
          <cell r="H3844">
            <v>0</v>
          </cell>
          <cell r="I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  <cell r="O3844">
            <v>0</v>
          </cell>
          <cell r="P3844">
            <v>0</v>
          </cell>
          <cell r="AO3844">
            <v>0</v>
          </cell>
          <cell r="AP3844">
            <v>0</v>
          </cell>
          <cell r="AQ3844">
            <v>0</v>
          </cell>
          <cell r="AR3844">
            <v>0</v>
          </cell>
          <cell r="AS3844">
            <v>0</v>
          </cell>
          <cell r="AT3844">
            <v>0</v>
          </cell>
          <cell r="AU3844">
            <v>0</v>
          </cell>
          <cell r="AV3844">
            <v>0</v>
          </cell>
          <cell r="AW3844">
            <v>0</v>
          </cell>
          <cell r="AX3844">
            <v>0</v>
          </cell>
          <cell r="AY3844">
            <v>0</v>
          </cell>
          <cell r="AZ3844">
            <v>0</v>
          </cell>
          <cell r="BA3844">
            <v>0</v>
          </cell>
          <cell r="BB3844">
            <v>0</v>
          </cell>
          <cell r="BC3844">
            <v>0</v>
          </cell>
          <cell r="BD3844">
            <v>0</v>
          </cell>
          <cell r="BE3844">
            <v>0</v>
          </cell>
          <cell r="BF3844">
            <v>0</v>
          </cell>
          <cell r="BG3844">
            <v>0</v>
          </cell>
          <cell r="BH3844">
            <v>0</v>
          </cell>
          <cell r="BI3844">
            <v>0</v>
          </cell>
          <cell r="BJ3844">
            <v>0</v>
          </cell>
          <cell r="BK3844">
            <v>0</v>
          </cell>
          <cell r="BL3844">
            <v>0</v>
          </cell>
        </row>
        <row r="3845">
          <cell r="B3845" t="str">
            <v>2.4.02.01</v>
          </cell>
          <cell r="C3845" t="str">
            <v xml:space="preserve">RESERVAS DE CORR.MONET.CAP.REALIZADO              </v>
          </cell>
          <cell r="D3845">
            <v>4</v>
          </cell>
          <cell r="E3845">
            <v>0</v>
          </cell>
          <cell r="F3845">
            <v>0</v>
          </cell>
          <cell r="G3845">
            <v>0</v>
          </cell>
          <cell r="H3845">
            <v>0</v>
          </cell>
          <cell r="I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  <cell r="O3845">
            <v>0</v>
          </cell>
          <cell r="P3845">
            <v>0</v>
          </cell>
          <cell r="AO3845">
            <v>0</v>
          </cell>
          <cell r="AP3845">
            <v>0</v>
          </cell>
          <cell r="AQ3845">
            <v>0</v>
          </cell>
          <cell r="AR3845">
            <v>0</v>
          </cell>
          <cell r="AS3845">
            <v>0</v>
          </cell>
          <cell r="AT3845">
            <v>0</v>
          </cell>
          <cell r="AU3845">
            <v>0</v>
          </cell>
          <cell r="AV3845">
            <v>0</v>
          </cell>
          <cell r="AW3845">
            <v>0</v>
          </cell>
          <cell r="AX3845">
            <v>0</v>
          </cell>
          <cell r="AY3845">
            <v>0</v>
          </cell>
          <cell r="AZ3845">
            <v>0</v>
          </cell>
          <cell r="BA3845">
            <v>0</v>
          </cell>
          <cell r="BB3845">
            <v>0</v>
          </cell>
          <cell r="BC3845">
            <v>0</v>
          </cell>
          <cell r="BD3845">
            <v>0</v>
          </cell>
          <cell r="BE3845">
            <v>0</v>
          </cell>
          <cell r="BF3845">
            <v>0</v>
          </cell>
          <cell r="BG3845">
            <v>0</v>
          </cell>
          <cell r="BH3845">
            <v>0</v>
          </cell>
          <cell r="BI3845">
            <v>0</v>
          </cell>
          <cell r="BJ3845">
            <v>0</v>
          </cell>
          <cell r="BK3845">
            <v>0</v>
          </cell>
          <cell r="BL3845">
            <v>0</v>
          </cell>
        </row>
        <row r="3846">
          <cell r="B3846" t="str">
            <v>2.4.02.01.00001</v>
          </cell>
          <cell r="C3846" t="str">
            <v xml:space="preserve">RESERVAS DE CORR.MONET.CAPITAL REALIZADO          </v>
          </cell>
          <cell r="D3846">
            <v>5</v>
          </cell>
          <cell r="E3846">
            <v>0</v>
          </cell>
          <cell r="F3846">
            <v>0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  <cell r="O3846">
            <v>0</v>
          </cell>
          <cell r="P3846">
            <v>0</v>
          </cell>
          <cell r="AO3846">
            <v>0</v>
          </cell>
          <cell r="AP3846">
            <v>0</v>
          </cell>
          <cell r="AQ3846">
            <v>0</v>
          </cell>
          <cell r="AR3846">
            <v>0</v>
          </cell>
          <cell r="AS3846">
            <v>0</v>
          </cell>
          <cell r="AT3846">
            <v>0</v>
          </cell>
          <cell r="AU3846">
            <v>0</v>
          </cell>
          <cell r="AV3846">
            <v>0</v>
          </cell>
          <cell r="AW3846">
            <v>0</v>
          </cell>
          <cell r="AX3846">
            <v>0</v>
          </cell>
          <cell r="AY3846">
            <v>0</v>
          </cell>
          <cell r="AZ3846">
            <v>0</v>
          </cell>
          <cell r="BA3846">
            <v>0</v>
          </cell>
          <cell r="BB3846">
            <v>0</v>
          </cell>
          <cell r="BC3846">
            <v>0</v>
          </cell>
          <cell r="BD3846">
            <v>0</v>
          </cell>
          <cell r="BE3846">
            <v>0</v>
          </cell>
          <cell r="BF3846">
            <v>0</v>
          </cell>
          <cell r="BG3846">
            <v>0</v>
          </cell>
          <cell r="BH3846">
            <v>0</v>
          </cell>
          <cell r="BI3846">
            <v>0</v>
          </cell>
          <cell r="BJ3846">
            <v>0</v>
          </cell>
          <cell r="BK3846">
            <v>0</v>
          </cell>
          <cell r="BL3846">
            <v>0</v>
          </cell>
        </row>
        <row r="3847">
          <cell r="B3847" t="str">
            <v>2.4.02.02</v>
          </cell>
          <cell r="C3847" t="str">
            <v xml:space="preserve">RESERVAS DE SUBVENCOES                            </v>
          </cell>
          <cell r="D3847">
            <v>4</v>
          </cell>
          <cell r="E3847">
            <v>0</v>
          </cell>
          <cell r="F3847">
            <v>0</v>
          </cell>
          <cell r="G3847">
            <v>0</v>
          </cell>
          <cell r="H3847">
            <v>0</v>
          </cell>
          <cell r="I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  <cell r="O3847">
            <v>0</v>
          </cell>
          <cell r="P3847">
            <v>0</v>
          </cell>
          <cell r="AO3847">
            <v>0</v>
          </cell>
          <cell r="AP3847">
            <v>0</v>
          </cell>
          <cell r="AQ3847">
            <v>0</v>
          </cell>
          <cell r="AR3847">
            <v>0</v>
          </cell>
          <cell r="AS3847">
            <v>0</v>
          </cell>
          <cell r="AT3847">
            <v>0</v>
          </cell>
          <cell r="AU3847">
            <v>0</v>
          </cell>
          <cell r="AV3847">
            <v>0</v>
          </cell>
          <cell r="AW3847">
            <v>0</v>
          </cell>
          <cell r="AX3847">
            <v>0</v>
          </cell>
          <cell r="AY3847">
            <v>0</v>
          </cell>
          <cell r="AZ3847">
            <v>0</v>
          </cell>
          <cell r="BA3847">
            <v>0</v>
          </cell>
          <cell r="BB3847">
            <v>0</v>
          </cell>
          <cell r="BC3847">
            <v>0</v>
          </cell>
          <cell r="BD3847">
            <v>0</v>
          </cell>
          <cell r="BE3847">
            <v>0</v>
          </cell>
          <cell r="BF3847">
            <v>0</v>
          </cell>
          <cell r="BG3847">
            <v>0</v>
          </cell>
          <cell r="BH3847">
            <v>0</v>
          </cell>
          <cell r="BI3847">
            <v>0</v>
          </cell>
          <cell r="BJ3847">
            <v>0</v>
          </cell>
          <cell r="BK3847">
            <v>0</v>
          </cell>
          <cell r="BL3847">
            <v>0</v>
          </cell>
        </row>
        <row r="3848">
          <cell r="B3848" t="str">
            <v>2.4.02.02.00001</v>
          </cell>
          <cell r="C3848" t="str">
            <v xml:space="preserve">RESERVAS DE SUBVENCOES                            </v>
          </cell>
          <cell r="D3848">
            <v>5</v>
          </cell>
          <cell r="E3848">
            <v>0</v>
          </cell>
          <cell r="F3848">
            <v>0</v>
          </cell>
          <cell r="G3848">
            <v>0</v>
          </cell>
          <cell r="H3848">
            <v>0</v>
          </cell>
          <cell r="I3848">
            <v>0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AO3848">
            <v>0</v>
          </cell>
          <cell r="AP3848">
            <v>0</v>
          </cell>
          <cell r="AQ3848">
            <v>0</v>
          </cell>
          <cell r="AR3848">
            <v>0</v>
          </cell>
          <cell r="AS3848">
            <v>0</v>
          </cell>
          <cell r="AT3848">
            <v>0</v>
          </cell>
          <cell r="AU3848">
            <v>0</v>
          </cell>
          <cell r="AV3848">
            <v>0</v>
          </cell>
          <cell r="AW3848">
            <v>0</v>
          </cell>
          <cell r="AX3848">
            <v>0</v>
          </cell>
          <cell r="AY3848">
            <v>0</v>
          </cell>
          <cell r="AZ3848">
            <v>0</v>
          </cell>
          <cell r="BA3848">
            <v>0</v>
          </cell>
          <cell r="BB3848">
            <v>0</v>
          </cell>
          <cell r="BC3848">
            <v>0</v>
          </cell>
          <cell r="BD3848">
            <v>0</v>
          </cell>
          <cell r="BE3848">
            <v>0</v>
          </cell>
          <cell r="BF3848">
            <v>0</v>
          </cell>
          <cell r="BG3848">
            <v>0</v>
          </cell>
          <cell r="BH3848">
            <v>0</v>
          </cell>
          <cell r="BI3848">
            <v>0</v>
          </cell>
          <cell r="BJ3848">
            <v>0</v>
          </cell>
          <cell r="BK3848">
            <v>0</v>
          </cell>
          <cell r="BL3848">
            <v>0</v>
          </cell>
        </row>
        <row r="3849">
          <cell r="B3849" t="str">
            <v>2.4.02.03</v>
          </cell>
          <cell r="C3849" t="str">
            <v xml:space="preserve">RESERVAS DE REAVALIACAO                           </v>
          </cell>
          <cell r="D3849">
            <v>4</v>
          </cell>
          <cell r="E3849">
            <v>0</v>
          </cell>
          <cell r="F3849">
            <v>0</v>
          </cell>
          <cell r="G3849">
            <v>0</v>
          </cell>
          <cell r="H3849">
            <v>0</v>
          </cell>
          <cell r="I3849">
            <v>0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  <cell r="O3849">
            <v>0</v>
          </cell>
          <cell r="P3849">
            <v>0</v>
          </cell>
          <cell r="AO3849">
            <v>0</v>
          </cell>
          <cell r="AP3849">
            <v>0</v>
          </cell>
          <cell r="AQ3849">
            <v>0</v>
          </cell>
          <cell r="AR3849">
            <v>0</v>
          </cell>
          <cell r="AS3849">
            <v>0</v>
          </cell>
          <cell r="AT3849">
            <v>0</v>
          </cell>
          <cell r="AU3849">
            <v>0</v>
          </cell>
          <cell r="AV3849">
            <v>0</v>
          </cell>
          <cell r="AW3849">
            <v>0</v>
          </cell>
          <cell r="AX3849">
            <v>0</v>
          </cell>
          <cell r="AY3849">
            <v>0</v>
          </cell>
          <cell r="AZ3849">
            <v>0</v>
          </cell>
          <cell r="BA3849">
            <v>0</v>
          </cell>
          <cell r="BB3849">
            <v>0</v>
          </cell>
          <cell r="BC3849">
            <v>0</v>
          </cell>
          <cell r="BD3849">
            <v>0</v>
          </cell>
          <cell r="BE3849">
            <v>0</v>
          </cell>
          <cell r="BF3849">
            <v>0</v>
          </cell>
          <cell r="BG3849">
            <v>0</v>
          </cell>
          <cell r="BH3849">
            <v>0</v>
          </cell>
          <cell r="BI3849">
            <v>0</v>
          </cell>
          <cell r="BJ3849">
            <v>0</v>
          </cell>
          <cell r="BK3849">
            <v>0</v>
          </cell>
          <cell r="BL3849">
            <v>0</v>
          </cell>
        </row>
        <row r="3850">
          <cell r="B3850" t="str">
            <v>2.4.02.04</v>
          </cell>
          <cell r="C3850" t="str">
            <v xml:space="preserve">RESERVAS JUROS S/CAPITAL PROPRIO                  </v>
          </cell>
          <cell r="D3850">
            <v>4</v>
          </cell>
          <cell r="E3850">
            <v>0</v>
          </cell>
          <cell r="F3850">
            <v>0</v>
          </cell>
          <cell r="G3850">
            <v>0</v>
          </cell>
          <cell r="H3850">
            <v>0</v>
          </cell>
          <cell r="I3850">
            <v>0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  <cell r="O3850">
            <v>0</v>
          </cell>
          <cell r="P3850">
            <v>0</v>
          </cell>
          <cell r="AO3850">
            <v>0</v>
          </cell>
          <cell r="AP3850">
            <v>0</v>
          </cell>
          <cell r="AQ3850">
            <v>0</v>
          </cell>
          <cell r="AR3850">
            <v>0</v>
          </cell>
          <cell r="AS3850">
            <v>0</v>
          </cell>
          <cell r="AT3850">
            <v>0</v>
          </cell>
          <cell r="AU3850">
            <v>0</v>
          </cell>
          <cell r="AV3850">
            <v>0</v>
          </cell>
          <cell r="AW3850">
            <v>0</v>
          </cell>
          <cell r="AX3850">
            <v>0</v>
          </cell>
          <cell r="AY3850">
            <v>0</v>
          </cell>
          <cell r="AZ3850">
            <v>0</v>
          </cell>
          <cell r="BA3850">
            <v>0</v>
          </cell>
          <cell r="BB3850">
            <v>0</v>
          </cell>
          <cell r="BC3850">
            <v>0</v>
          </cell>
          <cell r="BD3850">
            <v>0</v>
          </cell>
          <cell r="BE3850">
            <v>0</v>
          </cell>
          <cell r="BF3850">
            <v>0</v>
          </cell>
          <cell r="BG3850">
            <v>0</v>
          </cell>
          <cell r="BH3850">
            <v>0</v>
          </cell>
          <cell r="BI3850">
            <v>0</v>
          </cell>
          <cell r="BJ3850">
            <v>0</v>
          </cell>
          <cell r="BK3850">
            <v>0</v>
          </cell>
          <cell r="BL3850">
            <v>0</v>
          </cell>
        </row>
        <row r="3851">
          <cell r="B3851" t="str">
            <v>2.4.02.04.00001</v>
          </cell>
          <cell r="C3851" t="str">
            <v xml:space="preserve">JUROS S/CAPITAL PROPRIO                           </v>
          </cell>
          <cell r="D3851">
            <v>5</v>
          </cell>
          <cell r="E3851">
            <v>0</v>
          </cell>
          <cell r="F3851">
            <v>0</v>
          </cell>
          <cell r="G3851">
            <v>0</v>
          </cell>
          <cell r="H3851">
            <v>0</v>
          </cell>
          <cell r="I3851">
            <v>0</v>
          </cell>
          <cell r="J3851">
            <v>0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  <cell r="AO3851">
            <v>0</v>
          </cell>
          <cell r="AP3851">
            <v>0</v>
          </cell>
          <cell r="AQ3851">
            <v>0</v>
          </cell>
          <cell r="AR3851">
            <v>0</v>
          </cell>
          <cell r="AS3851">
            <v>0</v>
          </cell>
          <cell r="AT3851">
            <v>0</v>
          </cell>
          <cell r="AU3851">
            <v>0</v>
          </cell>
          <cell r="AV3851">
            <v>0</v>
          </cell>
          <cell r="AW3851">
            <v>0</v>
          </cell>
          <cell r="AX3851">
            <v>0</v>
          </cell>
          <cell r="AY3851">
            <v>0</v>
          </cell>
          <cell r="AZ3851">
            <v>0</v>
          </cell>
          <cell r="BA3851">
            <v>0</v>
          </cell>
          <cell r="BB3851">
            <v>0</v>
          </cell>
          <cell r="BC3851">
            <v>0</v>
          </cell>
          <cell r="BD3851">
            <v>0</v>
          </cell>
          <cell r="BE3851">
            <v>0</v>
          </cell>
          <cell r="BF3851">
            <v>0</v>
          </cell>
          <cell r="BG3851">
            <v>0</v>
          </cell>
          <cell r="BH3851">
            <v>0</v>
          </cell>
          <cell r="BI3851">
            <v>0</v>
          </cell>
          <cell r="BJ3851">
            <v>0</v>
          </cell>
          <cell r="BK3851">
            <v>0</v>
          </cell>
          <cell r="BL3851">
            <v>0</v>
          </cell>
        </row>
        <row r="3852">
          <cell r="A3852">
            <v>41</v>
          </cell>
          <cell r="B3852" t="str">
            <v>2.4.03</v>
          </cell>
          <cell r="C3852" t="str">
            <v xml:space="preserve">LUCROS/PREJUIZOS ACUMULADOS                       </v>
          </cell>
          <cell r="D3852">
            <v>3</v>
          </cell>
          <cell r="E3852">
            <v>0</v>
          </cell>
          <cell r="F3852">
            <v>0</v>
          </cell>
          <cell r="G3852">
            <v>0</v>
          </cell>
          <cell r="H3852">
            <v>0</v>
          </cell>
          <cell r="I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  <cell r="O3852">
            <v>0</v>
          </cell>
          <cell r="P3852">
            <v>0</v>
          </cell>
          <cell r="Q3852">
            <v>4754478.6500000004</v>
          </cell>
          <cell r="R3852">
            <v>4754478.6500000004</v>
          </cell>
          <cell r="S3852">
            <v>481278.65</v>
          </cell>
          <cell r="T3852">
            <v>481278.65</v>
          </cell>
          <cell r="U3852">
            <v>481278.65</v>
          </cell>
          <cell r="V3852">
            <v>481278.65</v>
          </cell>
          <cell r="W3852">
            <v>481278.65</v>
          </cell>
          <cell r="X3852">
            <v>481278.65</v>
          </cell>
          <cell r="Y3852">
            <v>481278.65</v>
          </cell>
          <cell r="Z3852">
            <v>481278.65</v>
          </cell>
          <cell r="AA3852">
            <v>1688116.39</v>
          </cell>
          <cell r="AB3852">
            <v>449425.6</v>
          </cell>
          <cell r="AC3852">
            <v>4004124.08</v>
          </cell>
          <cell r="AD3852">
            <v>4004124.08</v>
          </cell>
          <cell r="AE3852">
            <v>4124.0800000000745</v>
          </cell>
          <cell r="AF3852">
            <v>4124.0800000000745</v>
          </cell>
          <cell r="AG3852">
            <v>4124.0800000000745</v>
          </cell>
          <cell r="AH3852">
            <v>4124.0800000000745</v>
          </cell>
          <cell r="AI3852">
            <v>4124.0800000000745</v>
          </cell>
          <cell r="AJ3852">
            <v>4124.0800000000745</v>
          </cell>
          <cell r="AK3852">
            <v>4124.0800000000745</v>
          </cell>
          <cell r="AL3852">
            <v>4124.0800000000745</v>
          </cell>
          <cell r="AM3852">
            <v>4124.0800000000745</v>
          </cell>
          <cell r="AN3852">
            <v>4124.0800000000745</v>
          </cell>
          <cell r="AO3852">
            <v>-9317691.6699999999</v>
          </cell>
          <cell r="AP3852">
            <v>-9317691.6699999999</v>
          </cell>
          <cell r="AQ3852">
            <v>-9317691.6699999999</v>
          </cell>
          <cell r="AR3852">
            <v>-9317691.6699999999</v>
          </cell>
          <cell r="AS3852">
            <v>-9317691.6699999999</v>
          </cell>
          <cell r="AT3852">
            <v>-9317691.6699999999</v>
          </cell>
          <cell r="AU3852">
            <v>-9317691.6699999999</v>
          </cell>
          <cell r="AV3852">
            <v>-9317691.6699999999</v>
          </cell>
          <cell r="AW3852">
            <v>-9317691.6699999999</v>
          </cell>
          <cell r="AX3852">
            <v>-9317691.6699999999</v>
          </cell>
          <cell r="AY3852">
            <v>-9317691.6699999999</v>
          </cell>
          <cell r="AZ3852">
            <v>-9317691.6699999999</v>
          </cell>
          <cell r="BA3852">
            <v>61292844.049999997</v>
          </cell>
          <cell r="BB3852">
            <v>61292844.049999997</v>
          </cell>
          <cell r="BC3852">
            <v>61292844.049999997</v>
          </cell>
          <cell r="BD3852">
            <v>0</v>
          </cell>
          <cell r="BE3852">
            <v>0</v>
          </cell>
          <cell r="BF3852">
            <v>0</v>
          </cell>
          <cell r="BG3852">
            <v>0</v>
          </cell>
          <cell r="BH3852">
            <v>0</v>
          </cell>
          <cell r="BI3852">
            <v>0</v>
          </cell>
          <cell r="BJ3852">
            <v>0</v>
          </cell>
          <cell r="BK3852">
            <v>0</v>
          </cell>
          <cell r="BL3852">
            <v>0</v>
          </cell>
        </row>
        <row r="3853">
          <cell r="B3853" t="str">
            <v>2.4.03.01</v>
          </cell>
          <cell r="C3853" t="str">
            <v xml:space="preserve">LUCROS/PREJUIZOS ACUMULADOS                       </v>
          </cell>
          <cell r="D3853">
            <v>4</v>
          </cell>
          <cell r="E3853">
            <v>0</v>
          </cell>
          <cell r="F3853">
            <v>0</v>
          </cell>
          <cell r="G3853">
            <v>0</v>
          </cell>
          <cell r="H3853">
            <v>0</v>
          </cell>
          <cell r="I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  <cell r="O3853">
            <v>0</v>
          </cell>
          <cell r="P3853">
            <v>0</v>
          </cell>
          <cell r="Q3853">
            <v>4754478.6500000004</v>
          </cell>
          <cell r="R3853">
            <v>4754478.6500000004</v>
          </cell>
          <cell r="S3853">
            <v>481278.65</v>
          </cell>
          <cell r="T3853">
            <v>481278.65</v>
          </cell>
          <cell r="U3853">
            <v>481278.65</v>
          </cell>
          <cell r="V3853">
            <v>481278.65</v>
          </cell>
          <cell r="W3853">
            <v>481278.65</v>
          </cell>
          <cell r="X3853">
            <v>481278.65</v>
          </cell>
          <cell r="Y3853">
            <v>481278.65</v>
          </cell>
          <cell r="Z3853">
            <v>481278.65</v>
          </cell>
          <cell r="AA3853">
            <v>1688116.39</v>
          </cell>
          <cell r="AB3853">
            <v>449425.6</v>
          </cell>
          <cell r="AC3853">
            <v>4004124.08</v>
          </cell>
          <cell r="AD3853">
            <v>4004124.08</v>
          </cell>
          <cell r="AE3853">
            <v>4124.0800000000745</v>
          </cell>
          <cell r="AF3853">
            <v>4124.0800000000745</v>
          </cell>
          <cell r="AG3853">
            <v>4124.0800000000745</v>
          </cell>
          <cell r="AH3853">
            <v>4124.0800000000745</v>
          </cell>
          <cell r="AI3853">
            <v>4124.0800000000745</v>
          </cell>
          <cell r="AJ3853">
            <v>4124.0800000000745</v>
          </cell>
          <cell r="AK3853">
            <v>4124.0800000000745</v>
          </cell>
          <cell r="AL3853">
            <v>4124.0800000000745</v>
          </cell>
          <cell r="AM3853">
            <v>4124.0800000000745</v>
          </cell>
          <cell r="AN3853">
            <v>4124.0800000000745</v>
          </cell>
          <cell r="AO3853">
            <v>-9317691.6699999999</v>
          </cell>
          <cell r="AP3853">
            <v>-9317691.6699999999</v>
          </cell>
          <cell r="AQ3853">
            <v>-9317691.6699999999</v>
          </cell>
          <cell r="AR3853">
            <v>-9317691.6699999999</v>
          </cell>
          <cell r="AS3853">
            <v>-9317691.6699999999</v>
          </cell>
          <cell r="AT3853">
            <v>-9317691.6699999999</v>
          </cell>
          <cell r="AU3853">
            <v>-9317691.6699999999</v>
          </cell>
          <cell r="AV3853">
            <v>-9317691.6699999999</v>
          </cell>
          <cell r="AW3853">
            <v>-9317691.6699999999</v>
          </cell>
          <cell r="AX3853">
            <v>-9317691.6699999999</v>
          </cell>
          <cell r="AY3853">
            <v>-9317691.6699999999</v>
          </cell>
          <cell r="AZ3853">
            <v>-9317691.6699999999</v>
          </cell>
          <cell r="BA3853">
            <v>61292844.049999997</v>
          </cell>
          <cell r="BB3853">
            <v>61292844.049999997</v>
          </cell>
          <cell r="BC3853">
            <v>61292844.049999997</v>
          </cell>
          <cell r="BD3853">
            <v>0</v>
          </cell>
          <cell r="BE3853">
            <v>0</v>
          </cell>
          <cell r="BF3853">
            <v>0</v>
          </cell>
          <cell r="BG3853">
            <v>0</v>
          </cell>
          <cell r="BH3853">
            <v>0</v>
          </cell>
          <cell r="BI3853">
            <v>0</v>
          </cell>
          <cell r="BJ3853">
            <v>0</v>
          </cell>
          <cell r="BK3853">
            <v>0</v>
          </cell>
          <cell r="BL3853">
            <v>0</v>
          </cell>
        </row>
        <row r="3854">
          <cell r="B3854" t="str">
            <v>2.4.03.01.00001</v>
          </cell>
          <cell r="C3854" t="str">
            <v xml:space="preserve">LUCROS/PREJUIZOS DO EXERCICIO CORRENTE            </v>
          </cell>
          <cell r="D3854">
            <v>5</v>
          </cell>
          <cell r="E3854">
            <v>0</v>
          </cell>
          <cell r="F3854">
            <v>0</v>
          </cell>
          <cell r="G3854">
            <v>0</v>
          </cell>
          <cell r="H3854">
            <v>0</v>
          </cell>
          <cell r="I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  <cell r="O3854">
            <v>0</v>
          </cell>
          <cell r="P3854">
            <v>0</v>
          </cell>
          <cell r="AO3854">
            <v>-9321815.75</v>
          </cell>
          <cell r="AP3854">
            <v>-9321815.75</v>
          </cell>
          <cell r="AQ3854">
            <v>-9321815.75</v>
          </cell>
          <cell r="AR3854">
            <v>-9321815.75</v>
          </cell>
          <cell r="AS3854">
            <v>-9321815.75</v>
          </cell>
          <cell r="AT3854">
            <v>-9321815.75</v>
          </cell>
          <cell r="AU3854">
            <v>-9321815.75</v>
          </cell>
          <cell r="AV3854">
            <v>-9321815.75</v>
          </cell>
          <cell r="AW3854">
            <v>-9321815.75</v>
          </cell>
          <cell r="AX3854">
            <v>-9321815.75</v>
          </cell>
          <cell r="AY3854">
            <v>-9321815.75</v>
          </cell>
          <cell r="AZ3854">
            <v>-9321815.75</v>
          </cell>
          <cell r="BA3854">
            <v>-9321815.75</v>
          </cell>
          <cell r="BB3854">
            <v>-9321815.75</v>
          </cell>
          <cell r="BC3854">
            <v>-9321815.75</v>
          </cell>
          <cell r="BD3854">
            <v>0</v>
          </cell>
          <cell r="BE3854">
            <v>0</v>
          </cell>
          <cell r="BF3854">
            <v>0</v>
          </cell>
          <cell r="BG3854">
            <v>0</v>
          </cell>
          <cell r="BH3854">
            <v>0</v>
          </cell>
          <cell r="BI3854">
            <v>0</v>
          </cell>
          <cell r="BJ3854">
            <v>0</v>
          </cell>
          <cell r="BK3854">
            <v>0</v>
          </cell>
          <cell r="BL3854">
            <v>0</v>
          </cell>
        </row>
        <row r="3855">
          <cell r="B3855" t="str">
            <v>2.4.03.01.00002</v>
          </cell>
          <cell r="C3855" t="str">
            <v xml:space="preserve">LUCROS/PREJUIZOS DO EXERCICIO CORRENTE            </v>
          </cell>
          <cell r="D3855">
            <v>5</v>
          </cell>
          <cell r="E3855">
            <v>0</v>
          </cell>
          <cell r="F3855">
            <v>0</v>
          </cell>
          <cell r="G3855">
            <v>0</v>
          </cell>
          <cell r="H3855">
            <v>0</v>
          </cell>
          <cell r="I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  <cell r="O3855">
            <v>0</v>
          </cell>
          <cell r="P3855">
            <v>0</v>
          </cell>
          <cell r="AO3855">
            <v>0</v>
          </cell>
          <cell r="AP3855">
            <v>0</v>
          </cell>
          <cell r="AQ3855">
            <v>0</v>
          </cell>
          <cell r="AR3855">
            <v>0</v>
          </cell>
          <cell r="AS3855">
            <v>0</v>
          </cell>
          <cell r="AT3855">
            <v>0</v>
          </cell>
          <cell r="AU3855">
            <v>0</v>
          </cell>
          <cell r="AV3855">
            <v>0</v>
          </cell>
          <cell r="AW3855">
            <v>0</v>
          </cell>
          <cell r="AX3855">
            <v>0</v>
          </cell>
          <cell r="AY3855">
            <v>0</v>
          </cell>
          <cell r="AZ3855">
            <v>0</v>
          </cell>
          <cell r="BA3855">
            <v>0</v>
          </cell>
          <cell r="BB3855">
            <v>0</v>
          </cell>
          <cell r="BC3855">
            <v>0</v>
          </cell>
          <cell r="BD3855">
            <v>0</v>
          </cell>
          <cell r="BE3855">
            <v>0</v>
          </cell>
          <cell r="BF3855">
            <v>0</v>
          </cell>
          <cell r="BG3855">
            <v>0</v>
          </cell>
          <cell r="BH3855">
            <v>0</v>
          </cell>
          <cell r="BI3855">
            <v>0</v>
          </cell>
          <cell r="BJ3855">
            <v>0</v>
          </cell>
          <cell r="BK3855">
            <v>0</v>
          </cell>
          <cell r="BL3855">
            <v>0</v>
          </cell>
        </row>
        <row r="3856">
          <cell r="B3856" t="str">
            <v>2.4.03.01.00003</v>
          </cell>
          <cell r="C3856" t="str">
            <v xml:space="preserve">LUCROS/PREJUIZOS ACUMULADOS                       </v>
          </cell>
          <cell r="D3856">
            <v>5</v>
          </cell>
          <cell r="E3856">
            <v>0</v>
          </cell>
          <cell r="F3856">
            <v>0</v>
          </cell>
          <cell r="G3856">
            <v>0</v>
          </cell>
          <cell r="H3856">
            <v>0</v>
          </cell>
          <cell r="I3856">
            <v>0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  <cell r="O3856">
            <v>0</v>
          </cell>
          <cell r="P3856">
            <v>0</v>
          </cell>
          <cell r="Q3856">
            <v>4754478.6500000004</v>
          </cell>
          <cell r="R3856">
            <v>4754478.6500000004</v>
          </cell>
          <cell r="S3856">
            <v>481278.65</v>
          </cell>
          <cell r="T3856">
            <v>481278.65</v>
          </cell>
          <cell r="U3856">
            <v>481278.65</v>
          </cell>
          <cell r="V3856">
            <v>481278.65</v>
          </cell>
          <cell r="W3856">
            <v>481278.65</v>
          </cell>
          <cell r="X3856">
            <v>481278.65</v>
          </cell>
          <cell r="Y3856">
            <v>481278.65</v>
          </cell>
          <cell r="Z3856">
            <v>481278.65</v>
          </cell>
          <cell r="AA3856">
            <v>1688116.39</v>
          </cell>
          <cell r="AB3856">
            <v>449425.6</v>
          </cell>
          <cell r="AC3856">
            <v>4004124.08</v>
          </cell>
          <cell r="AD3856">
            <v>4004124.08</v>
          </cell>
          <cell r="AE3856">
            <v>4124.0800000000745</v>
          </cell>
          <cell r="AF3856">
            <v>4124.0800000000745</v>
          </cell>
          <cell r="AG3856">
            <v>4124.0800000000745</v>
          </cell>
          <cell r="AH3856">
            <v>4124.0800000000745</v>
          </cell>
          <cell r="AI3856">
            <v>4124.0800000000745</v>
          </cell>
          <cell r="AJ3856">
            <v>4124.0800000000745</v>
          </cell>
          <cell r="AK3856">
            <v>4124.0800000000745</v>
          </cell>
          <cell r="AL3856">
            <v>4124.0800000000745</v>
          </cell>
          <cell r="AM3856">
            <v>4124.0800000000745</v>
          </cell>
          <cell r="AN3856">
            <v>4124.0800000000745</v>
          </cell>
          <cell r="AO3856">
            <v>4124.08</v>
          </cell>
          <cell r="AP3856">
            <v>4124.08</v>
          </cell>
          <cell r="AQ3856">
            <v>4124.08</v>
          </cell>
          <cell r="AR3856">
            <v>4124.08</v>
          </cell>
          <cell r="AS3856">
            <v>4124.08</v>
          </cell>
          <cell r="AT3856">
            <v>4124.08</v>
          </cell>
          <cell r="AU3856">
            <v>4124.08</v>
          </cell>
          <cell r="AV3856">
            <v>4124.08</v>
          </cell>
          <cell r="AW3856">
            <v>4124.08</v>
          </cell>
          <cell r="AX3856">
            <v>4124.08</v>
          </cell>
          <cell r="AY3856">
            <v>4124.08</v>
          </cell>
          <cell r="AZ3856">
            <v>4124.08</v>
          </cell>
          <cell r="BA3856">
            <v>70614659.799999997</v>
          </cell>
          <cell r="BB3856">
            <v>70614659.799999997</v>
          </cell>
          <cell r="BC3856">
            <v>70614659.799999997</v>
          </cell>
          <cell r="BD3856">
            <v>0</v>
          </cell>
          <cell r="BE3856">
            <v>0</v>
          </cell>
          <cell r="BF3856">
            <v>0</v>
          </cell>
          <cell r="BG3856">
            <v>0</v>
          </cell>
          <cell r="BH3856">
            <v>0</v>
          </cell>
          <cell r="BI3856">
            <v>0</v>
          </cell>
          <cell r="BJ3856">
            <v>0</v>
          </cell>
          <cell r="BK3856">
            <v>0</v>
          </cell>
          <cell r="BL3856">
            <v>0</v>
          </cell>
        </row>
        <row r="3857">
          <cell r="B3857" t="str">
            <v>3</v>
          </cell>
          <cell r="C3857" t="str">
            <v xml:space="preserve">CONTAS DE RESULTADO                               </v>
          </cell>
          <cell r="D3857">
            <v>1</v>
          </cell>
          <cell r="E3857">
            <v>0</v>
          </cell>
          <cell r="F3857">
            <v>0</v>
          </cell>
          <cell r="G3857">
            <v>0</v>
          </cell>
          <cell r="H3857">
            <v>0</v>
          </cell>
          <cell r="I3857">
            <v>0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  <cell r="O3857">
            <v>0</v>
          </cell>
          <cell r="P3857">
            <v>0</v>
          </cell>
          <cell r="Q3857">
            <v>262316.95</v>
          </cell>
          <cell r="R3857">
            <v>8189273.1799999997</v>
          </cell>
          <cell r="S3857">
            <v>15499787.619999999</v>
          </cell>
          <cell r="T3857">
            <v>18841206.510000002</v>
          </cell>
          <cell r="U3857">
            <v>25687565.949999999</v>
          </cell>
          <cell r="V3857">
            <v>23274352.43</v>
          </cell>
          <cell r="W3857">
            <v>27435461.309999999</v>
          </cell>
          <cell r="X3857">
            <v>28905213.09</v>
          </cell>
          <cell r="Y3857">
            <v>19013778.710000001</v>
          </cell>
          <cell r="Z3857">
            <v>14430926.800000001</v>
          </cell>
          <cell r="AA3857">
            <v>4465430.3099999996</v>
          </cell>
          <cell r="AB3857">
            <v>-3554698.4799998174</v>
          </cell>
          <cell r="AC3857">
            <v>5590141.8899999997</v>
          </cell>
          <cell r="AD3857">
            <v>3649799.25</v>
          </cell>
          <cell r="AE3857">
            <v>4386638.29</v>
          </cell>
          <cell r="AF3857">
            <v>9993233.8000000007</v>
          </cell>
          <cell r="AG3857">
            <v>16616057.100000001</v>
          </cell>
          <cell r="AH3857">
            <v>28300628.950000003</v>
          </cell>
          <cell r="AI3857">
            <v>47315366.329999998</v>
          </cell>
          <cell r="AJ3857">
            <v>31733306.519999996</v>
          </cell>
          <cell r="AK3857">
            <v>81145400.389999986</v>
          </cell>
          <cell r="AL3857">
            <v>55919158.949999988</v>
          </cell>
          <cell r="AM3857">
            <v>44141497.159999989</v>
          </cell>
          <cell r="AN3857">
            <v>9321815.7499999925</v>
          </cell>
          <cell r="AO3857">
            <v>-9125248.8100000005</v>
          </cell>
          <cell r="AP3857">
            <v>-28656000.789999999</v>
          </cell>
          <cell r="AQ3857">
            <v>-36461672.359999999</v>
          </cell>
          <cell r="AR3857">
            <v>-42148323.270000003</v>
          </cell>
          <cell r="AS3857">
            <v>-33612998.740000002</v>
          </cell>
          <cell r="AT3857">
            <v>-31918917.809999999</v>
          </cell>
          <cell r="AU3857">
            <v>-34236731.780000001</v>
          </cell>
          <cell r="AV3857">
            <v>-42618786.93</v>
          </cell>
          <cell r="AW3857">
            <v>-57384851.210000001</v>
          </cell>
          <cell r="AX3857">
            <v>-67004807.490000002</v>
          </cell>
          <cell r="AY3857">
            <v>-75403807.109999999</v>
          </cell>
          <cell r="AZ3857">
            <v>-70610535.719999999</v>
          </cell>
          <cell r="BA3857">
            <v>-7417681.8300000001</v>
          </cell>
          <cell r="BB3857">
            <v>-11998640.969999999</v>
          </cell>
          <cell r="BC3857">
            <v>-11746548.099999998</v>
          </cell>
          <cell r="BD3857">
            <v>0</v>
          </cell>
          <cell r="BE3857">
            <v>0</v>
          </cell>
          <cell r="BF3857">
            <v>0</v>
          </cell>
          <cell r="BG3857">
            <v>0</v>
          </cell>
          <cell r="BH3857">
            <v>0</v>
          </cell>
          <cell r="BI3857">
            <v>0</v>
          </cell>
          <cell r="BJ3857">
            <v>0</v>
          </cell>
          <cell r="BK3857">
            <v>0</v>
          </cell>
          <cell r="BL3857">
            <v>0</v>
          </cell>
        </row>
        <row r="3858">
          <cell r="B3858" t="str">
            <v>3.1</v>
          </cell>
          <cell r="C3858" t="str">
            <v xml:space="preserve">RECEITAS OPERACIONAIS BRUTAS                      </v>
          </cell>
          <cell r="D3858">
            <v>2</v>
          </cell>
          <cell r="E3858">
            <v>0</v>
          </cell>
          <cell r="F3858">
            <v>0</v>
          </cell>
          <cell r="G3858">
            <v>0</v>
          </cell>
          <cell r="H3858">
            <v>0</v>
          </cell>
          <cell r="I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  <cell r="O3858">
            <v>0</v>
          </cell>
          <cell r="P3858">
            <v>0</v>
          </cell>
          <cell r="Q3858">
            <v>-4034477.28</v>
          </cell>
          <cell r="R3858">
            <v>-6129677.1500000004</v>
          </cell>
          <cell r="S3858">
            <v>-12497069.050000001</v>
          </cell>
          <cell r="T3858">
            <v>-14452855.210000001</v>
          </cell>
          <cell r="U3858">
            <v>-16661633.539999999</v>
          </cell>
          <cell r="V3858">
            <v>-19101131.379999999</v>
          </cell>
          <cell r="W3858">
            <v>-25978148.079999998</v>
          </cell>
          <cell r="X3858">
            <v>-33279212</v>
          </cell>
          <cell r="Y3858">
            <v>-44083234.829999998</v>
          </cell>
          <cell r="Z3858">
            <v>-58309857.810000002</v>
          </cell>
          <cell r="AA3858">
            <v>-70540112.150000006</v>
          </cell>
          <cell r="AB3858">
            <v>-77123653.949999809</v>
          </cell>
          <cell r="AC3858">
            <v>-2168666.02</v>
          </cell>
          <cell r="AD3858">
            <v>-5570146.8399999999</v>
          </cell>
          <cell r="AE3858">
            <v>-5630445.2800000003</v>
          </cell>
          <cell r="AF3858">
            <v>-6452845.4199999999</v>
          </cell>
          <cell r="AG3858">
            <v>-9127366.6699999999</v>
          </cell>
          <cell r="AH3858">
            <v>-9383275.5399999991</v>
          </cell>
          <cell r="AI3858">
            <v>-13825316.119999999</v>
          </cell>
          <cell r="AJ3858">
            <v>-20200412</v>
          </cell>
          <cell r="AK3858">
            <v>-36106411.519999996</v>
          </cell>
          <cell r="AL3858">
            <v>-49657077.489999995</v>
          </cell>
          <cell r="AM3858">
            <v>-60962555.109999992</v>
          </cell>
          <cell r="AN3858">
            <v>-76299788.089999989</v>
          </cell>
          <cell r="AO3858">
            <v>-4282974.46</v>
          </cell>
          <cell r="AP3858">
            <v>-16237590.220000001</v>
          </cell>
          <cell r="AQ3858">
            <v>-26098194.030000001</v>
          </cell>
          <cell r="AR3858">
            <v>-31220113.530000001</v>
          </cell>
          <cell r="AS3858">
            <v>-33934954.479999997</v>
          </cell>
          <cell r="AT3858">
            <v>-43309586.009999998</v>
          </cell>
          <cell r="AU3858">
            <v>-57869464.93</v>
          </cell>
          <cell r="AV3858">
            <v>-78361988.569999993</v>
          </cell>
          <cell r="AW3858">
            <v>-112894574.34999999</v>
          </cell>
          <cell r="AX3858">
            <v>-149726098.94999999</v>
          </cell>
          <cell r="AY3858">
            <v>-181536487.50999999</v>
          </cell>
          <cell r="AZ3858">
            <v>-201186897.75</v>
          </cell>
          <cell r="BA3858">
            <v>-26225598.870000005</v>
          </cell>
          <cell r="BB3858">
            <v>-39663157.530000001</v>
          </cell>
          <cell r="BC3858">
            <v>-46150070.340000004</v>
          </cell>
          <cell r="BD3858">
            <v>0</v>
          </cell>
          <cell r="BE3858">
            <v>0</v>
          </cell>
          <cell r="BF3858">
            <v>0</v>
          </cell>
          <cell r="BG3858">
            <v>0</v>
          </cell>
          <cell r="BH3858">
            <v>0</v>
          </cell>
          <cell r="BI3858">
            <v>0</v>
          </cell>
          <cell r="BJ3858">
            <v>0</v>
          </cell>
          <cell r="BK3858">
            <v>0</v>
          </cell>
          <cell r="BL3858">
            <v>0</v>
          </cell>
        </row>
        <row r="3859">
          <cell r="A3859">
            <v>61</v>
          </cell>
          <cell r="B3859" t="str">
            <v>3.1.01</v>
          </cell>
          <cell r="C3859" t="str">
            <v xml:space="preserve">RECEITAS DE VENDAS                                </v>
          </cell>
          <cell r="D3859">
            <v>3</v>
          </cell>
          <cell r="E3859">
            <v>0</v>
          </cell>
          <cell r="F3859">
            <v>0</v>
          </cell>
          <cell r="G3859">
            <v>0</v>
          </cell>
          <cell r="H3859">
            <v>0</v>
          </cell>
          <cell r="I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  <cell r="O3859">
            <v>0</v>
          </cell>
          <cell r="P3859">
            <v>0</v>
          </cell>
          <cell r="Q3859">
            <v>-36969375.350000001</v>
          </cell>
          <cell r="R3859">
            <v>-70495706.989999995</v>
          </cell>
          <cell r="S3859">
            <v>-105956357.95</v>
          </cell>
          <cell r="T3859">
            <v>-124178193.47</v>
          </cell>
          <cell r="U3859">
            <v>-148793085.28999999</v>
          </cell>
          <cell r="V3859">
            <v>-187623827.97</v>
          </cell>
          <cell r="W3859">
            <v>-240813805.83000001</v>
          </cell>
          <cell r="X3859">
            <v>-311978779.38</v>
          </cell>
          <cell r="Y3859">
            <v>-381986370.42000002</v>
          </cell>
          <cell r="Z3859">
            <v>-471815123.43000001</v>
          </cell>
          <cell r="AA3859">
            <v>-539768542.03999996</v>
          </cell>
          <cell r="AB3859">
            <v>-579594066.21999991</v>
          </cell>
          <cell r="AC3859">
            <v>-42646403.149999999</v>
          </cell>
          <cell r="AD3859">
            <v>-83593380.590000004</v>
          </cell>
          <cell r="AE3859">
            <v>-112401632.15000001</v>
          </cell>
          <cell r="AF3859">
            <v>-139115511.74000001</v>
          </cell>
          <cell r="AG3859">
            <v>-168401490.56999999</v>
          </cell>
          <cell r="AH3859">
            <v>-202987658.53999999</v>
          </cell>
          <cell r="AI3859">
            <v>-258090973.32999998</v>
          </cell>
          <cell r="AJ3859">
            <v>-336092564.94999999</v>
          </cell>
          <cell r="AK3859">
            <v>-455845934.94999999</v>
          </cell>
          <cell r="AL3859">
            <v>-590907746.38</v>
          </cell>
          <cell r="AM3859">
            <v>-700920461.91999996</v>
          </cell>
          <cell r="AN3859">
            <v>-788365879.29999995</v>
          </cell>
          <cell r="AO3859">
            <v>-62431401.859999999</v>
          </cell>
          <cell r="AP3859">
            <v>-145633106.24000001</v>
          </cell>
          <cell r="AQ3859">
            <v>-219769506.93000001</v>
          </cell>
          <cell r="AR3859">
            <v>-262232263.61000001</v>
          </cell>
          <cell r="AS3859">
            <v>-307904208</v>
          </cell>
          <cell r="AT3859">
            <v>-369141109.06</v>
          </cell>
          <cell r="AU3859">
            <v>-463463469.36000001</v>
          </cell>
          <cell r="AV3859">
            <v>-594532073.94000006</v>
          </cell>
          <cell r="AW3859">
            <v>-783744615.36000001</v>
          </cell>
          <cell r="AX3859">
            <v>-983229539.32000005</v>
          </cell>
          <cell r="AY3859">
            <v>-1155183111.78</v>
          </cell>
          <cell r="AZ3859">
            <v>-1280169632.0899999</v>
          </cell>
          <cell r="BA3859">
            <v>-127266771.30000019</v>
          </cell>
          <cell r="BB3859">
            <v>-197256514.60000014</v>
          </cell>
          <cell r="BC3859">
            <v>-263971762.26999998</v>
          </cell>
          <cell r="BD3859">
            <v>0</v>
          </cell>
          <cell r="BE3859">
            <v>0</v>
          </cell>
          <cell r="BF3859">
            <v>0</v>
          </cell>
          <cell r="BG3859">
            <v>0</v>
          </cell>
          <cell r="BH3859">
            <v>0</v>
          </cell>
          <cell r="BI3859">
            <v>0</v>
          </cell>
          <cell r="BJ3859">
            <v>0</v>
          </cell>
          <cell r="BK3859">
            <v>0</v>
          </cell>
          <cell r="BL3859">
            <v>0</v>
          </cell>
        </row>
        <row r="3860">
          <cell r="B3860" t="str">
            <v>3.1.01.01</v>
          </cell>
          <cell r="C3860" t="str">
            <v xml:space="preserve">VENDAS DE PRODUTOS                                </v>
          </cell>
          <cell r="D3860">
            <v>4</v>
          </cell>
          <cell r="E3860">
            <v>0</v>
          </cell>
          <cell r="F3860">
            <v>0</v>
          </cell>
          <cell r="G3860">
            <v>0</v>
          </cell>
          <cell r="H3860">
            <v>0</v>
          </cell>
          <cell r="I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  <cell r="O3860">
            <v>0</v>
          </cell>
          <cell r="P3860">
            <v>0</v>
          </cell>
          <cell r="Q3860">
            <v>-36969637.850000001</v>
          </cell>
          <cell r="R3860">
            <v>-70495969.489999995</v>
          </cell>
          <cell r="S3860">
            <v>-105956794.02</v>
          </cell>
          <cell r="T3860">
            <v>-124128632.54000001</v>
          </cell>
          <cell r="U3860">
            <v>-148741574.86000001</v>
          </cell>
          <cell r="V3860">
            <v>-187571532.53999999</v>
          </cell>
          <cell r="W3860">
            <v>-240760734.40000001</v>
          </cell>
          <cell r="X3860">
            <v>-311925167.94999999</v>
          </cell>
          <cell r="Y3860">
            <v>-381924763.99000001</v>
          </cell>
          <cell r="Z3860">
            <v>-471709475.77999997</v>
          </cell>
          <cell r="AA3860">
            <v>-539630277.38999999</v>
          </cell>
          <cell r="AB3860">
            <v>-577617043.13999999</v>
          </cell>
          <cell r="AC3860">
            <v>-42614301.200000003</v>
          </cell>
          <cell r="AD3860">
            <v>-83522153.340000004</v>
          </cell>
          <cell r="AE3860">
            <v>-112309447.05000001</v>
          </cell>
          <cell r="AF3860">
            <v>-138986147.28</v>
          </cell>
          <cell r="AG3860">
            <v>-168202101.50999999</v>
          </cell>
          <cell r="AH3860">
            <v>-202754467.70999998</v>
          </cell>
          <cell r="AI3860">
            <v>-257803063.39999998</v>
          </cell>
          <cell r="AJ3860">
            <v>-335701362.41999996</v>
          </cell>
          <cell r="AK3860">
            <v>-455346831.14999998</v>
          </cell>
          <cell r="AL3860">
            <v>-590299089.16999996</v>
          </cell>
          <cell r="AM3860">
            <v>-700305544.63999999</v>
          </cell>
          <cell r="AN3860">
            <v>-787729801.01999998</v>
          </cell>
          <cell r="AO3860">
            <v>-57316814.460000001</v>
          </cell>
          <cell r="AP3860">
            <v>-139178835.25999999</v>
          </cell>
          <cell r="AQ3860">
            <v>-211245927.34999999</v>
          </cell>
          <cell r="AR3860">
            <v>-248608248.02000001</v>
          </cell>
          <cell r="AS3860">
            <v>-285341063.68000001</v>
          </cell>
          <cell r="AT3860">
            <v>-335988233.02999997</v>
          </cell>
          <cell r="AU3860">
            <v>-420607267.68000001</v>
          </cell>
          <cell r="AV3860">
            <v>-538012025.91999996</v>
          </cell>
          <cell r="AW3860">
            <v>-706567282.02999997</v>
          </cell>
          <cell r="AX3860">
            <v>-889651399.00999999</v>
          </cell>
          <cell r="AY3860">
            <v>-1045920249.04</v>
          </cell>
          <cell r="AZ3860">
            <v>-1161127071.3099999</v>
          </cell>
          <cell r="BA3860">
            <v>-117453468.86000013</v>
          </cell>
          <cell r="BB3860">
            <v>-183661679.72000003</v>
          </cell>
          <cell r="BC3860">
            <v>-244338022.79999995</v>
          </cell>
          <cell r="BD3860">
            <v>0</v>
          </cell>
          <cell r="BE3860">
            <v>0</v>
          </cell>
          <cell r="BF3860">
            <v>0</v>
          </cell>
          <cell r="BG3860">
            <v>0</v>
          </cell>
          <cell r="BH3860">
            <v>0</v>
          </cell>
          <cell r="BI3860">
            <v>0</v>
          </cell>
          <cell r="BJ3860">
            <v>0</v>
          </cell>
          <cell r="BK3860">
            <v>0</v>
          </cell>
          <cell r="BL3860">
            <v>0</v>
          </cell>
        </row>
        <row r="3861">
          <cell r="B3861" t="str">
            <v>3.1.01.01.00001</v>
          </cell>
          <cell r="C3861" t="str">
            <v xml:space="preserve">VENDAS DE PRODUTOS                                </v>
          </cell>
          <cell r="D3861">
            <v>5</v>
          </cell>
          <cell r="E3861">
            <v>0</v>
          </cell>
          <cell r="F3861">
            <v>0</v>
          </cell>
          <cell r="G3861">
            <v>0</v>
          </cell>
          <cell r="H3861">
            <v>0</v>
          </cell>
          <cell r="I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  <cell r="O3861">
            <v>0</v>
          </cell>
          <cell r="P3861">
            <v>0</v>
          </cell>
          <cell r="AO3861">
            <v>-57316814.460000001</v>
          </cell>
          <cell r="AP3861">
            <v>-139178835.25999999</v>
          </cell>
          <cell r="AQ3861">
            <v>-211245927.34999999</v>
          </cell>
          <cell r="AR3861">
            <v>-248608248.02000001</v>
          </cell>
          <cell r="AS3861">
            <v>-285341063.68000001</v>
          </cell>
          <cell r="AT3861">
            <v>-335988233.02999997</v>
          </cell>
          <cell r="AU3861">
            <v>-420607267.68000001</v>
          </cell>
          <cell r="AV3861">
            <v>-538012025.91999996</v>
          </cell>
          <cell r="AW3861">
            <v>-706567282.02999997</v>
          </cell>
          <cell r="AX3861">
            <v>-889651399.00999999</v>
          </cell>
          <cell r="AY3861">
            <v>-1045920249.04</v>
          </cell>
          <cell r="AZ3861">
            <v>-1161127071.3099999</v>
          </cell>
          <cell r="BA3861">
            <v>-117453468.86000013</v>
          </cell>
          <cell r="BB3861">
            <v>-183661679.72000003</v>
          </cell>
          <cell r="BC3861">
            <v>-244338022.79999995</v>
          </cell>
          <cell r="BD3861">
            <v>0</v>
          </cell>
          <cell r="BE3861">
            <v>0</v>
          </cell>
          <cell r="BF3861">
            <v>0</v>
          </cell>
          <cell r="BG3861">
            <v>0</v>
          </cell>
          <cell r="BH3861">
            <v>0</v>
          </cell>
          <cell r="BI3861">
            <v>0</v>
          </cell>
          <cell r="BJ3861">
            <v>0</v>
          </cell>
          <cell r="BK3861">
            <v>0</v>
          </cell>
          <cell r="BL3861">
            <v>0</v>
          </cell>
        </row>
        <row r="3862">
          <cell r="B3862" t="str">
            <v>3.1.01.02</v>
          </cell>
          <cell r="C3862" t="str">
            <v xml:space="preserve">VENDAS DE SERVICOS                                </v>
          </cell>
          <cell r="D3862">
            <v>4</v>
          </cell>
          <cell r="E3862">
            <v>0</v>
          </cell>
          <cell r="F3862">
            <v>0</v>
          </cell>
          <cell r="G3862">
            <v>0</v>
          </cell>
          <cell r="H3862">
            <v>0</v>
          </cell>
          <cell r="I3862">
            <v>0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  <cell r="O3862">
            <v>0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  <cell r="T3862">
            <v>0</v>
          </cell>
          <cell r="U3862">
            <v>0</v>
          </cell>
          <cell r="V3862">
            <v>0</v>
          </cell>
          <cell r="W3862">
            <v>0</v>
          </cell>
          <cell r="X3862">
            <v>0</v>
          </cell>
          <cell r="Y3862">
            <v>0</v>
          </cell>
          <cell r="Z3862">
            <v>0</v>
          </cell>
          <cell r="AA3862">
            <v>0</v>
          </cell>
          <cell r="AB3862">
            <v>0</v>
          </cell>
          <cell r="AC3862">
            <v>0</v>
          </cell>
          <cell r="AD3862">
            <v>0</v>
          </cell>
          <cell r="AE3862">
            <v>0</v>
          </cell>
          <cell r="AF3862">
            <v>-6280.24</v>
          </cell>
          <cell r="AG3862">
            <v>-16053.24</v>
          </cell>
          <cell r="AH3862">
            <v>-16488.240000000002</v>
          </cell>
          <cell r="AI3862">
            <v>-16488.240000000002</v>
          </cell>
          <cell r="AJ3862">
            <v>-16488.240000000002</v>
          </cell>
          <cell r="AK3862">
            <v>-16488.240000000002</v>
          </cell>
          <cell r="AL3862">
            <v>-16488.240000000002</v>
          </cell>
          <cell r="AM3862">
            <v>-16488.240000000002</v>
          </cell>
          <cell r="AN3862">
            <v>-16488.240000000002</v>
          </cell>
          <cell r="AO3862">
            <v>0</v>
          </cell>
          <cell r="AP3862">
            <v>0</v>
          </cell>
          <cell r="AQ3862">
            <v>0</v>
          </cell>
          <cell r="AR3862">
            <v>0</v>
          </cell>
          <cell r="AS3862">
            <v>0</v>
          </cell>
          <cell r="AT3862">
            <v>0</v>
          </cell>
          <cell r="AU3862">
            <v>0</v>
          </cell>
          <cell r="AV3862">
            <v>0</v>
          </cell>
          <cell r="AW3862">
            <v>0</v>
          </cell>
          <cell r="AX3862">
            <v>0</v>
          </cell>
          <cell r="AY3862">
            <v>0</v>
          </cell>
          <cell r="AZ3862">
            <v>0</v>
          </cell>
          <cell r="BA3862">
            <v>-318.3</v>
          </cell>
          <cell r="BB3862">
            <v>-318.3</v>
          </cell>
          <cell r="BC3862">
            <v>-318.3</v>
          </cell>
          <cell r="BD3862">
            <v>0</v>
          </cell>
          <cell r="BE3862">
            <v>0</v>
          </cell>
          <cell r="BF3862">
            <v>0</v>
          </cell>
          <cell r="BG3862">
            <v>0</v>
          </cell>
          <cell r="BH3862">
            <v>0</v>
          </cell>
          <cell r="BI3862">
            <v>0</v>
          </cell>
          <cell r="BJ3862">
            <v>0</v>
          </cell>
          <cell r="BK3862">
            <v>0</v>
          </cell>
          <cell r="BL3862">
            <v>0</v>
          </cell>
        </row>
        <row r="3863">
          <cell r="B3863" t="str">
            <v>3.1.01.02.00001</v>
          </cell>
          <cell r="C3863" t="str">
            <v xml:space="preserve">VENDAS DE SERVICOS                                </v>
          </cell>
          <cell r="D3863">
            <v>5</v>
          </cell>
          <cell r="E3863">
            <v>0</v>
          </cell>
          <cell r="F3863">
            <v>0</v>
          </cell>
          <cell r="G3863">
            <v>0</v>
          </cell>
          <cell r="H3863">
            <v>0</v>
          </cell>
          <cell r="I3863">
            <v>0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  <cell r="O3863">
            <v>0</v>
          </cell>
          <cell r="P3863">
            <v>0</v>
          </cell>
          <cell r="AO3863">
            <v>0</v>
          </cell>
          <cell r="AP3863">
            <v>0</v>
          </cell>
          <cell r="AQ3863">
            <v>0</v>
          </cell>
          <cell r="AR3863">
            <v>0</v>
          </cell>
          <cell r="AS3863">
            <v>0</v>
          </cell>
          <cell r="AT3863">
            <v>0</v>
          </cell>
          <cell r="AU3863">
            <v>0</v>
          </cell>
          <cell r="AV3863">
            <v>0</v>
          </cell>
          <cell r="AW3863">
            <v>0</v>
          </cell>
          <cell r="AX3863">
            <v>0</v>
          </cell>
          <cell r="AY3863">
            <v>0</v>
          </cell>
          <cell r="AZ3863">
            <v>0</v>
          </cell>
          <cell r="BA3863">
            <v>-318.3</v>
          </cell>
          <cell r="BB3863">
            <v>-318.3</v>
          </cell>
          <cell r="BC3863">
            <v>-318.3</v>
          </cell>
          <cell r="BD3863">
            <v>0</v>
          </cell>
          <cell r="BE3863">
            <v>0</v>
          </cell>
          <cell r="BF3863">
            <v>0</v>
          </cell>
          <cell r="BG3863">
            <v>0</v>
          </cell>
          <cell r="BH3863">
            <v>0</v>
          </cell>
          <cell r="BI3863">
            <v>0</v>
          </cell>
          <cell r="BJ3863">
            <v>0</v>
          </cell>
          <cell r="BK3863">
            <v>0</v>
          </cell>
          <cell r="BL3863">
            <v>0</v>
          </cell>
        </row>
        <row r="3864">
          <cell r="B3864" t="str">
            <v>3.1.01.03</v>
          </cell>
          <cell r="C3864" t="str">
            <v xml:space="preserve">REVENDA MERCADORIA                                </v>
          </cell>
          <cell r="D3864">
            <v>4</v>
          </cell>
          <cell r="E3864">
            <v>0</v>
          </cell>
          <cell r="F3864">
            <v>0</v>
          </cell>
          <cell r="G3864">
            <v>0</v>
          </cell>
          <cell r="H3864">
            <v>0</v>
          </cell>
          <cell r="I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  <cell r="O3864">
            <v>0</v>
          </cell>
          <cell r="P3864">
            <v>0</v>
          </cell>
          <cell r="Q3864">
            <v>262.5</v>
          </cell>
          <cell r="R3864">
            <v>262.5</v>
          </cell>
          <cell r="S3864">
            <v>436.07</v>
          </cell>
          <cell r="T3864">
            <v>-49560.93</v>
          </cell>
          <cell r="U3864">
            <v>-51510.43</v>
          </cell>
          <cell r="V3864">
            <v>-52295.43</v>
          </cell>
          <cell r="W3864">
            <v>-53071.43</v>
          </cell>
          <cell r="X3864">
            <v>-53611.43</v>
          </cell>
          <cell r="Y3864">
            <v>-61606.43</v>
          </cell>
          <cell r="Z3864">
            <v>-62056.43</v>
          </cell>
          <cell r="AA3864">
            <v>-62056.43</v>
          </cell>
          <cell r="AB3864">
            <v>-62131.43</v>
          </cell>
          <cell r="AC3864">
            <v>-149</v>
          </cell>
          <cell r="AD3864">
            <v>-5920</v>
          </cell>
          <cell r="AE3864">
            <v>-6507.5</v>
          </cell>
          <cell r="AF3864">
            <v>-8549.5</v>
          </cell>
          <cell r="AG3864">
            <v>-27127.1</v>
          </cell>
          <cell r="AH3864">
            <v>-28382.1</v>
          </cell>
          <cell r="AI3864">
            <v>-30283.8</v>
          </cell>
          <cell r="AJ3864">
            <v>-28852.9</v>
          </cell>
          <cell r="AK3864">
            <v>-39033</v>
          </cell>
          <cell r="AL3864">
            <v>-39748.019999999997</v>
          </cell>
          <cell r="AM3864">
            <v>-46008.09</v>
          </cell>
          <cell r="AN3864">
            <v>-67169.09</v>
          </cell>
          <cell r="AO3864">
            <v>-5058093.9000000004</v>
          </cell>
          <cell r="AP3864">
            <v>-6397777.4800000004</v>
          </cell>
          <cell r="AQ3864">
            <v>-8151748.7599999998</v>
          </cell>
          <cell r="AR3864">
            <v>-13096386.32</v>
          </cell>
          <cell r="AS3864">
            <v>-21916937.050000001</v>
          </cell>
          <cell r="AT3864">
            <v>-32346531.760000002</v>
          </cell>
          <cell r="AU3864">
            <v>-41942198.960000001</v>
          </cell>
          <cell r="AV3864">
            <v>-55469309.950000003</v>
          </cell>
          <cell r="AW3864">
            <v>-76010498.260000005</v>
          </cell>
          <cell r="AX3864">
            <v>-92169634.090000004</v>
          </cell>
          <cell r="AY3864">
            <v>-107707651.56999999</v>
          </cell>
          <cell r="AZ3864">
            <v>-117430791.90000001</v>
          </cell>
          <cell r="BA3864">
            <v>-9692010.6400000006</v>
          </cell>
          <cell r="BB3864">
            <v>-13473543.079999998</v>
          </cell>
          <cell r="BC3864">
            <v>-19512447.669999987</v>
          </cell>
          <cell r="BD3864">
            <v>0</v>
          </cell>
          <cell r="BE3864">
            <v>0</v>
          </cell>
          <cell r="BF3864">
            <v>0</v>
          </cell>
          <cell r="BG3864">
            <v>0</v>
          </cell>
          <cell r="BH3864">
            <v>0</v>
          </cell>
          <cell r="BI3864">
            <v>0</v>
          </cell>
          <cell r="BJ3864">
            <v>0</v>
          </cell>
          <cell r="BK3864">
            <v>0</v>
          </cell>
          <cell r="BL3864">
            <v>0</v>
          </cell>
        </row>
        <row r="3865">
          <cell r="B3865" t="str">
            <v>3.1.01.03.00001</v>
          </cell>
          <cell r="C3865" t="str">
            <v xml:space="preserve">REVENDA MERCADORIA                                </v>
          </cell>
          <cell r="D3865">
            <v>5</v>
          </cell>
          <cell r="E3865">
            <v>0</v>
          </cell>
          <cell r="F3865">
            <v>0</v>
          </cell>
          <cell r="G3865">
            <v>0</v>
          </cell>
          <cell r="H3865">
            <v>0</v>
          </cell>
          <cell r="I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  <cell r="O3865">
            <v>0</v>
          </cell>
          <cell r="P3865">
            <v>0</v>
          </cell>
          <cell r="AO3865">
            <v>-5058093.9000000004</v>
          </cell>
          <cell r="AP3865">
            <v>-6397777.4800000004</v>
          </cell>
          <cell r="AQ3865">
            <v>-8151748.7599999998</v>
          </cell>
          <cell r="AR3865">
            <v>-13096386.32</v>
          </cell>
          <cell r="AS3865">
            <v>-21916937.050000001</v>
          </cell>
          <cell r="AT3865">
            <v>-32346531.760000002</v>
          </cell>
          <cell r="AU3865">
            <v>-41942198.960000001</v>
          </cell>
          <cell r="AV3865">
            <v>-55469309.950000003</v>
          </cell>
          <cell r="AW3865">
            <v>-76010498.260000005</v>
          </cell>
          <cell r="AX3865">
            <v>-92169634.090000004</v>
          </cell>
          <cell r="AY3865">
            <v>-107707651.56999999</v>
          </cell>
          <cell r="AZ3865">
            <v>-117430791.90000001</v>
          </cell>
          <cell r="BA3865">
            <v>-9692010.6400000006</v>
          </cell>
          <cell r="BB3865">
            <v>-13473543.079999998</v>
          </cell>
          <cell r="BC3865">
            <v>-19512447.669999987</v>
          </cell>
          <cell r="BD3865">
            <v>0</v>
          </cell>
          <cell r="BE3865">
            <v>0</v>
          </cell>
          <cell r="BF3865">
            <v>0</v>
          </cell>
          <cell r="BG3865">
            <v>0</v>
          </cell>
          <cell r="BH3865">
            <v>0</v>
          </cell>
          <cell r="BI3865">
            <v>0</v>
          </cell>
          <cell r="BJ3865">
            <v>0</v>
          </cell>
          <cell r="BK3865">
            <v>0</v>
          </cell>
          <cell r="BL3865">
            <v>0</v>
          </cell>
        </row>
        <row r="3866">
          <cell r="B3866" t="str">
            <v>3.1.01.04</v>
          </cell>
          <cell r="C3866" t="str">
            <v xml:space="preserve">VENDAS DE PRODUTOS ( EXTERIOR )                   </v>
          </cell>
          <cell r="D3866">
            <v>4</v>
          </cell>
          <cell r="E3866">
            <v>0</v>
          </cell>
          <cell r="F3866">
            <v>0</v>
          </cell>
          <cell r="G3866">
            <v>0</v>
          </cell>
          <cell r="H3866">
            <v>0</v>
          </cell>
          <cell r="I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  <cell r="O3866">
            <v>0</v>
          </cell>
          <cell r="P3866">
            <v>0</v>
          </cell>
          <cell r="Q3866">
            <v>0</v>
          </cell>
          <cell r="R3866">
            <v>0</v>
          </cell>
          <cell r="S3866">
            <v>0</v>
          </cell>
          <cell r="T3866">
            <v>0</v>
          </cell>
          <cell r="U3866">
            <v>0</v>
          </cell>
          <cell r="V3866">
            <v>0</v>
          </cell>
          <cell r="W3866">
            <v>0</v>
          </cell>
          <cell r="X3866">
            <v>0</v>
          </cell>
          <cell r="Y3866">
            <v>0</v>
          </cell>
          <cell r="Z3866">
            <v>-43591.22</v>
          </cell>
          <cell r="AA3866">
            <v>-76208.22</v>
          </cell>
          <cell r="AB3866">
            <v>-1914891.65</v>
          </cell>
          <cell r="AC3866">
            <v>-31952.95</v>
          </cell>
          <cell r="AD3866">
            <v>-65307.25</v>
          </cell>
          <cell r="AE3866">
            <v>-85677.6</v>
          </cell>
          <cell r="AF3866">
            <v>-114534.72</v>
          </cell>
          <cell r="AG3866">
            <v>-156208.72</v>
          </cell>
          <cell r="AH3866">
            <v>-188320.49</v>
          </cell>
          <cell r="AI3866">
            <v>-241137.89</v>
          </cell>
          <cell r="AJ3866">
            <v>-345861.39</v>
          </cell>
          <cell r="AK3866">
            <v>-443582.56</v>
          </cell>
          <cell r="AL3866">
            <v>-552420.94999999995</v>
          </cell>
          <cell r="AM3866">
            <v>-552420.94999999995</v>
          </cell>
          <cell r="AN3866">
            <v>-552420.94999999995</v>
          </cell>
          <cell r="AO3866">
            <v>-56493.5</v>
          </cell>
          <cell r="AP3866">
            <v>-56493.5</v>
          </cell>
          <cell r="AQ3866">
            <v>-371830.82</v>
          </cell>
          <cell r="AR3866">
            <v>-527629.27</v>
          </cell>
          <cell r="AS3866">
            <v>-646207.27</v>
          </cell>
          <cell r="AT3866">
            <v>-806344.27</v>
          </cell>
          <cell r="AU3866">
            <v>-914002.72</v>
          </cell>
          <cell r="AV3866">
            <v>-1050738.07</v>
          </cell>
          <cell r="AW3866">
            <v>-1166835.07</v>
          </cell>
          <cell r="AX3866">
            <v>-1408506.22</v>
          </cell>
          <cell r="AY3866">
            <v>-1555211.17</v>
          </cell>
          <cell r="AZ3866">
            <v>-1611768.88</v>
          </cell>
          <cell r="BA3866">
            <v>-120973.5</v>
          </cell>
          <cell r="BB3866">
            <v>-120973.5</v>
          </cell>
          <cell r="BC3866">
            <v>-120973.5</v>
          </cell>
          <cell r="BD3866">
            <v>0</v>
          </cell>
          <cell r="BE3866">
            <v>0</v>
          </cell>
          <cell r="BF3866">
            <v>0</v>
          </cell>
          <cell r="BG3866">
            <v>0</v>
          </cell>
          <cell r="BH3866">
            <v>0</v>
          </cell>
          <cell r="BI3866">
            <v>0</v>
          </cell>
          <cell r="BJ3866">
            <v>0</v>
          </cell>
          <cell r="BK3866">
            <v>0</v>
          </cell>
          <cell r="BL3866">
            <v>0</v>
          </cell>
        </row>
        <row r="3867">
          <cell r="B3867" t="str">
            <v>3.1.01.04.00001</v>
          </cell>
          <cell r="C3867" t="str">
            <v xml:space="preserve">VENDAS DE PRODUTOS ( EXTERIOR )                   </v>
          </cell>
          <cell r="D3867">
            <v>5</v>
          </cell>
          <cell r="E3867">
            <v>0</v>
          </cell>
          <cell r="F3867">
            <v>0</v>
          </cell>
          <cell r="G3867">
            <v>0</v>
          </cell>
          <cell r="H3867">
            <v>0</v>
          </cell>
          <cell r="I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  <cell r="O3867">
            <v>0</v>
          </cell>
          <cell r="P3867">
            <v>0</v>
          </cell>
          <cell r="AO3867">
            <v>-56493.5</v>
          </cell>
          <cell r="AP3867">
            <v>-56493.5</v>
          </cell>
          <cell r="AQ3867">
            <v>-371830.82</v>
          </cell>
          <cell r="AR3867">
            <v>-527629.27</v>
          </cell>
          <cell r="AS3867">
            <v>-646207.27</v>
          </cell>
          <cell r="AT3867">
            <v>-806344.27</v>
          </cell>
          <cell r="AU3867">
            <v>-914002.72</v>
          </cell>
          <cell r="AV3867">
            <v>-1050738.07</v>
          </cell>
          <cell r="AW3867">
            <v>-1166835.07</v>
          </cell>
          <cell r="AX3867">
            <v>-1408506.22</v>
          </cell>
          <cell r="AY3867">
            <v>-1555211.17</v>
          </cell>
          <cell r="AZ3867">
            <v>-1611768.88</v>
          </cell>
          <cell r="BA3867">
            <v>-120973.5</v>
          </cell>
          <cell r="BB3867">
            <v>-120973.5</v>
          </cell>
          <cell r="BC3867">
            <v>-120973.5</v>
          </cell>
          <cell r="BD3867">
            <v>0</v>
          </cell>
          <cell r="BE3867">
            <v>0</v>
          </cell>
          <cell r="BF3867">
            <v>0</v>
          </cell>
          <cell r="BG3867">
            <v>0</v>
          </cell>
          <cell r="BH3867">
            <v>0</v>
          </cell>
          <cell r="BI3867">
            <v>0</v>
          </cell>
          <cell r="BJ3867">
            <v>0</v>
          </cell>
          <cell r="BK3867">
            <v>0</v>
          </cell>
          <cell r="BL3867">
            <v>0</v>
          </cell>
        </row>
        <row r="3868">
          <cell r="A3868">
            <v>62</v>
          </cell>
          <cell r="B3868" t="str">
            <v>3.1.02</v>
          </cell>
          <cell r="C3868" t="str">
            <v xml:space="preserve">DEDUCOES DAS VENDAS                               </v>
          </cell>
          <cell r="D3868">
            <v>3</v>
          </cell>
          <cell r="E3868">
            <v>0</v>
          </cell>
          <cell r="F3868">
            <v>0</v>
          </cell>
          <cell r="G3868">
            <v>0</v>
          </cell>
          <cell r="H3868">
            <v>0</v>
          </cell>
          <cell r="I3868">
            <v>0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2196252.91</v>
          </cell>
          <cell r="R3868">
            <v>3983126.13</v>
          </cell>
          <cell r="S3868">
            <v>5853512.1799999997</v>
          </cell>
          <cell r="T3868">
            <v>6800657.7999999998</v>
          </cell>
          <cell r="U3868">
            <v>8247066.46</v>
          </cell>
          <cell r="V3868">
            <v>10590025.369999999</v>
          </cell>
          <cell r="W3868">
            <v>13606109.560000001</v>
          </cell>
          <cell r="X3868">
            <v>17852508.219999999</v>
          </cell>
          <cell r="Y3868">
            <v>21705379.260000002</v>
          </cell>
          <cell r="Z3868">
            <v>26504388.18</v>
          </cell>
          <cell r="AA3868">
            <v>30013203.010000002</v>
          </cell>
          <cell r="AB3868">
            <v>32046425.219999999</v>
          </cell>
          <cell r="AC3868">
            <v>2084598.02</v>
          </cell>
          <cell r="AD3868">
            <v>4167767.22</v>
          </cell>
          <cell r="AE3868">
            <v>5614490.3300000001</v>
          </cell>
          <cell r="AF3868">
            <v>7189762.6500000004</v>
          </cell>
          <cell r="AG3868">
            <v>8784760.9700000007</v>
          </cell>
          <cell r="AH3868">
            <v>10727112.100000001</v>
          </cell>
          <cell r="AI3868">
            <v>14208836.620000001</v>
          </cell>
          <cell r="AJ3868">
            <v>18481836.170000002</v>
          </cell>
          <cell r="AK3868">
            <v>24744531.630000003</v>
          </cell>
          <cell r="AL3868">
            <v>31937685.220000003</v>
          </cell>
          <cell r="AM3868">
            <v>37478947.410000004</v>
          </cell>
          <cell r="AN3868">
            <v>42359625</v>
          </cell>
          <cell r="AO3868">
            <v>4064895.23</v>
          </cell>
          <cell r="AP3868">
            <v>9550290.7899999991</v>
          </cell>
          <cell r="AQ3868">
            <v>14416652.24</v>
          </cell>
          <cell r="AR3868">
            <v>17284591.670000002</v>
          </cell>
          <cell r="AS3868">
            <v>20397036.52</v>
          </cell>
          <cell r="AT3868">
            <v>24870186.27</v>
          </cell>
          <cell r="AU3868">
            <v>31856366.829999998</v>
          </cell>
          <cell r="AV3868">
            <v>40894205.969999999</v>
          </cell>
          <cell r="AW3868">
            <v>54449005.350000001</v>
          </cell>
          <cell r="AX3868">
            <v>67893287.090000004</v>
          </cell>
          <cell r="AY3868">
            <v>78618664.010000005</v>
          </cell>
          <cell r="AZ3868">
            <v>86486573.439999998</v>
          </cell>
          <cell r="BA3868">
            <v>7513438.3599999994</v>
          </cell>
          <cell r="BB3868">
            <v>15021847.24000001</v>
          </cell>
          <cell r="BC3868">
            <v>22484178.530000001</v>
          </cell>
          <cell r="BD3868">
            <v>0</v>
          </cell>
          <cell r="BE3868">
            <v>0</v>
          </cell>
          <cell r="BF3868">
            <v>0</v>
          </cell>
          <cell r="BG3868">
            <v>0</v>
          </cell>
          <cell r="BH3868">
            <v>0</v>
          </cell>
          <cell r="BI3868">
            <v>0</v>
          </cell>
          <cell r="BJ3868">
            <v>0</v>
          </cell>
          <cell r="BK3868">
            <v>0</v>
          </cell>
          <cell r="BL3868">
            <v>0</v>
          </cell>
        </row>
        <row r="3869">
          <cell r="B3869" t="str">
            <v>3.1.02.01</v>
          </cell>
          <cell r="C3869" t="str">
            <v xml:space="preserve">VENDAS CANCELADAS, DEVOLUCOES E DESCONTO          </v>
          </cell>
          <cell r="D3869">
            <v>4</v>
          </cell>
          <cell r="E3869">
            <v>0</v>
          </cell>
          <cell r="F3869">
            <v>0</v>
          </cell>
          <cell r="G3869">
            <v>0</v>
          </cell>
          <cell r="H3869">
            <v>0</v>
          </cell>
          <cell r="I3869">
            <v>0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  <cell r="O3869">
            <v>0</v>
          </cell>
          <cell r="P3869">
            <v>0</v>
          </cell>
          <cell r="Q3869">
            <v>142149.70000000001</v>
          </cell>
          <cell r="R3869">
            <v>143601.9</v>
          </cell>
          <cell r="S3869">
            <v>230701.98</v>
          </cell>
          <cell r="T3869">
            <v>286090.03000000003</v>
          </cell>
          <cell r="U3869">
            <v>399702.94</v>
          </cell>
          <cell r="V3869">
            <v>366170.59</v>
          </cell>
          <cell r="W3869">
            <v>392692.41</v>
          </cell>
          <cell r="X3869">
            <v>469493.38</v>
          </cell>
          <cell r="Y3869">
            <v>624565.26</v>
          </cell>
          <cell r="Z3869">
            <v>1070461.67</v>
          </cell>
          <cell r="AA3869">
            <v>1268472.98</v>
          </cell>
          <cell r="AB3869">
            <v>1432259.14</v>
          </cell>
          <cell r="AC3869">
            <v>48387.02</v>
          </cell>
          <cell r="AD3869">
            <v>167749.17000000001</v>
          </cell>
          <cell r="AE3869">
            <v>192475.99</v>
          </cell>
          <cell r="AF3869">
            <v>309809.90000000002</v>
          </cell>
          <cell r="AG3869">
            <v>359667.02</v>
          </cell>
          <cell r="AH3869">
            <v>425193.77</v>
          </cell>
          <cell r="AI3869">
            <v>630985.37</v>
          </cell>
          <cell r="AJ3869">
            <v>690536.06</v>
          </cell>
          <cell r="AK3869">
            <v>800982.66</v>
          </cell>
          <cell r="AL3869">
            <v>964021.02</v>
          </cell>
          <cell r="AM3869">
            <v>1206566.1200000001</v>
          </cell>
          <cell r="AN3869">
            <v>1581269.98</v>
          </cell>
          <cell r="AO3869">
            <v>221953.3</v>
          </cell>
          <cell r="AP3869">
            <v>381438.5</v>
          </cell>
          <cell r="AQ3869">
            <v>585764.44999999995</v>
          </cell>
          <cell r="AR3869">
            <v>621002</v>
          </cell>
          <cell r="AS3869">
            <v>850048.96</v>
          </cell>
          <cell r="AT3869">
            <v>883925.96</v>
          </cell>
          <cell r="AU3869">
            <v>1094144.24</v>
          </cell>
          <cell r="AV3869">
            <v>1326272.3700000001</v>
          </cell>
          <cell r="AW3869">
            <v>2258540.59</v>
          </cell>
          <cell r="AX3869">
            <v>2664953.7400000002</v>
          </cell>
          <cell r="AY3869">
            <v>3053316.66</v>
          </cell>
          <cell r="AZ3869">
            <v>3600107.06</v>
          </cell>
          <cell r="BA3869">
            <v>237048.45</v>
          </cell>
          <cell r="BB3869">
            <v>678680.43</v>
          </cell>
          <cell r="BC3869">
            <v>1354854.55</v>
          </cell>
          <cell r="BD3869">
            <v>0</v>
          </cell>
          <cell r="BE3869">
            <v>0</v>
          </cell>
          <cell r="BF3869">
            <v>0</v>
          </cell>
          <cell r="BG3869">
            <v>0</v>
          </cell>
          <cell r="BH3869">
            <v>0</v>
          </cell>
          <cell r="BI3869">
            <v>0</v>
          </cell>
          <cell r="BJ3869">
            <v>0</v>
          </cell>
          <cell r="BK3869">
            <v>0</v>
          </cell>
          <cell r="BL3869">
            <v>0</v>
          </cell>
        </row>
        <row r="3870">
          <cell r="B3870" t="str">
            <v>3.1.02.01.00001</v>
          </cell>
          <cell r="C3870" t="str">
            <v xml:space="preserve">VENDAS CANCELADAS, DEVOLUCOES E DESCONTO          </v>
          </cell>
          <cell r="D3870">
            <v>5</v>
          </cell>
          <cell r="E3870">
            <v>0</v>
          </cell>
          <cell r="F3870">
            <v>0</v>
          </cell>
          <cell r="G3870">
            <v>0</v>
          </cell>
          <cell r="H3870">
            <v>0</v>
          </cell>
          <cell r="I3870">
            <v>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  <cell r="O3870">
            <v>0</v>
          </cell>
          <cell r="P3870">
            <v>0</v>
          </cell>
          <cell r="AO3870">
            <v>221953.3</v>
          </cell>
          <cell r="AP3870">
            <v>381438.5</v>
          </cell>
          <cell r="AQ3870">
            <v>585764.44999999995</v>
          </cell>
          <cell r="AR3870">
            <v>621002</v>
          </cell>
          <cell r="AS3870">
            <v>850048.96</v>
          </cell>
          <cell r="AT3870">
            <v>883925.96</v>
          </cell>
          <cell r="AU3870">
            <v>1094144.24</v>
          </cell>
          <cell r="AV3870">
            <v>1326272.3700000001</v>
          </cell>
          <cell r="AW3870">
            <v>2258540.59</v>
          </cell>
          <cell r="AX3870">
            <v>2664953.7400000002</v>
          </cell>
          <cell r="AY3870">
            <v>3053316.66</v>
          </cell>
          <cell r="AZ3870">
            <v>3600107.06</v>
          </cell>
          <cell r="BA3870">
            <v>237048.45</v>
          </cell>
          <cell r="BB3870">
            <v>678680.43</v>
          </cell>
          <cell r="BC3870">
            <v>1354854.55</v>
          </cell>
          <cell r="BD3870">
            <v>0</v>
          </cell>
          <cell r="BE3870">
            <v>0</v>
          </cell>
          <cell r="BF3870">
            <v>0</v>
          </cell>
          <cell r="BG3870">
            <v>0</v>
          </cell>
          <cell r="BH3870">
            <v>0</v>
          </cell>
          <cell r="BI3870">
            <v>0</v>
          </cell>
          <cell r="BJ3870">
            <v>0</v>
          </cell>
          <cell r="BK3870">
            <v>0</v>
          </cell>
          <cell r="BL3870">
            <v>0</v>
          </cell>
        </row>
        <row r="3871">
          <cell r="B3871" t="str">
            <v>3.1.02.02</v>
          </cell>
          <cell r="C3871" t="str">
            <v xml:space="preserve">ICMS                                              </v>
          </cell>
          <cell r="D3871">
            <v>4</v>
          </cell>
          <cell r="E3871">
            <v>0</v>
          </cell>
          <cell r="F3871">
            <v>0</v>
          </cell>
          <cell r="G3871">
            <v>0</v>
          </cell>
          <cell r="H3871">
            <v>0</v>
          </cell>
          <cell r="I3871">
            <v>0</v>
          </cell>
          <cell r="J3871">
            <v>0</v>
          </cell>
          <cell r="K3871">
            <v>0</v>
          </cell>
          <cell r="L3871">
            <v>0</v>
          </cell>
          <cell r="M3871">
            <v>0</v>
          </cell>
          <cell r="N3871">
            <v>0</v>
          </cell>
          <cell r="O3871">
            <v>0</v>
          </cell>
          <cell r="P3871">
            <v>0</v>
          </cell>
          <cell r="Q3871">
            <v>726553.58</v>
          </cell>
          <cell r="R3871">
            <v>1288322.57</v>
          </cell>
          <cell r="S3871">
            <v>1780169.38</v>
          </cell>
          <cell r="T3871">
            <v>2009525.61</v>
          </cell>
          <cell r="U3871">
            <v>2448508.52</v>
          </cell>
          <cell r="V3871">
            <v>3409138.29</v>
          </cell>
          <cell r="W3871">
            <v>4469076.34</v>
          </cell>
          <cell r="X3871">
            <v>6094991.3700000001</v>
          </cell>
          <cell r="Y3871">
            <v>7248102.7599999998</v>
          </cell>
          <cell r="Z3871">
            <v>8340112.5</v>
          </cell>
          <cell r="AA3871">
            <v>9184242.0899999999</v>
          </cell>
          <cell r="AB3871">
            <v>9603479.6099999994</v>
          </cell>
          <cell r="AC3871">
            <v>483895.59</v>
          </cell>
          <cell r="AD3871">
            <v>958040.01</v>
          </cell>
          <cell r="AE3871">
            <v>1333360.32</v>
          </cell>
          <cell r="AF3871">
            <v>1821966.65</v>
          </cell>
          <cell r="AG3871">
            <v>2300517.7000000002</v>
          </cell>
          <cell r="AH3871">
            <v>2916539.1</v>
          </cell>
          <cell r="AI3871">
            <v>4190927.79</v>
          </cell>
          <cell r="AJ3871">
            <v>5563879.0899999999</v>
          </cell>
          <cell r="AK3871">
            <v>7355367.79</v>
          </cell>
          <cell r="AL3871">
            <v>9471241.7599999998</v>
          </cell>
          <cell r="AM3871">
            <v>10761378.949999999</v>
          </cell>
          <cell r="AN3871">
            <v>11756047.069999998</v>
          </cell>
          <cell r="AO3871">
            <v>949167.29</v>
          </cell>
          <cell r="AP3871">
            <v>2410982.9500000002</v>
          </cell>
          <cell r="AQ3871">
            <v>3646468.78</v>
          </cell>
          <cell r="AR3871">
            <v>4512954.2300000004</v>
          </cell>
          <cell r="AS3871">
            <v>5284992</v>
          </cell>
          <cell r="AT3871">
            <v>6885211.5300000003</v>
          </cell>
          <cell r="AU3871">
            <v>9286496.7200000007</v>
          </cell>
          <cell r="AV3871">
            <v>12012093.289999999</v>
          </cell>
          <cell r="AW3871">
            <v>15876855.65</v>
          </cell>
          <cell r="AX3871">
            <v>19667921.670000002</v>
          </cell>
          <cell r="AY3871">
            <v>22032684.079999998</v>
          </cell>
          <cell r="AZ3871">
            <v>23566006.690000001</v>
          </cell>
          <cell r="BA3871">
            <v>1375133.08</v>
          </cell>
          <cell r="BB3871">
            <v>1995380.2</v>
          </cell>
          <cell r="BC3871">
            <v>2664594.3199999998</v>
          </cell>
          <cell r="BD3871">
            <v>0</v>
          </cell>
          <cell r="BE3871">
            <v>0</v>
          </cell>
          <cell r="BF3871">
            <v>0</v>
          </cell>
          <cell r="BG3871">
            <v>0</v>
          </cell>
          <cell r="BH3871">
            <v>0</v>
          </cell>
          <cell r="BI3871">
            <v>0</v>
          </cell>
          <cell r="BJ3871">
            <v>0</v>
          </cell>
          <cell r="BK3871">
            <v>0</v>
          </cell>
          <cell r="BL3871">
            <v>0</v>
          </cell>
        </row>
        <row r="3872">
          <cell r="B3872" t="str">
            <v>3.1.02.02.00001</v>
          </cell>
          <cell r="C3872" t="str">
            <v xml:space="preserve">ICMS                                              </v>
          </cell>
          <cell r="D3872">
            <v>5</v>
          </cell>
          <cell r="E3872">
            <v>0</v>
          </cell>
          <cell r="F3872">
            <v>0</v>
          </cell>
          <cell r="G3872">
            <v>0</v>
          </cell>
          <cell r="H3872">
            <v>0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  <cell r="O3872">
            <v>0</v>
          </cell>
          <cell r="P3872">
            <v>0</v>
          </cell>
          <cell r="AO3872">
            <v>949167.29</v>
          </cell>
          <cell r="AP3872">
            <v>2410982.9500000002</v>
          </cell>
          <cell r="AQ3872">
            <v>3646468.78</v>
          </cell>
          <cell r="AR3872">
            <v>4512954.2300000004</v>
          </cell>
          <cell r="AS3872">
            <v>5284992</v>
          </cell>
          <cell r="AT3872">
            <v>6885211.5300000003</v>
          </cell>
          <cell r="AU3872">
            <v>9286496.7200000007</v>
          </cell>
          <cell r="AV3872">
            <v>12012377.039999999</v>
          </cell>
          <cell r="AW3872">
            <v>15884013.619999999</v>
          </cell>
          <cell r="AX3872">
            <v>19678632.84</v>
          </cell>
          <cell r="AY3872">
            <v>22045583.02</v>
          </cell>
          <cell r="AZ3872">
            <v>23586329.25</v>
          </cell>
          <cell r="BA3872">
            <v>1377310.29</v>
          </cell>
          <cell r="BB3872">
            <v>2002721.89</v>
          </cell>
          <cell r="BC3872">
            <v>2674695.2200000002</v>
          </cell>
          <cell r="BD3872">
            <v>0</v>
          </cell>
          <cell r="BE3872">
            <v>0</v>
          </cell>
          <cell r="BF3872">
            <v>0</v>
          </cell>
          <cell r="BG3872">
            <v>0</v>
          </cell>
          <cell r="BH3872">
            <v>0</v>
          </cell>
          <cell r="BI3872">
            <v>0</v>
          </cell>
          <cell r="BJ3872">
            <v>0</v>
          </cell>
          <cell r="BK3872">
            <v>0</v>
          </cell>
          <cell r="BL3872">
            <v>0</v>
          </cell>
        </row>
        <row r="3873">
          <cell r="B3873" t="str">
            <v>3.1.02.02.00002</v>
          </cell>
          <cell r="C3873" t="str">
            <v xml:space="preserve">ICMS NAS DEVOLUCOES DE VENDAS                     </v>
          </cell>
          <cell r="D3873">
            <v>5</v>
          </cell>
          <cell r="E3873">
            <v>0</v>
          </cell>
          <cell r="F3873">
            <v>0</v>
          </cell>
          <cell r="G3873">
            <v>0</v>
          </cell>
          <cell r="H3873">
            <v>0</v>
          </cell>
          <cell r="I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  <cell r="O3873">
            <v>0</v>
          </cell>
          <cell r="P3873">
            <v>0</v>
          </cell>
          <cell r="AO3873">
            <v>0</v>
          </cell>
          <cell r="AP3873">
            <v>0</v>
          </cell>
          <cell r="AQ3873">
            <v>0</v>
          </cell>
          <cell r="AR3873">
            <v>0</v>
          </cell>
          <cell r="AS3873">
            <v>0</v>
          </cell>
          <cell r="AT3873">
            <v>0</v>
          </cell>
          <cell r="AU3873">
            <v>0</v>
          </cell>
          <cell r="AV3873">
            <v>-283.75</v>
          </cell>
          <cell r="AW3873">
            <v>-7157.97</v>
          </cell>
          <cell r="AX3873">
            <v>-10711.17</v>
          </cell>
          <cell r="AY3873">
            <v>-12898.94</v>
          </cell>
          <cell r="AZ3873">
            <v>-20322.560000000001</v>
          </cell>
          <cell r="BA3873">
            <v>-2177.21</v>
          </cell>
          <cell r="BB3873">
            <v>-7341.69</v>
          </cell>
          <cell r="BC3873">
            <v>-10100.9</v>
          </cell>
          <cell r="BD3873">
            <v>0</v>
          </cell>
          <cell r="BE3873">
            <v>0</v>
          </cell>
          <cell r="BF3873">
            <v>0</v>
          </cell>
          <cell r="BG3873">
            <v>0</v>
          </cell>
          <cell r="BH3873">
            <v>0</v>
          </cell>
          <cell r="BI3873">
            <v>0</v>
          </cell>
          <cell r="BJ3873">
            <v>0</v>
          </cell>
          <cell r="BK3873">
            <v>0</v>
          </cell>
          <cell r="BL3873">
            <v>0</v>
          </cell>
        </row>
        <row r="3874">
          <cell r="B3874" t="str">
            <v>3.1.02.03</v>
          </cell>
          <cell r="C3874" t="str">
            <v xml:space="preserve">COFINS S/ FATURAMENTO                             </v>
          </cell>
          <cell r="D3874">
            <v>4</v>
          </cell>
          <cell r="E3874">
            <v>0</v>
          </cell>
          <cell r="F3874">
            <v>0</v>
          </cell>
          <cell r="G3874">
            <v>0</v>
          </cell>
          <cell r="H3874">
            <v>0</v>
          </cell>
          <cell r="I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  <cell r="O3874">
            <v>0</v>
          </cell>
          <cell r="P3874">
            <v>0</v>
          </cell>
          <cell r="Q3874">
            <v>1091136.68</v>
          </cell>
          <cell r="R3874">
            <v>2096878.07</v>
          </cell>
          <cell r="S3874">
            <v>3158334.91</v>
          </cell>
          <cell r="T3874">
            <v>3702774.37</v>
          </cell>
          <cell r="U3874">
            <v>4437415.0599999996</v>
          </cell>
          <cell r="V3874">
            <v>5601176.9000000004</v>
          </cell>
          <cell r="W3874">
            <v>7187169.4800000004</v>
          </cell>
          <cell r="X3874">
            <v>9277867.5500000007</v>
          </cell>
          <cell r="Y3874">
            <v>11369391.74</v>
          </cell>
          <cell r="Z3874">
            <v>14049750.17</v>
          </cell>
          <cell r="AA3874">
            <v>16077153.4</v>
          </cell>
          <cell r="AB3874">
            <v>17105554.640000001</v>
          </cell>
          <cell r="AC3874">
            <v>1275875.68</v>
          </cell>
          <cell r="AD3874">
            <v>2500255.9300000002</v>
          </cell>
          <cell r="AE3874">
            <v>3360537.57</v>
          </cell>
          <cell r="AF3874">
            <v>4157248.87</v>
          </cell>
          <cell r="AG3874">
            <v>5033898.3099999996</v>
          </cell>
          <cell r="AH3874">
            <v>6070174.7300000004</v>
          </cell>
          <cell r="AI3874">
            <v>7715279.5800000001</v>
          </cell>
          <cell r="AJ3874">
            <v>10049935.109999999</v>
          </cell>
          <cell r="AK3874">
            <v>13634121.529999999</v>
          </cell>
          <cell r="AL3874">
            <v>17673223.949999999</v>
          </cell>
          <cell r="AM3874">
            <v>20967947.16</v>
          </cell>
          <cell r="AN3874">
            <v>23576373.829999998</v>
          </cell>
          <cell r="AO3874">
            <v>1864588.65</v>
          </cell>
          <cell r="AP3874">
            <v>4355855.2300000004</v>
          </cell>
          <cell r="AQ3874">
            <v>6564357.3499999996</v>
          </cell>
          <cell r="AR3874">
            <v>7832508.9699999997</v>
          </cell>
          <cell r="AS3874">
            <v>9192238.5500000007</v>
          </cell>
          <cell r="AT3874">
            <v>11023525.16</v>
          </cell>
          <cell r="AU3874">
            <v>13843659.67</v>
          </cell>
          <cell r="AV3874">
            <v>17764651.91</v>
          </cell>
          <cell r="AW3874">
            <v>23409577.190000001</v>
          </cell>
          <cell r="AX3874">
            <v>29374682.379999999</v>
          </cell>
          <cell r="AY3874">
            <v>34517237.520000003</v>
          </cell>
          <cell r="AZ3874">
            <v>38248732.68</v>
          </cell>
          <cell r="BA3874">
            <v>3807262.47</v>
          </cell>
          <cell r="BB3874">
            <v>9106347.3699999973</v>
          </cell>
          <cell r="BC3874">
            <v>14133471.719999999</v>
          </cell>
          <cell r="BD3874">
            <v>0</v>
          </cell>
          <cell r="BE3874">
            <v>0</v>
          </cell>
          <cell r="BF3874">
            <v>0</v>
          </cell>
          <cell r="BG3874">
            <v>0</v>
          </cell>
          <cell r="BH3874">
            <v>0</v>
          </cell>
          <cell r="BI3874">
            <v>0</v>
          </cell>
          <cell r="BJ3874">
            <v>0</v>
          </cell>
          <cell r="BK3874">
            <v>0</v>
          </cell>
          <cell r="BL3874">
            <v>0</v>
          </cell>
        </row>
        <row r="3875">
          <cell r="B3875" t="str">
            <v>3.1.02.03.00001</v>
          </cell>
          <cell r="C3875" t="str">
            <v xml:space="preserve">COFINS S/ FATURAMENTO                             </v>
          </cell>
          <cell r="D3875">
            <v>5</v>
          </cell>
          <cell r="E3875">
            <v>0</v>
          </cell>
          <cell r="F3875">
            <v>0</v>
          </cell>
          <cell r="G3875">
            <v>0</v>
          </cell>
          <cell r="H3875">
            <v>0</v>
          </cell>
          <cell r="I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  <cell r="O3875">
            <v>0</v>
          </cell>
          <cell r="P3875">
            <v>0</v>
          </cell>
          <cell r="AO3875">
            <v>1864588.65</v>
          </cell>
          <cell r="AP3875">
            <v>4355855.2300000004</v>
          </cell>
          <cell r="AQ3875">
            <v>6564357.3499999996</v>
          </cell>
          <cell r="AR3875">
            <v>7832508.9699999997</v>
          </cell>
          <cell r="AS3875">
            <v>9192238.5500000007</v>
          </cell>
          <cell r="AT3875">
            <v>11023525.16</v>
          </cell>
          <cell r="AU3875">
            <v>13843659.67</v>
          </cell>
          <cell r="AV3875">
            <v>17764651.91</v>
          </cell>
          <cell r="AW3875">
            <v>23409577.190000001</v>
          </cell>
          <cell r="AX3875">
            <v>29374682.379999999</v>
          </cell>
          <cell r="AY3875">
            <v>34517237.520000003</v>
          </cell>
          <cell r="AZ3875">
            <v>38248732.68</v>
          </cell>
          <cell r="BA3875">
            <v>3807262.47</v>
          </cell>
          <cell r="BB3875">
            <v>9126482.9600000009</v>
          </cell>
          <cell r="BC3875">
            <v>14196841.780000001</v>
          </cell>
          <cell r="BD3875">
            <v>0</v>
          </cell>
          <cell r="BE3875">
            <v>0</v>
          </cell>
          <cell r="BF3875">
            <v>0</v>
          </cell>
          <cell r="BG3875">
            <v>0</v>
          </cell>
          <cell r="BH3875">
            <v>0</v>
          </cell>
          <cell r="BI3875">
            <v>0</v>
          </cell>
          <cell r="BJ3875">
            <v>0</v>
          </cell>
          <cell r="BK3875">
            <v>0</v>
          </cell>
          <cell r="BL3875">
            <v>0</v>
          </cell>
        </row>
        <row r="3876">
          <cell r="B3876" t="str">
            <v>3.1.02.03.00002</v>
          </cell>
          <cell r="C3876" t="str">
            <v xml:space="preserve">COFINS NAS DEVOLUCOES DE VENDAS                   </v>
          </cell>
          <cell r="D3876">
            <v>5</v>
          </cell>
          <cell r="E3876">
            <v>0</v>
          </cell>
          <cell r="F3876">
            <v>0</v>
          </cell>
          <cell r="G3876">
            <v>0</v>
          </cell>
          <cell r="H3876">
            <v>0</v>
          </cell>
          <cell r="I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  <cell r="O3876">
            <v>0</v>
          </cell>
          <cell r="P3876">
            <v>0</v>
          </cell>
          <cell r="AO3876">
            <v>0</v>
          </cell>
          <cell r="AP3876">
            <v>0</v>
          </cell>
          <cell r="AQ3876">
            <v>0</v>
          </cell>
          <cell r="AR3876">
            <v>0</v>
          </cell>
          <cell r="AS3876">
            <v>0</v>
          </cell>
          <cell r="AT3876">
            <v>0</v>
          </cell>
          <cell r="AU3876">
            <v>0</v>
          </cell>
          <cell r="AV3876">
            <v>0</v>
          </cell>
          <cell r="AW3876">
            <v>0</v>
          </cell>
          <cell r="AX3876">
            <v>0</v>
          </cell>
          <cell r="AY3876">
            <v>0</v>
          </cell>
          <cell r="AZ3876">
            <v>0</v>
          </cell>
          <cell r="BA3876">
            <v>0</v>
          </cell>
          <cell r="BB3876">
            <v>-20135.59</v>
          </cell>
          <cell r="BC3876">
            <v>-63370.06</v>
          </cell>
          <cell r="BD3876">
            <v>0</v>
          </cell>
          <cell r="BE3876">
            <v>0</v>
          </cell>
          <cell r="BF3876">
            <v>0</v>
          </cell>
          <cell r="BG3876">
            <v>0</v>
          </cell>
          <cell r="BH3876">
            <v>0</v>
          </cell>
          <cell r="BI3876">
            <v>0</v>
          </cell>
          <cell r="BJ3876">
            <v>0</v>
          </cell>
          <cell r="BK3876">
            <v>0</v>
          </cell>
          <cell r="BL3876">
            <v>0</v>
          </cell>
        </row>
        <row r="3877">
          <cell r="B3877" t="str">
            <v>3.1.02.04</v>
          </cell>
          <cell r="C3877" t="str">
            <v xml:space="preserve">PIS S/ FATURAMENTO                                </v>
          </cell>
          <cell r="D3877">
            <v>4</v>
          </cell>
          <cell r="E3877">
            <v>0</v>
          </cell>
          <cell r="F3877">
            <v>0</v>
          </cell>
          <cell r="G3877">
            <v>0</v>
          </cell>
          <cell r="H3877">
            <v>0</v>
          </cell>
          <cell r="I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>
            <v>236412.95</v>
          </cell>
          <cell r="R3877">
            <v>454323.59</v>
          </cell>
          <cell r="S3877">
            <v>684305.91</v>
          </cell>
          <cell r="T3877">
            <v>802267.79</v>
          </cell>
          <cell r="U3877">
            <v>961439.94</v>
          </cell>
          <cell r="V3877">
            <v>1213539.5900000001</v>
          </cell>
          <cell r="W3877">
            <v>1557171.33</v>
          </cell>
          <cell r="X3877">
            <v>2010155.92</v>
          </cell>
          <cell r="Y3877">
            <v>2463319.5</v>
          </cell>
          <cell r="Z3877">
            <v>3044063.84</v>
          </cell>
          <cell r="AA3877">
            <v>3483334.54</v>
          </cell>
          <cell r="AB3877">
            <v>3905131.83</v>
          </cell>
          <cell r="AC3877">
            <v>276439.73</v>
          </cell>
          <cell r="AD3877">
            <v>541722.11</v>
          </cell>
          <cell r="AE3877">
            <v>728116.45</v>
          </cell>
          <cell r="AF3877">
            <v>900737.23</v>
          </cell>
          <cell r="AG3877">
            <v>1090677.94</v>
          </cell>
          <cell r="AH3877">
            <v>1315204.5</v>
          </cell>
          <cell r="AI3877">
            <v>1671643.88</v>
          </cell>
          <cell r="AJ3877">
            <v>2177485.91</v>
          </cell>
          <cell r="AK3877">
            <v>2954059.65</v>
          </cell>
          <cell r="AL3877">
            <v>3829198.49</v>
          </cell>
          <cell r="AM3877">
            <v>4543055.18</v>
          </cell>
          <cell r="AN3877">
            <v>5445934.1199999992</v>
          </cell>
          <cell r="AO3877">
            <v>1029185.99</v>
          </cell>
          <cell r="AP3877">
            <v>2402014.11</v>
          </cell>
          <cell r="AQ3877">
            <v>3620061.66</v>
          </cell>
          <cell r="AR3877">
            <v>4318126.47</v>
          </cell>
          <cell r="AS3877">
            <v>5069757.01</v>
          </cell>
          <cell r="AT3877">
            <v>6077523.6200000001</v>
          </cell>
          <cell r="AU3877">
            <v>7632066.2000000002</v>
          </cell>
          <cell r="AV3877">
            <v>9791188.4000000004</v>
          </cell>
          <cell r="AW3877">
            <v>12904031.92</v>
          </cell>
          <cell r="AX3877">
            <v>16185729.300000001</v>
          </cell>
          <cell r="AY3877">
            <v>19015425.75</v>
          </cell>
          <cell r="AZ3877">
            <v>21071727.010000002</v>
          </cell>
          <cell r="BA3877">
            <v>2093994.36</v>
          </cell>
          <cell r="BB3877">
            <v>3241439.24</v>
          </cell>
          <cell r="BC3877">
            <v>4331257.9400000004</v>
          </cell>
          <cell r="BD3877">
            <v>0</v>
          </cell>
          <cell r="BE3877">
            <v>0</v>
          </cell>
          <cell r="BF3877">
            <v>0</v>
          </cell>
          <cell r="BG3877">
            <v>0</v>
          </cell>
          <cell r="BH3877">
            <v>0</v>
          </cell>
          <cell r="BI3877">
            <v>0</v>
          </cell>
          <cell r="BJ3877">
            <v>0</v>
          </cell>
          <cell r="BK3877">
            <v>0</v>
          </cell>
          <cell r="BL3877">
            <v>0</v>
          </cell>
        </row>
        <row r="3878">
          <cell r="B3878" t="str">
            <v>3.1.02.04.00001</v>
          </cell>
          <cell r="C3878" t="str">
            <v xml:space="preserve">PIS S/ FATURAMENTO                                </v>
          </cell>
          <cell r="D3878">
            <v>5</v>
          </cell>
          <cell r="E3878">
            <v>0</v>
          </cell>
          <cell r="F3878">
            <v>0</v>
          </cell>
          <cell r="G3878">
            <v>0</v>
          </cell>
          <cell r="H3878">
            <v>0</v>
          </cell>
          <cell r="I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  <cell r="O3878">
            <v>0</v>
          </cell>
          <cell r="P3878">
            <v>0</v>
          </cell>
          <cell r="AO3878">
            <v>1029185.99</v>
          </cell>
          <cell r="AP3878">
            <v>2402014.11</v>
          </cell>
          <cell r="AQ3878">
            <v>3620061.66</v>
          </cell>
          <cell r="AR3878">
            <v>4318126.47</v>
          </cell>
          <cell r="AS3878">
            <v>5069757.01</v>
          </cell>
          <cell r="AT3878">
            <v>6077523.6200000001</v>
          </cell>
          <cell r="AU3878">
            <v>7632066.2000000002</v>
          </cell>
          <cell r="AV3878">
            <v>9792442.0399999991</v>
          </cell>
          <cell r="AW3878">
            <v>12912533.369999999</v>
          </cell>
          <cell r="AX3878">
            <v>16200047.050000001</v>
          </cell>
          <cell r="AY3878">
            <v>19034860.359999999</v>
          </cell>
          <cell r="AZ3878">
            <v>21096204.739999998</v>
          </cell>
          <cell r="BA3878">
            <v>2097905.67</v>
          </cell>
          <cell r="BB3878">
            <v>3252736.42</v>
          </cell>
          <cell r="BC3878">
            <v>4353537.99</v>
          </cell>
          <cell r="BD3878">
            <v>0</v>
          </cell>
          <cell r="BE3878">
            <v>0</v>
          </cell>
          <cell r="BF3878">
            <v>0</v>
          </cell>
          <cell r="BG3878">
            <v>0</v>
          </cell>
          <cell r="BH3878">
            <v>0</v>
          </cell>
          <cell r="BI3878">
            <v>0</v>
          </cell>
          <cell r="BJ3878">
            <v>0</v>
          </cell>
          <cell r="BK3878">
            <v>0</v>
          </cell>
          <cell r="BL3878">
            <v>0</v>
          </cell>
        </row>
        <row r="3879">
          <cell r="B3879" t="str">
            <v>3.1.02.04.00002</v>
          </cell>
          <cell r="C3879" t="str">
            <v xml:space="preserve">PIS NAS DEVOLUCOES DE VENDAS                      </v>
          </cell>
          <cell r="D3879">
            <v>5</v>
          </cell>
          <cell r="E3879">
            <v>0</v>
          </cell>
          <cell r="F3879">
            <v>0</v>
          </cell>
          <cell r="G3879">
            <v>0</v>
          </cell>
          <cell r="H3879">
            <v>0</v>
          </cell>
          <cell r="I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  <cell r="O3879">
            <v>0</v>
          </cell>
          <cell r="P3879">
            <v>0</v>
          </cell>
          <cell r="AO3879">
            <v>0</v>
          </cell>
          <cell r="AP3879">
            <v>0</v>
          </cell>
          <cell r="AQ3879">
            <v>0</v>
          </cell>
          <cell r="AR3879">
            <v>0</v>
          </cell>
          <cell r="AS3879">
            <v>0</v>
          </cell>
          <cell r="AT3879">
            <v>0</v>
          </cell>
          <cell r="AU3879">
            <v>0</v>
          </cell>
          <cell r="AV3879">
            <v>-1253.6400000000001</v>
          </cell>
          <cell r="AW3879">
            <v>-8501.4500000000007</v>
          </cell>
          <cell r="AX3879">
            <v>-14317.75</v>
          </cell>
          <cell r="AY3879">
            <v>-19434.61</v>
          </cell>
          <cell r="AZ3879">
            <v>-24477.73</v>
          </cell>
          <cell r="BA3879">
            <v>-3911.31</v>
          </cell>
          <cell r="BB3879">
            <v>-11297.18</v>
          </cell>
          <cell r="BC3879">
            <v>-22280.05</v>
          </cell>
          <cell r="BD3879">
            <v>0</v>
          </cell>
          <cell r="BE3879">
            <v>0</v>
          </cell>
          <cell r="BF3879">
            <v>0</v>
          </cell>
          <cell r="BG3879">
            <v>0</v>
          </cell>
          <cell r="BH3879">
            <v>0</v>
          </cell>
          <cell r="BI3879">
            <v>0</v>
          </cell>
          <cell r="BJ3879">
            <v>0</v>
          </cell>
          <cell r="BK3879">
            <v>0</v>
          </cell>
          <cell r="BL3879">
            <v>0</v>
          </cell>
        </row>
        <row r="3880">
          <cell r="A3880">
            <v>63</v>
          </cell>
          <cell r="B3880" t="str">
            <v>3.1.03</v>
          </cell>
          <cell r="C3880" t="str">
            <v xml:space="preserve">CUSTO PRODUTOS VENDIDOS                           </v>
          </cell>
          <cell r="D3880">
            <v>3</v>
          </cell>
          <cell r="E3880">
            <v>0</v>
          </cell>
          <cell r="F3880">
            <v>0</v>
          </cell>
          <cell r="G3880">
            <v>0</v>
          </cell>
          <cell r="H3880">
            <v>0</v>
          </cell>
          <cell r="I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  <cell r="O3880">
            <v>0</v>
          </cell>
          <cell r="P3880">
            <v>0</v>
          </cell>
          <cell r="Q3880">
            <v>30226421.579999998</v>
          </cell>
          <cell r="R3880">
            <v>59401777.859999999</v>
          </cell>
          <cell r="S3880">
            <v>86202630.769999996</v>
          </cell>
          <cell r="T3880">
            <v>101113585.81999999</v>
          </cell>
          <cell r="U3880">
            <v>121195861.93000001</v>
          </cell>
          <cell r="V3880">
            <v>154597193.47</v>
          </cell>
          <cell r="W3880">
            <v>197053677.37</v>
          </cell>
          <cell r="X3880">
            <v>255878916.09</v>
          </cell>
          <cell r="Y3880">
            <v>310045425.44</v>
          </cell>
          <cell r="Z3880">
            <v>379707860.11000001</v>
          </cell>
          <cell r="AA3880">
            <v>431041081.11000001</v>
          </cell>
          <cell r="AB3880">
            <v>461026458.61000007</v>
          </cell>
          <cell r="AC3880">
            <v>37720741.840000004</v>
          </cell>
          <cell r="AD3880">
            <v>72550310.050000012</v>
          </cell>
          <cell r="AE3880">
            <v>99275047.26000002</v>
          </cell>
          <cell r="AF3880">
            <v>122695293.52000003</v>
          </cell>
          <cell r="AG3880">
            <v>146915291.67000002</v>
          </cell>
          <cell r="AH3880">
            <v>178374731.91000003</v>
          </cell>
          <cell r="AI3880">
            <v>224612062.58000004</v>
          </cell>
          <cell r="AJ3880">
            <v>290635077.96000004</v>
          </cell>
          <cell r="AK3880">
            <v>386844758.95000005</v>
          </cell>
          <cell r="AL3880">
            <v>499594171.28000003</v>
          </cell>
          <cell r="AM3880">
            <v>591489780.27999997</v>
          </cell>
          <cell r="AN3880">
            <v>657498232.48000002</v>
          </cell>
          <cell r="AO3880">
            <v>51303803.939999998</v>
          </cell>
          <cell r="AP3880">
            <v>115620799.73</v>
          </cell>
          <cell r="AQ3880">
            <v>173549349.50999999</v>
          </cell>
          <cell r="AR3880">
            <v>207193921.80000001</v>
          </cell>
          <cell r="AS3880">
            <v>245195947.63999999</v>
          </cell>
          <cell r="AT3880">
            <v>291091502.94999999</v>
          </cell>
          <cell r="AU3880">
            <v>361895805.50999999</v>
          </cell>
          <cell r="AV3880">
            <v>460773686.76999998</v>
          </cell>
          <cell r="AW3880">
            <v>599717333.01999998</v>
          </cell>
          <cell r="AX3880">
            <v>745985371.64999998</v>
          </cell>
          <cell r="AY3880">
            <v>869838709.24000001</v>
          </cell>
          <cell r="AZ3880">
            <v>963410905.36000001</v>
          </cell>
          <cell r="BA3880">
            <v>90416000.279999971</v>
          </cell>
          <cell r="BB3880">
            <v>137173473.89999998</v>
          </cell>
          <cell r="BC3880">
            <v>186931967.50999987</v>
          </cell>
          <cell r="BD3880">
            <v>0</v>
          </cell>
          <cell r="BE3880">
            <v>0</v>
          </cell>
          <cell r="BF3880">
            <v>0</v>
          </cell>
          <cell r="BG3880">
            <v>0</v>
          </cell>
          <cell r="BH3880">
            <v>0</v>
          </cell>
          <cell r="BI3880">
            <v>0</v>
          </cell>
          <cell r="BJ3880">
            <v>0</v>
          </cell>
          <cell r="BK3880">
            <v>0</v>
          </cell>
          <cell r="BL3880">
            <v>0</v>
          </cell>
        </row>
        <row r="3881">
          <cell r="B3881" t="str">
            <v>3.1.03.01</v>
          </cell>
          <cell r="C3881" t="str">
            <v xml:space="preserve">MATERIA PRIMA / EMBALAGENS                        </v>
          </cell>
          <cell r="D3881">
            <v>4</v>
          </cell>
          <cell r="E3881">
            <v>0</v>
          </cell>
          <cell r="F3881">
            <v>0</v>
          </cell>
          <cell r="G3881">
            <v>0</v>
          </cell>
          <cell r="H3881">
            <v>0</v>
          </cell>
          <cell r="I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  <cell r="O3881">
            <v>0</v>
          </cell>
          <cell r="P3881">
            <v>0</v>
          </cell>
          <cell r="Q3881">
            <v>30225161.579999998</v>
          </cell>
          <cell r="R3881">
            <v>59399317.859999999</v>
          </cell>
          <cell r="S3881">
            <v>86198971.069999993</v>
          </cell>
          <cell r="T3881">
            <v>101109926.12</v>
          </cell>
          <cell r="U3881">
            <v>121192202.23</v>
          </cell>
          <cell r="V3881">
            <v>154592333.77000001</v>
          </cell>
          <cell r="W3881">
            <v>196899200.47</v>
          </cell>
          <cell r="X3881">
            <v>253451470.47</v>
          </cell>
          <cell r="Y3881">
            <v>310473233.56999999</v>
          </cell>
          <cell r="Z3881">
            <v>380100791.08999997</v>
          </cell>
          <cell r="AA3881">
            <v>430903430.74000001</v>
          </cell>
          <cell r="AB3881">
            <v>465257975.60000002</v>
          </cell>
          <cell r="AC3881">
            <v>37732444.159999996</v>
          </cell>
          <cell r="AD3881">
            <v>72571647.289999992</v>
          </cell>
          <cell r="AE3881">
            <v>99245909.769999996</v>
          </cell>
          <cell r="AF3881">
            <v>122766326.64999999</v>
          </cell>
          <cell r="AG3881">
            <v>147011134.94999999</v>
          </cell>
          <cell r="AH3881">
            <v>178318835.83999997</v>
          </cell>
          <cell r="AI3881">
            <v>224183773.97999996</v>
          </cell>
          <cell r="AJ3881">
            <v>289858837.79999995</v>
          </cell>
          <cell r="AK3881">
            <v>386306487.49999994</v>
          </cell>
          <cell r="AL3881">
            <v>499173363.26999992</v>
          </cell>
          <cell r="AM3881">
            <v>591069060.53999996</v>
          </cell>
          <cell r="AN3881">
            <v>664415635.78999996</v>
          </cell>
          <cell r="AO3881">
            <v>50400092.649999999</v>
          </cell>
          <cell r="AP3881">
            <v>115314843.20999999</v>
          </cell>
          <cell r="AQ3881">
            <v>173444293.38999999</v>
          </cell>
          <cell r="AR3881">
            <v>207038197.25999999</v>
          </cell>
          <cell r="AS3881">
            <v>246049019.66</v>
          </cell>
          <cell r="AT3881">
            <v>292217909.69999999</v>
          </cell>
          <cell r="AU3881">
            <v>364021598.44999999</v>
          </cell>
          <cell r="AV3881">
            <v>462853158.38</v>
          </cell>
          <cell r="AW3881">
            <v>602901565.67999995</v>
          </cell>
          <cell r="AX3881">
            <v>748820593.63999999</v>
          </cell>
          <cell r="AY3881">
            <v>872821467.13</v>
          </cell>
          <cell r="AZ3881">
            <v>964735723.80999994</v>
          </cell>
          <cell r="BA3881">
            <v>90589096.420000076</v>
          </cell>
          <cell r="BB3881">
            <v>137499582.91000009</v>
          </cell>
          <cell r="BC3881">
            <v>187527315.72000003</v>
          </cell>
          <cell r="BD3881">
            <v>0</v>
          </cell>
          <cell r="BE3881">
            <v>0</v>
          </cell>
          <cell r="BF3881">
            <v>0</v>
          </cell>
          <cell r="BG3881">
            <v>0</v>
          </cell>
          <cell r="BH3881">
            <v>0</v>
          </cell>
          <cell r="BI3881">
            <v>0</v>
          </cell>
          <cell r="BJ3881">
            <v>0</v>
          </cell>
          <cell r="BK3881">
            <v>0</v>
          </cell>
          <cell r="BL3881">
            <v>0</v>
          </cell>
        </row>
        <row r="3882">
          <cell r="B3882" t="str">
            <v>3.1.03.01.00001</v>
          </cell>
          <cell r="C3882" t="str">
            <v xml:space="preserve">MATERIA PRIMA / EMBALAGENS                        </v>
          </cell>
          <cell r="D3882">
            <v>5</v>
          </cell>
          <cell r="E3882">
            <v>0</v>
          </cell>
          <cell r="F3882">
            <v>0</v>
          </cell>
          <cell r="G3882">
            <v>0</v>
          </cell>
          <cell r="H3882">
            <v>0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  <cell r="O3882">
            <v>0</v>
          </cell>
          <cell r="P3882">
            <v>0</v>
          </cell>
          <cell r="AO3882">
            <v>50400092.649999999</v>
          </cell>
          <cell r="AP3882">
            <v>115314843.20999999</v>
          </cell>
          <cell r="AQ3882">
            <v>173444293.38999999</v>
          </cell>
          <cell r="AR3882">
            <v>207038197.25999999</v>
          </cell>
          <cell r="AS3882">
            <v>246049019.66</v>
          </cell>
          <cell r="AT3882">
            <v>292217909.69999999</v>
          </cell>
          <cell r="AU3882">
            <v>364021598.44999999</v>
          </cell>
          <cell r="AV3882">
            <v>462853158.38</v>
          </cell>
          <cell r="AW3882">
            <v>602901565.67999995</v>
          </cell>
          <cell r="AX3882">
            <v>748820593.63999999</v>
          </cell>
          <cell r="AY3882">
            <v>872821467.13</v>
          </cell>
          <cell r="AZ3882">
            <v>964735723.80999994</v>
          </cell>
          <cell r="BA3882">
            <v>90589096.420000076</v>
          </cell>
          <cell r="BB3882">
            <v>137499582.91000009</v>
          </cell>
          <cell r="BC3882">
            <v>187527315.72000003</v>
          </cell>
          <cell r="BD3882">
            <v>0</v>
          </cell>
          <cell r="BE3882">
            <v>0</v>
          </cell>
          <cell r="BF3882">
            <v>0</v>
          </cell>
          <cell r="BG3882">
            <v>0</v>
          </cell>
          <cell r="BH3882">
            <v>0</v>
          </cell>
          <cell r="BI3882">
            <v>0</v>
          </cell>
          <cell r="BJ3882">
            <v>0</v>
          </cell>
          <cell r="BK3882">
            <v>0</v>
          </cell>
          <cell r="BL3882">
            <v>0</v>
          </cell>
        </row>
        <row r="3883">
          <cell r="B3883" t="str">
            <v>3.1.03.02</v>
          </cell>
          <cell r="C3883" t="str">
            <v xml:space="preserve">AJUSTES DE INVENTARIO                             </v>
          </cell>
          <cell r="D3883">
            <v>4</v>
          </cell>
          <cell r="E3883">
            <v>0</v>
          </cell>
          <cell r="F3883">
            <v>0</v>
          </cell>
          <cell r="G3883">
            <v>0</v>
          </cell>
          <cell r="H3883">
            <v>0</v>
          </cell>
          <cell r="I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  <cell r="O3883">
            <v>0</v>
          </cell>
          <cell r="P3883">
            <v>0</v>
          </cell>
          <cell r="Q3883">
            <v>0</v>
          </cell>
          <cell r="R3883">
            <v>0</v>
          </cell>
          <cell r="S3883">
            <v>-0.3</v>
          </cell>
          <cell r="T3883">
            <v>-0.3</v>
          </cell>
          <cell r="U3883">
            <v>-0.3</v>
          </cell>
          <cell r="V3883">
            <v>-0.3</v>
          </cell>
          <cell r="W3883">
            <v>-0.3</v>
          </cell>
          <cell r="X3883">
            <v>-0.3</v>
          </cell>
          <cell r="Y3883">
            <v>-0.3</v>
          </cell>
          <cell r="Z3883">
            <v>-0.3</v>
          </cell>
          <cell r="AA3883">
            <v>-0.3</v>
          </cell>
          <cell r="AB3883">
            <v>-0.3</v>
          </cell>
          <cell r="AC3883">
            <v>0</v>
          </cell>
          <cell r="AD3883">
            <v>0</v>
          </cell>
          <cell r="AE3883">
            <v>0</v>
          </cell>
          <cell r="AF3883">
            <v>0</v>
          </cell>
          <cell r="AG3883">
            <v>0</v>
          </cell>
          <cell r="AH3883">
            <v>0</v>
          </cell>
          <cell r="AI3883">
            <v>0</v>
          </cell>
          <cell r="AJ3883">
            <v>0</v>
          </cell>
          <cell r="AK3883">
            <v>0</v>
          </cell>
          <cell r="AL3883">
            <v>0</v>
          </cell>
          <cell r="AM3883">
            <v>0</v>
          </cell>
          <cell r="AN3883">
            <v>0</v>
          </cell>
          <cell r="AO3883">
            <v>0</v>
          </cell>
          <cell r="AP3883">
            <v>-0.02</v>
          </cell>
          <cell r="AQ3883">
            <v>-0.02</v>
          </cell>
          <cell r="AR3883">
            <v>-0.02</v>
          </cell>
          <cell r="AS3883">
            <v>-0.02</v>
          </cell>
          <cell r="AT3883">
            <v>2.75</v>
          </cell>
          <cell r="AU3883">
            <v>2.75</v>
          </cell>
          <cell r="AV3883">
            <v>2.75</v>
          </cell>
          <cell r="AW3883">
            <v>2.75</v>
          </cell>
          <cell r="AX3883">
            <v>2.75</v>
          </cell>
          <cell r="AY3883">
            <v>2.75</v>
          </cell>
          <cell r="AZ3883">
            <v>2.75</v>
          </cell>
          <cell r="BA3883">
            <v>0</v>
          </cell>
          <cell r="BB3883">
            <v>0</v>
          </cell>
          <cell r="BC3883">
            <v>0</v>
          </cell>
          <cell r="BD3883">
            <v>0</v>
          </cell>
          <cell r="BE3883">
            <v>0</v>
          </cell>
          <cell r="BF3883">
            <v>0</v>
          </cell>
          <cell r="BG3883">
            <v>0</v>
          </cell>
          <cell r="BH3883">
            <v>0</v>
          </cell>
          <cell r="BI3883">
            <v>0</v>
          </cell>
          <cell r="BJ3883">
            <v>0</v>
          </cell>
          <cell r="BK3883">
            <v>0</v>
          </cell>
          <cell r="BL3883">
            <v>0</v>
          </cell>
        </row>
        <row r="3884">
          <cell r="B3884" t="str">
            <v>3.1.03.02.00001</v>
          </cell>
          <cell r="C3884" t="str">
            <v xml:space="preserve">AJUSTES DE INVENTARIO                             </v>
          </cell>
          <cell r="D3884">
            <v>5</v>
          </cell>
          <cell r="E3884">
            <v>0</v>
          </cell>
          <cell r="F3884">
            <v>0</v>
          </cell>
          <cell r="G3884">
            <v>0</v>
          </cell>
          <cell r="H3884">
            <v>0</v>
          </cell>
          <cell r="I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  <cell r="O3884">
            <v>0</v>
          </cell>
          <cell r="P3884">
            <v>0</v>
          </cell>
          <cell r="AO3884">
            <v>0</v>
          </cell>
          <cell r="AP3884">
            <v>-0.02</v>
          </cell>
          <cell r="AQ3884">
            <v>-0.02</v>
          </cell>
          <cell r="AR3884">
            <v>-0.02</v>
          </cell>
          <cell r="AS3884">
            <v>-0.02</v>
          </cell>
          <cell r="AT3884">
            <v>2.75</v>
          </cell>
          <cell r="AU3884">
            <v>2.75</v>
          </cell>
          <cell r="AV3884">
            <v>2.75</v>
          </cell>
          <cell r="AW3884">
            <v>2.75</v>
          </cell>
          <cell r="AX3884">
            <v>2.75</v>
          </cell>
          <cell r="AY3884">
            <v>2.75</v>
          </cell>
          <cell r="AZ3884">
            <v>2.75</v>
          </cell>
          <cell r="BA3884">
            <v>0</v>
          </cell>
          <cell r="BB3884">
            <v>0</v>
          </cell>
          <cell r="BC3884">
            <v>0</v>
          </cell>
          <cell r="BD3884">
            <v>0</v>
          </cell>
          <cell r="BE3884">
            <v>0</v>
          </cell>
          <cell r="BF3884">
            <v>0</v>
          </cell>
          <cell r="BG3884">
            <v>0</v>
          </cell>
          <cell r="BH3884">
            <v>0</v>
          </cell>
          <cell r="BI3884">
            <v>0</v>
          </cell>
          <cell r="BJ3884">
            <v>0</v>
          </cell>
          <cell r="BK3884">
            <v>0</v>
          </cell>
          <cell r="BL3884">
            <v>0</v>
          </cell>
        </row>
        <row r="3885">
          <cell r="B3885" t="str">
            <v>3.1.03.03</v>
          </cell>
          <cell r="C3885" t="str">
            <v xml:space="preserve">DIFERENCA DE APROPRIACAO DE CUSTO DE IMP          </v>
          </cell>
          <cell r="D3885">
            <v>4</v>
          </cell>
          <cell r="E3885">
            <v>0</v>
          </cell>
          <cell r="F3885">
            <v>0</v>
          </cell>
          <cell r="G3885">
            <v>0</v>
          </cell>
          <cell r="H3885">
            <v>0</v>
          </cell>
          <cell r="I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  <cell r="O3885">
            <v>0</v>
          </cell>
          <cell r="P3885">
            <v>0</v>
          </cell>
          <cell r="Q3885">
            <v>1260</v>
          </cell>
          <cell r="R3885">
            <v>2460</v>
          </cell>
          <cell r="S3885">
            <v>3660</v>
          </cell>
          <cell r="T3885">
            <v>3660</v>
          </cell>
          <cell r="U3885">
            <v>3660</v>
          </cell>
          <cell r="V3885">
            <v>4860</v>
          </cell>
          <cell r="W3885">
            <v>154477.20000000001</v>
          </cell>
          <cell r="X3885">
            <v>2427445.92</v>
          </cell>
          <cell r="Y3885">
            <v>-497316.32</v>
          </cell>
          <cell r="Z3885">
            <v>-462439.17</v>
          </cell>
          <cell r="AA3885">
            <v>68142.179999999993</v>
          </cell>
          <cell r="AB3885">
            <v>-4409978.09</v>
          </cell>
          <cell r="AC3885">
            <v>-11702.32</v>
          </cell>
          <cell r="AD3885">
            <v>-6706.98</v>
          </cell>
          <cell r="AE3885">
            <v>10410.94</v>
          </cell>
          <cell r="AF3885">
            <v>-20891.97</v>
          </cell>
          <cell r="AG3885">
            <v>-48796.81</v>
          </cell>
          <cell r="AH3885">
            <v>18060.8</v>
          </cell>
          <cell r="AI3885">
            <v>173797.37</v>
          </cell>
          <cell r="AJ3885">
            <v>184376.12</v>
          </cell>
          <cell r="AK3885">
            <v>274932.31</v>
          </cell>
          <cell r="AL3885">
            <v>252485.3</v>
          </cell>
          <cell r="AM3885">
            <v>252351.49</v>
          </cell>
          <cell r="AN3885">
            <v>-6846728.8099999996</v>
          </cell>
          <cell r="AO3885">
            <v>816571</v>
          </cell>
          <cell r="AP3885">
            <v>219034.3</v>
          </cell>
          <cell r="AQ3885">
            <v>-20988.52</v>
          </cell>
          <cell r="AR3885">
            <v>94418.2</v>
          </cell>
          <cell r="AS3885">
            <v>-909522.28</v>
          </cell>
          <cell r="AT3885">
            <v>-1218405.22</v>
          </cell>
          <cell r="AU3885">
            <v>-2215558.4900000002</v>
          </cell>
          <cell r="AV3885">
            <v>-2208920.87</v>
          </cell>
          <cell r="AW3885">
            <v>-3418669.8</v>
          </cell>
          <cell r="AX3885">
            <v>-3179559.13</v>
          </cell>
          <cell r="AY3885">
            <v>-3350073.74</v>
          </cell>
          <cell r="AZ3885">
            <v>-1636477.83</v>
          </cell>
          <cell r="BA3885">
            <v>-173097.11</v>
          </cell>
          <cell r="BB3885">
            <v>-450329.57</v>
          </cell>
          <cell r="BC3885">
            <v>-363302.09</v>
          </cell>
          <cell r="BD3885">
            <v>0</v>
          </cell>
          <cell r="BE3885">
            <v>0</v>
          </cell>
          <cell r="BF3885">
            <v>0</v>
          </cell>
          <cell r="BG3885">
            <v>0</v>
          </cell>
          <cell r="BH3885">
            <v>0</v>
          </cell>
          <cell r="BI3885">
            <v>0</v>
          </cell>
          <cell r="BJ3885">
            <v>0</v>
          </cell>
          <cell r="BK3885">
            <v>0</v>
          </cell>
          <cell r="BL3885">
            <v>0</v>
          </cell>
        </row>
        <row r="3886">
          <cell r="B3886" t="str">
            <v>3.1.03.03.00001</v>
          </cell>
          <cell r="C3886" t="str">
            <v xml:space="preserve">DIFERENCA DE APROPRIACAO DE CUSTO DE IMP          </v>
          </cell>
          <cell r="D3886">
            <v>5</v>
          </cell>
          <cell r="E3886">
            <v>0</v>
          </cell>
          <cell r="F3886">
            <v>0</v>
          </cell>
          <cell r="G3886">
            <v>0</v>
          </cell>
          <cell r="H3886">
            <v>0</v>
          </cell>
          <cell r="I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  <cell r="O3886">
            <v>0</v>
          </cell>
          <cell r="P3886">
            <v>0</v>
          </cell>
          <cell r="AO3886">
            <v>816571</v>
          </cell>
          <cell r="AP3886">
            <v>219034.3</v>
          </cell>
          <cell r="AQ3886">
            <v>-20988.52</v>
          </cell>
          <cell r="AR3886">
            <v>94418.2</v>
          </cell>
          <cell r="AS3886">
            <v>-909522.28</v>
          </cell>
          <cell r="AT3886">
            <v>-1218405.22</v>
          </cell>
          <cell r="AU3886">
            <v>-2215558.4900000002</v>
          </cell>
          <cell r="AV3886">
            <v>-2208920.87</v>
          </cell>
          <cell r="AW3886">
            <v>-3418669.8</v>
          </cell>
          <cell r="AX3886">
            <v>-3179559.13</v>
          </cell>
          <cell r="AY3886">
            <v>-3350073.74</v>
          </cell>
          <cell r="AZ3886">
            <v>-1636477.83</v>
          </cell>
          <cell r="BA3886">
            <v>-173097.11</v>
          </cell>
          <cell r="BB3886">
            <v>-450329.57</v>
          </cell>
          <cell r="BC3886">
            <v>-363302.09</v>
          </cell>
          <cell r="BD3886">
            <v>0</v>
          </cell>
          <cell r="BE3886">
            <v>0</v>
          </cell>
          <cell r="BF3886">
            <v>0</v>
          </cell>
          <cell r="BG3886">
            <v>0</v>
          </cell>
          <cell r="BH3886">
            <v>0</v>
          </cell>
          <cell r="BI3886">
            <v>0</v>
          </cell>
          <cell r="BJ3886">
            <v>0</v>
          </cell>
          <cell r="BK3886">
            <v>0</v>
          </cell>
          <cell r="BL3886">
            <v>0</v>
          </cell>
        </row>
        <row r="3887">
          <cell r="B3887" t="str">
            <v>3.1.03.04</v>
          </cell>
          <cell r="C3887" t="str">
            <v xml:space="preserve">AJUSTES S/ MERC.TERCEIROS - DEV.EMPRESTI          </v>
          </cell>
          <cell r="D3887">
            <v>4</v>
          </cell>
          <cell r="E3887">
            <v>0</v>
          </cell>
          <cell r="F3887">
            <v>0</v>
          </cell>
          <cell r="G3887">
            <v>0</v>
          </cell>
          <cell r="H3887">
            <v>0</v>
          </cell>
          <cell r="I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  <cell r="O3887">
            <v>0</v>
          </cell>
          <cell r="P3887">
            <v>0</v>
          </cell>
          <cell r="Q3887">
            <v>0</v>
          </cell>
          <cell r="R3887">
            <v>0</v>
          </cell>
          <cell r="S3887">
            <v>0</v>
          </cell>
          <cell r="T3887">
            <v>0</v>
          </cell>
          <cell r="U3887">
            <v>0</v>
          </cell>
          <cell r="V3887">
            <v>0</v>
          </cell>
          <cell r="W3887">
            <v>0</v>
          </cell>
          <cell r="X3887">
            <v>0</v>
          </cell>
          <cell r="Y3887">
            <v>69508.490000000005</v>
          </cell>
          <cell r="Z3887">
            <v>69508.490000000005</v>
          </cell>
          <cell r="AA3887">
            <v>69508.490000000005</v>
          </cell>
          <cell r="AB3887">
            <v>-275749.65000000002</v>
          </cell>
          <cell r="AC3887">
            <v>0</v>
          </cell>
          <cell r="AD3887">
            <v>0.25</v>
          </cell>
          <cell r="AE3887">
            <v>0.25</v>
          </cell>
          <cell r="AF3887">
            <v>-2643.78</v>
          </cell>
          <cell r="AG3887">
            <v>-2643.78</v>
          </cell>
          <cell r="AH3887">
            <v>-1374.91</v>
          </cell>
          <cell r="AI3887">
            <v>-1374.93</v>
          </cell>
          <cell r="AJ3887">
            <v>-1374.93</v>
          </cell>
          <cell r="AK3887">
            <v>-1175.56</v>
          </cell>
          <cell r="AL3887">
            <v>-1175.56</v>
          </cell>
          <cell r="AM3887">
            <v>-1175.56</v>
          </cell>
          <cell r="AN3887">
            <v>-14205.88</v>
          </cell>
          <cell r="AO3887">
            <v>694.18</v>
          </cell>
          <cell r="AP3887">
            <v>694.18</v>
          </cell>
          <cell r="AQ3887">
            <v>379.16</v>
          </cell>
          <cell r="AR3887">
            <v>2072.64</v>
          </cell>
          <cell r="AS3887">
            <v>2072.62</v>
          </cell>
          <cell r="AT3887">
            <v>2191.7199999999998</v>
          </cell>
          <cell r="AU3887">
            <v>2191.7199999999998</v>
          </cell>
          <cell r="AV3887">
            <v>2191.7199999999998</v>
          </cell>
          <cell r="AW3887">
            <v>2191.7199999999998</v>
          </cell>
          <cell r="AX3887">
            <v>2191.7199999999998</v>
          </cell>
          <cell r="AY3887">
            <v>1929.65</v>
          </cell>
          <cell r="AZ3887">
            <v>2187.94</v>
          </cell>
          <cell r="BA3887">
            <v>-3.0000000000200089E-2</v>
          </cell>
          <cell r="BB3887">
            <v>-3.0000000000200089E-2</v>
          </cell>
          <cell r="BC3887">
            <v>-3.0000000000200089E-2</v>
          </cell>
          <cell r="BD3887">
            <v>0</v>
          </cell>
          <cell r="BE3887">
            <v>0</v>
          </cell>
          <cell r="BF3887">
            <v>0</v>
          </cell>
          <cell r="BG3887">
            <v>0</v>
          </cell>
          <cell r="BH3887">
            <v>0</v>
          </cell>
          <cell r="BI3887">
            <v>0</v>
          </cell>
          <cell r="BJ3887">
            <v>0</v>
          </cell>
          <cell r="BK3887">
            <v>0</v>
          </cell>
          <cell r="BL3887">
            <v>0</v>
          </cell>
        </row>
        <row r="3888">
          <cell r="B3888" t="str">
            <v>3.1.03.04.00001</v>
          </cell>
          <cell r="C3888" t="str">
            <v xml:space="preserve">AJUSTES S/ MERC.TERCEIROS - DEV.EMPRESTI          </v>
          </cell>
          <cell r="D3888">
            <v>5</v>
          </cell>
          <cell r="E3888">
            <v>0</v>
          </cell>
          <cell r="F3888">
            <v>0</v>
          </cell>
          <cell r="G3888">
            <v>0</v>
          </cell>
          <cell r="H3888">
            <v>0</v>
          </cell>
          <cell r="I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AO3888">
            <v>694.18</v>
          </cell>
          <cell r="AP3888">
            <v>694.18</v>
          </cell>
          <cell r="AQ3888">
            <v>379.16</v>
          </cell>
          <cell r="AR3888">
            <v>2072.64</v>
          </cell>
          <cell r="AS3888">
            <v>2072.62</v>
          </cell>
          <cell r="AT3888">
            <v>2191.7199999999998</v>
          </cell>
          <cell r="AU3888">
            <v>2191.7199999999998</v>
          </cell>
          <cell r="AV3888">
            <v>2191.7199999999998</v>
          </cell>
          <cell r="AW3888">
            <v>2191.7199999999998</v>
          </cell>
          <cell r="AX3888">
            <v>2191.7199999999998</v>
          </cell>
          <cell r="AY3888">
            <v>1929.65</v>
          </cell>
          <cell r="AZ3888">
            <v>2187.94</v>
          </cell>
          <cell r="BA3888">
            <v>-3.0000000000200089E-2</v>
          </cell>
          <cell r="BB3888">
            <v>-3.0000000000200089E-2</v>
          </cell>
          <cell r="BC3888">
            <v>-3.0000000000200089E-2</v>
          </cell>
          <cell r="BD3888">
            <v>0</v>
          </cell>
          <cell r="BE3888">
            <v>0</v>
          </cell>
          <cell r="BF3888">
            <v>0</v>
          </cell>
          <cell r="BG3888">
            <v>0</v>
          </cell>
          <cell r="BH3888">
            <v>0</v>
          </cell>
          <cell r="BI3888">
            <v>0</v>
          </cell>
          <cell r="BJ3888">
            <v>0</v>
          </cell>
          <cell r="BK3888">
            <v>0</v>
          </cell>
          <cell r="BL3888">
            <v>0</v>
          </cell>
        </row>
        <row r="3889">
          <cell r="B3889" t="str">
            <v>3.1.03.05</v>
          </cell>
          <cell r="C3889" t="str">
            <v xml:space="preserve">AJUSTES S/ MERC.TERCEIROS - DEV.RATEIO            </v>
          </cell>
          <cell r="D3889">
            <v>4</v>
          </cell>
          <cell r="E3889">
            <v>0</v>
          </cell>
          <cell r="F3889">
            <v>0</v>
          </cell>
          <cell r="G3889">
            <v>0</v>
          </cell>
          <cell r="H3889">
            <v>0</v>
          </cell>
          <cell r="I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  <cell r="O3889">
            <v>0</v>
          </cell>
          <cell r="P3889">
            <v>0</v>
          </cell>
          <cell r="AO3889">
            <v>-6812.09</v>
          </cell>
          <cell r="AP3889">
            <v>-6812.09</v>
          </cell>
          <cell r="AQ3889">
            <v>-6812.09</v>
          </cell>
          <cell r="AR3889">
            <v>-6812.09</v>
          </cell>
          <cell r="AS3889">
            <v>-6812.09</v>
          </cell>
          <cell r="AT3889">
            <v>20691.259999999998</v>
          </cell>
          <cell r="AU3889">
            <v>162.04</v>
          </cell>
          <cell r="AV3889">
            <v>162.04</v>
          </cell>
          <cell r="AW3889">
            <v>1295.43</v>
          </cell>
          <cell r="AX3889">
            <v>101395.43</v>
          </cell>
          <cell r="AY3889">
            <v>106385.07</v>
          </cell>
          <cell r="AZ3889">
            <v>107078.78</v>
          </cell>
          <cell r="BA3889">
            <v>0</v>
          </cell>
          <cell r="BB3889">
            <v>0</v>
          </cell>
          <cell r="BC3889">
            <v>1636.81</v>
          </cell>
          <cell r="BD3889">
            <v>0</v>
          </cell>
          <cell r="BE3889">
            <v>0</v>
          </cell>
          <cell r="BF3889">
            <v>0</v>
          </cell>
          <cell r="BG3889">
            <v>0</v>
          </cell>
          <cell r="BH3889">
            <v>0</v>
          </cell>
          <cell r="BI3889">
            <v>0</v>
          </cell>
          <cell r="BJ3889">
            <v>0</v>
          </cell>
          <cell r="BK3889">
            <v>0</v>
          </cell>
          <cell r="BL3889">
            <v>0</v>
          </cell>
        </row>
        <row r="3890">
          <cell r="B3890" t="str">
            <v>3.1.03.05.00001</v>
          </cell>
          <cell r="C3890" t="str">
            <v xml:space="preserve">AJUSTES S/ MERC.TERCEIROS - DEV.RATEIO            </v>
          </cell>
          <cell r="D3890">
            <v>5</v>
          </cell>
          <cell r="E3890">
            <v>0</v>
          </cell>
          <cell r="F3890">
            <v>0</v>
          </cell>
          <cell r="G3890">
            <v>0</v>
          </cell>
          <cell r="H3890">
            <v>0</v>
          </cell>
          <cell r="I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AO3890">
            <v>-6812.09</v>
          </cell>
          <cell r="AP3890">
            <v>-6812.09</v>
          </cell>
          <cell r="AQ3890">
            <v>-6812.09</v>
          </cell>
          <cell r="AR3890">
            <v>-6812.09</v>
          </cell>
          <cell r="AS3890">
            <v>-6812.09</v>
          </cell>
          <cell r="AT3890">
            <v>20691.259999999998</v>
          </cell>
          <cell r="AU3890">
            <v>162.04</v>
          </cell>
          <cell r="AV3890">
            <v>162.04</v>
          </cell>
          <cell r="AW3890">
            <v>1295.43</v>
          </cell>
          <cell r="AX3890">
            <v>101395.43</v>
          </cell>
          <cell r="AY3890">
            <v>106385.07</v>
          </cell>
          <cell r="AZ3890">
            <v>107078.78</v>
          </cell>
          <cell r="BA3890">
            <v>0</v>
          </cell>
          <cell r="BB3890">
            <v>0</v>
          </cell>
          <cell r="BC3890">
            <v>1636.81</v>
          </cell>
          <cell r="BD3890">
            <v>0</v>
          </cell>
          <cell r="BE3890">
            <v>0</v>
          </cell>
          <cell r="BF3890">
            <v>0</v>
          </cell>
          <cell r="BG3890">
            <v>0</v>
          </cell>
          <cell r="BH3890">
            <v>0</v>
          </cell>
          <cell r="BI3890">
            <v>0</v>
          </cell>
          <cell r="BJ3890">
            <v>0</v>
          </cell>
          <cell r="BK3890">
            <v>0</v>
          </cell>
          <cell r="BL3890">
            <v>0</v>
          </cell>
        </row>
        <row r="3891">
          <cell r="B3891" t="str">
            <v>3.1.03.06</v>
          </cell>
          <cell r="C3891" t="str">
            <v xml:space="preserve">AJUSTES S/ MERC.TERCEIROS - DEV.DEP.VOLU          </v>
          </cell>
          <cell r="D3891">
            <v>4</v>
          </cell>
          <cell r="E3891">
            <v>0</v>
          </cell>
          <cell r="F3891">
            <v>0</v>
          </cell>
          <cell r="G3891">
            <v>0</v>
          </cell>
          <cell r="H3891">
            <v>0</v>
          </cell>
          <cell r="I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  <cell r="O3891">
            <v>0</v>
          </cell>
          <cell r="P3891">
            <v>0</v>
          </cell>
          <cell r="Q3891">
            <v>0</v>
          </cell>
          <cell r="R3891">
            <v>0</v>
          </cell>
          <cell r="S3891">
            <v>0</v>
          </cell>
          <cell r="T3891">
            <v>0</v>
          </cell>
          <cell r="U3891">
            <v>0</v>
          </cell>
          <cell r="V3891">
            <v>0</v>
          </cell>
          <cell r="W3891">
            <v>0</v>
          </cell>
          <cell r="X3891">
            <v>0</v>
          </cell>
          <cell r="Y3891">
            <v>0</v>
          </cell>
          <cell r="Z3891">
            <v>0</v>
          </cell>
          <cell r="AA3891">
            <v>0</v>
          </cell>
          <cell r="AB3891">
            <v>9930.69</v>
          </cell>
          <cell r="AC3891">
            <v>0</v>
          </cell>
          <cell r="AD3891">
            <v>-14630.51</v>
          </cell>
          <cell r="AE3891">
            <v>18726.3</v>
          </cell>
          <cell r="AF3891">
            <v>-47497.38</v>
          </cell>
          <cell r="AG3891">
            <v>-44402.69</v>
          </cell>
          <cell r="AH3891">
            <v>39210.18</v>
          </cell>
          <cell r="AI3891">
            <v>255866.16</v>
          </cell>
          <cell r="AJ3891">
            <v>593238.97</v>
          </cell>
          <cell r="AK3891">
            <v>264514.7</v>
          </cell>
          <cell r="AL3891">
            <v>169498.27</v>
          </cell>
          <cell r="AM3891">
            <v>169543.81</v>
          </cell>
          <cell r="AN3891">
            <v>-56468.62</v>
          </cell>
          <cell r="AO3891">
            <v>93258.2</v>
          </cell>
          <cell r="AP3891">
            <v>93040.15</v>
          </cell>
          <cell r="AQ3891">
            <v>132477.59</v>
          </cell>
          <cell r="AR3891">
            <v>66045.81</v>
          </cell>
          <cell r="AS3891">
            <v>61189.75</v>
          </cell>
          <cell r="AT3891">
            <v>69112.740000000005</v>
          </cell>
          <cell r="AU3891">
            <v>87409.04</v>
          </cell>
          <cell r="AV3891">
            <v>127092.75</v>
          </cell>
          <cell r="AW3891">
            <v>94451.44</v>
          </cell>
          <cell r="AX3891">
            <v>94451.44</v>
          </cell>
          <cell r="AY3891">
            <v>94451.44</v>
          </cell>
          <cell r="AZ3891">
            <v>37913.67</v>
          </cell>
          <cell r="BA3891">
            <v>1</v>
          </cell>
          <cell r="BB3891">
            <v>1.0999999999985448</v>
          </cell>
          <cell r="BC3891">
            <v>1.0999999999985448</v>
          </cell>
          <cell r="BD3891">
            <v>0</v>
          </cell>
          <cell r="BE3891">
            <v>0</v>
          </cell>
          <cell r="BF3891">
            <v>0</v>
          </cell>
          <cell r="BG3891">
            <v>0</v>
          </cell>
          <cell r="BH3891">
            <v>0</v>
          </cell>
          <cell r="BI3891">
            <v>0</v>
          </cell>
          <cell r="BJ3891">
            <v>0</v>
          </cell>
          <cell r="BK3891">
            <v>0</v>
          </cell>
          <cell r="BL3891">
            <v>0</v>
          </cell>
        </row>
        <row r="3892">
          <cell r="B3892" t="str">
            <v>3.1.03.06.00001</v>
          </cell>
          <cell r="C3892" t="str">
            <v xml:space="preserve">AJUSTES S/ MERC.TERCEIROS - DEV.DEP.VOLU          </v>
          </cell>
          <cell r="D3892">
            <v>5</v>
          </cell>
          <cell r="E3892">
            <v>0</v>
          </cell>
          <cell r="F3892">
            <v>0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  <cell r="O3892">
            <v>0</v>
          </cell>
          <cell r="P3892">
            <v>0</v>
          </cell>
          <cell r="AO3892">
            <v>93258.2</v>
          </cell>
          <cell r="AP3892">
            <v>93040.15</v>
          </cell>
          <cell r="AQ3892">
            <v>132477.59</v>
          </cell>
          <cell r="AR3892">
            <v>66045.81</v>
          </cell>
          <cell r="AS3892">
            <v>61189.75</v>
          </cell>
          <cell r="AT3892">
            <v>69112.740000000005</v>
          </cell>
          <cell r="AU3892">
            <v>87409.04</v>
          </cell>
          <cell r="AV3892">
            <v>127092.75</v>
          </cell>
          <cell r="AW3892">
            <v>94451.44</v>
          </cell>
          <cell r="AX3892">
            <v>94451.44</v>
          </cell>
          <cell r="AY3892">
            <v>94451.44</v>
          </cell>
          <cell r="AZ3892">
            <v>37913.67</v>
          </cell>
          <cell r="BA3892">
            <v>1</v>
          </cell>
          <cell r="BB3892">
            <v>1.0999999999985448</v>
          </cell>
          <cell r="BC3892">
            <v>1.0999999999985448</v>
          </cell>
          <cell r="BD3892">
            <v>0</v>
          </cell>
          <cell r="BE3892">
            <v>0</v>
          </cell>
          <cell r="BF3892">
            <v>0</v>
          </cell>
          <cell r="BG3892">
            <v>0</v>
          </cell>
          <cell r="BH3892">
            <v>0</v>
          </cell>
          <cell r="BI3892">
            <v>0</v>
          </cell>
          <cell r="BJ3892">
            <v>0</v>
          </cell>
          <cell r="BK3892">
            <v>0</v>
          </cell>
          <cell r="BL3892">
            <v>0</v>
          </cell>
        </row>
        <row r="3893">
          <cell r="B3893" t="str">
            <v>3.1.03.07</v>
          </cell>
          <cell r="C3893" t="str">
            <v xml:space="preserve">SINISTROS                                         </v>
          </cell>
          <cell r="D3893">
            <v>4</v>
          </cell>
          <cell r="E3893">
            <v>0</v>
          </cell>
          <cell r="F3893">
            <v>0</v>
          </cell>
          <cell r="G3893">
            <v>0</v>
          </cell>
          <cell r="H3893">
            <v>0</v>
          </cell>
          <cell r="I3893">
            <v>0</v>
          </cell>
          <cell r="J3893">
            <v>0</v>
          </cell>
          <cell r="K3893">
            <v>0</v>
          </cell>
          <cell r="L3893">
            <v>0</v>
          </cell>
          <cell r="M3893">
            <v>0</v>
          </cell>
          <cell r="N3893">
            <v>0</v>
          </cell>
          <cell r="O3893">
            <v>0</v>
          </cell>
          <cell r="P3893">
            <v>0</v>
          </cell>
          <cell r="AO3893">
            <v>0</v>
          </cell>
          <cell r="AP3893">
            <v>0</v>
          </cell>
          <cell r="AQ3893">
            <v>0</v>
          </cell>
          <cell r="AR3893">
            <v>0</v>
          </cell>
          <cell r="AS3893">
            <v>0</v>
          </cell>
          <cell r="AT3893">
            <v>0</v>
          </cell>
          <cell r="AU3893">
            <v>0</v>
          </cell>
          <cell r="AV3893">
            <v>0</v>
          </cell>
          <cell r="AW3893">
            <v>136495.79999999999</v>
          </cell>
          <cell r="AX3893">
            <v>136495.79999999999</v>
          </cell>
          <cell r="AY3893">
            <v>154746.94</v>
          </cell>
          <cell r="AZ3893">
            <v>154676.24</v>
          </cell>
          <cell r="BA3893">
            <v>0</v>
          </cell>
          <cell r="BB3893">
            <v>124219.49</v>
          </cell>
          <cell r="BC3893">
            <v>-233978.71</v>
          </cell>
          <cell r="BD3893">
            <v>0</v>
          </cell>
          <cell r="BE3893">
            <v>0</v>
          </cell>
          <cell r="BF3893">
            <v>0</v>
          </cell>
          <cell r="BG3893">
            <v>0</v>
          </cell>
          <cell r="BH3893">
            <v>0</v>
          </cell>
          <cell r="BI3893">
            <v>0</v>
          </cell>
          <cell r="BJ3893">
            <v>0</v>
          </cell>
          <cell r="BK3893">
            <v>0</v>
          </cell>
          <cell r="BL3893">
            <v>0</v>
          </cell>
        </row>
        <row r="3894">
          <cell r="B3894" t="str">
            <v>3.1.03.07.00001</v>
          </cell>
          <cell r="C3894" t="str">
            <v xml:space="preserve">SINISTROS                                         </v>
          </cell>
          <cell r="D3894">
            <v>5</v>
          </cell>
          <cell r="E3894">
            <v>0</v>
          </cell>
          <cell r="F3894">
            <v>0</v>
          </cell>
          <cell r="G3894">
            <v>0</v>
          </cell>
          <cell r="H3894">
            <v>0</v>
          </cell>
          <cell r="I3894">
            <v>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  <cell r="O3894">
            <v>0</v>
          </cell>
          <cell r="P3894">
            <v>0</v>
          </cell>
          <cell r="AO3894">
            <v>0</v>
          </cell>
          <cell r="AP3894">
            <v>0</v>
          </cell>
          <cell r="AQ3894">
            <v>0</v>
          </cell>
          <cell r="AR3894">
            <v>0</v>
          </cell>
          <cell r="AS3894">
            <v>0</v>
          </cell>
          <cell r="AT3894">
            <v>0</v>
          </cell>
          <cell r="AU3894">
            <v>0</v>
          </cell>
          <cell r="AV3894">
            <v>0</v>
          </cell>
          <cell r="AW3894">
            <v>136495.79999999999</v>
          </cell>
          <cell r="AX3894">
            <v>136495.79999999999</v>
          </cell>
          <cell r="AY3894">
            <v>154746.94</v>
          </cell>
          <cell r="AZ3894">
            <v>154676.24</v>
          </cell>
          <cell r="BA3894">
            <v>0</v>
          </cell>
          <cell r="BB3894">
            <v>124219.49</v>
          </cell>
          <cell r="BC3894">
            <v>-233978.71</v>
          </cell>
          <cell r="BD3894">
            <v>0</v>
          </cell>
          <cell r="BE3894">
            <v>0</v>
          </cell>
          <cell r="BF3894">
            <v>0</v>
          </cell>
          <cell r="BG3894">
            <v>0</v>
          </cell>
          <cell r="BH3894">
            <v>0</v>
          </cell>
          <cell r="BI3894">
            <v>0</v>
          </cell>
          <cell r="BJ3894">
            <v>0</v>
          </cell>
          <cell r="BK3894">
            <v>0</v>
          </cell>
          <cell r="BL3894">
            <v>0</v>
          </cell>
        </row>
        <row r="3895">
          <cell r="B3895" t="str">
            <v>3.1.03.08</v>
          </cell>
          <cell r="C3895" t="str">
            <v xml:space="preserve">SERVICOS FRETES - PF                              </v>
          </cell>
          <cell r="D3895">
            <v>4</v>
          </cell>
          <cell r="E3895">
            <v>0</v>
          </cell>
          <cell r="F3895">
            <v>0</v>
          </cell>
          <cell r="G3895">
            <v>0</v>
          </cell>
          <cell r="H3895">
            <v>0</v>
          </cell>
          <cell r="I3895">
            <v>0</v>
          </cell>
          <cell r="J3895">
            <v>0</v>
          </cell>
          <cell r="K3895">
            <v>0</v>
          </cell>
          <cell r="L3895">
            <v>0</v>
          </cell>
          <cell r="M3895">
            <v>0</v>
          </cell>
          <cell r="N3895">
            <v>0</v>
          </cell>
          <cell r="O3895">
            <v>0</v>
          </cell>
          <cell r="P3895">
            <v>0</v>
          </cell>
          <cell r="AO3895">
            <v>0</v>
          </cell>
          <cell r="AP3895">
            <v>0</v>
          </cell>
          <cell r="AQ3895">
            <v>0</v>
          </cell>
          <cell r="AR3895">
            <v>0</v>
          </cell>
          <cell r="AS3895">
            <v>0</v>
          </cell>
          <cell r="AT3895">
            <v>0</v>
          </cell>
          <cell r="AU3895">
            <v>0</v>
          </cell>
          <cell r="AV3895">
            <v>0</v>
          </cell>
          <cell r="AW3895">
            <v>0</v>
          </cell>
          <cell r="AX3895">
            <v>0</v>
          </cell>
          <cell r="AY3895">
            <v>0</v>
          </cell>
          <cell r="AZ3895">
            <v>0</v>
          </cell>
          <cell r="BA3895">
            <v>0</v>
          </cell>
          <cell r="BB3895">
            <v>0</v>
          </cell>
          <cell r="BC3895">
            <v>280</v>
          </cell>
          <cell r="BD3895">
            <v>0</v>
          </cell>
          <cell r="BE3895">
            <v>0</v>
          </cell>
          <cell r="BF3895">
            <v>0</v>
          </cell>
          <cell r="BG3895">
            <v>0</v>
          </cell>
          <cell r="BH3895">
            <v>0</v>
          </cell>
          <cell r="BI3895">
            <v>0</v>
          </cell>
          <cell r="BJ3895">
            <v>0</v>
          </cell>
          <cell r="BK3895">
            <v>0</v>
          </cell>
          <cell r="BL3895">
            <v>0</v>
          </cell>
        </row>
        <row r="3896">
          <cell r="B3896" t="str">
            <v>3.1.03.08.00001</v>
          </cell>
          <cell r="C3896" t="str">
            <v xml:space="preserve">SERVICOS FRETES - PF                              </v>
          </cell>
          <cell r="D3896">
            <v>5</v>
          </cell>
          <cell r="E3896">
            <v>0</v>
          </cell>
          <cell r="F3896">
            <v>0</v>
          </cell>
          <cell r="G3896">
            <v>0</v>
          </cell>
          <cell r="H3896">
            <v>0</v>
          </cell>
          <cell r="I3896">
            <v>0</v>
          </cell>
          <cell r="J3896">
            <v>0</v>
          </cell>
          <cell r="K3896">
            <v>0</v>
          </cell>
          <cell r="L3896">
            <v>0</v>
          </cell>
          <cell r="M3896">
            <v>0</v>
          </cell>
          <cell r="N3896">
            <v>0</v>
          </cell>
          <cell r="O3896">
            <v>0</v>
          </cell>
          <cell r="P3896">
            <v>0</v>
          </cell>
          <cell r="AO3896">
            <v>0</v>
          </cell>
          <cell r="AP3896">
            <v>0</v>
          </cell>
          <cell r="AQ3896">
            <v>0</v>
          </cell>
          <cell r="AR3896">
            <v>0</v>
          </cell>
          <cell r="AS3896">
            <v>0</v>
          </cell>
          <cell r="AT3896">
            <v>0</v>
          </cell>
          <cell r="AU3896">
            <v>0</v>
          </cell>
          <cell r="AV3896">
            <v>0</v>
          </cell>
          <cell r="AW3896">
            <v>0</v>
          </cell>
          <cell r="AX3896">
            <v>0</v>
          </cell>
          <cell r="AY3896">
            <v>0</v>
          </cell>
          <cell r="AZ3896">
            <v>0</v>
          </cell>
          <cell r="BA3896">
            <v>0</v>
          </cell>
          <cell r="BB3896">
            <v>0</v>
          </cell>
          <cell r="BC3896">
            <v>280</v>
          </cell>
          <cell r="BD3896">
            <v>0</v>
          </cell>
          <cell r="BE3896">
            <v>0</v>
          </cell>
          <cell r="BF3896">
            <v>0</v>
          </cell>
          <cell r="BG3896">
            <v>0</v>
          </cell>
          <cell r="BH3896">
            <v>0</v>
          </cell>
          <cell r="BI3896">
            <v>0</v>
          </cell>
          <cell r="BJ3896">
            <v>0</v>
          </cell>
          <cell r="BK3896">
            <v>0</v>
          </cell>
          <cell r="BL3896">
            <v>0</v>
          </cell>
        </row>
        <row r="3897">
          <cell r="B3897" t="str">
            <v>3.1.03.09</v>
          </cell>
          <cell r="C3897" t="str">
            <v xml:space="preserve">SERVICOS FRETES - PJ                              </v>
          </cell>
          <cell r="D3897">
            <v>4</v>
          </cell>
          <cell r="E3897">
            <v>0</v>
          </cell>
          <cell r="F3897">
            <v>0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  <cell r="O3897">
            <v>0</v>
          </cell>
          <cell r="P3897">
            <v>0</v>
          </cell>
          <cell r="AO3897">
            <v>0</v>
          </cell>
          <cell r="AP3897">
            <v>0</v>
          </cell>
          <cell r="AQ3897">
            <v>0</v>
          </cell>
          <cell r="AR3897">
            <v>0</v>
          </cell>
          <cell r="AS3897">
            <v>0</v>
          </cell>
          <cell r="AT3897">
            <v>0</v>
          </cell>
          <cell r="AU3897">
            <v>0</v>
          </cell>
          <cell r="AV3897">
            <v>0</v>
          </cell>
          <cell r="AW3897">
            <v>0</v>
          </cell>
          <cell r="AX3897">
            <v>9800</v>
          </cell>
          <cell r="AY3897">
            <v>9800</v>
          </cell>
          <cell r="AZ3897">
            <v>9800</v>
          </cell>
          <cell r="BA3897">
            <v>0</v>
          </cell>
          <cell r="BB3897">
            <v>0</v>
          </cell>
          <cell r="BC3897">
            <v>14.709999999999127</v>
          </cell>
          <cell r="BD3897">
            <v>0</v>
          </cell>
          <cell r="BE3897">
            <v>0</v>
          </cell>
          <cell r="BF3897">
            <v>0</v>
          </cell>
          <cell r="BG3897">
            <v>0</v>
          </cell>
          <cell r="BH3897">
            <v>0</v>
          </cell>
          <cell r="BI3897">
            <v>0</v>
          </cell>
          <cell r="BJ3897">
            <v>0</v>
          </cell>
          <cell r="BK3897">
            <v>0</v>
          </cell>
          <cell r="BL3897">
            <v>0</v>
          </cell>
        </row>
        <row r="3898">
          <cell r="B3898" t="str">
            <v>3.1.03.09.00001</v>
          </cell>
          <cell r="C3898" t="str">
            <v xml:space="preserve">SERVICOS FRETES - PJ                              </v>
          </cell>
          <cell r="D3898">
            <v>5</v>
          </cell>
          <cell r="E3898">
            <v>0</v>
          </cell>
          <cell r="F3898">
            <v>0</v>
          </cell>
          <cell r="G3898">
            <v>0</v>
          </cell>
          <cell r="H3898">
            <v>0</v>
          </cell>
          <cell r="I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  <cell r="O3898">
            <v>0</v>
          </cell>
          <cell r="P3898">
            <v>0</v>
          </cell>
          <cell r="AO3898">
            <v>0</v>
          </cell>
          <cell r="AP3898">
            <v>0</v>
          </cell>
          <cell r="AQ3898">
            <v>0</v>
          </cell>
          <cell r="AR3898">
            <v>0</v>
          </cell>
          <cell r="AS3898">
            <v>0</v>
          </cell>
          <cell r="AT3898">
            <v>0</v>
          </cell>
          <cell r="AU3898">
            <v>0</v>
          </cell>
          <cell r="AV3898">
            <v>0</v>
          </cell>
          <cell r="AW3898">
            <v>0</v>
          </cell>
          <cell r="AX3898">
            <v>9800</v>
          </cell>
          <cell r="AY3898">
            <v>9800</v>
          </cell>
          <cell r="AZ3898">
            <v>9800</v>
          </cell>
          <cell r="BA3898">
            <v>0</v>
          </cell>
          <cell r="BB3898">
            <v>0</v>
          </cell>
          <cell r="BC3898">
            <v>14.709999999999127</v>
          </cell>
          <cell r="BD3898">
            <v>0</v>
          </cell>
          <cell r="BE3898">
            <v>0</v>
          </cell>
          <cell r="BF3898">
            <v>0</v>
          </cell>
          <cell r="BG3898">
            <v>0</v>
          </cell>
          <cell r="BH3898">
            <v>0</v>
          </cell>
          <cell r="BI3898">
            <v>0</v>
          </cell>
          <cell r="BJ3898">
            <v>0</v>
          </cell>
          <cell r="BK3898">
            <v>0</v>
          </cell>
          <cell r="BL3898">
            <v>0</v>
          </cell>
        </row>
        <row r="3899">
          <cell r="A3899">
            <v>63</v>
          </cell>
          <cell r="B3899" t="str">
            <v>3.1.04</v>
          </cell>
          <cell r="C3899" t="str">
            <v xml:space="preserve">CUSTOS DIRETOS DE FABRICACAO                      </v>
          </cell>
          <cell r="D3899">
            <v>3</v>
          </cell>
          <cell r="E3899">
            <v>0</v>
          </cell>
          <cell r="F3899">
            <v>0</v>
          </cell>
          <cell r="G3899">
            <v>0</v>
          </cell>
          <cell r="H3899">
            <v>0</v>
          </cell>
          <cell r="I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348475.25</v>
          </cell>
          <cell r="R3899">
            <v>692248.66</v>
          </cell>
          <cell r="S3899">
            <v>976874.67</v>
          </cell>
          <cell r="T3899">
            <v>1233406.7</v>
          </cell>
          <cell r="U3899">
            <v>1765330.64</v>
          </cell>
          <cell r="V3899">
            <v>2181368.7200000002</v>
          </cell>
          <cell r="W3899">
            <v>2735709.49</v>
          </cell>
          <cell r="X3899">
            <v>3322594.08</v>
          </cell>
          <cell r="Y3899">
            <v>3483858.45</v>
          </cell>
          <cell r="Z3899">
            <v>3923863.48</v>
          </cell>
          <cell r="AA3899">
            <v>4160715.8</v>
          </cell>
          <cell r="AB3899">
            <v>4780913.67</v>
          </cell>
          <cell r="AC3899">
            <v>488081.11</v>
          </cell>
          <cell r="AD3899">
            <v>1020014.97</v>
          </cell>
          <cell r="AE3899">
            <v>1445378.16</v>
          </cell>
          <cell r="AF3899">
            <v>1909546.17</v>
          </cell>
          <cell r="AG3899">
            <v>2529957.09</v>
          </cell>
          <cell r="AH3899">
            <v>3301722.24</v>
          </cell>
          <cell r="AI3899">
            <v>4033438.01</v>
          </cell>
          <cell r="AJ3899">
            <v>4879408.13</v>
          </cell>
          <cell r="AK3899">
            <v>5999012.04</v>
          </cell>
          <cell r="AL3899">
            <v>6828410.4400000004</v>
          </cell>
          <cell r="AM3899">
            <v>7430338.1699999999</v>
          </cell>
          <cell r="AN3899">
            <v>7963783.1099999994</v>
          </cell>
          <cell r="AO3899">
            <v>609206.55000000005</v>
          </cell>
          <cell r="AP3899">
            <v>1441919.08</v>
          </cell>
          <cell r="AQ3899">
            <v>2136108.4700000002</v>
          </cell>
          <cell r="AR3899">
            <v>2686893.36</v>
          </cell>
          <cell r="AS3899">
            <v>4280538.95</v>
          </cell>
          <cell r="AT3899">
            <v>5263464.7699999996</v>
          </cell>
          <cell r="AU3899">
            <v>6434370.2000000002</v>
          </cell>
          <cell r="AV3899">
            <v>8037573.25</v>
          </cell>
          <cell r="AW3899">
            <v>9854802.3000000007</v>
          </cell>
          <cell r="AX3899">
            <v>11712254.390000001</v>
          </cell>
          <cell r="AY3899">
            <v>14346495.77</v>
          </cell>
          <cell r="AZ3899">
            <v>15541067.77</v>
          </cell>
          <cell r="BA3899">
            <v>1199296.98</v>
          </cell>
          <cell r="BB3899">
            <v>2103696.88</v>
          </cell>
          <cell r="BC3899">
            <v>2829588.09</v>
          </cell>
          <cell r="BD3899">
            <v>0</v>
          </cell>
          <cell r="BE3899">
            <v>0</v>
          </cell>
          <cell r="BF3899">
            <v>0</v>
          </cell>
          <cell r="BG3899">
            <v>0</v>
          </cell>
          <cell r="BH3899">
            <v>0</v>
          </cell>
          <cell r="BI3899">
            <v>0</v>
          </cell>
          <cell r="BJ3899">
            <v>0</v>
          </cell>
          <cell r="BK3899">
            <v>0</v>
          </cell>
          <cell r="BL3899">
            <v>0</v>
          </cell>
        </row>
        <row r="3900">
          <cell r="B3900" t="str">
            <v>3.1.04.01</v>
          </cell>
          <cell r="C3900" t="str">
            <v xml:space="preserve">ENERGIA                                           </v>
          </cell>
          <cell r="D3900">
            <v>4</v>
          </cell>
          <cell r="E3900">
            <v>0</v>
          </cell>
          <cell r="F3900">
            <v>0</v>
          </cell>
          <cell r="G3900">
            <v>0</v>
          </cell>
          <cell r="H3900">
            <v>0</v>
          </cell>
          <cell r="I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  <cell r="O3900">
            <v>0</v>
          </cell>
          <cell r="P3900">
            <v>0</v>
          </cell>
          <cell r="Q3900">
            <v>17179.37</v>
          </cell>
          <cell r="R3900">
            <v>47148.52</v>
          </cell>
          <cell r="S3900">
            <v>71014.490000000005</v>
          </cell>
          <cell r="T3900">
            <v>97979.23</v>
          </cell>
          <cell r="U3900">
            <v>119730.04</v>
          </cell>
          <cell r="V3900">
            <v>139032.54</v>
          </cell>
          <cell r="W3900">
            <v>159547.34</v>
          </cell>
          <cell r="X3900">
            <v>191788.18</v>
          </cell>
          <cell r="Y3900">
            <v>214716.55</v>
          </cell>
          <cell r="Z3900">
            <v>264588.36</v>
          </cell>
          <cell r="AA3900">
            <v>298960.68</v>
          </cell>
          <cell r="AB3900">
            <v>334669.95</v>
          </cell>
          <cell r="AC3900">
            <v>36581.64</v>
          </cell>
          <cell r="AD3900">
            <v>62446.32</v>
          </cell>
          <cell r="AE3900">
            <v>98712.35</v>
          </cell>
          <cell r="AF3900">
            <v>125399.6</v>
          </cell>
          <cell r="AG3900">
            <v>165101.67000000001</v>
          </cell>
          <cell r="AH3900">
            <v>207099.48</v>
          </cell>
          <cell r="AI3900">
            <v>252611.31</v>
          </cell>
          <cell r="AJ3900">
            <v>302239.25</v>
          </cell>
          <cell r="AK3900">
            <v>353697.52</v>
          </cell>
          <cell r="AL3900">
            <v>418605.06</v>
          </cell>
          <cell r="AM3900">
            <v>486554.32</v>
          </cell>
          <cell r="AN3900">
            <v>545952.78</v>
          </cell>
          <cell r="AO3900">
            <v>51539.65</v>
          </cell>
          <cell r="AP3900">
            <v>90700.4</v>
          </cell>
          <cell r="AQ3900">
            <v>130539.17</v>
          </cell>
          <cell r="AR3900">
            <v>158136.88</v>
          </cell>
          <cell r="AS3900">
            <v>192919.63</v>
          </cell>
          <cell r="AT3900">
            <v>235850.03</v>
          </cell>
          <cell r="AU3900">
            <v>266845.15999999997</v>
          </cell>
          <cell r="AV3900">
            <v>309803.03999999998</v>
          </cell>
          <cell r="AW3900">
            <v>358873.29</v>
          </cell>
          <cell r="AX3900">
            <v>438108.52</v>
          </cell>
          <cell r="AY3900">
            <v>519096.56</v>
          </cell>
          <cell r="AZ3900">
            <v>612382.02</v>
          </cell>
          <cell r="BA3900">
            <v>48477.84</v>
          </cell>
          <cell r="BB3900">
            <v>104937.2</v>
          </cell>
          <cell r="BC3900">
            <v>152817.25</v>
          </cell>
          <cell r="BD3900">
            <v>0</v>
          </cell>
          <cell r="BE3900">
            <v>0</v>
          </cell>
          <cell r="BF3900">
            <v>0</v>
          </cell>
          <cell r="BG3900">
            <v>0</v>
          </cell>
          <cell r="BH3900">
            <v>0</v>
          </cell>
          <cell r="BI3900">
            <v>0</v>
          </cell>
          <cell r="BJ3900">
            <v>0</v>
          </cell>
          <cell r="BK3900">
            <v>0</v>
          </cell>
          <cell r="BL3900">
            <v>0</v>
          </cell>
        </row>
        <row r="3901">
          <cell r="B3901" t="str">
            <v>3.1.04.01.00001</v>
          </cell>
          <cell r="C3901" t="str">
            <v xml:space="preserve">ENERGIA                                           </v>
          </cell>
          <cell r="D3901">
            <v>5</v>
          </cell>
          <cell r="E3901">
            <v>0</v>
          </cell>
          <cell r="F3901">
            <v>0</v>
          </cell>
          <cell r="G3901">
            <v>0</v>
          </cell>
          <cell r="H3901">
            <v>0</v>
          </cell>
          <cell r="I3901">
            <v>0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AO3901">
            <v>51539.65</v>
          </cell>
          <cell r="AP3901">
            <v>90700.4</v>
          </cell>
          <cell r="AQ3901">
            <v>130539.17</v>
          </cell>
          <cell r="AR3901">
            <v>158136.88</v>
          </cell>
          <cell r="AS3901">
            <v>192919.63</v>
          </cell>
          <cell r="AT3901">
            <v>235850.03</v>
          </cell>
          <cell r="AU3901">
            <v>266845.15999999997</v>
          </cell>
          <cell r="AV3901">
            <v>309803.03999999998</v>
          </cell>
          <cell r="AW3901">
            <v>358873.29</v>
          </cell>
          <cell r="AX3901">
            <v>438108.52</v>
          </cell>
          <cell r="AY3901">
            <v>519096.56</v>
          </cell>
          <cell r="AZ3901">
            <v>612382.02</v>
          </cell>
          <cell r="BA3901">
            <v>48477.84</v>
          </cell>
          <cell r="BB3901">
            <v>104937.2</v>
          </cell>
          <cell r="BC3901">
            <v>152817.25</v>
          </cell>
          <cell r="BD3901">
            <v>0</v>
          </cell>
          <cell r="BE3901">
            <v>0</v>
          </cell>
          <cell r="BF3901">
            <v>0</v>
          </cell>
          <cell r="BG3901">
            <v>0</v>
          </cell>
          <cell r="BH3901">
            <v>0</v>
          </cell>
          <cell r="BI3901">
            <v>0</v>
          </cell>
          <cell r="BJ3901">
            <v>0</v>
          </cell>
          <cell r="BK3901">
            <v>0</v>
          </cell>
          <cell r="BL3901">
            <v>0</v>
          </cell>
        </row>
        <row r="3902">
          <cell r="B3902" t="str">
            <v>3.1.04.02</v>
          </cell>
          <cell r="C3902" t="str">
            <v xml:space="preserve">MATERIAIS P/ MANUTENCAO DE BENS E INSTAL          </v>
          </cell>
          <cell r="D3902">
            <v>4</v>
          </cell>
          <cell r="E3902">
            <v>0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7138.41</v>
          </cell>
          <cell r="R3902">
            <v>10112.18</v>
          </cell>
          <cell r="S3902">
            <v>11304.87</v>
          </cell>
          <cell r="T3902">
            <v>20577.39</v>
          </cell>
          <cell r="U3902">
            <v>33185.760000000002</v>
          </cell>
          <cell r="V3902">
            <v>88083.11</v>
          </cell>
          <cell r="W3902">
            <v>104377.4</v>
          </cell>
          <cell r="X3902">
            <v>148328.13</v>
          </cell>
          <cell r="Y3902">
            <v>-232983.29</v>
          </cell>
          <cell r="Z3902">
            <v>-125507.35</v>
          </cell>
          <cell r="AA3902">
            <v>-118453.89</v>
          </cell>
          <cell r="AB3902">
            <v>194356.89</v>
          </cell>
          <cell r="AC3902">
            <v>124123.1</v>
          </cell>
          <cell r="AD3902">
            <v>194217.97</v>
          </cell>
          <cell r="AE3902">
            <v>311741.3</v>
          </cell>
          <cell r="AF3902">
            <v>462443.9</v>
          </cell>
          <cell r="AG3902">
            <v>577964.26</v>
          </cell>
          <cell r="AH3902">
            <v>682714.35</v>
          </cell>
          <cell r="AI3902">
            <v>794574.58</v>
          </cell>
          <cell r="AJ3902">
            <v>897863.24</v>
          </cell>
          <cell r="AK3902">
            <v>1014730.25</v>
          </cell>
          <cell r="AL3902">
            <v>1131861.82</v>
          </cell>
          <cell r="AM3902">
            <v>1237914.27</v>
          </cell>
          <cell r="AN3902">
            <v>1352011.17</v>
          </cell>
          <cell r="AO3902">
            <v>120244.08</v>
          </cell>
          <cell r="AP3902">
            <v>220399.63</v>
          </cell>
          <cell r="AQ3902">
            <v>335120.2</v>
          </cell>
          <cell r="AR3902">
            <v>468100.44</v>
          </cell>
          <cell r="AS3902">
            <v>583550.09</v>
          </cell>
          <cell r="AT3902">
            <v>673659.22</v>
          </cell>
          <cell r="AU3902">
            <v>851245.86</v>
          </cell>
          <cell r="AV3902">
            <v>987300.14</v>
          </cell>
          <cell r="AW3902">
            <v>1236128.53</v>
          </cell>
          <cell r="AX3902">
            <v>1440969.68</v>
          </cell>
          <cell r="AY3902">
            <v>1611936.63</v>
          </cell>
          <cell r="AZ3902">
            <v>1780341.09</v>
          </cell>
          <cell r="BA3902">
            <v>152938.85</v>
          </cell>
          <cell r="BB3902">
            <v>283057.87</v>
          </cell>
          <cell r="BC3902">
            <v>498649.87</v>
          </cell>
          <cell r="BD3902">
            <v>0</v>
          </cell>
          <cell r="BE3902">
            <v>0</v>
          </cell>
          <cell r="BF3902">
            <v>0</v>
          </cell>
          <cell r="BG3902">
            <v>0</v>
          </cell>
          <cell r="BH3902">
            <v>0</v>
          </cell>
          <cell r="BI3902">
            <v>0</v>
          </cell>
          <cell r="BJ3902">
            <v>0</v>
          </cell>
          <cell r="BK3902">
            <v>0</v>
          </cell>
          <cell r="BL3902">
            <v>0</v>
          </cell>
        </row>
        <row r="3903">
          <cell r="B3903" t="str">
            <v>3.1.04.02.00001</v>
          </cell>
          <cell r="C3903" t="str">
            <v xml:space="preserve">MATERIAIS P/ MANUTENCAO DE BENS E INSTAL          </v>
          </cell>
          <cell r="D3903">
            <v>5</v>
          </cell>
          <cell r="E3903">
            <v>0</v>
          </cell>
          <cell r="F3903">
            <v>0</v>
          </cell>
          <cell r="G3903">
            <v>0</v>
          </cell>
          <cell r="H3903">
            <v>0</v>
          </cell>
          <cell r="I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  <cell r="O3903">
            <v>0</v>
          </cell>
          <cell r="P3903">
            <v>0</v>
          </cell>
          <cell r="AO3903">
            <v>120244.08</v>
          </cell>
          <cell r="AP3903">
            <v>220399.63</v>
          </cell>
          <cell r="AQ3903">
            <v>335120.2</v>
          </cell>
          <cell r="AR3903">
            <v>468100.44</v>
          </cell>
          <cell r="AS3903">
            <v>583550.09</v>
          </cell>
          <cell r="AT3903">
            <v>673659.22</v>
          </cell>
          <cell r="AU3903">
            <v>851245.86</v>
          </cell>
          <cell r="AV3903">
            <v>987300.14</v>
          </cell>
          <cell r="AW3903">
            <v>1236128.53</v>
          </cell>
          <cell r="AX3903">
            <v>1440969.68</v>
          </cell>
          <cell r="AY3903">
            <v>1611936.63</v>
          </cell>
          <cell r="AZ3903">
            <v>1780341.09</v>
          </cell>
          <cell r="BA3903">
            <v>152938.85</v>
          </cell>
          <cell r="BB3903">
            <v>283057.87</v>
          </cell>
          <cell r="BC3903">
            <v>498649.87</v>
          </cell>
          <cell r="BD3903">
            <v>0</v>
          </cell>
          <cell r="BE3903">
            <v>0</v>
          </cell>
          <cell r="BF3903">
            <v>0</v>
          </cell>
          <cell r="BG3903">
            <v>0</v>
          </cell>
          <cell r="BH3903">
            <v>0</v>
          </cell>
          <cell r="BI3903">
            <v>0</v>
          </cell>
          <cell r="BJ3903">
            <v>0</v>
          </cell>
          <cell r="BK3903">
            <v>0</v>
          </cell>
          <cell r="BL3903">
            <v>0</v>
          </cell>
        </row>
        <row r="3904">
          <cell r="B3904" t="str">
            <v>3.1.04.03</v>
          </cell>
          <cell r="C3904" t="str">
            <v xml:space="preserve">SERV.MAN..BENS E INSTAL.INDUST.PF                 </v>
          </cell>
          <cell r="D3904">
            <v>4</v>
          </cell>
          <cell r="E3904">
            <v>0</v>
          </cell>
          <cell r="F3904">
            <v>0</v>
          </cell>
          <cell r="G3904">
            <v>0</v>
          </cell>
          <cell r="H3904">
            <v>0</v>
          </cell>
          <cell r="I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  <cell r="O3904">
            <v>0</v>
          </cell>
          <cell r="P3904">
            <v>0</v>
          </cell>
          <cell r="Q3904">
            <v>2116.75</v>
          </cell>
          <cell r="R3904">
            <v>3505.75</v>
          </cell>
          <cell r="S3904">
            <v>3999.39</v>
          </cell>
          <cell r="T3904">
            <v>5599.39</v>
          </cell>
          <cell r="U3904">
            <v>6114.39</v>
          </cell>
          <cell r="V3904">
            <v>6263.79</v>
          </cell>
          <cell r="W3904">
            <v>6892.61</v>
          </cell>
          <cell r="X3904">
            <v>7212.61</v>
          </cell>
          <cell r="Y3904">
            <v>7482.61</v>
          </cell>
          <cell r="Z3904">
            <v>7856.41</v>
          </cell>
          <cell r="AA3904">
            <v>8213.7099999999991</v>
          </cell>
          <cell r="AB3904">
            <v>8493.4599999999991</v>
          </cell>
          <cell r="AC3904">
            <v>172.88</v>
          </cell>
          <cell r="AD3904">
            <v>224.29</v>
          </cell>
          <cell r="AE3904">
            <v>424.29</v>
          </cell>
          <cell r="AF3904">
            <v>1219.8900000000001</v>
          </cell>
          <cell r="AG3904">
            <v>2369.89</v>
          </cell>
          <cell r="AH3904">
            <v>3069.89</v>
          </cell>
          <cell r="AI3904">
            <v>15531.55</v>
          </cell>
          <cell r="AJ3904">
            <v>15821.55</v>
          </cell>
          <cell r="AK3904">
            <v>16123.83</v>
          </cell>
          <cell r="AL3904">
            <v>16353.83</v>
          </cell>
          <cell r="AM3904">
            <v>16512.330000000002</v>
          </cell>
          <cell r="AN3904">
            <v>16998.78</v>
          </cell>
          <cell r="AO3904">
            <v>570</v>
          </cell>
          <cell r="AP3904">
            <v>2081.0700000000002</v>
          </cell>
          <cell r="AQ3904">
            <v>4102.71</v>
          </cell>
          <cell r="AR3904">
            <v>4642.71</v>
          </cell>
          <cell r="AS3904">
            <v>6395.04</v>
          </cell>
          <cell r="AT3904">
            <v>8195.64</v>
          </cell>
          <cell r="AU3904">
            <v>8554.02</v>
          </cell>
          <cell r="AV3904">
            <v>8808.59</v>
          </cell>
          <cell r="AW3904">
            <v>8808.59</v>
          </cell>
          <cell r="AX3904">
            <v>9814.19</v>
          </cell>
          <cell r="AY3904">
            <v>9994.19</v>
          </cell>
          <cell r="AZ3904">
            <v>10061.61</v>
          </cell>
          <cell r="BA3904">
            <v>621.1299999999992</v>
          </cell>
          <cell r="BB3904">
            <v>621.1299999999992</v>
          </cell>
          <cell r="BC3904">
            <v>1735.42</v>
          </cell>
          <cell r="BD3904">
            <v>0</v>
          </cell>
          <cell r="BE3904">
            <v>0</v>
          </cell>
          <cell r="BF3904">
            <v>0</v>
          </cell>
          <cell r="BG3904">
            <v>0</v>
          </cell>
          <cell r="BH3904">
            <v>0</v>
          </cell>
          <cell r="BI3904">
            <v>0</v>
          </cell>
          <cell r="BJ3904">
            <v>0</v>
          </cell>
          <cell r="BK3904">
            <v>0</v>
          </cell>
          <cell r="BL3904">
            <v>0</v>
          </cell>
        </row>
        <row r="3905">
          <cell r="B3905" t="str">
            <v>3.1.04.03.00001</v>
          </cell>
          <cell r="C3905" t="str">
            <v xml:space="preserve">SERV.MAN..BENS E INSTAL.INDUST.PF                 </v>
          </cell>
          <cell r="D3905">
            <v>5</v>
          </cell>
          <cell r="E3905">
            <v>0</v>
          </cell>
          <cell r="F3905">
            <v>0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  <cell r="O3905">
            <v>0</v>
          </cell>
          <cell r="P3905">
            <v>0</v>
          </cell>
          <cell r="AO3905">
            <v>570</v>
          </cell>
          <cell r="AP3905">
            <v>2081.0700000000002</v>
          </cell>
          <cell r="AQ3905">
            <v>4102.71</v>
          </cell>
          <cell r="AR3905">
            <v>4642.71</v>
          </cell>
          <cell r="AS3905">
            <v>6395.04</v>
          </cell>
          <cell r="AT3905">
            <v>8195.64</v>
          </cell>
          <cell r="AU3905">
            <v>8554.02</v>
          </cell>
          <cell r="AV3905">
            <v>8808.59</v>
          </cell>
          <cell r="AW3905">
            <v>8808.59</v>
          </cell>
          <cell r="AX3905">
            <v>9814.19</v>
          </cell>
          <cell r="AY3905">
            <v>9994.19</v>
          </cell>
          <cell r="AZ3905">
            <v>10061.61</v>
          </cell>
          <cell r="BA3905">
            <v>621.1299999999992</v>
          </cell>
          <cell r="BB3905">
            <v>621.1299999999992</v>
          </cell>
          <cell r="BC3905">
            <v>1735.42</v>
          </cell>
          <cell r="BD3905">
            <v>0</v>
          </cell>
          <cell r="BE3905">
            <v>0</v>
          </cell>
          <cell r="BF3905">
            <v>0</v>
          </cell>
          <cell r="BG3905">
            <v>0</v>
          </cell>
          <cell r="BH3905">
            <v>0</v>
          </cell>
          <cell r="BI3905">
            <v>0</v>
          </cell>
          <cell r="BJ3905">
            <v>0</v>
          </cell>
          <cell r="BK3905">
            <v>0</v>
          </cell>
          <cell r="BL3905">
            <v>0</v>
          </cell>
        </row>
        <row r="3906">
          <cell r="B3906" t="str">
            <v>3.1.04.04</v>
          </cell>
          <cell r="C3906" t="str">
            <v xml:space="preserve">SERV.MAN..BENS E INSTAL.INDUST.PJ                 </v>
          </cell>
          <cell r="D3906">
            <v>4</v>
          </cell>
          <cell r="E3906">
            <v>0</v>
          </cell>
          <cell r="F3906">
            <v>0</v>
          </cell>
          <cell r="G3906">
            <v>0</v>
          </cell>
          <cell r="H3906">
            <v>0</v>
          </cell>
          <cell r="I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  <cell r="O3906">
            <v>0</v>
          </cell>
          <cell r="P3906">
            <v>0</v>
          </cell>
          <cell r="Q3906">
            <v>21115.5</v>
          </cell>
          <cell r="R3906">
            <v>47228.09</v>
          </cell>
          <cell r="S3906">
            <v>65696.759999999995</v>
          </cell>
          <cell r="T3906">
            <v>84174.54</v>
          </cell>
          <cell r="U3906">
            <v>121217.53</v>
          </cell>
          <cell r="V3906">
            <v>135117.81</v>
          </cell>
          <cell r="W3906">
            <v>170475.39</v>
          </cell>
          <cell r="X3906">
            <v>226768.64000000001</v>
          </cell>
          <cell r="Y3906">
            <v>281868.78000000003</v>
          </cell>
          <cell r="Z3906">
            <v>377494.56</v>
          </cell>
          <cell r="AA3906">
            <v>435266.22</v>
          </cell>
          <cell r="AB3906">
            <v>472063.68</v>
          </cell>
          <cell r="AC3906">
            <v>26882.9</v>
          </cell>
          <cell r="AD3906">
            <v>57117.18</v>
          </cell>
          <cell r="AE3906">
            <v>118005.2</v>
          </cell>
          <cell r="AF3906">
            <v>180059.73</v>
          </cell>
          <cell r="AG3906">
            <v>230434.48</v>
          </cell>
          <cell r="AH3906">
            <v>255884.97</v>
          </cell>
          <cell r="AI3906">
            <v>299035.48</v>
          </cell>
          <cell r="AJ3906">
            <v>335754.92</v>
          </cell>
          <cell r="AK3906">
            <v>390257.53</v>
          </cell>
          <cell r="AL3906">
            <v>435046.45</v>
          </cell>
          <cell r="AM3906">
            <v>543877.15</v>
          </cell>
          <cell r="AN3906">
            <v>654835.21</v>
          </cell>
          <cell r="AO3906">
            <v>43334.62</v>
          </cell>
          <cell r="AP3906">
            <v>77746.97</v>
          </cell>
          <cell r="AQ3906">
            <v>111781.96</v>
          </cell>
          <cell r="AR3906">
            <v>150299.94</v>
          </cell>
          <cell r="AS3906">
            <v>200936.95999999999</v>
          </cell>
          <cell r="AT3906">
            <v>258257.44</v>
          </cell>
          <cell r="AU3906">
            <v>325454.78000000003</v>
          </cell>
          <cell r="AV3906">
            <v>410672.18</v>
          </cell>
          <cell r="AW3906">
            <v>465191.1</v>
          </cell>
          <cell r="AX3906">
            <v>552297.69999999995</v>
          </cell>
          <cell r="AY3906">
            <v>658824.38</v>
          </cell>
          <cell r="AZ3906">
            <v>718311.2</v>
          </cell>
          <cell r="BA3906">
            <v>74939.45000000007</v>
          </cell>
          <cell r="BB3906">
            <v>126849.31</v>
          </cell>
          <cell r="BC3906">
            <v>220205.76</v>
          </cell>
          <cell r="BD3906">
            <v>0</v>
          </cell>
          <cell r="BE3906">
            <v>0</v>
          </cell>
          <cell r="BF3906">
            <v>0</v>
          </cell>
          <cell r="BG3906">
            <v>0</v>
          </cell>
          <cell r="BH3906">
            <v>0</v>
          </cell>
          <cell r="BI3906">
            <v>0</v>
          </cell>
          <cell r="BJ3906">
            <v>0</v>
          </cell>
          <cell r="BK3906">
            <v>0</v>
          </cell>
          <cell r="BL3906">
            <v>0</v>
          </cell>
        </row>
        <row r="3907">
          <cell r="B3907" t="str">
            <v>3.1.04.04.00001</v>
          </cell>
          <cell r="C3907" t="str">
            <v xml:space="preserve">SERV.MAN..BENS E INSTAL.INDUST.PJ                 </v>
          </cell>
          <cell r="D3907">
            <v>5</v>
          </cell>
          <cell r="E3907">
            <v>0</v>
          </cell>
          <cell r="F3907">
            <v>0</v>
          </cell>
          <cell r="G3907">
            <v>0</v>
          </cell>
          <cell r="H3907">
            <v>0</v>
          </cell>
          <cell r="I3907">
            <v>0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  <cell r="O3907">
            <v>0</v>
          </cell>
          <cell r="P3907">
            <v>0</v>
          </cell>
          <cell r="AO3907">
            <v>43334.62</v>
          </cell>
          <cell r="AP3907">
            <v>77746.97</v>
          </cell>
          <cell r="AQ3907">
            <v>111781.96</v>
          </cell>
          <cell r="AR3907">
            <v>150299.94</v>
          </cell>
          <cell r="AS3907">
            <v>200936.95999999999</v>
          </cell>
          <cell r="AT3907">
            <v>258257.44</v>
          </cell>
          <cell r="AU3907">
            <v>325454.78000000003</v>
          </cell>
          <cell r="AV3907">
            <v>410672.18</v>
          </cell>
          <cell r="AW3907">
            <v>465191.1</v>
          </cell>
          <cell r="AX3907">
            <v>552297.69999999995</v>
          </cell>
          <cell r="AY3907">
            <v>658824.38</v>
          </cell>
          <cell r="AZ3907">
            <v>718311.2</v>
          </cell>
          <cell r="BA3907">
            <v>74939.45000000007</v>
          </cell>
          <cell r="BB3907">
            <v>126849.31</v>
          </cell>
          <cell r="BC3907">
            <v>220205.76</v>
          </cell>
          <cell r="BD3907">
            <v>0</v>
          </cell>
          <cell r="BE3907">
            <v>0</v>
          </cell>
          <cell r="BF3907">
            <v>0</v>
          </cell>
          <cell r="BG3907">
            <v>0</v>
          </cell>
          <cell r="BH3907">
            <v>0</v>
          </cell>
          <cell r="BI3907">
            <v>0</v>
          </cell>
          <cell r="BJ3907">
            <v>0</v>
          </cell>
          <cell r="BK3907">
            <v>0</v>
          </cell>
          <cell r="BL3907">
            <v>0</v>
          </cell>
        </row>
        <row r="3908">
          <cell r="B3908" t="str">
            <v>3.1.04.05</v>
          </cell>
          <cell r="C3908" t="str">
            <v xml:space="preserve">MATERIAIS AUXILIARES DE PRODUCAO                  </v>
          </cell>
          <cell r="D3908">
            <v>4</v>
          </cell>
          <cell r="E3908">
            <v>0</v>
          </cell>
          <cell r="F3908">
            <v>0</v>
          </cell>
          <cell r="G3908">
            <v>0</v>
          </cell>
          <cell r="H3908">
            <v>0</v>
          </cell>
          <cell r="I3908">
            <v>0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4054.08</v>
          </cell>
          <cell r="R3908">
            <v>6380.23</v>
          </cell>
          <cell r="S3908">
            <v>10369.48</v>
          </cell>
          <cell r="T3908">
            <v>28283.97</v>
          </cell>
          <cell r="U3908">
            <v>190202.61</v>
          </cell>
          <cell r="V3908">
            <v>221414.51</v>
          </cell>
          <cell r="W3908">
            <v>262005.84</v>
          </cell>
          <cell r="X3908">
            <v>288893.99</v>
          </cell>
          <cell r="Y3908">
            <v>293946.28000000003</v>
          </cell>
          <cell r="Z3908">
            <v>298017.68</v>
          </cell>
          <cell r="AA3908">
            <v>304155.03000000003</v>
          </cell>
          <cell r="AB3908">
            <v>309725.18</v>
          </cell>
          <cell r="AC3908">
            <v>-7047.2</v>
          </cell>
          <cell r="AD3908">
            <v>27835.05</v>
          </cell>
          <cell r="AE3908">
            <v>77851.75</v>
          </cell>
          <cell r="AF3908">
            <v>99655.65</v>
          </cell>
          <cell r="AG3908">
            <v>204396.75</v>
          </cell>
          <cell r="AH3908">
            <v>443958.77</v>
          </cell>
          <cell r="AI3908">
            <v>635714.52</v>
          </cell>
          <cell r="AJ3908">
            <v>788455.63</v>
          </cell>
          <cell r="AK3908">
            <v>978633.63</v>
          </cell>
          <cell r="AL3908">
            <v>991957</v>
          </cell>
          <cell r="AM3908">
            <v>992279.74</v>
          </cell>
          <cell r="AN3908">
            <v>992538.24</v>
          </cell>
          <cell r="AO3908">
            <v>37299.120000000003</v>
          </cell>
          <cell r="AP3908">
            <v>40009.82</v>
          </cell>
          <cell r="AQ3908">
            <v>44420.35</v>
          </cell>
          <cell r="AR3908">
            <v>45504.42</v>
          </cell>
          <cell r="AS3908">
            <v>129328.49</v>
          </cell>
          <cell r="AT3908">
            <v>499586.59</v>
          </cell>
          <cell r="AU3908">
            <v>821932.24</v>
          </cell>
          <cell r="AV3908">
            <v>1440337.39</v>
          </cell>
          <cell r="AW3908">
            <v>1960713.25</v>
          </cell>
          <cell r="AX3908">
            <v>2554592.31</v>
          </cell>
          <cell r="AY3908">
            <v>2880831.33</v>
          </cell>
          <cell r="AZ3908">
            <v>3044208.73</v>
          </cell>
          <cell r="BA3908">
            <v>81801.580000000075</v>
          </cell>
          <cell r="BB3908">
            <v>152999.22</v>
          </cell>
          <cell r="BC3908">
            <v>180562.03</v>
          </cell>
          <cell r="BD3908">
            <v>0</v>
          </cell>
          <cell r="BE3908">
            <v>0</v>
          </cell>
          <cell r="BF3908">
            <v>0</v>
          </cell>
          <cell r="BG3908">
            <v>0</v>
          </cell>
          <cell r="BH3908">
            <v>0</v>
          </cell>
          <cell r="BI3908">
            <v>0</v>
          </cell>
          <cell r="BJ3908">
            <v>0</v>
          </cell>
          <cell r="BK3908">
            <v>0</v>
          </cell>
          <cell r="BL3908">
            <v>0</v>
          </cell>
        </row>
        <row r="3909">
          <cell r="B3909" t="str">
            <v>3.1.04.05.00001</v>
          </cell>
          <cell r="C3909" t="str">
            <v xml:space="preserve">MATERIAIS AUXILIARES DE PRODUCAO                  </v>
          </cell>
          <cell r="D3909">
            <v>5</v>
          </cell>
          <cell r="E3909">
            <v>0</v>
          </cell>
          <cell r="F3909">
            <v>0</v>
          </cell>
          <cell r="G3909">
            <v>0</v>
          </cell>
          <cell r="H3909">
            <v>0</v>
          </cell>
          <cell r="I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  <cell r="O3909">
            <v>0</v>
          </cell>
          <cell r="P3909">
            <v>0</v>
          </cell>
          <cell r="AO3909">
            <v>37299.120000000003</v>
          </cell>
          <cell r="AP3909">
            <v>40009.82</v>
          </cell>
          <cell r="AQ3909">
            <v>44420.35</v>
          </cell>
          <cell r="AR3909">
            <v>45504.42</v>
          </cell>
          <cell r="AS3909">
            <v>129328.49</v>
          </cell>
          <cell r="AT3909">
            <v>499586.59</v>
          </cell>
          <cell r="AU3909">
            <v>821932.24</v>
          </cell>
          <cell r="AV3909">
            <v>1440337.39</v>
          </cell>
          <cell r="AW3909">
            <v>1960713.25</v>
          </cell>
          <cell r="AX3909">
            <v>2554592.31</v>
          </cell>
          <cell r="AY3909">
            <v>2880831.33</v>
          </cell>
          <cell r="AZ3909">
            <v>3044208.73</v>
          </cell>
          <cell r="BA3909">
            <v>81801.580000000075</v>
          </cell>
          <cell r="BB3909">
            <v>152999.22</v>
          </cell>
          <cell r="BC3909">
            <v>180562.03</v>
          </cell>
          <cell r="BD3909">
            <v>0</v>
          </cell>
          <cell r="BE3909">
            <v>0</v>
          </cell>
          <cell r="BF3909">
            <v>0</v>
          </cell>
          <cell r="BG3909">
            <v>0</v>
          </cell>
          <cell r="BH3909">
            <v>0</v>
          </cell>
          <cell r="BI3909">
            <v>0</v>
          </cell>
          <cell r="BJ3909">
            <v>0</v>
          </cell>
          <cell r="BK3909">
            <v>0</v>
          </cell>
          <cell r="BL3909">
            <v>0</v>
          </cell>
        </row>
        <row r="3910">
          <cell r="B3910" t="str">
            <v>3.1.04.06</v>
          </cell>
          <cell r="C3910" t="str">
            <v xml:space="preserve">COMBUSTIVEIS                                      </v>
          </cell>
          <cell r="D3910">
            <v>4</v>
          </cell>
          <cell r="E3910">
            <v>0</v>
          </cell>
          <cell r="F3910">
            <v>0</v>
          </cell>
          <cell r="G3910">
            <v>0</v>
          </cell>
          <cell r="H3910">
            <v>0</v>
          </cell>
          <cell r="I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  <cell r="O3910">
            <v>0</v>
          </cell>
          <cell r="P3910">
            <v>0</v>
          </cell>
          <cell r="Q3910">
            <v>9280.76</v>
          </cell>
          <cell r="R3910">
            <v>13640.42</v>
          </cell>
          <cell r="S3910">
            <v>19105.009999999998</v>
          </cell>
          <cell r="T3910">
            <v>23339.09</v>
          </cell>
          <cell r="U3910">
            <v>26356.16</v>
          </cell>
          <cell r="V3910">
            <v>28996.720000000001</v>
          </cell>
          <cell r="W3910">
            <v>33674.160000000003</v>
          </cell>
          <cell r="X3910">
            <v>38234.6</v>
          </cell>
          <cell r="Y3910">
            <v>44712.97</v>
          </cell>
          <cell r="Z3910">
            <v>52173.74</v>
          </cell>
          <cell r="AA3910">
            <v>57914.080000000002</v>
          </cell>
          <cell r="AB3910">
            <v>61430.25</v>
          </cell>
          <cell r="AC3910">
            <v>23960.58</v>
          </cell>
          <cell r="AD3910">
            <v>39058.53</v>
          </cell>
          <cell r="AE3910">
            <v>53526.16</v>
          </cell>
          <cell r="AF3910">
            <v>62278.52</v>
          </cell>
          <cell r="AG3910">
            <v>86141.9</v>
          </cell>
          <cell r="AH3910">
            <v>105656.24</v>
          </cell>
          <cell r="AI3910">
            <v>130641.22</v>
          </cell>
          <cell r="AJ3910">
            <v>178795.41</v>
          </cell>
          <cell r="AK3910">
            <v>229758.52</v>
          </cell>
          <cell r="AL3910">
            <v>286938.65999999997</v>
          </cell>
          <cell r="AM3910">
            <v>353259.9</v>
          </cell>
          <cell r="AN3910">
            <v>395453.76</v>
          </cell>
          <cell r="AO3910">
            <v>45141.11</v>
          </cell>
          <cell r="AP3910">
            <v>89895.25</v>
          </cell>
          <cell r="AQ3910">
            <v>136989.84</v>
          </cell>
          <cell r="AR3910">
            <v>160032.81</v>
          </cell>
          <cell r="AS3910">
            <v>193852.82</v>
          </cell>
          <cell r="AT3910">
            <v>221213.62</v>
          </cell>
          <cell r="AU3910">
            <v>286960.25</v>
          </cell>
          <cell r="AV3910">
            <v>368513.91</v>
          </cell>
          <cell r="AW3910">
            <v>476362.25</v>
          </cell>
          <cell r="AX3910">
            <v>586452.6</v>
          </cell>
          <cell r="AY3910">
            <v>672439.72</v>
          </cell>
          <cell r="AZ3910">
            <v>732870.5</v>
          </cell>
          <cell r="BA3910">
            <v>63350.680000000051</v>
          </cell>
          <cell r="BB3910">
            <v>102133.34</v>
          </cell>
          <cell r="BC3910">
            <v>145295.69</v>
          </cell>
          <cell r="BD3910">
            <v>0</v>
          </cell>
          <cell r="BE3910">
            <v>0</v>
          </cell>
          <cell r="BF3910">
            <v>0</v>
          </cell>
          <cell r="BG3910">
            <v>0</v>
          </cell>
          <cell r="BH3910">
            <v>0</v>
          </cell>
          <cell r="BI3910">
            <v>0</v>
          </cell>
          <cell r="BJ3910">
            <v>0</v>
          </cell>
          <cell r="BK3910">
            <v>0</v>
          </cell>
          <cell r="BL3910">
            <v>0</v>
          </cell>
        </row>
        <row r="3911">
          <cell r="B3911" t="str">
            <v>3.1.04.06.00001</v>
          </cell>
          <cell r="C3911" t="str">
            <v xml:space="preserve">COMBUSTIVEIS                                      </v>
          </cell>
          <cell r="D3911">
            <v>5</v>
          </cell>
          <cell r="E3911">
            <v>0</v>
          </cell>
          <cell r="F3911">
            <v>0</v>
          </cell>
          <cell r="G3911">
            <v>0</v>
          </cell>
          <cell r="H3911">
            <v>0</v>
          </cell>
          <cell r="I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  <cell r="O3911">
            <v>0</v>
          </cell>
          <cell r="P3911">
            <v>0</v>
          </cell>
          <cell r="AO3911">
            <v>45141.11</v>
          </cell>
          <cell r="AP3911">
            <v>89895.25</v>
          </cell>
          <cell r="AQ3911">
            <v>136989.84</v>
          </cell>
          <cell r="AR3911">
            <v>160032.81</v>
          </cell>
          <cell r="AS3911">
            <v>193852.82</v>
          </cell>
          <cell r="AT3911">
            <v>221213.62</v>
          </cell>
          <cell r="AU3911">
            <v>286960.25</v>
          </cell>
          <cell r="AV3911">
            <v>368513.91</v>
          </cell>
          <cell r="AW3911">
            <v>476362.25</v>
          </cell>
          <cell r="AX3911">
            <v>586452.6</v>
          </cell>
          <cell r="AY3911">
            <v>672439.72</v>
          </cell>
          <cell r="AZ3911">
            <v>732870.5</v>
          </cell>
          <cell r="BA3911">
            <v>63350.680000000051</v>
          </cell>
          <cell r="BB3911">
            <v>102133.34</v>
          </cell>
          <cell r="BC3911">
            <v>145295.69</v>
          </cell>
          <cell r="BD3911">
            <v>0</v>
          </cell>
          <cell r="BE3911">
            <v>0</v>
          </cell>
          <cell r="BF3911">
            <v>0</v>
          </cell>
          <cell r="BG3911">
            <v>0</v>
          </cell>
          <cell r="BH3911">
            <v>0</v>
          </cell>
          <cell r="BI3911">
            <v>0</v>
          </cell>
          <cell r="BJ3911">
            <v>0</v>
          </cell>
          <cell r="BK3911">
            <v>0</v>
          </cell>
          <cell r="BL3911">
            <v>0</v>
          </cell>
        </row>
        <row r="3912">
          <cell r="B3912" t="str">
            <v>3.1.04.07</v>
          </cell>
          <cell r="C3912" t="str">
            <v xml:space="preserve">BENS DE VALORES IRRELEVANTES INDUSTRIAIS          </v>
          </cell>
          <cell r="D3912">
            <v>4</v>
          </cell>
          <cell r="E3912">
            <v>0</v>
          </cell>
          <cell r="F3912">
            <v>0</v>
          </cell>
          <cell r="G3912">
            <v>0</v>
          </cell>
          <cell r="H3912">
            <v>0</v>
          </cell>
          <cell r="I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  <cell r="O3912">
            <v>0</v>
          </cell>
          <cell r="P3912">
            <v>0</v>
          </cell>
          <cell r="Q3912">
            <v>1.2</v>
          </cell>
          <cell r="R3912">
            <v>1.2</v>
          </cell>
          <cell r="S3912">
            <v>1.2</v>
          </cell>
          <cell r="T3912">
            <v>1.2</v>
          </cell>
          <cell r="U3912">
            <v>1.2</v>
          </cell>
          <cell r="V3912">
            <v>53.2</v>
          </cell>
          <cell r="W3912">
            <v>226.2</v>
          </cell>
          <cell r="X3912">
            <v>226.2</v>
          </cell>
          <cell r="Y3912">
            <v>226.2</v>
          </cell>
          <cell r="Z3912">
            <v>226.2</v>
          </cell>
          <cell r="AA3912">
            <v>226.2</v>
          </cell>
          <cell r="AB3912">
            <v>226.2</v>
          </cell>
          <cell r="AC3912">
            <v>208</v>
          </cell>
          <cell r="AD3912">
            <v>258.39999999999998</v>
          </cell>
          <cell r="AE3912">
            <v>271.89999999999998</v>
          </cell>
          <cell r="AF3912">
            <v>229.15</v>
          </cell>
          <cell r="AG3912">
            <v>229.15</v>
          </cell>
          <cell r="AH3912">
            <v>229.15</v>
          </cell>
          <cell r="AI3912">
            <v>229.15</v>
          </cell>
          <cell r="AJ3912">
            <v>229.15</v>
          </cell>
          <cell r="AK3912">
            <v>229.15</v>
          </cell>
          <cell r="AL3912">
            <v>229.15</v>
          </cell>
          <cell r="AM3912">
            <v>229.15</v>
          </cell>
          <cell r="AN3912">
            <v>229.15</v>
          </cell>
          <cell r="AO3912">
            <v>542.08000000000004</v>
          </cell>
          <cell r="AP3912">
            <v>542.08000000000004</v>
          </cell>
          <cell r="AQ3912">
            <v>542.08000000000004</v>
          </cell>
          <cell r="AR3912">
            <v>542.08000000000004</v>
          </cell>
          <cell r="AS3912">
            <v>542.08000000000004</v>
          </cell>
          <cell r="AT3912">
            <v>542.08000000000004</v>
          </cell>
          <cell r="AU3912">
            <v>542.08000000000004</v>
          </cell>
          <cell r="AV3912">
            <v>542.08000000000004</v>
          </cell>
          <cell r="AW3912">
            <v>920.08</v>
          </cell>
          <cell r="AX3912">
            <v>920.08</v>
          </cell>
          <cell r="AY3912">
            <v>965.08</v>
          </cell>
          <cell r="AZ3912">
            <v>965.08</v>
          </cell>
          <cell r="BA3912">
            <v>0</v>
          </cell>
          <cell r="BB3912">
            <v>0</v>
          </cell>
          <cell r="BC3912">
            <v>0</v>
          </cell>
          <cell r="BD3912">
            <v>0</v>
          </cell>
          <cell r="BE3912">
            <v>0</v>
          </cell>
          <cell r="BF3912">
            <v>0</v>
          </cell>
          <cell r="BG3912">
            <v>0</v>
          </cell>
          <cell r="BH3912">
            <v>0</v>
          </cell>
          <cell r="BI3912">
            <v>0</v>
          </cell>
          <cell r="BJ3912">
            <v>0</v>
          </cell>
          <cell r="BK3912">
            <v>0</v>
          </cell>
          <cell r="BL3912">
            <v>0</v>
          </cell>
        </row>
        <row r="3913">
          <cell r="B3913" t="str">
            <v>3.1.04.07.00001</v>
          </cell>
          <cell r="C3913" t="str">
            <v xml:space="preserve">BENS DE VALORES IRRELEVANTES INDUSTRIAIS          </v>
          </cell>
          <cell r="D3913">
            <v>5</v>
          </cell>
          <cell r="E3913">
            <v>0</v>
          </cell>
          <cell r="F3913">
            <v>0</v>
          </cell>
          <cell r="G3913">
            <v>0</v>
          </cell>
          <cell r="H3913">
            <v>0</v>
          </cell>
          <cell r="I3913">
            <v>0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AO3913">
            <v>542.08000000000004</v>
          </cell>
          <cell r="AP3913">
            <v>542.08000000000004</v>
          </cell>
          <cell r="AQ3913">
            <v>542.08000000000004</v>
          </cell>
          <cell r="AR3913">
            <v>542.08000000000004</v>
          </cell>
          <cell r="AS3913">
            <v>542.08000000000004</v>
          </cell>
          <cell r="AT3913">
            <v>542.08000000000004</v>
          </cell>
          <cell r="AU3913">
            <v>542.08000000000004</v>
          </cell>
          <cell r="AV3913">
            <v>542.08000000000004</v>
          </cell>
          <cell r="AW3913">
            <v>920.08</v>
          </cell>
          <cell r="AX3913">
            <v>920.08</v>
          </cell>
          <cell r="AY3913">
            <v>965.08</v>
          </cell>
          <cell r="AZ3913">
            <v>965.08</v>
          </cell>
          <cell r="BA3913">
            <v>0</v>
          </cell>
          <cell r="BB3913">
            <v>0</v>
          </cell>
          <cell r="BC3913">
            <v>0</v>
          </cell>
          <cell r="BD3913">
            <v>0</v>
          </cell>
          <cell r="BE3913">
            <v>0</v>
          </cell>
          <cell r="BF3913">
            <v>0</v>
          </cell>
          <cell r="BG3913">
            <v>0</v>
          </cell>
          <cell r="BH3913">
            <v>0</v>
          </cell>
          <cell r="BI3913">
            <v>0</v>
          </cell>
          <cell r="BJ3913">
            <v>0</v>
          </cell>
          <cell r="BK3913">
            <v>0</v>
          </cell>
          <cell r="BL3913">
            <v>0</v>
          </cell>
        </row>
        <row r="3914">
          <cell r="B3914" t="str">
            <v>3.1.04.08</v>
          </cell>
          <cell r="C3914" t="str">
            <v xml:space="preserve">LOCACAO DE MAQUINAS E EQUIPAMENTOS                </v>
          </cell>
          <cell r="D3914">
            <v>4</v>
          </cell>
          <cell r="E3914">
            <v>0</v>
          </cell>
          <cell r="F3914">
            <v>0</v>
          </cell>
          <cell r="G3914">
            <v>0</v>
          </cell>
          <cell r="H3914">
            <v>0</v>
          </cell>
          <cell r="I3914">
            <v>0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  <cell r="O3914">
            <v>0</v>
          </cell>
          <cell r="P3914">
            <v>0</v>
          </cell>
          <cell r="Q3914">
            <v>143911.01999999999</v>
          </cell>
          <cell r="R3914">
            <v>163921.01999999999</v>
          </cell>
          <cell r="S3914">
            <v>230443.63</v>
          </cell>
          <cell r="T3914">
            <v>254223.38</v>
          </cell>
          <cell r="U3914">
            <v>270744.88</v>
          </cell>
          <cell r="V3914">
            <v>276085.88</v>
          </cell>
          <cell r="W3914">
            <v>332258.08</v>
          </cell>
          <cell r="X3914">
            <v>380880.08</v>
          </cell>
          <cell r="Y3914">
            <v>418478.18</v>
          </cell>
          <cell r="Z3914">
            <v>450278.88</v>
          </cell>
          <cell r="AA3914">
            <v>456146.48</v>
          </cell>
          <cell r="AB3914">
            <v>457101.48</v>
          </cell>
          <cell r="AC3914">
            <v>5505.48</v>
          </cell>
          <cell r="AD3914">
            <v>11112.98</v>
          </cell>
          <cell r="AE3914">
            <v>12312.49</v>
          </cell>
          <cell r="AF3914">
            <v>25449.99</v>
          </cell>
          <cell r="AG3914">
            <v>28307.29</v>
          </cell>
          <cell r="AH3914">
            <v>36132.29</v>
          </cell>
          <cell r="AI3914">
            <v>43818.19</v>
          </cell>
          <cell r="AJ3914">
            <v>47175.42</v>
          </cell>
          <cell r="AK3914">
            <v>79075.41</v>
          </cell>
          <cell r="AL3914">
            <v>130564.68</v>
          </cell>
          <cell r="AM3914">
            <v>131829.48000000001</v>
          </cell>
          <cell r="AN3914">
            <v>132653.28</v>
          </cell>
          <cell r="AO3914">
            <v>6879.66</v>
          </cell>
          <cell r="AP3914">
            <v>8978.4500000000007</v>
          </cell>
          <cell r="AQ3914">
            <v>15485.84</v>
          </cell>
          <cell r="AR3914">
            <v>18387.22</v>
          </cell>
          <cell r="AS3914">
            <v>25052.86</v>
          </cell>
          <cell r="AT3914">
            <v>32133.64</v>
          </cell>
          <cell r="AU3914">
            <v>38073.93</v>
          </cell>
          <cell r="AV3914">
            <v>43985.05</v>
          </cell>
          <cell r="AW3914">
            <v>50329.48</v>
          </cell>
          <cell r="AX3914">
            <v>76856.03</v>
          </cell>
          <cell r="AY3914">
            <v>93598.52</v>
          </cell>
          <cell r="AZ3914">
            <v>96313.33</v>
          </cell>
          <cell r="BA3914">
            <v>25979.31</v>
          </cell>
          <cell r="BB3914">
            <v>30252.28</v>
          </cell>
          <cell r="BC3914">
            <v>39593.61</v>
          </cell>
          <cell r="BD3914">
            <v>0</v>
          </cell>
          <cell r="BE3914">
            <v>0</v>
          </cell>
          <cell r="BF3914">
            <v>0</v>
          </cell>
          <cell r="BG3914">
            <v>0</v>
          </cell>
          <cell r="BH3914">
            <v>0</v>
          </cell>
          <cell r="BI3914">
            <v>0</v>
          </cell>
          <cell r="BJ3914">
            <v>0</v>
          </cell>
          <cell r="BK3914">
            <v>0</v>
          </cell>
          <cell r="BL3914">
            <v>0</v>
          </cell>
        </row>
        <row r="3915">
          <cell r="B3915" t="str">
            <v>3.1.04.08.00001</v>
          </cell>
          <cell r="C3915" t="str">
            <v xml:space="preserve">LOCACAO DE MAQUINAS E EQUIPAMENTOS                </v>
          </cell>
          <cell r="D3915">
            <v>5</v>
          </cell>
          <cell r="E3915">
            <v>0</v>
          </cell>
          <cell r="F3915">
            <v>0</v>
          </cell>
          <cell r="G3915">
            <v>0</v>
          </cell>
          <cell r="H3915">
            <v>0</v>
          </cell>
          <cell r="I3915">
            <v>0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  <cell r="O3915">
            <v>0</v>
          </cell>
          <cell r="P3915">
            <v>0</v>
          </cell>
          <cell r="AO3915">
            <v>6879.66</v>
          </cell>
          <cell r="AP3915">
            <v>8978.4500000000007</v>
          </cell>
          <cell r="AQ3915">
            <v>15485.84</v>
          </cell>
          <cell r="AR3915">
            <v>18387.22</v>
          </cell>
          <cell r="AS3915">
            <v>25052.86</v>
          </cell>
          <cell r="AT3915">
            <v>32133.64</v>
          </cell>
          <cell r="AU3915">
            <v>38073.93</v>
          </cell>
          <cell r="AV3915">
            <v>43985.05</v>
          </cell>
          <cell r="AW3915">
            <v>50329.48</v>
          </cell>
          <cell r="AX3915">
            <v>76856.03</v>
          </cell>
          <cell r="AY3915">
            <v>93598.52</v>
          </cell>
          <cell r="AZ3915">
            <v>96313.33</v>
          </cell>
          <cell r="BA3915">
            <v>25979.31</v>
          </cell>
          <cell r="BB3915">
            <v>30252.28</v>
          </cell>
          <cell r="BC3915">
            <v>39593.61</v>
          </cell>
          <cell r="BD3915">
            <v>0</v>
          </cell>
          <cell r="BE3915">
            <v>0</v>
          </cell>
          <cell r="BF3915">
            <v>0</v>
          </cell>
          <cell r="BG3915">
            <v>0</v>
          </cell>
          <cell r="BH3915">
            <v>0</v>
          </cell>
          <cell r="BI3915">
            <v>0</v>
          </cell>
          <cell r="BJ3915">
            <v>0</v>
          </cell>
          <cell r="BK3915">
            <v>0</v>
          </cell>
          <cell r="BL3915">
            <v>0</v>
          </cell>
        </row>
        <row r="3916">
          <cell r="B3916" t="str">
            <v>3.1.04.09</v>
          </cell>
          <cell r="C3916" t="str">
            <v xml:space="preserve">PRESTACAO DE SERVICOS INDUSTRIALIZACAO            </v>
          </cell>
          <cell r="D3916">
            <v>4</v>
          </cell>
          <cell r="E3916">
            <v>0</v>
          </cell>
          <cell r="F3916">
            <v>0</v>
          </cell>
          <cell r="G3916">
            <v>0</v>
          </cell>
          <cell r="H3916">
            <v>0</v>
          </cell>
          <cell r="I3916">
            <v>0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  <cell r="O3916">
            <v>0</v>
          </cell>
          <cell r="P3916">
            <v>0</v>
          </cell>
          <cell r="Q3916">
            <v>147251.72</v>
          </cell>
          <cell r="R3916">
            <v>392509.81</v>
          </cell>
          <cell r="S3916">
            <v>553452.80000000005</v>
          </cell>
          <cell r="T3916">
            <v>705991.47</v>
          </cell>
          <cell r="U3916">
            <v>991647.69</v>
          </cell>
          <cell r="V3916">
            <v>1297214.95</v>
          </cell>
          <cell r="W3916">
            <v>1677086.26</v>
          </cell>
          <cell r="X3916">
            <v>2051095.44</v>
          </cell>
          <cell r="Y3916">
            <v>2296827.56</v>
          </cell>
          <cell r="Z3916">
            <v>2591630.4700000002</v>
          </cell>
          <cell r="AA3916">
            <v>2792576</v>
          </cell>
          <cell r="AB3916">
            <v>3007905.95</v>
          </cell>
          <cell r="AC3916">
            <v>276005.26</v>
          </cell>
          <cell r="AD3916">
            <v>623530.72</v>
          </cell>
          <cell r="AE3916">
            <v>766030.72</v>
          </cell>
          <cell r="AF3916">
            <v>913527.28</v>
          </cell>
          <cell r="AG3916">
            <v>1164738.54</v>
          </cell>
          <cell r="AH3916">
            <v>1494228.64</v>
          </cell>
          <cell r="AI3916">
            <v>1785828.91</v>
          </cell>
          <cell r="AJ3916">
            <v>2204374.27</v>
          </cell>
          <cell r="AK3916">
            <v>2795188.76</v>
          </cell>
          <cell r="AL3916">
            <v>3245754.8</v>
          </cell>
          <cell r="AM3916">
            <v>3495646.41</v>
          </cell>
          <cell r="AN3916">
            <v>3699731.66</v>
          </cell>
          <cell r="AO3916">
            <v>272374.38</v>
          </cell>
          <cell r="AP3916">
            <v>785146.71</v>
          </cell>
          <cell r="AQ3916">
            <v>1226330.77</v>
          </cell>
          <cell r="AR3916">
            <v>1487064.46</v>
          </cell>
          <cell r="AS3916">
            <v>1831285.88</v>
          </cell>
          <cell r="AT3916">
            <v>2152888.52</v>
          </cell>
          <cell r="AU3916">
            <v>2613565.46</v>
          </cell>
          <cell r="AV3916">
            <v>3241703.28</v>
          </cell>
          <cell r="AW3916">
            <v>3996044.97</v>
          </cell>
          <cell r="AX3916">
            <v>4744287.7</v>
          </cell>
          <cell r="AY3916">
            <v>5626220.5099999998</v>
          </cell>
          <cell r="AZ3916">
            <v>6231896.9500000002</v>
          </cell>
          <cell r="BA3916">
            <v>747512.1099999994</v>
          </cell>
          <cell r="BB3916">
            <v>1295304.47</v>
          </cell>
          <cell r="BC3916">
            <v>1579320.37</v>
          </cell>
          <cell r="BD3916">
            <v>0</v>
          </cell>
          <cell r="BE3916">
            <v>0</v>
          </cell>
          <cell r="BF3916">
            <v>0</v>
          </cell>
          <cell r="BG3916">
            <v>0</v>
          </cell>
          <cell r="BH3916">
            <v>0</v>
          </cell>
          <cell r="BI3916">
            <v>0</v>
          </cell>
          <cell r="BJ3916">
            <v>0</v>
          </cell>
          <cell r="BK3916">
            <v>0</v>
          </cell>
          <cell r="BL3916">
            <v>0</v>
          </cell>
        </row>
        <row r="3917">
          <cell r="B3917" t="str">
            <v>3.1.04.09.00001</v>
          </cell>
          <cell r="C3917" t="str">
            <v xml:space="preserve">PRESTACAO DE SERVICOS INDUSTRIALIZACAO            </v>
          </cell>
          <cell r="D3917">
            <v>5</v>
          </cell>
          <cell r="E3917">
            <v>0</v>
          </cell>
          <cell r="F3917">
            <v>0</v>
          </cell>
          <cell r="G3917">
            <v>0</v>
          </cell>
          <cell r="H3917">
            <v>0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M3917">
            <v>0</v>
          </cell>
          <cell r="N3917">
            <v>0</v>
          </cell>
          <cell r="O3917">
            <v>0</v>
          </cell>
          <cell r="P3917">
            <v>0</v>
          </cell>
          <cell r="AO3917">
            <v>272374.38</v>
          </cell>
          <cell r="AP3917">
            <v>785146.71</v>
          </cell>
          <cell r="AQ3917">
            <v>1226330.77</v>
          </cell>
          <cell r="AR3917">
            <v>1487064.46</v>
          </cell>
          <cell r="AS3917">
            <v>1831285.88</v>
          </cell>
          <cell r="AT3917">
            <v>2152888.52</v>
          </cell>
          <cell r="AU3917">
            <v>2613565.46</v>
          </cell>
          <cell r="AV3917">
            <v>3241703.28</v>
          </cell>
          <cell r="AW3917">
            <v>3996044.97</v>
          </cell>
          <cell r="AX3917">
            <v>4744287.7</v>
          </cell>
          <cell r="AY3917">
            <v>5626220.5099999998</v>
          </cell>
          <cell r="AZ3917">
            <v>6231896.9500000002</v>
          </cell>
          <cell r="BA3917">
            <v>747512.1099999994</v>
          </cell>
          <cell r="BB3917">
            <v>1295304.47</v>
          </cell>
          <cell r="BC3917">
            <v>1579320.37</v>
          </cell>
          <cell r="BD3917">
            <v>0</v>
          </cell>
          <cell r="BE3917">
            <v>0</v>
          </cell>
          <cell r="BF3917">
            <v>0</v>
          </cell>
          <cell r="BG3917">
            <v>0</v>
          </cell>
          <cell r="BH3917">
            <v>0</v>
          </cell>
          <cell r="BI3917">
            <v>0</v>
          </cell>
          <cell r="BJ3917">
            <v>0</v>
          </cell>
          <cell r="BK3917">
            <v>0</v>
          </cell>
          <cell r="BL3917">
            <v>0</v>
          </cell>
        </row>
        <row r="3918">
          <cell r="B3918" t="str">
            <v>3.1.04.10</v>
          </cell>
          <cell r="C3918" t="str">
            <v xml:space="preserve">ALUGUEIS                                          </v>
          </cell>
          <cell r="D3918">
            <v>4</v>
          </cell>
          <cell r="E3918">
            <v>0</v>
          </cell>
          <cell r="F3918">
            <v>0</v>
          </cell>
          <cell r="G3918">
            <v>0</v>
          </cell>
          <cell r="H3918">
            <v>0</v>
          </cell>
          <cell r="I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  <cell r="O3918">
            <v>0</v>
          </cell>
          <cell r="P3918">
            <v>0</v>
          </cell>
          <cell r="Q3918">
            <v>6319.59</v>
          </cell>
          <cell r="R3918">
            <v>6319.59</v>
          </cell>
          <cell r="S3918">
            <v>9625.19</v>
          </cell>
          <cell r="T3918">
            <v>9625.19</v>
          </cell>
          <cell r="U3918">
            <v>9625.19</v>
          </cell>
          <cell r="V3918">
            <v>9625.19</v>
          </cell>
          <cell r="W3918">
            <v>9625.19</v>
          </cell>
          <cell r="X3918">
            <v>9625.19</v>
          </cell>
          <cell r="Y3918">
            <v>25067.38</v>
          </cell>
          <cell r="Z3918">
            <v>25067.38</v>
          </cell>
          <cell r="AA3918">
            <v>25067.38</v>
          </cell>
          <cell r="AB3918">
            <v>25067.38</v>
          </cell>
          <cell r="AC3918">
            <v>0</v>
          </cell>
          <cell r="AD3918">
            <v>0</v>
          </cell>
          <cell r="AE3918">
            <v>0</v>
          </cell>
          <cell r="AF3918">
            <v>30000</v>
          </cell>
          <cell r="AG3918">
            <v>60000</v>
          </cell>
          <cell r="AH3918">
            <v>60000</v>
          </cell>
          <cell r="AI3918">
            <v>60000</v>
          </cell>
          <cell r="AJ3918">
            <v>90000</v>
          </cell>
          <cell r="AK3918">
            <v>120000</v>
          </cell>
          <cell r="AL3918">
            <v>148004.70000000001</v>
          </cell>
          <cell r="AM3918">
            <v>147014.28</v>
          </cell>
          <cell r="AN3918">
            <v>147014.28</v>
          </cell>
          <cell r="AO3918">
            <v>29505</v>
          </cell>
          <cell r="AP3918">
            <v>121115</v>
          </cell>
          <cell r="AQ3918">
            <v>123715</v>
          </cell>
          <cell r="AR3918">
            <v>185325</v>
          </cell>
          <cell r="AS3918">
            <v>187925</v>
          </cell>
          <cell r="AT3918">
            <v>249535</v>
          </cell>
          <cell r="AU3918">
            <v>287541</v>
          </cell>
          <cell r="AV3918">
            <v>290141</v>
          </cell>
          <cell r="AW3918">
            <v>363553</v>
          </cell>
          <cell r="AX3918">
            <v>367966.65</v>
          </cell>
          <cell r="AY3918">
            <v>441378.65</v>
          </cell>
          <cell r="AZ3918">
            <v>479384.65</v>
          </cell>
          <cell r="BA3918">
            <v>2600</v>
          </cell>
          <cell r="BB3918">
            <v>5390</v>
          </cell>
          <cell r="BC3918">
            <v>8180</v>
          </cell>
          <cell r="BD3918">
            <v>0</v>
          </cell>
          <cell r="BE3918">
            <v>0</v>
          </cell>
          <cell r="BF3918">
            <v>0</v>
          </cell>
          <cell r="BG3918">
            <v>0</v>
          </cell>
          <cell r="BH3918">
            <v>0</v>
          </cell>
          <cell r="BI3918">
            <v>0</v>
          </cell>
          <cell r="BJ3918">
            <v>0</v>
          </cell>
          <cell r="BK3918">
            <v>0</v>
          </cell>
          <cell r="BL3918">
            <v>0</v>
          </cell>
        </row>
        <row r="3919">
          <cell r="B3919" t="str">
            <v>3.1.04.10.00001</v>
          </cell>
          <cell r="C3919" t="str">
            <v xml:space="preserve">ALUGUEIS PJ                                       </v>
          </cell>
          <cell r="D3919">
            <v>5</v>
          </cell>
          <cell r="E3919">
            <v>0</v>
          </cell>
          <cell r="F3919">
            <v>0</v>
          </cell>
          <cell r="G3919">
            <v>0</v>
          </cell>
          <cell r="H3919">
            <v>0</v>
          </cell>
          <cell r="I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  <cell r="O3919">
            <v>0</v>
          </cell>
          <cell r="P3919">
            <v>0</v>
          </cell>
          <cell r="AO3919">
            <v>29505</v>
          </cell>
          <cell r="AP3919">
            <v>121115</v>
          </cell>
          <cell r="AQ3919">
            <v>123715</v>
          </cell>
          <cell r="AR3919">
            <v>185325</v>
          </cell>
          <cell r="AS3919">
            <v>187925</v>
          </cell>
          <cell r="AT3919">
            <v>249535</v>
          </cell>
          <cell r="AU3919">
            <v>287541</v>
          </cell>
          <cell r="AV3919">
            <v>290141</v>
          </cell>
          <cell r="AW3919">
            <v>363553</v>
          </cell>
          <cell r="AX3919">
            <v>367966.65</v>
          </cell>
          <cell r="AY3919">
            <v>441378.65</v>
          </cell>
          <cell r="AZ3919">
            <v>479384.65</v>
          </cell>
          <cell r="BA3919">
            <v>2600</v>
          </cell>
          <cell r="BB3919">
            <v>5390</v>
          </cell>
          <cell r="BC3919">
            <v>8180</v>
          </cell>
          <cell r="BD3919">
            <v>0</v>
          </cell>
          <cell r="BE3919">
            <v>0</v>
          </cell>
          <cell r="BF3919">
            <v>0</v>
          </cell>
          <cell r="BG3919">
            <v>0</v>
          </cell>
          <cell r="BH3919">
            <v>0</v>
          </cell>
          <cell r="BI3919">
            <v>0</v>
          </cell>
          <cell r="BJ3919">
            <v>0</v>
          </cell>
          <cell r="BK3919">
            <v>0</v>
          </cell>
          <cell r="BL3919">
            <v>0</v>
          </cell>
        </row>
        <row r="3920">
          <cell r="B3920" t="str">
            <v>3.1.04.10.00002</v>
          </cell>
          <cell r="C3920" t="str">
            <v xml:space="preserve">ALUGUEIS PF                                       </v>
          </cell>
          <cell r="D3920">
            <v>5</v>
          </cell>
          <cell r="E3920">
            <v>0</v>
          </cell>
          <cell r="F3920">
            <v>0</v>
          </cell>
          <cell r="G3920">
            <v>0</v>
          </cell>
          <cell r="H3920">
            <v>0</v>
          </cell>
          <cell r="I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  <cell r="O3920">
            <v>0</v>
          </cell>
          <cell r="P3920">
            <v>0</v>
          </cell>
          <cell r="AO3920">
            <v>0</v>
          </cell>
          <cell r="AP3920">
            <v>0</v>
          </cell>
          <cell r="AQ3920">
            <v>0</v>
          </cell>
          <cell r="AR3920">
            <v>0</v>
          </cell>
          <cell r="AS3920">
            <v>0</v>
          </cell>
          <cell r="AT3920">
            <v>0</v>
          </cell>
          <cell r="AU3920">
            <v>0</v>
          </cell>
          <cell r="AV3920">
            <v>0</v>
          </cell>
          <cell r="AW3920">
            <v>0</v>
          </cell>
          <cell r="AX3920">
            <v>0</v>
          </cell>
          <cell r="AY3920">
            <v>0</v>
          </cell>
          <cell r="AZ3920">
            <v>0</v>
          </cell>
          <cell r="BA3920">
            <v>0</v>
          </cell>
          <cell r="BB3920">
            <v>0</v>
          </cell>
          <cell r="BC3920">
            <v>0</v>
          </cell>
          <cell r="BD3920">
            <v>0</v>
          </cell>
          <cell r="BE3920">
            <v>0</v>
          </cell>
          <cell r="BF3920">
            <v>0</v>
          </cell>
          <cell r="BG3920">
            <v>0</v>
          </cell>
          <cell r="BH3920">
            <v>0</v>
          </cell>
          <cell r="BI3920">
            <v>0</v>
          </cell>
          <cell r="BJ3920">
            <v>0</v>
          </cell>
          <cell r="BK3920">
            <v>0</v>
          </cell>
          <cell r="BL3920">
            <v>0</v>
          </cell>
        </row>
        <row r="3921">
          <cell r="B3921" t="str">
            <v>3.1.04.11</v>
          </cell>
          <cell r="C3921" t="str">
            <v xml:space="preserve">PRESTACAO SERVICOS CONSULTORIA AMBIENTAL          </v>
          </cell>
          <cell r="D3921">
            <v>4</v>
          </cell>
          <cell r="E3921">
            <v>0</v>
          </cell>
          <cell r="F3921">
            <v>0</v>
          </cell>
          <cell r="G3921">
            <v>0</v>
          </cell>
          <cell r="H3921">
            <v>0</v>
          </cell>
          <cell r="I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  <cell r="O3921">
            <v>0</v>
          </cell>
          <cell r="P3921">
            <v>0</v>
          </cell>
          <cell r="Q3921">
            <v>0</v>
          </cell>
          <cell r="R3921">
            <v>11375</v>
          </cell>
          <cell r="S3921">
            <v>11755</v>
          </cell>
          <cell r="T3921">
            <v>13505</v>
          </cell>
          <cell r="U3921">
            <v>14880</v>
          </cell>
          <cell r="V3921">
            <v>21755</v>
          </cell>
          <cell r="W3921">
            <v>21755</v>
          </cell>
          <cell r="X3921">
            <v>21755</v>
          </cell>
          <cell r="Y3921">
            <v>50505</v>
          </cell>
          <cell r="Z3921">
            <v>50505</v>
          </cell>
          <cell r="AA3921">
            <v>50505</v>
          </cell>
          <cell r="AB3921">
            <v>50505</v>
          </cell>
          <cell r="AC3921">
            <v>0</v>
          </cell>
          <cell r="AD3921">
            <v>1000</v>
          </cell>
          <cell r="AE3921">
            <v>1600</v>
          </cell>
          <cell r="AF3921">
            <v>1600</v>
          </cell>
          <cell r="AG3921">
            <v>1600</v>
          </cell>
          <cell r="AH3921">
            <v>1600</v>
          </cell>
          <cell r="AI3921">
            <v>1600</v>
          </cell>
          <cell r="AJ3921">
            <v>2200</v>
          </cell>
          <cell r="AK3921">
            <v>2200</v>
          </cell>
          <cell r="AL3921">
            <v>2200</v>
          </cell>
          <cell r="AM3921">
            <v>2200</v>
          </cell>
          <cell r="AN3921">
            <v>2200</v>
          </cell>
          <cell r="AO3921">
            <v>0</v>
          </cell>
          <cell r="AP3921">
            <v>1750</v>
          </cell>
          <cell r="AQ3921">
            <v>1750</v>
          </cell>
          <cell r="AR3921">
            <v>1750</v>
          </cell>
          <cell r="AS3921">
            <v>1750</v>
          </cell>
          <cell r="AT3921">
            <v>1750</v>
          </cell>
          <cell r="AU3921">
            <v>1750</v>
          </cell>
          <cell r="AV3921">
            <v>1750</v>
          </cell>
          <cell r="AW3921">
            <v>1750</v>
          </cell>
          <cell r="AX3921">
            <v>1750</v>
          </cell>
          <cell r="AY3921">
            <v>1750</v>
          </cell>
          <cell r="AZ3921">
            <v>2761.25</v>
          </cell>
          <cell r="BA3921">
            <v>0</v>
          </cell>
          <cell r="BB3921">
            <v>0</v>
          </cell>
          <cell r="BC3921">
            <v>0</v>
          </cell>
          <cell r="BD3921">
            <v>0</v>
          </cell>
          <cell r="BE3921">
            <v>0</v>
          </cell>
          <cell r="BF3921">
            <v>0</v>
          </cell>
          <cell r="BG3921">
            <v>0</v>
          </cell>
          <cell r="BH3921">
            <v>0</v>
          </cell>
          <cell r="BI3921">
            <v>0</v>
          </cell>
          <cell r="BJ3921">
            <v>0</v>
          </cell>
          <cell r="BK3921">
            <v>0</v>
          </cell>
          <cell r="BL3921">
            <v>0</v>
          </cell>
        </row>
        <row r="3922">
          <cell r="B3922" t="str">
            <v>3.1.04.11.00001</v>
          </cell>
          <cell r="C3922" t="str">
            <v xml:space="preserve">PRESTACAO SERVICOS CONSULTORIA AMBIENTAL          </v>
          </cell>
          <cell r="D3922">
            <v>5</v>
          </cell>
          <cell r="E3922">
            <v>0</v>
          </cell>
          <cell r="F3922">
            <v>0</v>
          </cell>
          <cell r="G3922">
            <v>0</v>
          </cell>
          <cell r="H3922">
            <v>0</v>
          </cell>
          <cell r="I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  <cell r="AO3922">
            <v>0</v>
          </cell>
          <cell r="AP3922">
            <v>1750</v>
          </cell>
          <cell r="AQ3922">
            <v>1750</v>
          </cell>
          <cell r="AR3922">
            <v>1750</v>
          </cell>
          <cell r="AS3922">
            <v>1750</v>
          </cell>
          <cell r="AT3922">
            <v>1750</v>
          </cell>
          <cell r="AU3922">
            <v>1750</v>
          </cell>
          <cell r="AV3922">
            <v>1750</v>
          </cell>
          <cell r="AW3922">
            <v>1750</v>
          </cell>
          <cell r="AX3922">
            <v>1750</v>
          </cell>
          <cell r="AY3922">
            <v>1750</v>
          </cell>
          <cell r="AZ3922">
            <v>2761.25</v>
          </cell>
          <cell r="BA3922">
            <v>0</v>
          </cell>
          <cell r="BB3922">
            <v>0</v>
          </cell>
          <cell r="BC3922">
            <v>0</v>
          </cell>
          <cell r="BD3922">
            <v>0</v>
          </cell>
          <cell r="BE3922">
            <v>0</v>
          </cell>
          <cell r="BF3922">
            <v>0</v>
          </cell>
          <cell r="BG3922">
            <v>0</v>
          </cell>
          <cell r="BH3922">
            <v>0</v>
          </cell>
          <cell r="BI3922">
            <v>0</v>
          </cell>
          <cell r="BJ3922">
            <v>0</v>
          </cell>
          <cell r="BK3922">
            <v>0</v>
          </cell>
          <cell r="BL3922">
            <v>0</v>
          </cell>
        </row>
        <row r="3923">
          <cell r="B3923" t="str">
            <v>3.1.04.12</v>
          </cell>
          <cell r="C3923" t="str">
            <v xml:space="preserve">SEGUROS                                           </v>
          </cell>
          <cell r="D3923">
            <v>4</v>
          </cell>
          <cell r="E3923">
            <v>0</v>
          </cell>
          <cell r="F3923">
            <v>0</v>
          </cell>
          <cell r="G3923">
            <v>0</v>
          </cell>
          <cell r="H3923">
            <v>0</v>
          </cell>
          <cell r="I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  <cell r="Q3923">
            <v>0</v>
          </cell>
          <cell r="R3923">
            <v>0</v>
          </cell>
          <cell r="S3923">
            <v>0</v>
          </cell>
          <cell r="T3923">
            <v>0</v>
          </cell>
          <cell r="U3923">
            <v>0</v>
          </cell>
          <cell r="V3923">
            <v>0</v>
          </cell>
          <cell r="W3923">
            <v>60</v>
          </cell>
          <cell r="X3923">
            <v>60</v>
          </cell>
          <cell r="Y3923">
            <v>125284.21</v>
          </cell>
          <cell r="Z3923">
            <v>125284.21</v>
          </cell>
          <cell r="AA3923">
            <v>125520.52</v>
          </cell>
          <cell r="AB3923">
            <v>134749.85999999999</v>
          </cell>
          <cell r="AC3923">
            <v>1688.47</v>
          </cell>
          <cell r="AD3923">
            <v>3213.53</v>
          </cell>
          <cell r="AE3923">
            <v>4902</v>
          </cell>
          <cell r="AF3923">
            <v>6536</v>
          </cell>
          <cell r="AG3923">
            <v>8673.16</v>
          </cell>
          <cell r="AH3923">
            <v>11148.46</v>
          </cell>
          <cell r="AI3923">
            <v>13853.1</v>
          </cell>
          <cell r="AJ3923">
            <v>16499.29</v>
          </cell>
          <cell r="AK3923">
            <v>19117.439999999999</v>
          </cell>
          <cell r="AL3923">
            <v>20894.29</v>
          </cell>
          <cell r="AM3923">
            <v>22671.14</v>
          </cell>
          <cell r="AN3923">
            <v>23814.799999999999</v>
          </cell>
          <cell r="AO3923">
            <v>1776.85</v>
          </cell>
          <cell r="AP3923">
            <v>3553.7</v>
          </cell>
          <cell r="AQ3923">
            <v>5330.55</v>
          </cell>
          <cell r="AR3923">
            <v>7107.4</v>
          </cell>
          <cell r="AS3923">
            <v>8884.25</v>
          </cell>
          <cell r="AT3923">
            <v>11737.14</v>
          </cell>
          <cell r="AU3923">
            <v>13789.57</v>
          </cell>
          <cell r="AV3923">
            <v>15900.74</v>
          </cell>
          <cell r="AW3923">
            <v>18011.91</v>
          </cell>
          <cell r="AX3923">
            <v>20123.080000000002</v>
          </cell>
          <cell r="AY3923">
            <v>22234.240000000002</v>
          </cell>
          <cell r="AZ3923">
            <v>24345.4</v>
          </cell>
          <cell r="BA3923">
            <v>1076.03</v>
          </cell>
          <cell r="BB3923">
            <v>2152.06</v>
          </cell>
          <cell r="BC3923">
            <v>3228.09</v>
          </cell>
          <cell r="BD3923">
            <v>0</v>
          </cell>
          <cell r="BE3923">
            <v>0</v>
          </cell>
          <cell r="BF3923">
            <v>0</v>
          </cell>
          <cell r="BG3923">
            <v>0</v>
          </cell>
          <cell r="BH3923">
            <v>0</v>
          </cell>
          <cell r="BI3923">
            <v>0</v>
          </cell>
          <cell r="BJ3923">
            <v>0</v>
          </cell>
          <cell r="BK3923">
            <v>0</v>
          </cell>
          <cell r="BL3923">
            <v>0</v>
          </cell>
        </row>
        <row r="3924">
          <cell r="B3924" t="str">
            <v>3.1.04.12.00001</v>
          </cell>
          <cell r="C3924" t="str">
            <v xml:space="preserve">SEGUROS                                           </v>
          </cell>
          <cell r="D3924">
            <v>5</v>
          </cell>
          <cell r="E3924">
            <v>0</v>
          </cell>
          <cell r="F3924">
            <v>0</v>
          </cell>
          <cell r="G3924">
            <v>0</v>
          </cell>
          <cell r="H3924">
            <v>0</v>
          </cell>
          <cell r="I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  <cell r="O3924">
            <v>0</v>
          </cell>
          <cell r="P3924">
            <v>0</v>
          </cell>
          <cell r="AO3924">
            <v>1776.85</v>
          </cell>
          <cell r="AP3924">
            <v>3553.7</v>
          </cell>
          <cell r="AQ3924">
            <v>5330.55</v>
          </cell>
          <cell r="AR3924">
            <v>7107.4</v>
          </cell>
          <cell r="AS3924">
            <v>8884.25</v>
          </cell>
          <cell r="AT3924">
            <v>11737.14</v>
          </cell>
          <cell r="AU3924">
            <v>13789.57</v>
          </cell>
          <cell r="AV3924">
            <v>15900.74</v>
          </cell>
          <cell r="AW3924">
            <v>18011.91</v>
          </cell>
          <cell r="AX3924">
            <v>20123.080000000002</v>
          </cell>
          <cell r="AY3924">
            <v>22234.240000000002</v>
          </cell>
          <cell r="AZ3924">
            <v>24345.4</v>
          </cell>
          <cell r="BA3924">
            <v>1076.03</v>
          </cell>
          <cell r="BB3924">
            <v>2152.06</v>
          </cell>
          <cell r="BC3924">
            <v>3228.09</v>
          </cell>
          <cell r="BD3924">
            <v>0</v>
          </cell>
          <cell r="BE3924">
            <v>0</v>
          </cell>
          <cell r="BF3924">
            <v>0</v>
          </cell>
          <cell r="BG3924">
            <v>0</v>
          </cell>
          <cell r="BH3924">
            <v>0</v>
          </cell>
          <cell r="BI3924">
            <v>0</v>
          </cell>
          <cell r="BJ3924">
            <v>0</v>
          </cell>
          <cell r="BK3924">
            <v>0</v>
          </cell>
          <cell r="BL3924">
            <v>0</v>
          </cell>
        </row>
        <row r="3925">
          <cell r="B3925" t="str">
            <v>3.1.04.13</v>
          </cell>
          <cell r="C3925" t="str">
            <v xml:space="preserve">ARRENDAMENTO MERCANTIL                            </v>
          </cell>
          <cell r="D3925">
            <v>4</v>
          </cell>
          <cell r="E3925">
            <v>0</v>
          </cell>
          <cell r="F3925">
            <v>0</v>
          </cell>
          <cell r="G3925">
            <v>0</v>
          </cell>
          <cell r="H3925">
            <v>0</v>
          </cell>
          <cell r="I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  <cell r="O3925">
            <v>0</v>
          </cell>
          <cell r="P3925">
            <v>0</v>
          </cell>
          <cell r="AO3925">
            <v>0</v>
          </cell>
          <cell r="AP3925">
            <v>0</v>
          </cell>
          <cell r="AQ3925">
            <v>0</v>
          </cell>
          <cell r="AR3925">
            <v>0</v>
          </cell>
          <cell r="AS3925">
            <v>918115.85</v>
          </cell>
          <cell r="AT3925">
            <v>918115.85</v>
          </cell>
          <cell r="AU3925">
            <v>918115.85</v>
          </cell>
          <cell r="AV3925">
            <v>918115.85</v>
          </cell>
          <cell r="AW3925">
            <v>918115.85</v>
          </cell>
          <cell r="AX3925">
            <v>918115.85</v>
          </cell>
          <cell r="AY3925">
            <v>1807225.96</v>
          </cell>
          <cell r="AZ3925">
            <v>1807225.96</v>
          </cell>
          <cell r="BA3925">
            <v>0</v>
          </cell>
          <cell r="BB3925">
            <v>0</v>
          </cell>
          <cell r="BC3925">
            <v>0</v>
          </cell>
          <cell r="BD3925">
            <v>0</v>
          </cell>
          <cell r="BE3925">
            <v>0</v>
          </cell>
          <cell r="BF3925">
            <v>0</v>
          </cell>
          <cell r="BG3925">
            <v>0</v>
          </cell>
          <cell r="BH3925">
            <v>0</v>
          </cell>
          <cell r="BI3925">
            <v>0</v>
          </cell>
          <cell r="BJ3925">
            <v>0</v>
          </cell>
          <cell r="BK3925">
            <v>0</v>
          </cell>
          <cell r="BL3925">
            <v>0</v>
          </cell>
        </row>
        <row r="3926">
          <cell r="B3926" t="str">
            <v>3.1.04.13.00001</v>
          </cell>
          <cell r="C3926" t="str">
            <v xml:space="preserve">ARRENDAMENTO MERCANTIL                            </v>
          </cell>
          <cell r="D3926">
            <v>5</v>
          </cell>
          <cell r="E3926">
            <v>0</v>
          </cell>
          <cell r="F3926">
            <v>0</v>
          </cell>
          <cell r="G3926">
            <v>0</v>
          </cell>
          <cell r="H3926">
            <v>0</v>
          </cell>
          <cell r="I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  <cell r="O3926">
            <v>0</v>
          </cell>
          <cell r="P3926">
            <v>0</v>
          </cell>
          <cell r="AO3926">
            <v>0</v>
          </cell>
          <cell r="AP3926">
            <v>0</v>
          </cell>
          <cell r="AQ3926">
            <v>0</v>
          </cell>
          <cell r="AR3926">
            <v>0</v>
          </cell>
          <cell r="AS3926">
            <v>918115.85</v>
          </cell>
          <cell r="AT3926">
            <v>918115.85</v>
          </cell>
          <cell r="AU3926">
            <v>918115.85</v>
          </cell>
          <cell r="AV3926">
            <v>918115.85</v>
          </cell>
          <cell r="AW3926">
            <v>918115.85</v>
          </cell>
          <cell r="AX3926">
            <v>918115.85</v>
          </cell>
          <cell r="AY3926">
            <v>1807225.96</v>
          </cell>
          <cell r="AZ3926">
            <v>1807225.96</v>
          </cell>
          <cell r="BA3926">
            <v>0</v>
          </cell>
          <cell r="BB3926">
            <v>0</v>
          </cell>
          <cell r="BC3926">
            <v>0</v>
          </cell>
          <cell r="BD3926">
            <v>0</v>
          </cell>
          <cell r="BE3926">
            <v>0</v>
          </cell>
          <cell r="BF3926">
            <v>0</v>
          </cell>
          <cell r="BG3926">
            <v>0</v>
          </cell>
          <cell r="BH3926">
            <v>0</v>
          </cell>
          <cell r="BI3926">
            <v>0</v>
          </cell>
          <cell r="BJ3926">
            <v>0</v>
          </cell>
          <cell r="BK3926">
            <v>0</v>
          </cell>
          <cell r="BL3926">
            <v>0</v>
          </cell>
        </row>
        <row r="3927">
          <cell r="B3927" t="str">
            <v>3.1.04.14</v>
          </cell>
          <cell r="C3927" t="str">
            <v>SINISTROS</v>
          </cell>
          <cell r="D3927">
            <v>4</v>
          </cell>
          <cell r="E3927">
            <v>0</v>
          </cell>
          <cell r="F3927">
            <v>0</v>
          </cell>
          <cell r="G3927">
            <v>0</v>
          </cell>
          <cell r="H3927">
            <v>0</v>
          </cell>
          <cell r="I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  <cell r="O3927">
            <v>0</v>
          </cell>
          <cell r="P3927">
            <v>0</v>
          </cell>
          <cell r="Q3927">
            <v>-9893.15</v>
          </cell>
          <cell r="R3927">
            <v>-9893.15</v>
          </cell>
          <cell r="S3927">
            <v>-9893.15</v>
          </cell>
          <cell r="T3927">
            <v>-9893.15</v>
          </cell>
          <cell r="U3927">
            <v>-18374.810000000001</v>
          </cell>
          <cell r="V3927">
            <v>-42273.98</v>
          </cell>
          <cell r="W3927">
            <v>-42273.98</v>
          </cell>
          <cell r="X3927">
            <v>-42273.98</v>
          </cell>
          <cell r="Y3927">
            <v>-42273.98</v>
          </cell>
          <cell r="Z3927">
            <v>-193752.06</v>
          </cell>
          <cell r="AA3927">
            <v>-275381.61</v>
          </cell>
          <cell r="AB3927">
            <v>-275381.61</v>
          </cell>
          <cell r="AC3927">
            <v>0</v>
          </cell>
          <cell r="AD3927">
            <v>0</v>
          </cell>
          <cell r="AE3927">
            <v>0</v>
          </cell>
          <cell r="AF3927">
            <v>1146.46</v>
          </cell>
          <cell r="AG3927">
            <v>0</v>
          </cell>
          <cell r="AH3927">
            <v>0</v>
          </cell>
          <cell r="AI3927">
            <v>0</v>
          </cell>
          <cell r="AJ3927">
            <v>0</v>
          </cell>
          <cell r="AK3927">
            <v>0</v>
          </cell>
          <cell r="AL3927">
            <v>0</v>
          </cell>
          <cell r="AM3927">
            <v>350</v>
          </cell>
          <cell r="AN3927">
            <v>350</v>
          </cell>
          <cell r="BA3927">
            <v>0</v>
          </cell>
          <cell r="BB3927">
            <v>0</v>
          </cell>
          <cell r="BC3927">
            <v>0</v>
          </cell>
          <cell r="BD3927">
            <v>0</v>
          </cell>
          <cell r="BE3927">
            <v>0</v>
          </cell>
          <cell r="BF3927">
            <v>0</v>
          </cell>
          <cell r="BG3927">
            <v>0</v>
          </cell>
          <cell r="BH3927">
            <v>0</v>
          </cell>
          <cell r="BI3927">
            <v>0</v>
          </cell>
          <cell r="BJ3927">
            <v>0</v>
          </cell>
          <cell r="BK3927">
            <v>0</v>
          </cell>
          <cell r="BL3927">
            <v>0</v>
          </cell>
        </row>
        <row r="3928">
          <cell r="A3928">
            <v>63</v>
          </cell>
          <cell r="B3928" t="str">
            <v>3.1.05</v>
          </cell>
          <cell r="C3928" t="str">
            <v xml:space="preserve">CUSTOS COM INTERNAMENTO DE PRODUTOS               </v>
          </cell>
          <cell r="D3928">
            <v>3</v>
          </cell>
          <cell r="E3928">
            <v>0</v>
          </cell>
          <cell r="F3928">
            <v>0</v>
          </cell>
          <cell r="G3928">
            <v>0</v>
          </cell>
          <cell r="H3928">
            <v>0</v>
          </cell>
          <cell r="I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163748.32999999999</v>
          </cell>
          <cell r="R3928">
            <v>288877.19</v>
          </cell>
          <cell r="S3928">
            <v>426271.28</v>
          </cell>
          <cell r="T3928">
            <v>577687.93999999994</v>
          </cell>
          <cell r="U3928">
            <v>923192.72</v>
          </cell>
          <cell r="V3928">
            <v>1154109.03</v>
          </cell>
          <cell r="W3928">
            <v>1440161.33</v>
          </cell>
          <cell r="X3928">
            <v>1645548.99</v>
          </cell>
          <cell r="Y3928">
            <v>2668472.44</v>
          </cell>
          <cell r="Z3928">
            <v>3369153.85</v>
          </cell>
          <cell r="AA3928">
            <v>4013429.97</v>
          </cell>
          <cell r="AB3928">
            <v>4616614.7699999996</v>
          </cell>
          <cell r="AC3928">
            <v>184316.16</v>
          </cell>
          <cell r="AD3928">
            <v>285141.51</v>
          </cell>
          <cell r="AE3928">
            <v>436271.12</v>
          </cell>
          <cell r="AF3928">
            <v>868063.98</v>
          </cell>
          <cell r="AG3928">
            <v>1044114.17</v>
          </cell>
          <cell r="AH3928">
            <v>1200816.75</v>
          </cell>
          <cell r="AI3928">
            <v>1411320</v>
          </cell>
          <cell r="AJ3928">
            <v>1895830.69</v>
          </cell>
          <cell r="AK3928">
            <v>2151220.81</v>
          </cell>
          <cell r="AL3928">
            <v>2890401.95</v>
          </cell>
          <cell r="AM3928">
            <v>3558840.95</v>
          </cell>
          <cell r="AN3928">
            <v>4244450.62</v>
          </cell>
          <cell r="AO3928">
            <v>2170521.6800000002</v>
          </cell>
          <cell r="AP3928">
            <v>2782506.42</v>
          </cell>
          <cell r="AQ3928">
            <v>3569202.68</v>
          </cell>
          <cell r="AR3928">
            <v>3846743.25</v>
          </cell>
          <cell r="AS3928">
            <v>4095730.41</v>
          </cell>
          <cell r="AT3928">
            <v>4606369.0599999996</v>
          </cell>
          <cell r="AU3928">
            <v>5407461.8899999997</v>
          </cell>
          <cell r="AV3928">
            <v>6464619.3799999999</v>
          </cell>
          <cell r="AW3928">
            <v>6828900.3399999999</v>
          </cell>
          <cell r="AX3928">
            <v>7912527.2400000002</v>
          </cell>
          <cell r="AY3928">
            <v>10842755.25</v>
          </cell>
          <cell r="AZ3928">
            <v>13544187.77</v>
          </cell>
          <cell r="BA3928">
            <v>1912436.81</v>
          </cell>
          <cell r="BB3928">
            <v>3294339.05</v>
          </cell>
          <cell r="BC3928">
            <v>5575957.8000000007</v>
          </cell>
          <cell r="BD3928">
            <v>0</v>
          </cell>
          <cell r="BE3928">
            <v>0</v>
          </cell>
          <cell r="BF3928">
            <v>0</v>
          </cell>
          <cell r="BG3928">
            <v>0</v>
          </cell>
          <cell r="BH3928">
            <v>0</v>
          </cell>
          <cell r="BI3928">
            <v>0</v>
          </cell>
          <cell r="BJ3928">
            <v>0</v>
          </cell>
          <cell r="BK3928">
            <v>0</v>
          </cell>
          <cell r="BL3928">
            <v>0</v>
          </cell>
        </row>
        <row r="3929">
          <cell r="B3929" t="str">
            <v>3.1.05.01</v>
          </cell>
          <cell r="C3929" t="str">
            <v xml:space="preserve">DEMURRAGE                                         </v>
          </cell>
          <cell r="D3929">
            <v>4</v>
          </cell>
          <cell r="E3929">
            <v>0</v>
          </cell>
          <cell r="F3929">
            <v>0</v>
          </cell>
          <cell r="G3929">
            <v>0</v>
          </cell>
          <cell r="H3929">
            <v>0</v>
          </cell>
          <cell r="I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  <cell r="O3929">
            <v>0</v>
          </cell>
          <cell r="P3929">
            <v>0</v>
          </cell>
          <cell r="Q3929">
            <v>0</v>
          </cell>
          <cell r="R3929">
            <v>0</v>
          </cell>
          <cell r="S3929">
            <v>0</v>
          </cell>
          <cell r="T3929">
            <v>0</v>
          </cell>
          <cell r="U3929">
            <v>206518.19</v>
          </cell>
          <cell r="V3929">
            <v>206518.19</v>
          </cell>
          <cell r="W3929">
            <v>206518.19</v>
          </cell>
          <cell r="X3929">
            <v>206518.19</v>
          </cell>
          <cell r="Y3929">
            <v>977056.96</v>
          </cell>
          <cell r="Z3929">
            <v>1361417.81</v>
          </cell>
          <cell r="AA3929">
            <v>1678329.02</v>
          </cell>
          <cell r="AB3929">
            <v>2143229.81</v>
          </cell>
          <cell r="AC3929">
            <v>0</v>
          </cell>
          <cell r="AD3929">
            <v>0</v>
          </cell>
          <cell r="AE3929">
            <v>0</v>
          </cell>
          <cell r="AF3929">
            <v>330224.15999999997</v>
          </cell>
          <cell r="AG3929">
            <v>330760.43</v>
          </cell>
          <cell r="AH3929">
            <v>330760.43</v>
          </cell>
          <cell r="AI3929">
            <v>330760.43</v>
          </cell>
          <cell r="AJ3929">
            <v>641494.43000000005</v>
          </cell>
          <cell r="AK3929">
            <v>694090.82</v>
          </cell>
          <cell r="AL3929">
            <v>899384.95</v>
          </cell>
          <cell r="AM3929">
            <v>1123948.7</v>
          </cell>
          <cell r="AN3929">
            <v>1359111.28</v>
          </cell>
          <cell r="AO3929">
            <v>332761.18</v>
          </cell>
          <cell r="AP3929">
            <v>508633.76</v>
          </cell>
          <cell r="AQ3929">
            <v>704785.26</v>
          </cell>
          <cell r="AR3929">
            <v>731362.89</v>
          </cell>
          <cell r="AS3929">
            <v>805850.75</v>
          </cell>
          <cell r="AT3929">
            <v>1067581.6000000001</v>
          </cell>
          <cell r="AU3929">
            <v>1228321.98</v>
          </cell>
          <cell r="AV3929">
            <v>1725492.97</v>
          </cell>
          <cell r="AW3929">
            <v>1785759.34</v>
          </cell>
          <cell r="AX3929">
            <v>2530354.27</v>
          </cell>
          <cell r="AY3929">
            <v>5006130.08</v>
          </cell>
          <cell r="AZ3929">
            <v>6892848.5099999998</v>
          </cell>
          <cell r="BA3929">
            <v>714159.12</v>
          </cell>
          <cell r="BB3929">
            <v>1770773.09</v>
          </cell>
          <cell r="BC3929">
            <v>3869265.13</v>
          </cell>
          <cell r="BD3929">
            <v>0</v>
          </cell>
          <cell r="BE3929">
            <v>0</v>
          </cell>
          <cell r="BF3929">
            <v>0</v>
          </cell>
          <cell r="BG3929">
            <v>0</v>
          </cell>
          <cell r="BH3929">
            <v>0</v>
          </cell>
          <cell r="BI3929">
            <v>0</v>
          </cell>
          <cell r="BJ3929">
            <v>0</v>
          </cell>
          <cell r="BK3929">
            <v>0</v>
          </cell>
          <cell r="BL3929">
            <v>0</v>
          </cell>
        </row>
        <row r="3930">
          <cell r="B3930" t="str">
            <v>3.1.05.01.00001</v>
          </cell>
          <cell r="C3930" t="str">
            <v xml:space="preserve">DEMURRAGE                                         </v>
          </cell>
          <cell r="D3930">
            <v>5</v>
          </cell>
          <cell r="E3930">
            <v>0</v>
          </cell>
          <cell r="F3930">
            <v>0</v>
          </cell>
          <cell r="G3930">
            <v>0</v>
          </cell>
          <cell r="H3930">
            <v>0</v>
          </cell>
          <cell r="I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  <cell r="O3930">
            <v>0</v>
          </cell>
          <cell r="P3930">
            <v>0</v>
          </cell>
          <cell r="AO3930">
            <v>332761.18</v>
          </cell>
          <cell r="AP3930">
            <v>508633.76</v>
          </cell>
          <cell r="AQ3930">
            <v>704785.26</v>
          </cell>
          <cell r="AR3930">
            <v>731362.89</v>
          </cell>
          <cell r="AS3930">
            <v>805850.75</v>
          </cell>
          <cell r="AT3930">
            <v>1067581.6000000001</v>
          </cell>
          <cell r="AU3930">
            <v>1228321.98</v>
          </cell>
          <cell r="AV3930">
            <v>1725492.97</v>
          </cell>
          <cell r="AW3930">
            <v>1785759.34</v>
          </cell>
          <cell r="AX3930">
            <v>2530354.27</v>
          </cell>
          <cell r="AY3930">
            <v>5006130.08</v>
          </cell>
          <cell r="AZ3930">
            <v>6892848.5099999998</v>
          </cell>
          <cell r="BA3930">
            <v>714159.12</v>
          </cell>
          <cell r="BB3930">
            <v>1770773.09</v>
          </cell>
          <cell r="BC3930">
            <v>3869265.13</v>
          </cell>
          <cell r="BD3930">
            <v>0</v>
          </cell>
          <cell r="BE3930">
            <v>0</v>
          </cell>
          <cell r="BF3930">
            <v>0</v>
          </cell>
          <cell r="BG3930">
            <v>0</v>
          </cell>
          <cell r="BH3930">
            <v>0</v>
          </cell>
          <cell r="BI3930">
            <v>0</v>
          </cell>
          <cell r="BJ3930">
            <v>0</v>
          </cell>
          <cell r="BK3930">
            <v>0</v>
          </cell>
          <cell r="BL3930">
            <v>0</v>
          </cell>
        </row>
        <row r="3931">
          <cell r="B3931" t="str">
            <v>3.1.05.02</v>
          </cell>
          <cell r="C3931" t="str">
            <v xml:space="preserve">QUEBRAS NAS ENTRADAS - NAVIOS                     </v>
          </cell>
          <cell r="D3931">
            <v>4</v>
          </cell>
          <cell r="E3931">
            <v>0</v>
          </cell>
          <cell r="F3931">
            <v>0</v>
          </cell>
          <cell r="G3931">
            <v>0</v>
          </cell>
          <cell r="H3931">
            <v>0</v>
          </cell>
          <cell r="I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  <cell r="Q3931">
            <v>0</v>
          </cell>
          <cell r="R3931">
            <v>0</v>
          </cell>
          <cell r="S3931">
            <v>0</v>
          </cell>
          <cell r="T3931">
            <v>0</v>
          </cell>
          <cell r="U3931">
            <v>0</v>
          </cell>
          <cell r="V3931">
            <v>0</v>
          </cell>
          <cell r="W3931">
            <v>0</v>
          </cell>
          <cell r="X3931">
            <v>0</v>
          </cell>
          <cell r="Y3931">
            <v>0</v>
          </cell>
          <cell r="Z3931">
            <v>0</v>
          </cell>
          <cell r="AA3931">
            <v>0</v>
          </cell>
          <cell r="AB3931">
            <v>0</v>
          </cell>
          <cell r="AC3931">
            <v>0</v>
          </cell>
          <cell r="AD3931">
            <v>0</v>
          </cell>
          <cell r="AE3931">
            <v>0</v>
          </cell>
          <cell r="AF3931">
            <v>0</v>
          </cell>
          <cell r="AG3931">
            <v>0</v>
          </cell>
          <cell r="AH3931">
            <v>0</v>
          </cell>
          <cell r="AI3931">
            <v>0</v>
          </cell>
          <cell r="AJ3931">
            <v>0</v>
          </cell>
          <cell r="AK3931">
            <v>0</v>
          </cell>
          <cell r="AL3931">
            <v>1298.3699999999999</v>
          </cell>
          <cell r="AM3931">
            <v>2601.0100000000002</v>
          </cell>
          <cell r="AN3931">
            <v>2601.0100000000002</v>
          </cell>
          <cell r="AO3931">
            <v>1531765.63</v>
          </cell>
          <cell r="AP3931">
            <v>1622538.28</v>
          </cell>
          <cell r="AQ3931">
            <v>1651002.16</v>
          </cell>
          <cell r="AR3931">
            <v>1708981.09</v>
          </cell>
          <cell r="AS3931">
            <v>1745557.97</v>
          </cell>
          <cell r="AT3931">
            <v>1807168.49</v>
          </cell>
          <cell r="AU3931">
            <v>1874573.25</v>
          </cell>
          <cell r="AV3931">
            <v>2117170.92</v>
          </cell>
          <cell r="AW3931">
            <v>2185998.13</v>
          </cell>
          <cell r="AX3931">
            <v>2235786.2200000002</v>
          </cell>
          <cell r="AY3931">
            <v>2392392.64</v>
          </cell>
          <cell r="AZ3931">
            <v>2645906.6</v>
          </cell>
          <cell r="BA3931">
            <v>759058.55</v>
          </cell>
          <cell r="BB3931">
            <v>806739.19</v>
          </cell>
          <cell r="BC3931">
            <v>871751.85</v>
          </cell>
          <cell r="BD3931">
            <v>0</v>
          </cell>
          <cell r="BE3931">
            <v>0</v>
          </cell>
          <cell r="BF3931">
            <v>0</v>
          </cell>
          <cell r="BG3931">
            <v>0</v>
          </cell>
          <cell r="BH3931">
            <v>0</v>
          </cell>
          <cell r="BI3931">
            <v>0</v>
          </cell>
          <cell r="BJ3931">
            <v>0</v>
          </cell>
          <cell r="BK3931">
            <v>0</v>
          </cell>
          <cell r="BL3931">
            <v>0</v>
          </cell>
        </row>
        <row r="3932">
          <cell r="B3932" t="str">
            <v>3.1.05.02.00001</v>
          </cell>
          <cell r="C3932" t="str">
            <v xml:space="preserve">QUEBRAS NAS ENTRADAS - NAVIOS                     </v>
          </cell>
          <cell r="D3932">
            <v>5</v>
          </cell>
          <cell r="E3932">
            <v>0</v>
          </cell>
          <cell r="F3932">
            <v>0</v>
          </cell>
          <cell r="G3932">
            <v>0</v>
          </cell>
          <cell r="H3932">
            <v>0</v>
          </cell>
          <cell r="I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  <cell r="O3932">
            <v>0</v>
          </cell>
          <cell r="P3932">
            <v>0</v>
          </cell>
          <cell r="AO3932">
            <v>1531765.63</v>
          </cell>
          <cell r="AP3932">
            <v>1622538.28</v>
          </cell>
          <cell r="AQ3932">
            <v>1651002.16</v>
          </cell>
          <cell r="AR3932">
            <v>1708981.09</v>
          </cell>
          <cell r="AS3932">
            <v>1745557.97</v>
          </cell>
          <cell r="AT3932">
            <v>1807168.49</v>
          </cell>
          <cell r="AU3932">
            <v>1874573.25</v>
          </cell>
          <cell r="AV3932">
            <v>2117170.92</v>
          </cell>
          <cell r="AW3932">
            <v>2185998.13</v>
          </cell>
          <cell r="AX3932">
            <v>2235786.2200000002</v>
          </cell>
          <cell r="AY3932">
            <v>2392392.64</v>
          </cell>
          <cell r="AZ3932">
            <v>2645906.6</v>
          </cell>
          <cell r="BA3932">
            <v>759058.55</v>
          </cell>
          <cell r="BB3932">
            <v>806739.19</v>
          </cell>
          <cell r="BC3932">
            <v>871751.85</v>
          </cell>
          <cell r="BD3932">
            <v>0</v>
          </cell>
          <cell r="BE3932">
            <v>0</v>
          </cell>
          <cell r="BF3932">
            <v>0</v>
          </cell>
          <cell r="BG3932">
            <v>0</v>
          </cell>
          <cell r="BH3932">
            <v>0</v>
          </cell>
          <cell r="BI3932">
            <v>0</v>
          </cell>
          <cell r="BJ3932">
            <v>0</v>
          </cell>
          <cell r="BK3932">
            <v>0</v>
          </cell>
          <cell r="BL3932">
            <v>0</v>
          </cell>
        </row>
        <row r="3933">
          <cell r="B3933" t="str">
            <v>3.1.05.03</v>
          </cell>
          <cell r="C3933" t="str">
            <v xml:space="preserve">QUEBRAS/SINISTROS NAS ENTRADAS - TRANSP.          </v>
          </cell>
          <cell r="D3933">
            <v>4</v>
          </cell>
          <cell r="E3933">
            <v>0</v>
          </cell>
          <cell r="F3933">
            <v>0</v>
          </cell>
          <cell r="G3933">
            <v>0</v>
          </cell>
          <cell r="H3933">
            <v>0</v>
          </cell>
          <cell r="I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  <cell r="O3933">
            <v>0</v>
          </cell>
          <cell r="P3933">
            <v>0</v>
          </cell>
          <cell r="Q3933">
            <v>220</v>
          </cell>
          <cell r="R3933">
            <v>370</v>
          </cell>
          <cell r="S3933">
            <v>370</v>
          </cell>
          <cell r="T3933">
            <v>370</v>
          </cell>
          <cell r="U3933">
            <v>470</v>
          </cell>
          <cell r="V3933">
            <v>650</v>
          </cell>
          <cell r="W3933">
            <v>885</v>
          </cell>
          <cell r="X3933">
            <v>885</v>
          </cell>
          <cell r="Y3933">
            <v>885</v>
          </cell>
          <cell r="Z3933">
            <v>1185</v>
          </cell>
          <cell r="AA3933">
            <v>1185</v>
          </cell>
          <cell r="AB3933">
            <v>1185</v>
          </cell>
          <cell r="AC3933">
            <v>0</v>
          </cell>
          <cell r="AD3933">
            <v>400</v>
          </cell>
          <cell r="AE3933">
            <v>400</v>
          </cell>
          <cell r="AF3933">
            <v>600</v>
          </cell>
          <cell r="AG3933">
            <v>-454</v>
          </cell>
          <cell r="AH3933">
            <v>-905.68</v>
          </cell>
          <cell r="AI3933">
            <v>-605.67999999999995</v>
          </cell>
          <cell r="AJ3933">
            <v>-305.68</v>
          </cell>
          <cell r="AK3933">
            <v>-55.680000000000064</v>
          </cell>
          <cell r="AL3933">
            <v>-55.680000000000064</v>
          </cell>
          <cell r="AM3933">
            <v>1394.32</v>
          </cell>
          <cell r="AN3933">
            <v>1994.32</v>
          </cell>
          <cell r="AO3933">
            <v>82109.55</v>
          </cell>
          <cell r="AP3933">
            <v>82709.55</v>
          </cell>
          <cell r="AQ3933">
            <v>100754.99</v>
          </cell>
          <cell r="AR3933">
            <v>100754.99</v>
          </cell>
          <cell r="AS3933">
            <v>100754.99</v>
          </cell>
          <cell r="AT3933">
            <v>100754.99</v>
          </cell>
          <cell r="AU3933">
            <v>101054.99</v>
          </cell>
          <cell r="AV3933">
            <v>101404.99</v>
          </cell>
          <cell r="AW3933">
            <v>102004.99</v>
          </cell>
          <cell r="AX3933">
            <v>102004.99</v>
          </cell>
          <cell r="AY3933">
            <v>102004.99</v>
          </cell>
          <cell r="AZ3933">
            <v>102004.99</v>
          </cell>
          <cell r="BA3933">
            <v>0</v>
          </cell>
          <cell r="BB3933">
            <v>0</v>
          </cell>
          <cell r="BC3933">
            <v>0</v>
          </cell>
          <cell r="BD3933">
            <v>0</v>
          </cell>
          <cell r="BE3933">
            <v>0</v>
          </cell>
          <cell r="BF3933">
            <v>0</v>
          </cell>
          <cell r="BG3933">
            <v>0</v>
          </cell>
          <cell r="BH3933">
            <v>0</v>
          </cell>
          <cell r="BI3933">
            <v>0</v>
          </cell>
          <cell r="BJ3933">
            <v>0</v>
          </cell>
          <cell r="BK3933">
            <v>0</v>
          </cell>
          <cell r="BL3933">
            <v>0</v>
          </cell>
        </row>
        <row r="3934">
          <cell r="B3934" t="str">
            <v>3.1.05.03.00001</v>
          </cell>
          <cell r="C3934" t="str">
            <v xml:space="preserve">QUEBRAS/SINISTROS NAS ENTRADAS - TRANSP.          </v>
          </cell>
          <cell r="D3934">
            <v>5</v>
          </cell>
          <cell r="E3934">
            <v>0</v>
          </cell>
          <cell r="F3934">
            <v>0</v>
          </cell>
          <cell r="G3934">
            <v>0</v>
          </cell>
          <cell r="H3934">
            <v>0</v>
          </cell>
          <cell r="I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  <cell r="O3934">
            <v>0</v>
          </cell>
          <cell r="P3934">
            <v>0</v>
          </cell>
          <cell r="AO3934">
            <v>82109.55</v>
          </cell>
          <cell r="AP3934">
            <v>82709.55</v>
          </cell>
          <cell r="AQ3934">
            <v>100754.99</v>
          </cell>
          <cell r="AR3934">
            <v>100754.99</v>
          </cell>
          <cell r="AS3934">
            <v>100754.99</v>
          </cell>
          <cell r="AT3934">
            <v>100754.99</v>
          </cell>
          <cell r="AU3934">
            <v>101054.99</v>
          </cell>
          <cell r="AV3934">
            <v>101404.99</v>
          </cell>
          <cell r="AW3934">
            <v>102004.99</v>
          </cell>
          <cell r="AX3934">
            <v>102004.99</v>
          </cell>
          <cell r="AY3934">
            <v>102004.99</v>
          </cell>
          <cell r="AZ3934">
            <v>102004.99</v>
          </cell>
          <cell r="BA3934">
            <v>0</v>
          </cell>
          <cell r="BB3934">
            <v>0</v>
          </cell>
          <cell r="BC3934">
            <v>0</v>
          </cell>
          <cell r="BD3934">
            <v>0</v>
          </cell>
          <cell r="BE3934">
            <v>0</v>
          </cell>
          <cell r="BF3934">
            <v>0</v>
          </cell>
          <cell r="BG3934">
            <v>0</v>
          </cell>
          <cell r="BH3934">
            <v>0</v>
          </cell>
          <cell r="BI3934">
            <v>0</v>
          </cell>
          <cell r="BJ3934">
            <v>0</v>
          </cell>
          <cell r="BK3934">
            <v>0</v>
          </cell>
          <cell r="BL3934">
            <v>0</v>
          </cell>
        </row>
        <row r="3935">
          <cell r="B3935" t="str">
            <v>3.1.05.04</v>
          </cell>
          <cell r="C3935" t="str">
            <v xml:space="preserve">PELICULA  PLASTICA                                </v>
          </cell>
          <cell r="D3935">
            <v>4</v>
          </cell>
          <cell r="E3935">
            <v>0</v>
          </cell>
          <cell r="F3935">
            <v>0</v>
          </cell>
          <cell r="G3935">
            <v>0</v>
          </cell>
          <cell r="H3935">
            <v>0</v>
          </cell>
          <cell r="I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  <cell r="O3935">
            <v>0</v>
          </cell>
          <cell r="P3935">
            <v>0</v>
          </cell>
          <cell r="Q3935">
            <v>4375</v>
          </cell>
          <cell r="R3935">
            <v>7625</v>
          </cell>
          <cell r="S3935">
            <v>14405</v>
          </cell>
          <cell r="T3935">
            <v>18365</v>
          </cell>
          <cell r="U3935">
            <v>26690</v>
          </cell>
          <cell r="V3935">
            <v>33165</v>
          </cell>
          <cell r="W3935">
            <v>33165</v>
          </cell>
          <cell r="X3935">
            <v>51501</v>
          </cell>
          <cell r="Y3935">
            <v>51501</v>
          </cell>
          <cell r="Z3935">
            <v>53601</v>
          </cell>
          <cell r="AA3935">
            <v>63767.1</v>
          </cell>
          <cell r="AB3935">
            <v>63767.1</v>
          </cell>
          <cell r="AC3935">
            <v>0</v>
          </cell>
          <cell r="AD3935">
            <v>0</v>
          </cell>
          <cell r="AE3935">
            <v>0</v>
          </cell>
          <cell r="AF3935">
            <v>0</v>
          </cell>
          <cell r="AG3935">
            <v>0</v>
          </cell>
          <cell r="AH3935">
            <v>0</v>
          </cell>
          <cell r="AI3935">
            <v>655</v>
          </cell>
          <cell r="AJ3935">
            <v>14150</v>
          </cell>
          <cell r="AK3935">
            <v>17945</v>
          </cell>
          <cell r="AL3935">
            <v>52650.95</v>
          </cell>
          <cell r="AM3935">
            <v>66078.45</v>
          </cell>
          <cell r="AN3935">
            <v>74169.62</v>
          </cell>
          <cell r="AO3935">
            <v>4367.25</v>
          </cell>
          <cell r="AP3935">
            <v>12042.25</v>
          </cell>
          <cell r="AQ3935">
            <v>26704.5</v>
          </cell>
          <cell r="AR3935">
            <v>43897.24</v>
          </cell>
          <cell r="AS3935">
            <v>49600.24</v>
          </cell>
          <cell r="AT3935">
            <v>58250.66</v>
          </cell>
          <cell r="AU3935">
            <v>75785.91</v>
          </cell>
          <cell r="AV3935">
            <v>75932.160000000003</v>
          </cell>
          <cell r="AW3935">
            <v>86826.41</v>
          </cell>
          <cell r="AX3935">
            <v>93550.44</v>
          </cell>
          <cell r="AY3935">
            <v>98566.54</v>
          </cell>
          <cell r="AZ3935">
            <v>108371.54</v>
          </cell>
          <cell r="BA3935">
            <v>9179.89</v>
          </cell>
          <cell r="BB3935">
            <v>22606.26</v>
          </cell>
          <cell r="BC3935">
            <v>26412.73</v>
          </cell>
          <cell r="BD3935">
            <v>0</v>
          </cell>
          <cell r="BE3935">
            <v>0</v>
          </cell>
          <cell r="BF3935">
            <v>0</v>
          </cell>
          <cell r="BG3935">
            <v>0</v>
          </cell>
          <cell r="BH3935">
            <v>0</v>
          </cell>
          <cell r="BI3935">
            <v>0</v>
          </cell>
          <cell r="BJ3935">
            <v>0</v>
          </cell>
          <cell r="BK3935">
            <v>0</v>
          </cell>
          <cell r="BL3935">
            <v>0</v>
          </cell>
        </row>
        <row r="3936">
          <cell r="B3936" t="str">
            <v>3.1.05.04.00001</v>
          </cell>
          <cell r="C3936" t="str">
            <v xml:space="preserve">PELICULA  PLASTICA                                </v>
          </cell>
          <cell r="D3936">
            <v>5</v>
          </cell>
          <cell r="E3936">
            <v>0</v>
          </cell>
          <cell r="F3936">
            <v>0</v>
          </cell>
          <cell r="G3936">
            <v>0</v>
          </cell>
          <cell r="H3936">
            <v>0</v>
          </cell>
          <cell r="I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  <cell r="O3936">
            <v>0</v>
          </cell>
          <cell r="P3936">
            <v>0</v>
          </cell>
          <cell r="AO3936">
            <v>4367.25</v>
          </cell>
          <cell r="AP3936">
            <v>12042.25</v>
          </cell>
          <cell r="AQ3936">
            <v>26704.5</v>
          </cell>
          <cell r="AR3936">
            <v>43897.24</v>
          </cell>
          <cell r="AS3936">
            <v>49600.24</v>
          </cell>
          <cell r="AT3936">
            <v>58250.66</v>
          </cell>
          <cell r="AU3936">
            <v>75785.91</v>
          </cell>
          <cell r="AV3936">
            <v>75932.160000000003</v>
          </cell>
          <cell r="AW3936">
            <v>86826.41</v>
          </cell>
          <cell r="AX3936">
            <v>93550.44</v>
          </cell>
          <cell r="AY3936">
            <v>98566.54</v>
          </cell>
          <cell r="AZ3936">
            <v>108371.54</v>
          </cell>
          <cell r="BA3936">
            <v>9179.89</v>
          </cell>
          <cell r="BB3936">
            <v>22606.26</v>
          </cell>
          <cell r="BC3936">
            <v>26412.73</v>
          </cell>
          <cell r="BD3936">
            <v>0</v>
          </cell>
          <cell r="BE3936">
            <v>0</v>
          </cell>
          <cell r="BF3936">
            <v>0</v>
          </cell>
          <cell r="BG3936">
            <v>0</v>
          </cell>
          <cell r="BH3936">
            <v>0</v>
          </cell>
          <cell r="BI3936">
            <v>0</v>
          </cell>
          <cell r="BJ3936">
            <v>0</v>
          </cell>
          <cell r="BK3936">
            <v>0</v>
          </cell>
          <cell r="BL3936">
            <v>0</v>
          </cell>
        </row>
        <row r="3937">
          <cell r="B3937" t="str">
            <v>3.1.05.05</v>
          </cell>
          <cell r="C3937" t="str">
            <v xml:space="preserve">FRETES DE MERCADORIA - MOVIMENTACAO NO P          </v>
          </cell>
          <cell r="D3937">
            <v>4</v>
          </cell>
          <cell r="E3937">
            <v>0</v>
          </cell>
          <cell r="F3937">
            <v>0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  <cell r="O3937">
            <v>0</v>
          </cell>
          <cell r="P3937">
            <v>0</v>
          </cell>
          <cell r="Q3937">
            <v>39734.22</v>
          </cell>
          <cell r="R3937">
            <v>69386.28</v>
          </cell>
          <cell r="S3937">
            <v>99205.39</v>
          </cell>
          <cell r="T3937">
            <v>122871.05</v>
          </cell>
          <cell r="U3937">
            <v>187679.5</v>
          </cell>
          <cell r="V3937">
            <v>206560.73</v>
          </cell>
          <cell r="W3937">
            <v>284075.55</v>
          </cell>
          <cell r="X3937">
            <v>359539.02</v>
          </cell>
          <cell r="Y3937">
            <v>445375.57</v>
          </cell>
          <cell r="Z3937">
            <v>556271.56000000006</v>
          </cell>
          <cell r="AA3937">
            <v>595856.47</v>
          </cell>
          <cell r="AB3937">
            <v>599472.67000000004</v>
          </cell>
          <cell r="AC3937">
            <v>18371.89</v>
          </cell>
          <cell r="AD3937">
            <v>62211.22</v>
          </cell>
          <cell r="AE3937">
            <v>125897.66</v>
          </cell>
          <cell r="AF3937">
            <v>134087.49</v>
          </cell>
          <cell r="AG3937">
            <v>207860.57</v>
          </cell>
          <cell r="AH3937">
            <v>213425.87</v>
          </cell>
          <cell r="AI3937">
            <v>221366.52</v>
          </cell>
          <cell r="AJ3937">
            <v>227029.46</v>
          </cell>
          <cell r="AK3937">
            <v>231784.15</v>
          </cell>
          <cell r="AL3937">
            <v>394701.49</v>
          </cell>
          <cell r="AM3937">
            <v>555128.32999999996</v>
          </cell>
          <cell r="AN3937">
            <v>800736.76</v>
          </cell>
          <cell r="AO3937">
            <v>1873.84</v>
          </cell>
          <cell r="AP3937">
            <v>1873.84</v>
          </cell>
          <cell r="AQ3937">
            <v>25726.98</v>
          </cell>
          <cell r="AR3937">
            <v>37506.79</v>
          </cell>
          <cell r="AS3937">
            <v>47957.45</v>
          </cell>
          <cell r="AT3937">
            <v>100827.86</v>
          </cell>
          <cell r="AU3937">
            <v>508309.48</v>
          </cell>
          <cell r="AV3937">
            <v>522907.36</v>
          </cell>
          <cell r="AW3937">
            <v>542256.88</v>
          </cell>
          <cell r="AX3937">
            <v>568811.96</v>
          </cell>
          <cell r="AY3937">
            <v>577013.67000000004</v>
          </cell>
          <cell r="AZ3937">
            <v>588175.78</v>
          </cell>
          <cell r="BA3937">
            <v>215.78000000002794</v>
          </cell>
          <cell r="BB3937">
            <v>387.15999999991618</v>
          </cell>
          <cell r="BC3937">
            <v>427.15999999991618</v>
          </cell>
          <cell r="BD3937">
            <v>0</v>
          </cell>
          <cell r="BE3937">
            <v>0</v>
          </cell>
          <cell r="BF3937">
            <v>0</v>
          </cell>
          <cell r="BG3937">
            <v>0</v>
          </cell>
          <cell r="BH3937">
            <v>0</v>
          </cell>
          <cell r="BI3937">
            <v>0</v>
          </cell>
          <cell r="BJ3937">
            <v>0</v>
          </cell>
          <cell r="BK3937">
            <v>0</v>
          </cell>
          <cell r="BL3937">
            <v>0</v>
          </cell>
        </row>
        <row r="3938">
          <cell r="B3938" t="str">
            <v>3.1.05.05.00001</v>
          </cell>
          <cell r="C3938" t="str">
            <v xml:space="preserve">FRETES DE MERCADORIA - MOVIMENTACAO NO P          </v>
          </cell>
          <cell r="D3938">
            <v>5</v>
          </cell>
          <cell r="E3938">
            <v>0</v>
          </cell>
          <cell r="F3938">
            <v>0</v>
          </cell>
          <cell r="G3938">
            <v>0</v>
          </cell>
          <cell r="H3938">
            <v>0</v>
          </cell>
          <cell r="I3938">
            <v>0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  <cell r="O3938">
            <v>0</v>
          </cell>
          <cell r="P3938">
            <v>0</v>
          </cell>
          <cell r="AO3938">
            <v>1873.84</v>
          </cell>
          <cell r="AP3938">
            <v>1873.84</v>
          </cell>
          <cell r="AQ3938">
            <v>25726.98</v>
          </cell>
          <cell r="AR3938">
            <v>37506.79</v>
          </cell>
          <cell r="AS3938">
            <v>47957.45</v>
          </cell>
          <cell r="AT3938">
            <v>100827.86</v>
          </cell>
          <cell r="AU3938">
            <v>508309.48</v>
          </cell>
          <cell r="AV3938">
            <v>522907.36</v>
          </cell>
          <cell r="AW3938">
            <v>542256.88</v>
          </cell>
          <cell r="AX3938">
            <v>568811.96</v>
          </cell>
          <cell r="AY3938">
            <v>577013.67000000004</v>
          </cell>
          <cell r="AZ3938">
            <v>588175.78</v>
          </cell>
          <cell r="BA3938">
            <v>215.78000000002794</v>
          </cell>
          <cell r="BB3938">
            <v>387.15999999991618</v>
          </cell>
          <cell r="BC3938">
            <v>427.15999999991618</v>
          </cell>
          <cell r="BD3938">
            <v>0</v>
          </cell>
          <cell r="BE3938">
            <v>0</v>
          </cell>
          <cell r="BF3938">
            <v>0</v>
          </cell>
          <cell r="BG3938">
            <v>0</v>
          </cell>
          <cell r="BH3938">
            <v>0</v>
          </cell>
          <cell r="BI3938">
            <v>0</v>
          </cell>
          <cell r="BJ3938">
            <v>0</v>
          </cell>
          <cell r="BK3938">
            <v>0</v>
          </cell>
          <cell r="BL3938">
            <v>0</v>
          </cell>
        </row>
        <row r="3939">
          <cell r="B3939" t="str">
            <v>3.1.05.06</v>
          </cell>
          <cell r="C3939" t="str">
            <v xml:space="preserve">FRETES DE MERCADORIA - MOVIMENTACAO INTE          </v>
          </cell>
          <cell r="D3939">
            <v>4</v>
          </cell>
          <cell r="E3939">
            <v>0</v>
          </cell>
          <cell r="F3939">
            <v>0</v>
          </cell>
          <cell r="G3939">
            <v>0</v>
          </cell>
          <cell r="H3939">
            <v>0</v>
          </cell>
          <cell r="I3939">
            <v>0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  <cell r="O3939">
            <v>0</v>
          </cell>
          <cell r="P3939">
            <v>0</v>
          </cell>
          <cell r="Q3939">
            <v>3732.56</v>
          </cell>
          <cell r="R3939">
            <v>4275.33</v>
          </cell>
          <cell r="S3939">
            <v>4275.33</v>
          </cell>
          <cell r="T3939">
            <v>4395.33</v>
          </cell>
          <cell r="U3939">
            <v>4395.33</v>
          </cell>
          <cell r="V3939">
            <v>4395.33</v>
          </cell>
          <cell r="W3939">
            <v>4395.33</v>
          </cell>
          <cell r="X3939">
            <v>4491.33</v>
          </cell>
          <cell r="Y3939">
            <v>4491.33</v>
          </cell>
          <cell r="Z3939">
            <v>4723.33</v>
          </cell>
          <cell r="AA3939">
            <v>4723.33</v>
          </cell>
          <cell r="AB3939">
            <v>4738.33</v>
          </cell>
          <cell r="AC3939">
            <v>0</v>
          </cell>
          <cell r="AD3939">
            <v>220.33</v>
          </cell>
          <cell r="AE3939">
            <v>265.33</v>
          </cell>
          <cell r="AF3939">
            <v>265.33</v>
          </cell>
          <cell r="AG3939">
            <v>362.83</v>
          </cell>
          <cell r="AH3939">
            <v>362.83</v>
          </cell>
          <cell r="AI3939">
            <v>496.83</v>
          </cell>
          <cell r="AJ3939">
            <v>923.91</v>
          </cell>
          <cell r="AK3939">
            <v>1541.41</v>
          </cell>
          <cell r="AL3939">
            <v>5282.18</v>
          </cell>
          <cell r="AM3939">
            <v>10266</v>
          </cell>
          <cell r="AN3939">
            <v>-46133</v>
          </cell>
          <cell r="AO3939">
            <v>115886.5</v>
          </cell>
          <cell r="AP3939">
            <v>301160.88</v>
          </cell>
          <cell r="AQ3939">
            <v>624430.55000000005</v>
          </cell>
          <cell r="AR3939">
            <v>639731.15</v>
          </cell>
          <cell r="AS3939">
            <v>647680.47</v>
          </cell>
          <cell r="AT3939">
            <v>655808.25</v>
          </cell>
          <cell r="AU3939">
            <v>658087.30000000005</v>
          </cell>
          <cell r="AV3939">
            <v>750248.5</v>
          </cell>
          <cell r="AW3939">
            <v>779104.43</v>
          </cell>
          <cell r="AX3939">
            <v>807219.27</v>
          </cell>
          <cell r="AY3939">
            <v>841531.1</v>
          </cell>
          <cell r="AZ3939">
            <v>892124.73</v>
          </cell>
          <cell r="BA3939">
            <v>25010.86</v>
          </cell>
          <cell r="BB3939">
            <v>51497.320000000065</v>
          </cell>
          <cell r="BC3939">
            <v>64079.55</v>
          </cell>
          <cell r="BD3939">
            <v>0</v>
          </cell>
          <cell r="BE3939">
            <v>0</v>
          </cell>
          <cell r="BF3939">
            <v>0</v>
          </cell>
          <cell r="BG3939">
            <v>0</v>
          </cell>
          <cell r="BH3939">
            <v>0</v>
          </cell>
          <cell r="BI3939">
            <v>0</v>
          </cell>
          <cell r="BJ3939">
            <v>0</v>
          </cell>
          <cell r="BK3939">
            <v>0</v>
          </cell>
          <cell r="BL3939">
            <v>0</v>
          </cell>
        </row>
        <row r="3940">
          <cell r="B3940" t="str">
            <v>3.1.05.06.00001</v>
          </cell>
          <cell r="C3940" t="str">
            <v xml:space="preserve">FRETES DE MERCADORIA - MOVIMENTACAO INTE          </v>
          </cell>
          <cell r="D3940">
            <v>5</v>
          </cell>
          <cell r="E3940">
            <v>0</v>
          </cell>
          <cell r="F3940">
            <v>0</v>
          </cell>
          <cell r="G3940">
            <v>0</v>
          </cell>
          <cell r="H3940">
            <v>0</v>
          </cell>
          <cell r="I3940">
            <v>0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  <cell r="O3940">
            <v>0</v>
          </cell>
          <cell r="P3940">
            <v>0</v>
          </cell>
          <cell r="AO3940">
            <v>115886.5</v>
          </cell>
          <cell r="AP3940">
            <v>301160.88</v>
          </cell>
          <cell r="AQ3940">
            <v>624430.55000000005</v>
          </cell>
          <cell r="AR3940">
            <v>639731.15</v>
          </cell>
          <cell r="AS3940">
            <v>647680.47</v>
          </cell>
          <cell r="AT3940">
            <v>655808.25</v>
          </cell>
          <cell r="AU3940">
            <v>658087.30000000005</v>
          </cell>
          <cell r="AV3940">
            <v>750248.5</v>
          </cell>
          <cell r="AW3940">
            <v>779104.43</v>
          </cell>
          <cell r="AX3940">
            <v>807219.27</v>
          </cell>
          <cell r="AY3940">
            <v>841531.1</v>
          </cell>
          <cell r="AZ3940">
            <v>892124.73</v>
          </cell>
          <cell r="BA3940">
            <v>25010.86</v>
          </cell>
          <cell r="BB3940">
            <v>51497.320000000065</v>
          </cell>
          <cell r="BC3940">
            <v>64079.55</v>
          </cell>
          <cell r="BD3940">
            <v>0</v>
          </cell>
          <cell r="BE3940">
            <v>0</v>
          </cell>
          <cell r="BF3940">
            <v>0</v>
          </cell>
          <cell r="BG3940">
            <v>0</v>
          </cell>
          <cell r="BH3940">
            <v>0</v>
          </cell>
          <cell r="BI3940">
            <v>0</v>
          </cell>
          <cell r="BJ3940">
            <v>0</v>
          </cell>
          <cell r="BK3940">
            <v>0</v>
          </cell>
          <cell r="BL3940">
            <v>0</v>
          </cell>
        </row>
        <row r="3941">
          <cell r="B3941" t="str">
            <v>3.1.05.07</v>
          </cell>
          <cell r="C3941" t="str">
            <v xml:space="preserve">ICMS S/ DIFERENCA DE PAUTA                        </v>
          </cell>
          <cell r="D3941">
            <v>4</v>
          </cell>
          <cell r="E3941">
            <v>0</v>
          </cell>
          <cell r="F3941">
            <v>0</v>
          </cell>
          <cell r="G3941">
            <v>0</v>
          </cell>
          <cell r="H3941">
            <v>0</v>
          </cell>
          <cell r="I3941">
            <v>0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  <cell r="O3941">
            <v>0</v>
          </cell>
          <cell r="P3941">
            <v>0</v>
          </cell>
          <cell r="Q3941">
            <v>0</v>
          </cell>
          <cell r="R3941">
            <v>0</v>
          </cell>
          <cell r="S3941">
            <v>0</v>
          </cell>
          <cell r="T3941">
            <v>0</v>
          </cell>
          <cell r="U3941">
            <v>0</v>
          </cell>
          <cell r="V3941">
            <v>0</v>
          </cell>
          <cell r="W3941">
            <v>0</v>
          </cell>
          <cell r="X3941">
            <v>0</v>
          </cell>
          <cell r="Y3941">
            <v>0</v>
          </cell>
          <cell r="Z3941">
            <v>0</v>
          </cell>
          <cell r="AA3941">
            <v>0</v>
          </cell>
          <cell r="AB3941">
            <v>0</v>
          </cell>
          <cell r="AC3941">
            <v>-13.86</v>
          </cell>
          <cell r="AD3941">
            <v>-25.2</v>
          </cell>
          <cell r="AE3941">
            <v>-40.729999999999997</v>
          </cell>
          <cell r="AF3941">
            <v>-40.729999999999997</v>
          </cell>
          <cell r="AG3941">
            <v>-40.729999999999997</v>
          </cell>
          <cell r="AH3941">
            <v>-40.729999999999997</v>
          </cell>
          <cell r="AI3941">
            <v>-40.729999999999997</v>
          </cell>
          <cell r="AJ3941">
            <v>-40.729999999999997</v>
          </cell>
          <cell r="AK3941">
            <v>-40.729999999999997</v>
          </cell>
          <cell r="AL3941">
            <v>-40.729999999999997</v>
          </cell>
          <cell r="AM3941">
            <v>-40.729999999999997</v>
          </cell>
          <cell r="AN3941">
            <v>-40.729999999999997</v>
          </cell>
          <cell r="AO3941">
            <v>0</v>
          </cell>
          <cell r="AP3941">
            <v>0</v>
          </cell>
          <cell r="AQ3941">
            <v>0</v>
          </cell>
          <cell r="AR3941">
            <v>0</v>
          </cell>
          <cell r="AS3941">
            <v>0</v>
          </cell>
          <cell r="AT3941">
            <v>0</v>
          </cell>
          <cell r="AU3941">
            <v>0</v>
          </cell>
          <cell r="AV3941">
            <v>0</v>
          </cell>
          <cell r="AW3941">
            <v>0</v>
          </cell>
          <cell r="AX3941">
            <v>0</v>
          </cell>
          <cell r="AY3941">
            <v>0</v>
          </cell>
          <cell r="AZ3941">
            <v>0</v>
          </cell>
          <cell r="BA3941">
            <v>0</v>
          </cell>
          <cell r="BB3941">
            <v>0</v>
          </cell>
          <cell r="BC3941">
            <v>0</v>
          </cell>
          <cell r="BD3941">
            <v>0</v>
          </cell>
          <cell r="BE3941">
            <v>0</v>
          </cell>
          <cell r="BF3941">
            <v>0</v>
          </cell>
          <cell r="BG3941">
            <v>0</v>
          </cell>
          <cell r="BH3941">
            <v>0</v>
          </cell>
          <cell r="BI3941">
            <v>0</v>
          </cell>
          <cell r="BJ3941">
            <v>0</v>
          </cell>
          <cell r="BK3941">
            <v>0</v>
          </cell>
          <cell r="BL3941">
            <v>0</v>
          </cell>
        </row>
        <row r="3942">
          <cell r="B3942" t="str">
            <v>3.1.05.07.00001</v>
          </cell>
          <cell r="C3942" t="str">
            <v xml:space="preserve">ICMS S/ DIFERENCA DE PAUTA                        </v>
          </cell>
          <cell r="D3942">
            <v>5</v>
          </cell>
          <cell r="E3942">
            <v>0</v>
          </cell>
          <cell r="F3942">
            <v>0</v>
          </cell>
          <cell r="G3942">
            <v>0</v>
          </cell>
          <cell r="H3942">
            <v>0</v>
          </cell>
          <cell r="I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  <cell r="O3942">
            <v>0</v>
          </cell>
          <cell r="P3942">
            <v>0</v>
          </cell>
          <cell r="AO3942">
            <v>0</v>
          </cell>
          <cell r="AP3942">
            <v>0</v>
          </cell>
          <cell r="AQ3942">
            <v>0</v>
          </cell>
          <cell r="AR3942">
            <v>0</v>
          </cell>
          <cell r="AS3942">
            <v>0</v>
          </cell>
          <cell r="AT3942">
            <v>0</v>
          </cell>
          <cell r="AU3942">
            <v>0</v>
          </cell>
          <cell r="AV3942">
            <v>0</v>
          </cell>
          <cell r="AW3942">
            <v>0</v>
          </cell>
          <cell r="AX3942">
            <v>0</v>
          </cell>
          <cell r="AY3942">
            <v>0</v>
          </cell>
          <cell r="AZ3942">
            <v>0</v>
          </cell>
          <cell r="BA3942">
            <v>0</v>
          </cell>
          <cell r="BB3942">
            <v>0</v>
          </cell>
          <cell r="BC3942">
            <v>0</v>
          </cell>
          <cell r="BD3942">
            <v>0</v>
          </cell>
          <cell r="BE3942">
            <v>0</v>
          </cell>
          <cell r="BF3942">
            <v>0</v>
          </cell>
          <cell r="BG3942">
            <v>0</v>
          </cell>
          <cell r="BH3942">
            <v>0</v>
          </cell>
          <cell r="BI3942">
            <v>0</v>
          </cell>
          <cell r="BJ3942">
            <v>0</v>
          </cell>
          <cell r="BK3942">
            <v>0</v>
          </cell>
          <cell r="BL3942">
            <v>0</v>
          </cell>
        </row>
        <row r="3943">
          <cell r="B3943" t="str">
            <v>3.1.05.08</v>
          </cell>
          <cell r="C3943" t="str">
            <v xml:space="preserve">ENCARGOS SOCIAIS S/ FRETES DE ENTRADA             </v>
          </cell>
          <cell r="D3943">
            <v>4</v>
          </cell>
          <cell r="E3943">
            <v>0</v>
          </cell>
          <cell r="F3943">
            <v>0</v>
          </cell>
          <cell r="G3943">
            <v>0</v>
          </cell>
          <cell r="H3943">
            <v>0</v>
          </cell>
          <cell r="I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>
            <v>0</v>
          </cell>
          <cell r="S3943">
            <v>0</v>
          </cell>
          <cell r="T3943">
            <v>0</v>
          </cell>
          <cell r="U3943">
            <v>0</v>
          </cell>
          <cell r="V3943">
            <v>0</v>
          </cell>
          <cell r="W3943">
            <v>0</v>
          </cell>
          <cell r="X3943">
            <v>0</v>
          </cell>
          <cell r="Y3943">
            <v>0</v>
          </cell>
          <cell r="Z3943">
            <v>0</v>
          </cell>
          <cell r="AA3943">
            <v>0</v>
          </cell>
          <cell r="AB3943">
            <v>0</v>
          </cell>
          <cell r="AC3943">
            <v>0</v>
          </cell>
          <cell r="AD3943">
            <v>0</v>
          </cell>
          <cell r="AE3943">
            <v>0</v>
          </cell>
          <cell r="AF3943">
            <v>0</v>
          </cell>
          <cell r="AG3943">
            <v>0</v>
          </cell>
          <cell r="AH3943">
            <v>0</v>
          </cell>
          <cell r="AI3943">
            <v>0</v>
          </cell>
          <cell r="AJ3943">
            <v>1320.68</v>
          </cell>
          <cell r="AK3943">
            <v>1320.68</v>
          </cell>
          <cell r="AL3943">
            <v>1320.68</v>
          </cell>
          <cell r="AM3943">
            <v>1320.68</v>
          </cell>
          <cell r="AN3943">
            <v>1320.68</v>
          </cell>
          <cell r="AO3943">
            <v>0</v>
          </cell>
          <cell r="AP3943">
            <v>0</v>
          </cell>
          <cell r="AQ3943">
            <v>0</v>
          </cell>
          <cell r="AR3943">
            <v>8153.36</v>
          </cell>
          <cell r="AS3943">
            <v>16226.64</v>
          </cell>
          <cell r="AT3943">
            <v>20409.93</v>
          </cell>
          <cell r="AU3943">
            <v>23691.21</v>
          </cell>
          <cell r="AV3943">
            <v>30769.59</v>
          </cell>
          <cell r="AW3943">
            <v>44768.98</v>
          </cell>
          <cell r="AX3943">
            <v>47636.66</v>
          </cell>
          <cell r="AY3943">
            <v>47636.66</v>
          </cell>
          <cell r="AZ3943">
            <v>56522.49</v>
          </cell>
          <cell r="BA3943">
            <v>0</v>
          </cell>
          <cell r="BB3943">
            <v>0</v>
          </cell>
          <cell r="BC3943">
            <v>0</v>
          </cell>
          <cell r="BD3943">
            <v>0</v>
          </cell>
          <cell r="BE3943">
            <v>0</v>
          </cell>
          <cell r="BF3943">
            <v>0</v>
          </cell>
          <cell r="BG3943">
            <v>0</v>
          </cell>
          <cell r="BH3943">
            <v>0</v>
          </cell>
          <cell r="BI3943">
            <v>0</v>
          </cell>
          <cell r="BJ3943">
            <v>0</v>
          </cell>
          <cell r="BK3943">
            <v>0</v>
          </cell>
          <cell r="BL3943">
            <v>0</v>
          </cell>
        </row>
        <row r="3944">
          <cell r="B3944" t="str">
            <v>3.1.05.08.00001</v>
          </cell>
          <cell r="C3944" t="str">
            <v xml:space="preserve">ENCARGOS SOCIAIS S/ FRETES DE ENTRADA             </v>
          </cell>
          <cell r="D3944">
            <v>5</v>
          </cell>
          <cell r="E3944">
            <v>0</v>
          </cell>
          <cell r="F3944">
            <v>0</v>
          </cell>
          <cell r="G3944">
            <v>0</v>
          </cell>
          <cell r="H3944">
            <v>0</v>
          </cell>
          <cell r="I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  <cell r="O3944">
            <v>0</v>
          </cell>
          <cell r="P3944">
            <v>0</v>
          </cell>
          <cell r="AO3944">
            <v>0</v>
          </cell>
          <cell r="AP3944">
            <v>0</v>
          </cell>
          <cell r="AQ3944">
            <v>0</v>
          </cell>
          <cell r="AR3944">
            <v>8153.36</v>
          </cell>
          <cell r="AS3944">
            <v>16226.64</v>
          </cell>
          <cell r="AT3944">
            <v>20409.93</v>
          </cell>
          <cell r="AU3944">
            <v>23691.21</v>
          </cell>
          <cell r="AV3944">
            <v>30769.59</v>
          </cell>
          <cell r="AW3944">
            <v>44768.98</v>
          </cell>
          <cell r="AX3944">
            <v>47636.66</v>
          </cell>
          <cell r="AY3944">
            <v>47636.66</v>
          </cell>
          <cell r="AZ3944">
            <v>56522.49</v>
          </cell>
          <cell r="BA3944">
            <v>0</v>
          </cell>
          <cell r="BB3944">
            <v>0</v>
          </cell>
          <cell r="BC3944">
            <v>0</v>
          </cell>
          <cell r="BD3944">
            <v>0</v>
          </cell>
          <cell r="BE3944">
            <v>0</v>
          </cell>
          <cell r="BF3944">
            <v>0</v>
          </cell>
          <cell r="BG3944">
            <v>0</v>
          </cell>
          <cell r="BH3944">
            <v>0</v>
          </cell>
          <cell r="BI3944">
            <v>0</v>
          </cell>
          <cell r="BJ3944">
            <v>0</v>
          </cell>
          <cell r="BK3944">
            <v>0</v>
          </cell>
          <cell r="BL3944">
            <v>0</v>
          </cell>
        </row>
        <row r="3945">
          <cell r="B3945" t="str">
            <v>3.1.05.09</v>
          </cell>
          <cell r="C3945" t="str">
            <v xml:space="preserve">MADEIRAS P/ GRADES DE CARROCERIA                  </v>
          </cell>
          <cell r="D3945">
            <v>4</v>
          </cell>
          <cell r="E3945">
            <v>0</v>
          </cell>
          <cell r="F3945">
            <v>0</v>
          </cell>
          <cell r="G3945">
            <v>0</v>
          </cell>
          <cell r="H3945">
            <v>0</v>
          </cell>
          <cell r="I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  <cell r="O3945">
            <v>0</v>
          </cell>
          <cell r="P3945">
            <v>0</v>
          </cell>
          <cell r="Q3945">
            <v>1750</v>
          </cell>
          <cell r="R3945">
            <v>1750</v>
          </cell>
          <cell r="S3945">
            <v>4900</v>
          </cell>
          <cell r="T3945">
            <v>7150</v>
          </cell>
          <cell r="U3945">
            <v>13350</v>
          </cell>
          <cell r="V3945">
            <v>13350</v>
          </cell>
          <cell r="W3945">
            <v>17400</v>
          </cell>
          <cell r="X3945">
            <v>21225</v>
          </cell>
          <cell r="Y3945">
            <v>21225</v>
          </cell>
          <cell r="Z3945">
            <v>24375</v>
          </cell>
          <cell r="AA3945">
            <v>24375</v>
          </cell>
          <cell r="AB3945">
            <v>24375</v>
          </cell>
          <cell r="AC3945">
            <v>5400</v>
          </cell>
          <cell r="AD3945">
            <v>8550</v>
          </cell>
          <cell r="AE3945">
            <v>12550</v>
          </cell>
          <cell r="AF3945">
            <v>16550</v>
          </cell>
          <cell r="AG3945">
            <v>20470</v>
          </cell>
          <cell r="AH3945">
            <v>24390</v>
          </cell>
          <cell r="AI3945">
            <v>37874.800000000003</v>
          </cell>
          <cell r="AJ3945">
            <v>50422.8</v>
          </cell>
          <cell r="AK3945">
            <v>59975.28</v>
          </cell>
          <cell r="AL3945">
            <v>70113.279999999999</v>
          </cell>
          <cell r="AM3945">
            <v>73669.279999999999</v>
          </cell>
          <cell r="AN3945">
            <v>80689.279999999999</v>
          </cell>
          <cell r="AO3945">
            <v>250</v>
          </cell>
          <cell r="AP3945">
            <v>4238.7700000000004</v>
          </cell>
          <cell r="AQ3945">
            <v>4238.7700000000004</v>
          </cell>
          <cell r="AR3945">
            <v>14189.77</v>
          </cell>
          <cell r="AS3945">
            <v>19789.77</v>
          </cell>
          <cell r="AT3945">
            <v>28623.27</v>
          </cell>
          <cell r="AU3945">
            <v>36423.269999999997</v>
          </cell>
          <cell r="AV3945">
            <v>42923.27</v>
          </cell>
          <cell r="AW3945">
            <v>69023.27</v>
          </cell>
          <cell r="AX3945">
            <v>79423.27</v>
          </cell>
          <cell r="AY3945">
            <v>90473.27</v>
          </cell>
          <cell r="AZ3945">
            <v>90573.27</v>
          </cell>
          <cell r="BA3945">
            <v>0</v>
          </cell>
          <cell r="BB3945">
            <v>8320</v>
          </cell>
          <cell r="BC3945">
            <v>8320</v>
          </cell>
          <cell r="BD3945">
            <v>0</v>
          </cell>
          <cell r="BE3945">
            <v>0</v>
          </cell>
          <cell r="BF3945">
            <v>0</v>
          </cell>
          <cell r="BG3945">
            <v>0</v>
          </cell>
          <cell r="BH3945">
            <v>0</v>
          </cell>
          <cell r="BI3945">
            <v>0</v>
          </cell>
          <cell r="BJ3945">
            <v>0</v>
          </cell>
          <cell r="BK3945">
            <v>0</v>
          </cell>
          <cell r="BL3945">
            <v>0</v>
          </cell>
        </row>
        <row r="3946">
          <cell r="B3946" t="str">
            <v>3.1.05.09.00001</v>
          </cell>
          <cell r="C3946" t="str">
            <v xml:space="preserve">MADEIRAS P/ GRADES DE CARROCERIA                  </v>
          </cell>
          <cell r="D3946">
            <v>5</v>
          </cell>
          <cell r="E3946">
            <v>0</v>
          </cell>
          <cell r="F3946">
            <v>0</v>
          </cell>
          <cell r="G3946">
            <v>0</v>
          </cell>
          <cell r="H3946">
            <v>0</v>
          </cell>
          <cell r="I3946">
            <v>0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  <cell r="O3946">
            <v>0</v>
          </cell>
          <cell r="P3946">
            <v>0</v>
          </cell>
          <cell r="AO3946">
            <v>250</v>
          </cell>
          <cell r="AP3946">
            <v>4238.7700000000004</v>
          </cell>
          <cell r="AQ3946">
            <v>4238.7700000000004</v>
          </cell>
          <cell r="AR3946">
            <v>14189.77</v>
          </cell>
          <cell r="AS3946">
            <v>19789.77</v>
          </cell>
          <cell r="AT3946">
            <v>28623.27</v>
          </cell>
          <cell r="AU3946">
            <v>36423.269999999997</v>
          </cell>
          <cell r="AV3946">
            <v>42923.27</v>
          </cell>
          <cell r="AW3946">
            <v>69023.27</v>
          </cell>
          <cell r="AX3946">
            <v>79423.27</v>
          </cell>
          <cell r="AY3946">
            <v>90473.27</v>
          </cell>
          <cell r="AZ3946">
            <v>90573.27</v>
          </cell>
          <cell r="BA3946">
            <v>0</v>
          </cell>
          <cell r="BB3946">
            <v>8320</v>
          </cell>
          <cell r="BC3946">
            <v>8320</v>
          </cell>
          <cell r="BD3946">
            <v>0</v>
          </cell>
          <cell r="BE3946">
            <v>0</v>
          </cell>
          <cell r="BF3946">
            <v>0</v>
          </cell>
          <cell r="BG3946">
            <v>0</v>
          </cell>
          <cell r="BH3946">
            <v>0</v>
          </cell>
          <cell r="BI3946">
            <v>0</v>
          </cell>
          <cell r="BJ3946">
            <v>0</v>
          </cell>
          <cell r="BK3946">
            <v>0</v>
          </cell>
          <cell r="BL3946">
            <v>0</v>
          </cell>
        </row>
        <row r="3947">
          <cell r="B3947" t="str">
            <v>3.1.05.10</v>
          </cell>
          <cell r="C3947" t="str">
            <v xml:space="preserve">PREGOS PARA GRADES DE CARROCERIA                  </v>
          </cell>
          <cell r="D3947">
            <v>4</v>
          </cell>
          <cell r="E3947">
            <v>0</v>
          </cell>
          <cell r="F3947">
            <v>0</v>
          </cell>
          <cell r="G3947">
            <v>0</v>
          </cell>
          <cell r="H3947">
            <v>0</v>
          </cell>
          <cell r="I3947">
            <v>0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>
            <v>0</v>
          </cell>
          <cell r="S3947">
            <v>190</v>
          </cell>
          <cell r="T3947">
            <v>190</v>
          </cell>
          <cell r="U3947">
            <v>190</v>
          </cell>
          <cell r="V3947">
            <v>190</v>
          </cell>
          <cell r="W3947">
            <v>190</v>
          </cell>
          <cell r="X3947">
            <v>190</v>
          </cell>
          <cell r="Y3947">
            <v>190</v>
          </cell>
          <cell r="Z3947">
            <v>190</v>
          </cell>
          <cell r="AA3947">
            <v>190</v>
          </cell>
          <cell r="AB3947">
            <v>190</v>
          </cell>
          <cell r="AC3947">
            <v>0</v>
          </cell>
          <cell r="AD3947">
            <v>101</v>
          </cell>
          <cell r="AE3947">
            <v>164</v>
          </cell>
          <cell r="AF3947">
            <v>164</v>
          </cell>
          <cell r="AG3947">
            <v>164</v>
          </cell>
          <cell r="AH3947">
            <v>164</v>
          </cell>
          <cell r="AI3947">
            <v>405.25</v>
          </cell>
          <cell r="AJ3947">
            <v>405.25</v>
          </cell>
          <cell r="AK3947">
            <v>405.25</v>
          </cell>
          <cell r="AL3947">
            <v>405.25</v>
          </cell>
          <cell r="AM3947">
            <v>405.25</v>
          </cell>
          <cell r="AN3947">
            <v>405.25</v>
          </cell>
          <cell r="AO3947">
            <v>0</v>
          </cell>
          <cell r="AP3947">
            <v>0</v>
          </cell>
          <cell r="AQ3947">
            <v>0</v>
          </cell>
          <cell r="AR3947">
            <v>0</v>
          </cell>
          <cell r="AS3947">
            <v>224</v>
          </cell>
          <cell r="AT3947">
            <v>224</v>
          </cell>
          <cell r="AU3947">
            <v>224</v>
          </cell>
          <cell r="AV3947">
            <v>504</v>
          </cell>
          <cell r="AW3947">
            <v>804</v>
          </cell>
          <cell r="AX3947">
            <v>1092</v>
          </cell>
          <cell r="AY3947">
            <v>1092</v>
          </cell>
          <cell r="AZ3947">
            <v>1092</v>
          </cell>
          <cell r="BA3947">
            <v>0</v>
          </cell>
          <cell r="BB3947">
            <v>360</v>
          </cell>
          <cell r="BC3947">
            <v>360</v>
          </cell>
          <cell r="BD3947">
            <v>0</v>
          </cell>
          <cell r="BE3947">
            <v>0</v>
          </cell>
          <cell r="BF3947">
            <v>0</v>
          </cell>
          <cell r="BG3947">
            <v>0</v>
          </cell>
          <cell r="BH3947">
            <v>0</v>
          </cell>
          <cell r="BI3947">
            <v>0</v>
          </cell>
          <cell r="BJ3947">
            <v>0</v>
          </cell>
          <cell r="BK3947">
            <v>0</v>
          </cell>
          <cell r="BL3947">
            <v>0</v>
          </cell>
        </row>
        <row r="3948">
          <cell r="B3948" t="str">
            <v>3.1.05.10.00001</v>
          </cell>
          <cell r="C3948" t="str">
            <v xml:space="preserve">PREGOS PARA GRADES DE CARROCERIA                  </v>
          </cell>
          <cell r="D3948">
            <v>5</v>
          </cell>
          <cell r="E3948">
            <v>0</v>
          </cell>
          <cell r="F3948">
            <v>0</v>
          </cell>
          <cell r="G3948">
            <v>0</v>
          </cell>
          <cell r="H3948">
            <v>0</v>
          </cell>
          <cell r="I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AO3948">
            <v>0</v>
          </cell>
          <cell r="AP3948">
            <v>0</v>
          </cell>
          <cell r="AQ3948">
            <v>0</v>
          </cell>
          <cell r="AR3948">
            <v>0</v>
          </cell>
          <cell r="AS3948">
            <v>224</v>
          </cell>
          <cell r="AT3948">
            <v>224</v>
          </cell>
          <cell r="AU3948">
            <v>224</v>
          </cell>
          <cell r="AV3948">
            <v>504</v>
          </cell>
          <cell r="AW3948">
            <v>804</v>
          </cell>
          <cell r="AX3948">
            <v>1092</v>
          </cell>
          <cell r="AY3948">
            <v>1092</v>
          </cell>
          <cell r="AZ3948">
            <v>1092</v>
          </cell>
          <cell r="BA3948">
            <v>0</v>
          </cell>
          <cell r="BB3948">
            <v>360</v>
          </cell>
          <cell r="BC3948">
            <v>360</v>
          </cell>
          <cell r="BD3948">
            <v>0</v>
          </cell>
          <cell r="BE3948">
            <v>0</v>
          </cell>
          <cell r="BF3948">
            <v>0</v>
          </cell>
          <cell r="BG3948">
            <v>0</v>
          </cell>
          <cell r="BH3948">
            <v>0</v>
          </cell>
          <cell r="BI3948">
            <v>0</v>
          </cell>
          <cell r="BJ3948">
            <v>0</v>
          </cell>
          <cell r="BK3948">
            <v>0</v>
          </cell>
          <cell r="BL3948">
            <v>0</v>
          </cell>
        </row>
        <row r="3949">
          <cell r="B3949" t="str">
            <v>3.1.05.11</v>
          </cell>
          <cell r="C3949" t="str">
            <v xml:space="preserve">CONFECCAO DE GRADES POR PF                        </v>
          </cell>
          <cell r="D3949">
            <v>4</v>
          </cell>
          <cell r="E3949">
            <v>0</v>
          </cell>
          <cell r="F3949">
            <v>0</v>
          </cell>
          <cell r="G3949">
            <v>0</v>
          </cell>
          <cell r="H3949">
            <v>0</v>
          </cell>
          <cell r="I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>
            <v>100</v>
          </cell>
          <cell r="S3949">
            <v>340</v>
          </cell>
          <cell r="T3949">
            <v>340</v>
          </cell>
          <cell r="U3949">
            <v>340</v>
          </cell>
          <cell r="V3949">
            <v>340</v>
          </cell>
          <cell r="W3949">
            <v>340</v>
          </cell>
          <cell r="X3949">
            <v>340</v>
          </cell>
          <cell r="Y3949">
            <v>340</v>
          </cell>
          <cell r="Z3949">
            <v>340</v>
          </cell>
          <cell r="AA3949">
            <v>340</v>
          </cell>
          <cell r="AB3949">
            <v>340</v>
          </cell>
          <cell r="AC3949">
            <v>0</v>
          </cell>
          <cell r="AD3949">
            <v>150</v>
          </cell>
          <cell r="AE3949">
            <v>300</v>
          </cell>
          <cell r="AF3949">
            <v>560</v>
          </cell>
          <cell r="AG3949">
            <v>560</v>
          </cell>
          <cell r="AH3949">
            <v>560</v>
          </cell>
          <cell r="AI3949">
            <v>690</v>
          </cell>
          <cell r="AJ3949">
            <v>690</v>
          </cell>
          <cell r="AK3949">
            <v>690</v>
          </cell>
          <cell r="AL3949">
            <v>690</v>
          </cell>
          <cell r="AM3949">
            <v>1060</v>
          </cell>
          <cell r="AN3949">
            <v>1060</v>
          </cell>
          <cell r="AO3949">
            <v>110</v>
          </cell>
          <cell r="AP3949">
            <v>630</v>
          </cell>
          <cell r="AQ3949">
            <v>1620</v>
          </cell>
          <cell r="AR3949">
            <v>2332</v>
          </cell>
          <cell r="AS3949">
            <v>3092</v>
          </cell>
          <cell r="AT3949">
            <v>3262</v>
          </cell>
          <cell r="AU3949">
            <v>3907</v>
          </cell>
          <cell r="AV3949">
            <v>4318</v>
          </cell>
          <cell r="AW3949">
            <v>6858</v>
          </cell>
          <cell r="AX3949">
            <v>8515</v>
          </cell>
          <cell r="AY3949">
            <v>9190</v>
          </cell>
          <cell r="AZ3949">
            <v>10484.719999999999</v>
          </cell>
          <cell r="BA3949">
            <v>137.5</v>
          </cell>
          <cell r="BB3949">
            <v>1345.5</v>
          </cell>
          <cell r="BC3949">
            <v>1345.5</v>
          </cell>
          <cell r="BD3949">
            <v>0</v>
          </cell>
          <cell r="BE3949">
            <v>0</v>
          </cell>
          <cell r="BF3949">
            <v>0</v>
          </cell>
          <cell r="BG3949">
            <v>0</v>
          </cell>
          <cell r="BH3949">
            <v>0</v>
          </cell>
          <cell r="BI3949">
            <v>0</v>
          </cell>
          <cell r="BJ3949">
            <v>0</v>
          </cell>
          <cell r="BK3949">
            <v>0</v>
          </cell>
          <cell r="BL3949">
            <v>0</v>
          </cell>
        </row>
        <row r="3950">
          <cell r="B3950" t="str">
            <v>3.1.05.11.00001</v>
          </cell>
          <cell r="C3950" t="str">
            <v xml:space="preserve">CONFECCAO DE GRADES POR PF                        </v>
          </cell>
          <cell r="D3950">
            <v>5</v>
          </cell>
          <cell r="E3950">
            <v>0</v>
          </cell>
          <cell r="F3950">
            <v>0</v>
          </cell>
          <cell r="G3950">
            <v>0</v>
          </cell>
          <cell r="H3950">
            <v>0</v>
          </cell>
          <cell r="I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  <cell r="O3950">
            <v>0</v>
          </cell>
          <cell r="P3950">
            <v>0</v>
          </cell>
          <cell r="AO3950">
            <v>110</v>
          </cell>
          <cell r="AP3950">
            <v>630</v>
          </cell>
          <cell r="AQ3950">
            <v>1620</v>
          </cell>
          <cell r="AR3950">
            <v>2332</v>
          </cell>
          <cell r="AS3950">
            <v>3092</v>
          </cell>
          <cell r="AT3950">
            <v>3262</v>
          </cell>
          <cell r="AU3950">
            <v>3907</v>
          </cell>
          <cell r="AV3950">
            <v>4318</v>
          </cell>
          <cell r="AW3950">
            <v>6858</v>
          </cell>
          <cell r="AX3950">
            <v>8515</v>
          </cell>
          <cell r="AY3950">
            <v>9190</v>
          </cell>
          <cell r="AZ3950">
            <v>10484.719999999999</v>
          </cell>
          <cell r="BA3950">
            <v>137.5</v>
          </cell>
          <cell r="BB3950">
            <v>1345.5</v>
          </cell>
          <cell r="BC3950">
            <v>1345.5</v>
          </cell>
          <cell r="BD3950">
            <v>0</v>
          </cell>
          <cell r="BE3950">
            <v>0</v>
          </cell>
          <cell r="BF3950">
            <v>0</v>
          </cell>
          <cell r="BG3950">
            <v>0</v>
          </cell>
          <cell r="BH3950">
            <v>0</v>
          </cell>
          <cell r="BI3950">
            <v>0</v>
          </cell>
          <cell r="BJ3950">
            <v>0</v>
          </cell>
          <cell r="BK3950">
            <v>0</v>
          </cell>
          <cell r="BL3950">
            <v>0</v>
          </cell>
        </row>
        <row r="3951">
          <cell r="B3951" t="str">
            <v>3.1.05.12</v>
          </cell>
          <cell r="C3951" t="str">
            <v xml:space="preserve">ENLONAMENTO DE CAMINHOES - PJ                     </v>
          </cell>
          <cell r="D3951">
            <v>4</v>
          </cell>
          <cell r="E3951">
            <v>0</v>
          </cell>
          <cell r="F3951">
            <v>0</v>
          </cell>
          <cell r="G3951">
            <v>0</v>
          </cell>
          <cell r="H3951">
            <v>0</v>
          </cell>
          <cell r="I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  <cell r="O3951">
            <v>0</v>
          </cell>
          <cell r="P3951">
            <v>0</v>
          </cell>
          <cell r="Q3951">
            <v>4114.24</v>
          </cell>
          <cell r="R3951">
            <v>6180.71</v>
          </cell>
          <cell r="S3951">
            <v>9997.44</v>
          </cell>
          <cell r="T3951">
            <v>12511.84</v>
          </cell>
          <cell r="U3951">
            <v>14865.79</v>
          </cell>
          <cell r="V3951">
            <v>21268.87</v>
          </cell>
          <cell r="W3951">
            <v>26360.38</v>
          </cell>
          <cell r="X3951">
            <v>34811.11</v>
          </cell>
          <cell r="Y3951">
            <v>37697.1</v>
          </cell>
          <cell r="Z3951">
            <v>39827.550000000003</v>
          </cell>
          <cell r="AA3951">
            <v>45017.16</v>
          </cell>
          <cell r="AB3951">
            <v>53352.26</v>
          </cell>
          <cell r="AC3951">
            <v>18722.78</v>
          </cell>
          <cell r="AD3951">
            <v>37991.360000000001</v>
          </cell>
          <cell r="AE3951">
            <v>49061.41</v>
          </cell>
          <cell r="AF3951">
            <v>64655.92</v>
          </cell>
          <cell r="AG3951">
            <v>83433.679999999993</v>
          </cell>
          <cell r="AH3951">
            <v>99258.53</v>
          </cell>
          <cell r="AI3951">
            <v>123535.09</v>
          </cell>
          <cell r="AJ3951">
            <v>135024.9</v>
          </cell>
          <cell r="AK3951">
            <v>153981.28</v>
          </cell>
          <cell r="AL3951">
            <v>142135.35999999999</v>
          </cell>
          <cell r="AM3951">
            <v>149325.26999999999</v>
          </cell>
          <cell r="AN3951">
            <v>154169.4</v>
          </cell>
          <cell r="AO3951">
            <v>2178.0100000000002</v>
          </cell>
          <cell r="AP3951">
            <v>8129.43</v>
          </cell>
          <cell r="AQ3951">
            <v>14206.88</v>
          </cell>
          <cell r="AR3951">
            <v>21169.9</v>
          </cell>
          <cell r="AS3951">
            <v>24463.29</v>
          </cell>
          <cell r="AT3951">
            <v>33508.83</v>
          </cell>
          <cell r="AU3951">
            <v>41461.75</v>
          </cell>
          <cell r="AV3951">
            <v>51055.62</v>
          </cell>
          <cell r="AW3951">
            <v>67533.23</v>
          </cell>
          <cell r="AX3951">
            <v>77093.179999999993</v>
          </cell>
          <cell r="AY3951">
            <v>87961.3</v>
          </cell>
          <cell r="AZ3951">
            <v>101825.45</v>
          </cell>
          <cell r="BA3951">
            <v>8495.84</v>
          </cell>
          <cell r="BB3951">
            <v>17039.61</v>
          </cell>
          <cell r="BC3951">
            <v>24196.37</v>
          </cell>
          <cell r="BD3951">
            <v>0</v>
          </cell>
          <cell r="BE3951">
            <v>0</v>
          </cell>
          <cell r="BF3951">
            <v>0</v>
          </cell>
          <cell r="BG3951">
            <v>0</v>
          </cell>
          <cell r="BH3951">
            <v>0</v>
          </cell>
          <cell r="BI3951">
            <v>0</v>
          </cell>
          <cell r="BJ3951">
            <v>0</v>
          </cell>
          <cell r="BK3951">
            <v>0</v>
          </cell>
          <cell r="BL3951">
            <v>0</v>
          </cell>
        </row>
        <row r="3952">
          <cell r="B3952" t="str">
            <v>3.1.05.12.00001</v>
          </cell>
          <cell r="C3952" t="str">
            <v xml:space="preserve">ENLONAMENTO DE CAMINHOES - PJ                     </v>
          </cell>
          <cell r="D3952">
            <v>5</v>
          </cell>
          <cell r="E3952">
            <v>0</v>
          </cell>
          <cell r="F3952">
            <v>0</v>
          </cell>
          <cell r="G3952">
            <v>0</v>
          </cell>
          <cell r="H3952">
            <v>0</v>
          </cell>
          <cell r="I3952">
            <v>0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  <cell r="AO3952">
            <v>2178.0100000000002</v>
          </cell>
          <cell r="AP3952">
            <v>8129.43</v>
          </cell>
          <cell r="AQ3952">
            <v>14206.88</v>
          </cell>
          <cell r="AR3952">
            <v>21169.9</v>
          </cell>
          <cell r="AS3952">
            <v>24463.29</v>
          </cell>
          <cell r="AT3952">
            <v>33508.83</v>
          </cell>
          <cell r="AU3952">
            <v>41461.75</v>
          </cell>
          <cell r="AV3952">
            <v>51055.62</v>
          </cell>
          <cell r="AW3952">
            <v>67533.23</v>
          </cell>
          <cell r="AX3952">
            <v>77093.179999999993</v>
          </cell>
          <cell r="AY3952">
            <v>87961.3</v>
          </cell>
          <cell r="AZ3952">
            <v>101825.45</v>
          </cell>
          <cell r="BA3952">
            <v>8495.84</v>
          </cell>
          <cell r="BB3952">
            <v>17039.61</v>
          </cell>
          <cell r="BC3952">
            <v>24196.37</v>
          </cell>
          <cell r="BD3952">
            <v>0</v>
          </cell>
          <cell r="BE3952">
            <v>0</v>
          </cell>
          <cell r="BF3952">
            <v>0</v>
          </cell>
          <cell r="BG3952">
            <v>0</v>
          </cell>
          <cell r="BH3952">
            <v>0</v>
          </cell>
          <cell r="BI3952">
            <v>0</v>
          </cell>
          <cell r="BJ3952">
            <v>0</v>
          </cell>
          <cell r="BK3952">
            <v>0</v>
          </cell>
          <cell r="BL3952">
            <v>0</v>
          </cell>
        </row>
        <row r="3953">
          <cell r="B3953" t="str">
            <v>3.1.05.13</v>
          </cell>
          <cell r="C3953" t="str">
            <v xml:space="preserve">SERVICOS DE PESAGENS                              </v>
          </cell>
          <cell r="D3953">
            <v>4</v>
          </cell>
          <cell r="E3953">
            <v>0</v>
          </cell>
          <cell r="F3953">
            <v>0</v>
          </cell>
          <cell r="G3953">
            <v>0</v>
          </cell>
          <cell r="H3953">
            <v>0</v>
          </cell>
          <cell r="I3953">
            <v>0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  <cell r="O3953">
            <v>0</v>
          </cell>
          <cell r="P3953">
            <v>0</v>
          </cell>
          <cell r="Q3953">
            <v>4620</v>
          </cell>
          <cell r="R3953">
            <v>10239.07</v>
          </cell>
          <cell r="S3953">
            <v>10239.07</v>
          </cell>
          <cell r="T3953">
            <v>10239.07</v>
          </cell>
          <cell r="U3953">
            <v>10259.07</v>
          </cell>
          <cell r="V3953">
            <v>11716.66</v>
          </cell>
          <cell r="W3953">
            <v>14221.33</v>
          </cell>
          <cell r="X3953">
            <v>19606.330000000002</v>
          </cell>
          <cell r="Y3953">
            <v>115431.16</v>
          </cell>
          <cell r="Z3953">
            <v>127581.16</v>
          </cell>
          <cell r="AA3953">
            <v>139341.16</v>
          </cell>
          <cell r="AB3953">
            <v>142348.13</v>
          </cell>
          <cell r="AC3953">
            <v>0</v>
          </cell>
          <cell r="AD3953">
            <v>2460</v>
          </cell>
          <cell r="AE3953">
            <v>3270</v>
          </cell>
          <cell r="AF3953">
            <v>3270</v>
          </cell>
          <cell r="AG3953">
            <v>11356.26</v>
          </cell>
          <cell r="AH3953">
            <v>12626.26</v>
          </cell>
          <cell r="AI3953">
            <v>16886.259999999998</v>
          </cell>
          <cell r="AJ3953">
            <v>17350.89</v>
          </cell>
          <cell r="AK3953">
            <v>20260.89</v>
          </cell>
          <cell r="AL3953">
            <v>29290.89</v>
          </cell>
          <cell r="AM3953">
            <v>29290.89</v>
          </cell>
          <cell r="AN3953">
            <v>32941.21</v>
          </cell>
          <cell r="AO3953">
            <v>10590</v>
          </cell>
          <cell r="AP3953">
            <v>12582.85</v>
          </cell>
          <cell r="AQ3953">
            <v>12934.47</v>
          </cell>
          <cell r="AR3953">
            <v>16898.919999999998</v>
          </cell>
          <cell r="AS3953">
            <v>17074.82</v>
          </cell>
          <cell r="AT3953">
            <v>17235.580000000002</v>
          </cell>
          <cell r="AU3953">
            <v>18478.2</v>
          </cell>
          <cell r="AV3953">
            <v>22616.6</v>
          </cell>
          <cell r="AW3953">
            <v>25508.74</v>
          </cell>
          <cell r="AX3953">
            <v>28312.94</v>
          </cell>
          <cell r="AY3953">
            <v>31979.24</v>
          </cell>
          <cell r="AZ3953">
            <v>33127.040000000001</v>
          </cell>
          <cell r="BA3953">
            <v>287.75</v>
          </cell>
          <cell r="BB3953">
            <v>607.40999999999622</v>
          </cell>
          <cell r="BC3953">
            <v>2325.27</v>
          </cell>
          <cell r="BD3953">
            <v>0</v>
          </cell>
          <cell r="BE3953">
            <v>0</v>
          </cell>
          <cell r="BF3953">
            <v>0</v>
          </cell>
          <cell r="BG3953">
            <v>0</v>
          </cell>
          <cell r="BH3953">
            <v>0</v>
          </cell>
          <cell r="BI3953">
            <v>0</v>
          </cell>
          <cell r="BJ3953">
            <v>0</v>
          </cell>
          <cell r="BK3953">
            <v>0</v>
          </cell>
          <cell r="BL3953">
            <v>0</v>
          </cell>
        </row>
        <row r="3954">
          <cell r="B3954" t="str">
            <v>3.1.05.13.00001</v>
          </cell>
          <cell r="C3954" t="str">
            <v xml:space="preserve">SERVICOS DE PESAGENS                              </v>
          </cell>
          <cell r="D3954">
            <v>5</v>
          </cell>
          <cell r="E3954">
            <v>0</v>
          </cell>
          <cell r="F3954">
            <v>0</v>
          </cell>
          <cell r="G3954">
            <v>0</v>
          </cell>
          <cell r="H3954">
            <v>0</v>
          </cell>
          <cell r="I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AO3954">
            <v>10590</v>
          </cell>
          <cell r="AP3954">
            <v>12582.85</v>
          </cell>
          <cell r="AQ3954">
            <v>12934.47</v>
          </cell>
          <cell r="AR3954">
            <v>16898.919999999998</v>
          </cell>
          <cell r="AS3954">
            <v>17074.82</v>
          </cell>
          <cell r="AT3954">
            <v>17235.580000000002</v>
          </cell>
          <cell r="AU3954">
            <v>18478.2</v>
          </cell>
          <cell r="AV3954">
            <v>22616.6</v>
          </cell>
          <cell r="AW3954">
            <v>25508.74</v>
          </cell>
          <cell r="AX3954">
            <v>28312.94</v>
          </cell>
          <cell r="AY3954">
            <v>31979.24</v>
          </cell>
          <cell r="AZ3954">
            <v>33127.040000000001</v>
          </cell>
          <cell r="BA3954">
            <v>287.75</v>
          </cell>
          <cell r="BB3954">
            <v>607.40999999999622</v>
          </cell>
          <cell r="BC3954">
            <v>2325.27</v>
          </cell>
          <cell r="BD3954">
            <v>0</v>
          </cell>
          <cell r="BE3954">
            <v>0</v>
          </cell>
          <cell r="BF3954">
            <v>0</v>
          </cell>
          <cell r="BG3954">
            <v>0</v>
          </cell>
          <cell r="BH3954">
            <v>0</v>
          </cell>
          <cell r="BI3954">
            <v>0</v>
          </cell>
          <cell r="BJ3954">
            <v>0</v>
          </cell>
          <cell r="BK3954">
            <v>0</v>
          </cell>
          <cell r="BL3954">
            <v>0</v>
          </cell>
        </row>
        <row r="3955">
          <cell r="B3955" t="str">
            <v>3.1.05.14</v>
          </cell>
          <cell r="C3955" t="str">
            <v xml:space="preserve">FRETES - TRANSFERENCIAS                           </v>
          </cell>
          <cell r="D3955">
            <v>4</v>
          </cell>
          <cell r="E3955">
            <v>0</v>
          </cell>
          <cell r="F3955">
            <v>0</v>
          </cell>
          <cell r="G3955">
            <v>0</v>
          </cell>
          <cell r="H3955">
            <v>0</v>
          </cell>
          <cell r="I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  <cell r="O3955">
            <v>0</v>
          </cell>
          <cell r="P3955">
            <v>0</v>
          </cell>
          <cell r="Q3955">
            <v>70963.91</v>
          </cell>
          <cell r="R3955">
            <v>136958.51</v>
          </cell>
          <cell r="S3955">
            <v>222470.22</v>
          </cell>
          <cell r="T3955">
            <v>252276.49</v>
          </cell>
          <cell r="U3955">
            <v>297799.46000000002</v>
          </cell>
          <cell r="V3955">
            <v>381489.75</v>
          </cell>
          <cell r="W3955">
            <v>495204.68</v>
          </cell>
          <cell r="X3955">
            <v>556887.49</v>
          </cell>
          <cell r="Y3955">
            <v>627709.17000000004</v>
          </cell>
          <cell r="Z3955">
            <v>803632.02</v>
          </cell>
          <cell r="AA3955">
            <v>1004028.62</v>
          </cell>
          <cell r="AB3955">
            <v>1121625.2</v>
          </cell>
          <cell r="AC3955">
            <v>126202.79</v>
          </cell>
          <cell r="AD3955">
            <v>154528.99</v>
          </cell>
          <cell r="AE3955">
            <v>212844.79999999999</v>
          </cell>
          <cell r="AF3955">
            <v>276020.78999999998</v>
          </cell>
          <cell r="AG3955">
            <v>334719.92</v>
          </cell>
          <cell r="AH3955">
            <v>453754.83</v>
          </cell>
          <cell r="AI3955">
            <v>601648.6</v>
          </cell>
          <cell r="AJ3955">
            <v>710726.5</v>
          </cell>
          <cell r="AK3955">
            <v>844440.82</v>
          </cell>
          <cell r="AL3955">
            <v>1115160.83</v>
          </cell>
          <cell r="AM3955">
            <v>1330083.1299999999</v>
          </cell>
          <cell r="AN3955">
            <v>1547516.23</v>
          </cell>
          <cell r="AO3955">
            <v>72813.67</v>
          </cell>
          <cell r="AP3955">
            <v>179288.51</v>
          </cell>
          <cell r="AQ3955">
            <v>296987.15000000002</v>
          </cell>
          <cell r="AR3955">
            <v>398595.93</v>
          </cell>
          <cell r="AS3955">
            <v>468935.69</v>
          </cell>
          <cell r="AT3955">
            <v>545055.18999999994</v>
          </cell>
          <cell r="AU3955">
            <v>648965.77</v>
          </cell>
          <cell r="AV3955">
            <v>807224.5</v>
          </cell>
          <cell r="AW3955">
            <v>887567.46</v>
          </cell>
          <cell r="AX3955">
            <v>1039008.2</v>
          </cell>
          <cell r="AY3955">
            <v>1136324.69</v>
          </cell>
          <cell r="AZ3955">
            <v>1477506.44</v>
          </cell>
          <cell r="BA3955">
            <v>130020.6</v>
          </cell>
          <cell r="BB3955">
            <v>253438.49</v>
          </cell>
          <cell r="BC3955">
            <v>314041.14</v>
          </cell>
          <cell r="BD3955">
            <v>0</v>
          </cell>
          <cell r="BE3955">
            <v>0</v>
          </cell>
          <cell r="BF3955">
            <v>0</v>
          </cell>
          <cell r="BG3955">
            <v>0</v>
          </cell>
          <cell r="BH3955">
            <v>0</v>
          </cell>
          <cell r="BI3955">
            <v>0</v>
          </cell>
          <cell r="BJ3955">
            <v>0</v>
          </cell>
          <cell r="BK3955">
            <v>0</v>
          </cell>
          <cell r="BL3955">
            <v>0</v>
          </cell>
        </row>
        <row r="3956">
          <cell r="B3956" t="str">
            <v>3.1.05.14.00001</v>
          </cell>
          <cell r="C3956" t="str">
            <v xml:space="preserve">FRETES - TRANSFERENCIAS PJ                        </v>
          </cell>
          <cell r="D3956">
            <v>5</v>
          </cell>
          <cell r="E3956">
            <v>0</v>
          </cell>
          <cell r="F3956">
            <v>0</v>
          </cell>
          <cell r="G3956">
            <v>0</v>
          </cell>
          <cell r="H3956">
            <v>0</v>
          </cell>
          <cell r="I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  <cell r="O3956">
            <v>0</v>
          </cell>
          <cell r="P3956">
            <v>0</v>
          </cell>
          <cell r="AO3956">
            <v>72813.67</v>
          </cell>
          <cell r="AP3956">
            <v>179288.51</v>
          </cell>
          <cell r="AQ3956">
            <v>296987.15000000002</v>
          </cell>
          <cell r="AR3956">
            <v>398595.93</v>
          </cell>
          <cell r="AS3956">
            <v>468935.69</v>
          </cell>
          <cell r="AT3956">
            <v>545055.18999999994</v>
          </cell>
          <cell r="AU3956">
            <v>648965.77</v>
          </cell>
          <cell r="AV3956">
            <v>807224.5</v>
          </cell>
          <cell r="AW3956">
            <v>887567.46</v>
          </cell>
          <cell r="AX3956">
            <v>1039008.2</v>
          </cell>
          <cell r="AY3956">
            <v>1136324.69</v>
          </cell>
          <cell r="AZ3956">
            <v>1477506.44</v>
          </cell>
          <cell r="BA3956">
            <v>130020.6</v>
          </cell>
          <cell r="BB3956">
            <v>253438.49</v>
          </cell>
          <cell r="BC3956">
            <v>314041.14</v>
          </cell>
          <cell r="BD3956">
            <v>0</v>
          </cell>
          <cell r="BE3956">
            <v>0</v>
          </cell>
          <cell r="BF3956">
            <v>0</v>
          </cell>
          <cell r="BG3956">
            <v>0</v>
          </cell>
          <cell r="BH3956">
            <v>0</v>
          </cell>
          <cell r="BI3956">
            <v>0</v>
          </cell>
          <cell r="BJ3956">
            <v>0</v>
          </cell>
          <cell r="BK3956">
            <v>0</v>
          </cell>
          <cell r="BL3956">
            <v>0</v>
          </cell>
        </row>
        <row r="3957">
          <cell r="B3957" t="str">
            <v>3.1.05.14.00002</v>
          </cell>
          <cell r="C3957" t="str">
            <v xml:space="preserve">FRETES - TRANSFERENCIAS PF                        </v>
          </cell>
          <cell r="D3957">
            <v>5</v>
          </cell>
          <cell r="E3957">
            <v>0</v>
          </cell>
          <cell r="F3957">
            <v>0</v>
          </cell>
          <cell r="G3957">
            <v>0</v>
          </cell>
          <cell r="H3957">
            <v>0</v>
          </cell>
          <cell r="I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  <cell r="O3957">
            <v>0</v>
          </cell>
          <cell r="P3957">
            <v>0</v>
          </cell>
          <cell r="AO3957">
            <v>0</v>
          </cell>
          <cell r="AP3957">
            <v>0</v>
          </cell>
          <cell r="AQ3957">
            <v>0</v>
          </cell>
          <cell r="AR3957">
            <v>0</v>
          </cell>
          <cell r="AS3957">
            <v>0</v>
          </cell>
          <cell r="AT3957">
            <v>0</v>
          </cell>
          <cell r="AU3957">
            <v>0</v>
          </cell>
          <cell r="AV3957">
            <v>0</v>
          </cell>
          <cell r="AW3957">
            <v>0</v>
          </cell>
          <cell r="AX3957">
            <v>0</v>
          </cell>
          <cell r="AY3957">
            <v>0</v>
          </cell>
          <cell r="AZ3957">
            <v>0</v>
          </cell>
          <cell r="BA3957">
            <v>0</v>
          </cell>
          <cell r="BB3957">
            <v>0</v>
          </cell>
          <cell r="BC3957">
            <v>0</v>
          </cell>
          <cell r="BD3957">
            <v>0</v>
          </cell>
          <cell r="BE3957">
            <v>0</v>
          </cell>
          <cell r="BF3957">
            <v>0</v>
          </cell>
          <cell r="BG3957">
            <v>0</v>
          </cell>
          <cell r="BH3957">
            <v>0</v>
          </cell>
          <cell r="BI3957">
            <v>0</v>
          </cell>
          <cell r="BJ3957">
            <v>0</v>
          </cell>
          <cell r="BK3957">
            <v>0</v>
          </cell>
          <cell r="BL3957">
            <v>0</v>
          </cell>
        </row>
        <row r="3958">
          <cell r="B3958" t="str">
            <v>3.1.05.15</v>
          </cell>
          <cell r="C3958" t="str">
            <v xml:space="preserve">PRESTACAO DE SERVICO DE VISTORIA EM NAVI          </v>
          </cell>
          <cell r="D3958">
            <v>4</v>
          </cell>
          <cell r="E3958">
            <v>0</v>
          </cell>
          <cell r="F3958">
            <v>0</v>
          </cell>
          <cell r="G3958">
            <v>0</v>
          </cell>
          <cell r="H3958">
            <v>0</v>
          </cell>
          <cell r="I3958">
            <v>0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  <cell r="N3958">
            <v>0</v>
          </cell>
          <cell r="O3958">
            <v>0</v>
          </cell>
          <cell r="P3958">
            <v>0</v>
          </cell>
          <cell r="Q3958">
            <v>3345.88</v>
          </cell>
          <cell r="R3958">
            <v>3906.44</v>
          </cell>
          <cell r="S3958">
            <v>5529.99</v>
          </cell>
          <cell r="T3958">
            <v>6785.88</v>
          </cell>
          <cell r="U3958">
            <v>11057.64</v>
          </cell>
          <cell r="V3958">
            <v>12072.31</v>
          </cell>
          <cell r="W3958">
            <v>14232.44</v>
          </cell>
          <cell r="X3958">
            <v>16010.63</v>
          </cell>
          <cell r="Y3958">
            <v>18549.28</v>
          </cell>
          <cell r="Z3958">
            <v>20704.78</v>
          </cell>
          <cell r="AA3958">
            <v>21873.69</v>
          </cell>
          <cell r="AB3958">
            <v>21990.69</v>
          </cell>
          <cell r="AC3958">
            <v>2018.51</v>
          </cell>
          <cell r="AD3958">
            <v>2787.44</v>
          </cell>
          <cell r="AE3958">
            <v>3824.69</v>
          </cell>
          <cell r="AF3958">
            <v>3913.06</v>
          </cell>
          <cell r="AG3958">
            <v>6908.82</v>
          </cell>
          <cell r="AH3958">
            <v>7979.99</v>
          </cell>
          <cell r="AI3958">
            <v>11316.52</v>
          </cell>
          <cell r="AJ3958">
            <v>13217.01</v>
          </cell>
          <cell r="AK3958">
            <v>20154.099999999999</v>
          </cell>
          <cell r="AL3958">
            <v>27176.27</v>
          </cell>
          <cell r="AM3958">
            <v>37136.58</v>
          </cell>
          <cell r="AN3958">
            <v>42851</v>
          </cell>
          <cell r="AO3958">
            <v>1378.53</v>
          </cell>
          <cell r="AP3958">
            <v>4155.88</v>
          </cell>
          <cell r="AQ3958">
            <v>10895.04</v>
          </cell>
          <cell r="AR3958">
            <v>13025.04</v>
          </cell>
          <cell r="AS3958">
            <v>17381.759999999998</v>
          </cell>
          <cell r="AT3958">
            <v>19881.689999999999</v>
          </cell>
          <cell r="AU3958">
            <v>22758.15</v>
          </cell>
          <cell r="AV3958">
            <v>35077.99</v>
          </cell>
          <cell r="AW3958">
            <v>40922.85</v>
          </cell>
          <cell r="AX3958">
            <v>46271.55</v>
          </cell>
          <cell r="AY3958">
            <v>57250.62</v>
          </cell>
          <cell r="AZ3958">
            <v>63675.96</v>
          </cell>
          <cell r="BA3958">
            <v>2848.77</v>
          </cell>
          <cell r="BB3958">
            <v>7988.63</v>
          </cell>
          <cell r="BC3958">
            <v>11267.61</v>
          </cell>
          <cell r="BD3958">
            <v>0</v>
          </cell>
          <cell r="BE3958">
            <v>0</v>
          </cell>
          <cell r="BF3958">
            <v>0</v>
          </cell>
          <cell r="BG3958">
            <v>0</v>
          </cell>
          <cell r="BH3958">
            <v>0</v>
          </cell>
          <cell r="BI3958">
            <v>0</v>
          </cell>
          <cell r="BJ3958">
            <v>0</v>
          </cell>
          <cell r="BK3958">
            <v>0</v>
          </cell>
          <cell r="BL3958">
            <v>0</v>
          </cell>
        </row>
        <row r="3959">
          <cell r="B3959" t="str">
            <v>3.1.05.15.00001</v>
          </cell>
          <cell r="C3959" t="str">
            <v xml:space="preserve">PRESTACAO DE SERVICO DE VISTORIA EM NAVI          </v>
          </cell>
          <cell r="D3959">
            <v>5</v>
          </cell>
          <cell r="E3959">
            <v>0</v>
          </cell>
          <cell r="F3959">
            <v>0</v>
          </cell>
          <cell r="G3959">
            <v>0</v>
          </cell>
          <cell r="H3959">
            <v>0</v>
          </cell>
          <cell r="I3959">
            <v>0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AO3959">
            <v>1378.53</v>
          </cell>
          <cell r="AP3959">
            <v>4155.88</v>
          </cell>
          <cell r="AQ3959">
            <v>10895.04</v>
          </cell>
          <cell r="AR3959">
            <v>13025.04</v>
          </cell>
          <cell r="AS3959">
            <v>17381.759999999998</v>
          </cell>
          <cell r="AT3959">
            <v>19881.689999999999</v>
          </cell>
          <cell r="AU3959">
            <v>22758.15</v>
          </cell>
          <cell r="AV3959">
            <v>35077.99</v>
          </cell>
          <cell r="AW3959">
            <v>40922.85</v>
          </cell>
          <cell r="AX3959">
            <v>46271.55</v>
          </cell>
          <cell r="AY3959">
            <v>57250.62</v>
          </cell>
          <cell r="AZ3959">
            <v>63675.96</v>
          </cell>
          <cell r="BA3959">
            <v>2848.77</v>
          </cell>
          <cell r="BB3959">
            <v>7988.63</v>
          </cell>
          <cell r="BC3959">
            <v>11267.61</v>
          </cell>
          <cell r="BD3959">
            <v>0</v>
          </cell>
          <cell r="BE3959">
            <v>0</v>
          </cell>
          <cell r="BF3959">
            <v>0</v>
          </cell>
          <cell r="BG3959">
            <v>0</v>
          </cell>
          <cell r="BH3959">
            <v>0</v>
          </cell>
          <cell r="BI3959">
            <v>0</v>
          </cell>
          <cell r="BJ3959">
            <v>0</v>
          </cell>
          <cell r="BK3959">
            <v>0</v>
          </cell>
          <cell r="BL3959">
            <v>0</v>
          </cell>
        </row>
        <row r="3960">
          <cell r="B3960" t="str">
            <v>3.1.05.16</v>
          </cell>
          <cell r="C3960" t="str">
            <v xml:space="preserve">LACRES DE SEGURANCA                               </v>
          </cell>
          <cell r="D3960">
            <v>4</v>
          </cell>
          <cell r="E3960">
            <v>0</v>
          </cell>
          <cell r="F3960">
            <v>0</v>
          </cell>
          <cell r="G3960">
            <v>0</v>
          </cell>
          <cell r="H3960">
            <v>0</v>
          </cell>
          <cell r="I3960">
            <v>0</v>
          </cell>
          <cell r="J3960">
            <v>0</v>
          </cell>
          <cell r="K3960">
            <v>0</v>
          </cell>
          <cell r="L3960">
            <v>0</v>
          </cell>
          <cell r="M3960">
            <v>0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>
            <v>0</v>
          </cell>
          <cell r="S3960">
            <v>0</v>
          </cell>
          <cell r="T3960">
            <v>45.43</v>
          </cell>
          <cell r="U3960">
            <v>85.73</v>
          </cell>
          <cell r="V3960">
            <v>4915.7299999999996</v>
          </cell>
          <cell r="W3960">
            <v>4915.7299999999996</v>
          </cell>
          <cell r="X3960">
            <v>8894.73</v>
          </cell>
          <cell r="Y3960">
            <v>12862.23</v>
          </cell>
          <cell r="Z3960">
            <v>16390.03</v>
          </cell>
          <cell r="AA3960">
            <v>20340.03</v>
          </cell>
          <cell r="AB3960">
            <v>20340.03</v>
          </cell>
          <cell r="AC3960">
            <v>0</v>
          </cell>
          <cell r="AD3960">
            <v>0</v>
          </cell>
          <cell r="AE3960">
            <v>0</v>
          </cell>
          <cell r="AF3960">
            <v>0</v>
          </cell>
          <cell r="AG3960">
            <v>0</v>
          </cell>
          <cell r="AH3960">
            <v>0</v>
          </cell>
          <cell r="AI3960">
            <v>0</v>
          </cell>
          <cell r="AJ3960">
            <v>0</v>
          </cell>
          <cell r="AK3960">
            <v>0</v>
          </cell>
          <cell r="AL3960">
            <v>0</v>
          </cell>
          <cell r="AM3960">
            <v>0</v>
          </cell>
          <cell r="AN3960">
            <v>3600</v>
          </cell>
          <cell r="AO3960">
            <v>0</v>
          </cell>
          <cell r="AP3960">
            <v>850</v>
          </cell>
          <cell r="AQ3960">
            <v>850</v>
          </cell>
          <cell r="AR3960">
            <v>4250</v>
          </cell>
          <cell r="AS3960">
            <v>4250</v>
          </cell>
          <cell r="AT3960">
            <v>4250</v>
          </cell>
          <cell r="AU3960">
            <v>4250</v>
          </cell>
          <cell r="AV3960">
            <v>4250</v>
          </cell>
          <cell r="AW3960">
            <v>9750</v>
          </cell>
          <cell r="AX3960">
            <v>10829.96</v>
          </cell>
          <cell r="AY3960">
            <v>14364.53</v>
          </cell>
          <cell r="AZ3960">
            <v>14364.53</v>
          </cell>
          <cell r="BA3960">
            <v>0</v>
          </cell>
          <cell r="BB3960">
            <v>3403.93</v>
          </cell>
          <cell r="BC3960">
            <v>3403.93</v>
          </cell>
          <cell r="BD3960">
            <v>0</v>
          </cell>
          <cell r="BE3960">
            <v>0</v>
          </cell>
          <cell r="BF3960">
            <v>0</v>
          </cell>
          <cell r="BG3960">
            <v>0</v>
          </cell>
          <cell r="BH3960">
            <v>0</v>
          </cell>
          <cell r="BI3960">
            <v>0</v>
          </cell>
          <cell r="BJ3960">
            <v>0</v>
          </cell>
          <cell r="BK3960">
            <v>0</v>
          </cell>
          <cell r="BL3960">
            <v>0</v>
          </cell>
        </row>
        <row r="3961">
          <cell r="B3961" t="str">
            <v>3.1.05.16.00001</v>
          </cell>
          <cell r="C3961" t="str">
            <v xml:space="preserve">LACRES DE SEGURANCA                               </v>
          </cell>
          <cell r="D3961">
            <v>5</v>
          </cell>
          <cell r="E3961">
            <v>0</v>
          </cell>
          <cell r="F3961">
            <v>0</v>
          </cell>
          <cell r="G3961">
            <v>0</v>
          </cell>
          <cell r="H3961">
            <v>0</v>
          </cell>
          <cell r="I3961">
            <v>0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  <cell r="AO3961">
            <v>0</v>
          </cell>
          <cell r="AP3961">
            <v>850</v>
          </cell>
          <cell r="AQ3961">
            <v>850</v>
          </cell>
          <cell r="AR3961">
            <v>4250</v>
          </cell>
          <cell r="AS3961">
            <v>4250</v>
          </cell>
          <cell r="AT3961">
            <v>4250</v>
          </cell>
          <cell r="AU3961">
            <v>4250</v>
          </cell>
          <cell r="AV3961">
            <v>4250</v>
          </cell>
          <cell r="AW3961">
            <v>9750</v>
          </cell>
          <cell r="AX3961">
            <v>10829.96</v>
          </cell>
          <cell r="AY3961">
            <v>14364.53</v>
          </cell>
          <cell r="AZ3961">
            <v>14364.53</v>
          </cell>
          <cell r="BA3961">
            <v>0</v>
          </cell>
          <cell r="BB3961">
            <v>3403.93</v>
          </cell>
          <cell r="BC3961">
            <v>3403.93</v>
          </cell>
          <cell r="BD3961">
            <v>0</v>
          </cell>
          <cell r="BE3961">
            <v>0</v>
          </cell>
          <cell r="BF3961">
            <v>0</v>
          </cell>
          <cell r="BG3961">
            <v>0</v>
          </cell>
          <cell r="BH3961">
            <v>0</v>
          </cell>
          <cell r="BI3961">
            <v>0</v>
          </cell>
          <cell r="BJ3961">
            <v>0</v>
          </cell>
          <cell r="BK3961">
            <v>0</v>
          </cell>
          <cell r="BL3961">
            <v>0</v>
          </cell>
        </row>
        <row r="3962">
          <cell r="B3962" t="str">
            <v>3.1.05.17</v>
          </cell>
          <cell r="C3962" t="str">
            <v xml:space="preserve">DESPESAS C/ UTILIZACAO DE BAIAS E SERV.E          </v>
          </cell>
          <cell r="D3962">
            <v>4</v>
          </cell>
          <cell r="E3962">
            <v>0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13256.47</v>
          </cell>
          <cell r="R3962">
            <v>26584.959999999999</v>
          </cell>
          <cell r="S3962">
            <v>30816.38</v>
          </cell>
          <cell r="T3962">
            <v>35943.82</v>
          </cell>
          <cell r="U3962">
            <v>37366.410000000003</v>
          </cell>
          <cell r="V3962">
            <v>37366.410000000003</v>
          </cell>
          <cell r="W3962">
            <v>38946.080000000002</v>
          </cell>
          <cell r="X3962">
            <v>40525.75</v>
          </cell>
          <cell r="Y3962">
            <v>40525.75</v>
          </cell>
          <cell r="Z3962">
            <v>41992.69</v>
          </cell>
          <cell r="AA3962">
            <v>59694.65</v>
          </cell>
          <cell r="AB3962">
            <v>60750.32</v>
          </cell>
          <cell r="AC3962">
            <v>1208.58</v>
          </cell>
          <cell r="AD3962">
            <v>1208.58</v>
          </cell>
          <cell r="AE3962">
            <v>7564.01</v>
          </cell>
          <cell r="AF3962">
            <v>7564.01</v>
          </cell>
          <cell r="AG3962">
            <v>5692.91</v>
          </cell>
          <cell r="AH3962">
            <v>5792.91</v>
          </cell>
          <cell r="AI3962">
            <v>5792.91</v>
          </cell>
          <cell r="AJ3962">
            <v>6192.91</v>
          </cell>
          <cell r="AK3962">
            <v>6252.91</v>
          </cell>
          <cell r="AL3962">
            <v>6252.91</v>
          </cell>
          <cell r="AM3962">
            <v>6252.91</v>
          </cell>
          <cell r="AN3962">
            <v>6252.91</v>
          </cell>
          <cell r="AO3962">
            <v>0</v>
          </cell>
          <cell r="AP3962">
            <v>0</v>
          </cell>
          <cell r="AQ3962">
            <v>0</v>
          </cell>
          <cell r="AR3962">
            <v>0</v>
          </cell>
          <cell r="AS3962">
            <v>0</v>
          </cell>
          <cell r="AT3962">
            <v>0</v>
          </cell>
          <cell r="AU3962">
            <v>0</v>
          </cell>
          <cell r="AV3962">
            <v>0</v>
          </cell>
          <cell r="AW3962">
            <v>0</v>
          </cell>
          <cell r="AX3962">
            <v>0</v>
          </cell>
          <cell r="AY3962">
            <v>1235</v>
          </cell>
          <cell r="AZ3962">
            <v>1235</v>
          </cell>
          <cell r="BA3962">
            <v>0</v>
          </cell>
          <cell r="BB3962">
            <v>0</v>
          </cell>
          <cell r="BC3962">
            <v>0</v>
          </cell>
          <cell r="BD3962">
            <v>0</v>
          </cell>
          <cell r="BE3962">
            <v>0</v>
          </cell>
          <cell r="BF3962">
            <v>0</v>
          </cell>
          <cell r="BG3962">
            <v>0</v>
          </cell>
          <cell r="BH3962">
            <v>0</v>
          </cell>
          <cell r="BI3962">
            <v>0</v>
          </cell>
          <cell r="BJ3962">
            <v>0</v>
          </cell>
          <cell r="BK3962">
            <v>0</v>
          </cell>
          <cell r="BL3962">
            <v>0</v>
          </cell>
        </row>
        <row r="3963">
          <cell r="B3963" t="str">
            <v>3.1.05.17.00001</v>
          </cell>
          <cell r="C3963" t="str">
            <v xml:space="preserve">DESPESAS C/ UTILIZACAO DE BAIAS E SERV.E          </v>
          </cell>
          <cell r="D3963">
            <v>5</v>
          </cell>
          <cell r="E3963">
            <v>0</v>
          </cell>
          <cell r="F3963">
            <v>0</v>
          </cell>
          <cell r="G3963">
            <v>0</v>
          </cell>
          <cell r="H3963">
            <v>0</v>
          </cell>
          <cell r="I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  <cell r="O3963">
            <v>0</v>
          </cell>
          <cell r="P3963">
            <v>0</v>
          </cell>
          <cell r="AO3963">
            <v>0</v>
          </cell>
          <cell r="AP3963">
            <v>0</v>
          </cell>
          <cell r="AQ3963">
            <v>0</v>
          </cell>
          <cell r="AR3963">
            <v>0</v>
          </cell>
          <cell r="AS3963">
            <v>0</v>
          </cell>
          <cell r="AT3963">
            <v>0</v>
          </cell>
          <cell r="AU3963">
            <v>0</v>
          </cell>
          <cell r="AV3963">
            <v>0</v>
          </cell>
          <cell r="AW3963">
            <v>0</v>
          </cell>
          <cell r="AX3963">
            <v>0</v>
          </cell>
          <cell r="AY3963">
            <v>1235</v>
          </cell>
          <cell r="AZ3963">
            <v>1235</v>
          </cell>
          <cell r="BA3963">
            <v>0</v>
          </cell>
          <cell r="BB3963">
            <v>0</v>
          </cell>
          <cell r="BC3963">
            <v>0</v>
          </cell>
          <cell r="BD3963">
            <v>0</v>
          </cell>
          <cell r="BE3963">
            <v>0</v>
          </cell>
          <cell r="BF3963">
            <v>0</v>
          </cell>
          <cell r="BG3963">
            <v>0</v>
          </cell>
          <cell r="BH3963">
            <v>0</v>
          </cell>
          <cell r="BI3963">
            <v>0</v>
          </cell>
          <cell r="BJ3963">
            <v>0</v>
          </cell>
          <cell r="BK3963">
            <v>0</v>
          </cell>
          <cell r="BL3963">
            <v>0</v>
          </cell>
        </row>
        <row r="3964">
          <cell r="B3964" t="str">
            <v>3.1.05.18</v>
          </cell>
          <cell r="C3964" t="str">
            <v xml:space="preserve">PRESTACAO SERVICOS - NOTAS FISCAIS PORTO          </v>
          </cell>
          <cell r="D3964">
            <v>4</v>
          </cell>
          <cell r="E3964">
            <v>0</v>
          </cell>
          <cell r="F3964">
            <v>0</v>
          </cell>
          <cell r="G3964">
            <v>0</v>
          </cell>
          <cell r="H3964">
            <v>0</v>
          </cell>
          <cell r="I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  <cell r="O3964">
            <v>0</v>
          </cell>
          <cell r="P3964">
            <v>0</v>
          </cell>
          <cell r="Q3964">
            <v>6469.01</v>
          </cell>
          <cell r="R3964">
            <v>9914.02</v>
          </cell>
          <cell r="S3964">
            <v>11814.02</v>
          </cell>
          <cell r="T3964">
            <v>13814.02</v>
          </cell>
          <cell r="U3964">
            <v>17814.02</v>
          </cell>
          <cell r="V3964">
            <v>21814.02</v>
          </cell>
          <cell r="W3964">
            <v>25814.02</v>
          </cell>
          <cell r="X3964">
            <v>29814.02</v>
          </cell>
          <cell r="Y3964">
            <v>29814.02</v>
          </cell>
          <cell r="Z3964">
            <v>29814.02</v>
          </cell>
          <cell r="AA3964">
            <v>33814.019999999997</v>
          </cell>
          <cell r="AB3964">
            <v>37814.019999999997</v>
          </cell>
          <cell r="AC3964">
            <v>8000</v>
          </cell>
          <cell r="AD3964">
            <v>9200</v>
          </cell>
          <cell r="AE3964">
            <v>10400</v>
          </cell>
          <cell r="AF3964">
            <v>18900</v>
          </cell>
          <cell r="AG3964">
            <v>25800</v>
          </cell>
          <cell r="AH3964">
            <v>30300</v>
          </cell>
          <cell r="AI3964">
            <v>36000</v>
          </cell>
          <cell r="AJ3964">
            <v>41700</v>
          </cell>
          <cell r="AK3964">
            <v>47400</v>
          </cell>
          <cell r="AL3964">
            <v>53100</v>
          </cell>
          <cell r="AM3964">
            <v>63300</v>
          </cell>
          <cell r="AN3964">
            <v>63300</v>
          </cell>
          <cell r="AO3964">
            <v>5700</v>
          </cell>
          <cell r="AP3964">
            <v>11400</v>
          </cell>
          <cell r="AQ3964">
            <v>17100</v>
          </cell>
          <cell r="AR3964">
            <v>23600</v>
          </cell>
          <cell r="AS3964">
            <v>31975</v>
          </cell>
          <cell r="AT3964">
            <v>46275</v>
          </cell>
          <cell r="AU3964">
            <v>55275</v>
          </cell>
          <cell r="AV3964">
            <v>56475</v>
          </cell>
          <cell r="AW3964">
            <v>66209.350000000006</v>
          </cell>
          <cell r="AX3964">
            <v>79426.2</v>
          </cell>
          <cell r="AY3964">
            <v>81926.2</v>
          </cell>
          <cell r="AZ3964">
            <v>95026.2</v>
          </cell>
          <cell r="BA3964">
            <v>7800</v>
          </cell>
          <cell r="BB3964">
            <v>11727.32</v>
          </cell>
          <cell r="BC3964">
            <v>19527.32</v>
          </cell>
          <cell r="BD3964">
            <v>0</v>
          </cell>
          <cell r="BE3964">
            <v>0</v>
          </cell>
          <cell r="BF3964">
            <v>0</v>
          </cell>
          <cell r="BG3964">
            <v>0</v>
          </cell>
          <cell r="BH3964">
            <v>0</v>
          </cell>
          <cell r="BI3964">
            <v>0</v>
          </cell>
          <cell r="BJ3964">
            <v>0</v>
          </cell>
          <cell r="BK3964">
            <v>0</v>
          </cell>
          <cell r="BL3964">
            <v>0</v>
          </cell>
        </row>
        <row r="3965">
          <cell r="B3965" t="str">
            <v>3.1.05.18.00001</v>
          </cell>
          <cell r="C3965" t="str">
            <v xml:space="preserve">PRESTACAO SERVICOS - NOTAS FISCAIS PORTO          </v>
          </cell>
          <cell r="D3965">
            <v>5</v>
          </cell>
          <cell r="E3965">
            <v>0</v>
          </cell>
          <cell r="F3965">
            <v>0</v>
          </cell>
          <cell r="G3965">
            <v>0</v>
          </cell>
          <cell r="H3965">
            <v>0</v>
          </cell>
          <cell r="I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  <cell r="O3965">
            <v>0</v>
          </cell>
          <cell r="P3965">
            <v>0</v>
          </cell>
          <cell r="AO3965">
            <v>5700</v>
          </cell>
          <cell r="AP3965">
            <v>11400</v>
          </cell>
          <cell r="AQ3965">
            <v>17100</v>
          </cell>
          <cell r="AR3965">
            <v>23600</v>
          </cell>
          <cell r="AS3965">
            <v>31975</v>
          </cell>
          <cell r="AT3965">
            <v>46275</v>
          </cell>
          <cell r="AU3965">
            <v>55275</v>
          </cell>
          <cell r="AV3965">
            <v>56475</v>
          </cell>
          <cell r="AW3965">
            <v>66209.350000000006</v>
          </cell>
          <cell r="AX3965">
            <v>79426.2</v>
          </cell>
          <cell r="AY3965">
            <v>81926.2</v>
          </cell>
          <cell r="AZ3965">
            <v>95026.2</v>
          </cell>
          <cell r="BA3965">
            <v>7800</v>
          </cell>
          <cell r="BB3965">
            <v>11727.32</v>
          </cell>
          <cell r="BC3965">
            <v>19527.32</v>
          </cell>
          <cell r="BD3965">
            <v>0</v>
          </cell>
          <cell r="BE3965">
            <v>0</v>
          </cell>
          <cell r="BF3965">
            <v>0</v>
          </cell>
          <cell r="BG3965">
            <v>0</v>
          </cell>
          <cell r="BH3965">
            <v>0</v>
          </cell>
          <cell r="BI3965">
            <v>0</v>
          </cell>
          <cell r="BJ3965">
            <v>0</v>
          </cell>
          <cell r="BK3965">
            <v>0</v>
          </cell>
          <cell r="BL3965">
            <v>0</v>
          </cell>
        </row>
        <row r="3966">
          <cell r="B3966" t="str">
            <v>3.1.05.19</v>
          </cell>
          <cell r="C3966" t="str">
            <v xml:space="preserve">DESPESAS C/ DESVIOS FERROVIARIOS                  </v>
          </cell>
          <cell r="D3966">
            <v>4</v>
          </cell>
          <cell r="E3966">
            <v>0</v>
          </cell>
          <cell r="F3966">
            <v>0</v>
          </cell>
          <cell r="G3966">
            <v>0</v>
          </cell>
          <cell r="H3966">
            <v>0</v>
          </cell>
          <cell r="I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  <cell r="O3966">
            <v>0</v>
          </cell>
          <cell r="P3966">
            <v>0</v>
          </cell>
          <cell r="Q3966">
            <v>131.57</v>
          </cell>
          <cell r="R3966">
            <v>263.14</v>
          </cell>
          <cell r="S3966">
            <v>394.71</v>
          </cell>
          <cell r="T3966">
            <v>526.28</v>
          </cell>
          <cell r="U3966">
            <v>657.85</v>
          </cell>
          <cell r="V3966">
            <v>789.42</v>
          </cell>
          <cell r="W3966">
            <v>920.99</v>
          </cell>
          <cell r="X3966">
            <v>1052.56</v>
          </cell>
          <cell r="Y3966">
            <v>1198.72</v>
          </cell>
          <cell r="Z3966">
            <v>1198.72</v>
          </cell>
          <cell r="AA3966">
            <v>1344.88</v>
          </cell>
          <cell r="AB3966">
            <v>1491.04</v>
          </cell>
          <cell r="AC3966">
            <v>146.16</v>
          </cell>
          <cell r="AD3966">
            <v>438.48</v>
          </cell>
          <cell r="AE3966">
            <v>584.64</v>
          </cell>
          <cell r="AF3966">
            <v>584.64</v>
          </cell>
          <cell r="AG3966">
            <v>876.96</v>
          </cell>
          <cell r="AH3966">
            <v>1023.12</v>
          </cell>
          <cell r="AI3966">
            <v>1169.28</v>
          </cell>
          <cell r="AJ3966">
            <v>1169.28</v>
          </cell>
          <cell r="AK3966">
            <v>1490.8</v>
          </cell>
          <cell r="AL3966">
            <v>1490.8</v>
          </cell>
          <cell r="AM3966">
            <v>1651.56</v>
          </cell>
          <cell r="AN3966">
            <v>1812.32</v>
          </cell>
          <cell r="AO3966">
            <v>321.52</v>
          </cell>
          <cell r="AP3966">
            <v>321.52</v>
          </cell>
          <cell r="AQ3966">
            <v>321.52</v>
          </cell>
          <cell r="AR3966">
            <v>321.52</v>
          </cell>
          <cell r="AS3966">
            <v>321.52</v>
          </cell>
          <cell r="AT3966">
            <v>321.52</v>
          </cell>
          <cell r="AU3966">
            <v>321.52</v>
          </cell>
          <cell r="AV3966">
            <v>321.52</v>
          </cell>
          <cell r="AW3966">
            <v>321.52</v>
          </cell>
          <cell r="AX3966">
            <v>321.52</v>
          </cell>
          <cell r="AY3966">
            <v>321.52</v>
          </cell>
          <cell r="AZ3966">
            <v>321.52</v>
          </cell>
          <cell r="BA3966">
            <v>0</v>
          </cell>
          <cell r="BB3966">
            <v>0</v>
          </cell>
          <cell r="BC3966">
            <v>0</v>
          </cell>
          <cell r="BD3966">
            <v>0</v>
          </cell>
          <cell r="BE3966">
            <v>0</v>
          </cell>
          <cell r="BF3966">
            <v>0</v>
          </cell>
          <cell r="BG3966">
            <v>0</v>
          </cell>
          <cell r="BH3966">
            <v>0</v>
          </cell>
          <cell r="BI3966">
            <v>0</v>
          </cell>
          <cell r="BJ3966">
            <v>0</v>
          </cell>
          <cell r="BK3966">
            <v>0</v>
          </cell>
          <cell r="BL3966">
            <v>0</v>
          </cell>
        </row>
        <row r="3967">
          <cell r="B3967" t="str">
            <v>3.1.05.19.00001</v>
          </cell>
          <cell r="C3967" t="str">
            <v xml:space="preserve">DESPESAS C/ DESVIOS FERROVIARIOS                  </v>
          </cell>
          <cell r="D3967">
            <v>5</v>
          </cell>
          <cell r="E3967">
            <v>0</v>
          </cell>
          <cell r="F3967">
            <v>0</v>
          </cell>
          <cell r="G3967">
            <v>0</v>
          </cell>
          <cell r="H3967">
            <v>0</v>
          </cell>
          <cell r="I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  <cell r="O3967">
            <v>0</v>
          </cell>
          <cell r="P3967">
            <v>0</v>
          </cell>
          <cell r="AO3967">
            <v>321.52</v>
          </cell>
          <cell r="AP3967">
            <v>321.52</v>
          </cell>
          <cell r="AQ3967">
            <v>321.52</v>
          </cell>
          <cell r="AR3967">
            <v>321.52</v>
          </cell>
          <cell r="AS3967">
            <v>321.52</v>
          </cell>
          <cell r="AT3967">
            <v>321.52</v>
          </cell>
          <cell r="AU3967">
            <v>321.52</v>
          </cell>
          <cell r="AV3967">
            <v>321.52</v>
          </cell>
          <cell r="AW3967">
            <v>321.52</v>
          </cell>
          <cell r="AX3967">
            <v>321.52</v>
          </cell>
          <cell r="AY3967">
            <v>321.52</v>
          </cell>
          <cell r="AZ3967">
            <v>321.52</v>
          </cell>
          <cell r="BA3967">
            <v>0</v>
          </cell>
          <cell r="BB3967">
            <v>0</v>
          </cell>
          <cell r="BC3967">
            <v>0</v>
          </cell>
          <cell r="BD3967">
            <v>0</v>
          </cell>
          <cell r="BE3967">
            <v>0</v>
          </cell>
          <cell r="BF3967">
            <v>0</v>
          </cell>
          <cell r="BG3967">
            <v>0</v>
          </cell>
          <cell r="BH3967">
            <v>0</v>
          </cell>
          <cell r="BI3967">
            <v>0</v>
          </cell>
          <cell r="BJ3967">
            <v>0</v>
          </cell>
          <cell r="BK3967">
            <v>0</v>
          </cell>
          <cell r="BL3967">
            <v>0</v>
          </cell>
        </row>
        <row r="3968">
          <cell r="B3968" t="str">
            <v>3.1.05.20</v>
          </cell>
          <cell r="C3968" t="str">
            <v xml:space="preserve">PREST.SERV.CARGA E DESC.PROD.PF                   </v>
          </cell>
          <cell r="D3968">
            <v>4</v>
          </cell>
          <cell r="E3968">
            <v>0</v>
          </cell>
          <cell r="F3968">
            <v>0</v>
          </cell>
          <cell r="G3968">
            <v>0</v>
          </cell>
          <cell r="H3968">
            <v>0</v>
          </cell>
          <cell r="I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  <cell r="O3968">
            <v>0</v>
          </cell>
          <cell r="P3968">
            <v>0</v>
          </cell>
          <cell r="Q3968">
            <v>11035.47</v>
          </cell>
          <cell r="R3968">
            <v>11323.73</v>
          </cell>
          <cell r="S3968">
            <v>11323.73</v>
          </cell>
          <cell r="T3968">
            <v>91863.73</v>
          </cell>
          <cell r="U3968">
            <v>93653.73</v>
          </cell>
          <cell r="V3968">
            <v>197506.61</v>
          </cell>
          <cell r="W3968">
            <v>272576.61</v>
          </cell>
          <cell r="X3968">
            <v>293256.83</v>
          </cell>
          <cell r="Y3968">
            <v>283620.15000000002</v>
          </cell>
          <cell r="Z3968">
            <v>284021.15000000002</v>
          </cell>
          <cell r="AA3968">
            <v>316333.81</v>
          </cell>
          <cell r="AB3968">
            <v>316729.14</v>
          </cell>
          <cell r="AC3968">
            <v>4259.3100000000004</v>
          </cell>
          <cell r="AD3968">
            <v>4919.3100000000004</v>
          </cell>
          <cell r="AE3968">
            <v>9185.31</v>
          </cell>
          <cell r="AF3968">
            <v>10745.31</v>
          </cell>
          <cell r="AG3968">
            <v>11693.31</v>
          </cell>
          <cell r="AH3968">
            <v>11693.31</v>
          </cell>
          <cell r="AI3968">
            <v>11693.31</v>
          </cell>
          <cell r="AJ3968">
            <v>12853.31</v>
          </cell>
          <cell r="AK3968">
            <v>13115.31</v>
          </cell>
          <cell r="AL3968">
            <v>37188.730000000003</v>
          </cell>
          <cell r="AM3968">
            <v>38670.550000000003</v>
          </cell>
          <cell r="AN3968">
            <v>41657.550000000003</v>
          </cell>
          <cell r="AO3968">
            <v>110</v>
          </cell>
          <cell r="AP3968">
            <v>10868.56</v>
          </cell>
          <cell r="AQ3968">
            <v>18072.560000000001</v>
          </cell>
          <cell r="AR3968">
            <v>18182.560000000001</v>
          </cell>
          <cell r="AS3968">
            <v>18682.560000000001</v>
          </cell>
          <cell r="AT3968">
            <v>19229.84</v>
          </cell>
          <cell r="AU3968">
            <v>19229.84</v>
          </cell>
          <cell r="AV3968">
            <v>19529.84</v>
          </cell>
          <cell r="AW3968">
            <v>19529.84</v>
          </cell>
          <cell r="AX3968">
            <v>19629.84</v>
          </cell>
          <cell r="AY3968">
            <v>19679.84</v>
          </cell>
          <cell r="AZ3968">
            <v>19989.84</v>
          </cell>
          <cell r="BA3968">
            <v>400</v>
          </cell>
          <cell r="BB3968">
            <v>750</v>
          </cell>
          <cell r="BC3968">
            <v>850</v>
          </cell>
          <cell r="BD3968">
            <v>0</v>
          </cell>
          <cell r="BE3968">
            <v>0</v>
          </cell>
          <cell r="BF3968">
            <v>0</v>
          </cell>
          <cell r="BG3968">
            <v>0</v>
          </cell>
          <cell r="BH3968">
            <v>0</v>
          </cell>
          <cell r="BI3968">
            <v>0</v>
          </cell>
          <cell r="BJ3968">
            <v>0</v>
          </cell>
          <cell r="BK3968">
            <v>0</v>
          </cell>
          <cell r="BL3968">
            <v>0</v>
          </cell>
        </row>
        <row r="3969">
          <cell r="B3969" t="str">
            <v>3.1.05.20.00001</v>
          </cell>
          <cell r="C3969" t="str">
            <v xml:space="preserve">PREST.SERV.CARGA E DESC.PROD.PF                   </v>
          </cell>
          <cell r="D3969">
            <v>5</v>
          </cell>
          <cell r="E3969">
            <v>0</v>
          </cell>
          <cell r="F3969">
            <v>0</v>
          </cell>
          <cell r="G3969">
            <v>0</v>
          </cell>
          <cell r="H3969">
            <v>0</v>
          </cell>
          <cell r="I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  <cell r="O3969">
            <v>0</v>
          </cell>
          <cell r="P3969">
            <v>0</v>
          </cell>
          <cell r="AO3969">
            <v>110</v>
          </cell>
          <cell r="AP3969">
            <v>10868.56</v>
          </cell>
          <cell r="AQ3969">
            <v>18072.560000000001</v>
          </cell>
          <cell r="AR3969">
            <v>18182.560000000001</v>
          </cell>
          <cell r="AS3969">
            <v>18682.560000000001</v>
          </cell>
          <cell r="AT3969">
            <v>19229.84</v>
          </cell>
          <cell r="AU3969">
            <v>19229.84</v>
          </cell>
          <cell r="AV3969">
            <v>19529.84</v>
          </cell>
          <cell r="AW3969">
            <v>19529.84</v>
          </cell>
          <cell r="AX3969">
            <v>19629.84</v>
          </cell>
          <cell r="AY3969">
            <v>19679.84</v>
          </cell>
          <cell r="AZ3969">
            <v>19989.84</v>
          </cell>
          <cell r="BA3969">
            <v>400</v>
          </cell>
          <cell r="BB3969">
            <v>750</v>
          </cell>
          <cell r="BC3969">
            <v>850</v>
          </cell>
          <cell r="BD3969">
            <v>0</v>
          </cell>
          <cell r="BE3969">
            <v>0</v>
          </cell>
          <cell r="BF3969">
            <v>0</v>
          </cell>
          <cell r="BG3969">
            <v>0</v>
          </cell>
          <cell r="BH3969">
            <v>0</v>
          </cell>
          <cell r="BI3969">
            <v>0</v>
          </cell>
          <cell r="BJ3969">
            <v>0</v>
          </cell>
          <cell r="BK3969">
            <v>0</v>
          </cell>
          <cell r="BL3969">
            <v>0</v>
          </cell>
        </row>
        <row r="3970">
          <cell r="B3970" t="str">
            <v>3.1.05.21</v>
          </cell>
          <cell r="C3970" t="str">
            <v xml:space="preserve">DESPESAS C/ANALISES DE PRODUTOS                   </v>
          </cell>
          <cell r="D3970">
            <v>4</v>
          </cell>
          <cell r="E3970">
            <v>0</v>
          </cell>
          <cell r="F3970">
            <v>0</v>
          </cell>
          <cell r="G3970">
            <v>0</v>
          </cell>
          <cell r="H3970">
            <v>0</v>
          </cell>
          <cell r="I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  <cell r="O3970">
            <v>0</v>
          </cell>
          <cell r="P3970">
            <v>0</v>
          </cell>
          <cell r="Q3970">
            <v>0</v>
          </cell>
          <cell r="R3970">
            <v>0</v>
          </cell>
          <cell r="S3970">
            <v>0</v>
          </cell>
          <cell r="T3970">
            <v>0</v>
          </cell>
          <cell r="U3970">
            <v>0</v>
          </cell>
          <cell r="V3970">
            <v>0</v>
          </cell>
          <cell r="W3970">
            <v>0</v>
          </cell>
          <cell r="X3970">
            <v>0</v>
          </cell>
          <cell r="Y3970">
            <v>0</v>
          </cell>
          <cell r="Z3970">
            <v>1888.03</v>
          </cell>
          <cell r="AA3970">
            <v>2876.03</v>
          </cell>
          <cell r="AB3970">
            <v>2876.03</v>
          </cell>
          <cell r="AC3970">
            <v>0</v>
          </cell>
          <cell r="AD3970">
            <v>0</v>
          </cell>
          <cell r="AE3970">
            <v>0</v>
          </cell>
          <cell r="AF3970">
            <v>0</v>
          </cell>
          <cell r="AG3970">
            <v>160</v>
          </cell>
          <cell r="AH3970">
            <v>160</v>
          </cell>
          <cell r="AI3970">
            <v>211.7</v>
          </cell>
          <cell r="AJ3970">
            <v>211.7</v>
          </cell>
          <cell r="AK3970">
            <v>211.7</v>
          </cell>
          <cell r="AL3970">
            <v>211.7</v>
          </cell>
          <cell r="AM3970">
            <v>211.7</v>
          </cell>
          <cell r="AN3970">
            <v>211.7</v>
          </cell>
          <cell r="AO3970">
            <v>237.6</v>
          </cell>
          <cell r="AP3970">
            <v>475.2</v>
          </cell>
          <cell r="AQ3970">
            <v>475.2</v>
          </cell>
          <cell r="AR3970">
            <v>475.2</v>
          </cell>
          <cell r="AS3970">
            <v>4842.8</v>
          </cell>
          <cell r="AT3970">
            <v>4842.8</v>
          </cell>
          <cell r="AU3970">
            <v>4842.8</v>
          </cell>
          <cell r="AV3970">
            <v>4842.8</v>
          </cell>
          <cell r="AW3970">
            <v>4842.8</v>
          </cell>
          <cell r="AX3970">
            <v>8169.74</v>
          </cell>
          <cell r="AY3970">
            <v>8169.74</v>
          </cell>
          <cell r="AZ3970">
            <v>8169.74</v>
          </cell>
          <cell r="BA3970">
            <v>0</v>
          </cell>
          <cell r="BB3970">
            <v>0</v>
          </cell>
          <cell r="BC3970">
            <v>0</v>
          </cell>
          <cell r="BD3970">
            <v>0</v>
          </cell>
          <cell r="BE3970">
            <v>0</v>
          </cell>
          <cell r="BF3970">
            <v>0</v>
          </cell>
          <cell r="BG3970">
            <v>0</v>
          </cell>
          <cell r="BH3970">
            <v>0</v>
          </cell>
          <cell r="BI3970">
            <v>0</v>
          </cell>
          <cell r="BJ3970">
            <v>0</v>
          </cell>
          <cell r="BK3970">
            <v>0</v>
          </cell>
          <cell r="BL3970">
            <v>0</v>
          </cell>
        </row>
        <row r="3971">
          <cell r="B3971" t="str">
            <v>3.1.05.21.00001</v>
          </cell>
          <cell r="C3971" t="str">
            <v xml:space="preserve">DESPESAS C/ANALISES DE PRODUTOS                   </v>
          </cell>
          <cell r="D3971">
            <v>5</v>
          </cell>
          <cell r="E3971">
            <v>0</v>
          </cell>
          <cell r="F3971">
            <v>0</v>
          </cell>
          <cell r="G3971">
            <v>0</v>
          </cell>
          <cell r="H3971">
            <v>0</v>
          </cell>
          <cell r="I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  <cell r="O3971">
            <v>0</v>
          </cell>
          <cell r="P3971">
            <v>0</v>
          </cell>
          <cell r="AO3971">
            <v>237.6</v>
          </cell>
          <cell r="AP3971">
            <v>475.2</v>
          </cell>
          <cell r="AQ3971">
            <v>475.2</v>
          </cell>
          <cell r="AR3971">
            <v>475.2</v>
          </cell>
          <cell r="AS3971">
            <v>4842.8</v>
          </cell>
          <cell r="AT3971">
            <v>4842.8</v>
          </cell>
          <cell r="AU3971">
            <v>4842.8</v>
          </cell>
          <cell r="AV3971">
            <v>4842.8</v>
          </cell>
          <cell r="AW3971">
            <v>4842.8</v>
          </cell>
          <cell r="AX3971">
            <v>8169.74</v>
          </cell>
          <cell r="AY3971">
            <v>8169.74</v>
          </cell>
          <cell r="AZ3971">
            <v>8169.74</v>
          </cell>
          <cell r="BA3971">
            <v>0</v>
          </cell>
          <cell r="BB3971">
            <v>0</v>
          </cell>
          <cell r="BC3971">
            <v>0</v>
          </cell>
          <cell r="BD3971">
            <v>0</v>
          </cell>
          <cell r="BE3971">
            <v>0</v>
          </cell>
          <cell r="BF3971">
            <v>0</v>
          </cell>
          <cell r="BG3971">
            <v>0</v>
          </cell>
          <cell r="BH3971">
            <v>0</v>
          </cell>
          <cell r="BI3971">
            <v>0</v>
          </cell>
          <cell r="BJ3971">
            <v>0</v>
          </cell>
          <cell r="BK3971">
            <v>0</v>
          </cell>
          <cell r="BL3971">
            <v>0</v>
          </cell>
        </row>
        <row r="3972">
          <cell r="B3972" t="str">
            <v>3.1.05.22</v>
          </cell>
          <cell r="C3972" t="str">
            <v xml:space="preserve">DESPACHANTES ADUANEIROS                           </v>
          </cell>
          <cell r="D3972">
            <v>4</v>
          </cell>
          <cell r="E3972">
            <v>0</v>
          </cell>
          <cell r="F3972">
            <v>0</v>
          </cell>
          <cell r="G3972">
            <v>0</v>
          </cell>
          <cell r="H3972">
            <v>0</v>
          </cell>
          <cell r="I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  <cell r="O3972">
            <v>0</v>
          </cell>
          <cell r="P3972">
            <v>0</v>
          </cell>
          <cell r="Q3972">
            <v>0</v>
          </cell>
          <cell r="R3972">
            <v>0</v>
          </cell>
          <cell r="S3972">
            <v>0</v>
          </cell>
          <cell r="T3972">
            <v>0</v>
          </cell>
          <cell r="U3972">
            <v>0</v>
          </cell>
          <cell r="V3972">
            <v>0</v>
          </cell>
          <cell r="W3972">
            <v>0</v>
          </cell>
          <cell r="X3972">
            <v>0</v>
          </cell>
          <cell r="Y3972">
            <v>0</v>
          </cell>
          <cell r="Z3972">
            <v>0</v>
          </cell>
          <cell r="AA3972">
            <v>0</v>
          </cell>
          <cell r="AB3972">
            <v>0</v>
          </cell>
          <cell r="AC3972">
            <v>0</v>
          </cell>
          <cell r="AD3972">
            <v>0</v>
          </cell>
          <cell r="AE3972">
            <v>0</v>
          </cell>
          <cell r="AF3972">
            <v>0</v>
          </cell>
          <cell r="AG3972">
            <v>3789.21</v>
          </cell>
          <cell r="AH3972">
            <v>9511.08</v>
          </cell>
          <cell r="AI3972">
            <v>11463.91</v>
          </cell>
          <cell r="AJ3972">
            <v>21294.07</v>
          </cell>
          <cell r="AK3972">
            <v>36256.82</v>
          </cell>
          <cell r="AL3972">
            <v>52643.72</v>
          </cell>
          <cell r="AM3972">
            <v>67087.070000000007</v>
          </cell>
          <cell r="AN3972">
            <v>74223.83</v>
          </cell>
          <cell r="AO3972">
            <v>8068.4</v>
          </cell>
          <cell r="AP3972">
            <v>20607.14</v>
          </cell>
          <cell r="AQ3972">
            <v>58096.65</v>
          </cell>
          <cell r="AR3972">
            <v>63314.9</v>
          </cell>
          <cell r="AS3972">
            <v>71068.69</v>
          </cell>
          <cell r="AT3972">
            <v>72857.56</v>
          </cell>
          <cell r="AU3972">
            <v>81500.47</v>
          </cell>
          <cell r="AV3972">
            <v>91553.75</v>
          </cell>
          <cell r="AW3972">
            <v>102110.12</v>
          </cell>
          <cell r="AX3972">
            <v>116376.91</v>
          </cell>
          <cell r="AY3972">
            <v>121080.56</v>
          </cell>
          <cell r="AZ3972">
            <v>137740.60999999999</v>
          </cell>
          <cell r="BA3972">
            <v>249966.91</v>
          </cell>
          <cell r="BB3972">
            <v>331299.90000000002</v>
          </cell>
          <cell r="BC3972">
            <v>351129</v>
          </cell>
          <cell r="BD3972">
            <v>0</v>
          </cell>
          <cell r="BE3972">
            <v>0</v>
          </cell>
          <cell r="BF3972">
            <v>0</v>
          </cell>
          <cell r="BG3972">
            <v>0</v>
          </cell>
          <cell r="BH3972">
            <v>0</v>
          </cell>
          <cell r="BI3972">
            <v>0</v>
          </cell>
          <cell r="BJ3972">
            <v>0</v>
          </cell>
          <cell r="BK3972">
            <v>0</v>
          </cell>
          <cell r="BL3972">
            <v>0</v>
          </cell>
        </row>
        <row r="3973">
          <cell r="B3973" t="str">
            <v>3.1.05.22.00001</v>
          </cell>
          <cell r="C3973" t="str">
            <v xml:space="preserve">DESPACHANTES ADUANEIROS                           </v>
          </cell>
          <cell r="D3973">
            <v>5</v>
          </cell>
          <cell r="E3973">
            <v>0</v>
          </cell>
          <cell r="F3973">
            <v>0</v>
          </cell>
          <cell r="G3973">
            <v>0</v>
          </cell>
          <cell r="H3973">
            <v>0</v>
          </cell>
          <cell r="I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  <cell r="O3973">
            <v>0</v>
          </cell>
          <cell r="P3973">
            <v>0</v>
          </cell>
          <cell r="AO3973">
            <v>8068.4</v>
          </cell>
          <cell r="AP3973">
            <v>20607.14</v>
          </cell>
          <cell r="AQ3973">
            <v>58096.65</v>
          </cell>
          <cell r="AR3973">
            <v>63314.9</v>
          </cell>
          <cell r="AS3973">
            <v>71068.69</v>
          </cell>
          <cell r="AT3973">
            <v>72857.56</v>
          </cell>
          <cell r="AU3973">
            <v>81500.47</v>
          </cell>
          <cell r="AV3973">
            <v>91553.75</v>
          </cell>
          <cell r="AW3973">
            <v>102110.12</v>
          </cell>
          <cell r="AX3973">
            <v>116376.91</v>
          </cell>
          <cell r="AY3973">
            <v>121080.56</v>
          </cell>
          <cell r="AZ3973">
            <v>137740.60999999999</v>
          </cell>
          <cell r="BA3973">
            <v>249966.91</v>
          </cell>
          <cell r="BB3973">
            <v>331299.90000000002</v>
          </cell>
          <cell r="BC3973">
            <v>351129</v>
          </cell>
          <cell r="BD3973">
            <v>0</v>
          </cell>
          <cell r="BE3973">
            <v>0</v>
          </cell>
          <cell r="BF3973">
            <v>0</v>
          </cell>
          <cell r="BG3973">
            <v>0</v>
          </cell>
          <cell r="BH3973">
            <v>0</v>
          </cell>
          <cell r="BI3973">
            <v>0</v>
          </cell>
          <cell r="BJ3973">
            <v>0</v>
          </cell>
          <cell r="BK3973">
            <v>0</v>
          </cell>
          <cell r="BL3973">
            <v>0</v>
          </cell>
        </row>
        <row r="3974">
          <cell r="B3974" t="str">
            <v>3.1.05.23</v>
          </cell>
          <cell r="C3974" t="str">
            <v xml:space="preserve">PREST. SERV. CONFER. DEMURRAGE/DESPACHT.          </v>
          </cell>
          <cell r="D3974">
            <v>4</v>
          </cell>
          <cell r="E3974">
            <v>0</v>
          </cell>
          <cell r="F3974">
            <v>0</v>
          </cell>
          <cell r="G3974">
            <v>0</v>
          </cell>
          <cell r="H3974">
            <v>0</v>
          </cell>
          <cell r="I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  <cell r="O3974">
            <v>0</v>
          </cell>
          <cell r="P3974">
            <v>0</v>
          </cell>
          <cell r="AO3974">
            <v>0</v>
          </cell>
          <cell r="AP3974">
            <v>0</v>
          </cell>
          <cell r="AQ3974">
            <v>0</v>
          </cell>
          <cell r="AR3974">
            <v>0</v>
          </cell>
          <cell r="AS3974">
            <v>0</v>
          </cell>
          <cell r="AT3974">
            <v>0</v>
          </cell>
          <cell r="AU3974">
            <v>0</v>
          </cell>
          <cell r="AV3974">
            <v>0</v>
          </cell>
          <cell r="AW3974">
            <v>1200</v>
          </cell>
          <cell r="AX3974">
            <v>1200</v>
          </cell>
          <cell r="AY3974">
            <v>2600</v>
          </cell>
          <cell r="AZ3974">
            <v>3845.6</v>
          </cell>
          <cell r="BA3974">
            <v>1200</v>
          </cell>
          <cell r="BB3974">
            <v>2400</v>
          </cell>
          <cell r="BC3974">
            <v>3600</v>
          </cell>
          <cell r="BD3974">
            <v>0</v>
          </cell>
          <cell r="BE3974">
            <v>0</v>
          </cell>
          <cell r="BF3974">
            <v>0</v>
          </cell>
          <cell r="BG3974">
            <v>0</v>
          </cell>
          <cell r="BH3974">
            <v>0</v>
          </cell>
          <cell r="BI3974">
            <v>0</v>
          </cell>
          <cell r="BJ3974">
            <v>0</v>
          </cell>
          <cell r="BK3974">
            <v>0</v>
          </cell>
          <cell r="BL3974">
            <v>0</v>
          </cell>
        </row>
        <row r="3975">
          <cell r="B3975" t="str">
            <v>3.1.05.23.00001</v>
          </cell>
          <cell r="C3975" t="str">
            <v xml:space="preserve">PREST. SERV. CONFER. DEMURRAGE/DESPACHT.          </v>
          </cell>
          <cell r="D3975">
            <v>5</v>
          </cell>
          <cell r="E3975">
            <v>0</v>
          </cell>
          <cell r="F3975">
            <v>0</v>
          </cell>
          <cell r="G3975">
            <v>0</v>
          </cell>
          <cell r="H3975">
            <v>0</v>
          </cell>
          <cell r="I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  <cell r="O3975">
            <v>0</v>
          </cell>
          <cell r="P3975">
            <v>0</v>
          </cell>
          <cell r="AO3975">
            <v>0</v>
          </cell>
          <cell r="AP3975">
            <v>0</v>
          </cell>
          <cell r="AQ3975">
            <v>0</v>
          </cell>
          <cell r="AR3975">
            <v>0</v>
          </cell>
          <cell r="AS3975">
            <v>0</v>
          </cell>
          <cell r="AT3975">
            <v>0</v>
          </cell>
          <cell r="AU3975">
            <v>0</v>
          </cell>
          <cell r="AV3975">
            <v>0</v>
          </cell>
          <cell r="AW3975">
            <v>1200</v>
          </cell>
          <cell r="AX3975">
            <v>1200</v>
          </cell>
          <cell r="AY3975">
            <v>2600</v>
          </cell>
          <cell r="AZ3975">
            <v>3845.6</v>
          </cell>
          <cell r="BA3975">
            <v>1200</v>
          </cell>
          <cell r="BB3975">
            <v>2400</v>
          </cell>
          <cell r="BC3975">
            <v>3600</v>
          </cell>
          <cell r="BD3975">
            <v>0</v>
          </cell>
          <cell r="BE3975">
            <v>0</v>
          </cell>
          <cell r="BF3975">
            <v>0</v>
          </cell>
          <cell r="BG3975">
            <v>0</v>
          </cell>
          <cell r="BH3975">
            <v>0</v>
          </cell>
          <cell r="BI3975">
            <v>0</v>
          </cell>
          <cell r="BJ3975">
            <v>0</v>
          </cell>
          <cell r="BK3975">
            <v>0</v>
          </cell>
          <cell r="BL3975">
            <v>0</v>
          </cell>
        </row>
        <row r="3976">
          <cell r="B3976" t="str">
            <v>3.1.05.24</v>
          </cell>
          <cell r="C3976" t="str">
            <v xml:space="preserve">ALUGUEIS/ESTADIAS DE FRETES E CONTAINERS          </v>
          </cell>
          <cell r="D3976">
            <v>4</v>
          </cell>
          <cell r="E3976">
            <v>0</v>
          </cell>
          <cell r="F3976">
            <v>0</v>
          </cell>
          <cell r="G3976">
            <v>0</v>
          </cell>
          <cell r="H3976">
            <v>0</v>
          </cell>
          <cell r="I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  <cell r="O3976">
            <v>0</v>
          </cell>
          <cell r="P3976">
            <v>0</v>
          </cell>
          <cell r="AO3976">
            <v>0</v>
          </cell>
          <cell r="AP3976">
            <v>0</v>
          </cell>
          <cell r="AQ3976">
            <v>0</v>
          </cell>
          <cell r="AR3976">
            <v>0</v>
          </cell>
          <cell r="AS3976">
            <v>0</v>
          </cell>
          <cell r="AT3976">
            <v>0</v>
          </cell>
          <cell r="AU3976">
            <v>0</v>
          </cell>
          <cell r="AV3976">
            <v>0</v>
          </cell>
          <cell r="AW3976">
            <v>0</v>
          </cell>
          <cell r="AX3976">
            <v>11493.12</v>
          </cell>
          <cell r="AY3976">
            <v>113831.06</v>
          </cell>
          <cell r="AZ3976">
            <v>199255.21</v>
          </cell>
          <cell r="BA3976">
            <v>3655.2400000000198</v>
          </cell>
          <cell r="BB3976">
            <v>3655.2400000000198</v>
          </cell>
          <cell r="BC3976">
            <v>3655.2400000000198</v>
          </cell>
          <cell r="BD3976">
            <v>0</v>
          </cell>
          <cell r="BE3976">
            <v>0</v>
          </cell>
          <cell r="BF3976">
            <v>0</v>
          </cell>
          <cell r="BG3976">
            <v>0</v>
          </cell>
          <cell r="BH3976">
            <v>0</v>
          </cell>
          <cell r="BI3976">
            <v>0</v>
          </cell>
          <cell r="BJ3976">
            <v>0</v>
          </cell>
          <cell r="BK3976">
            <v>0</v>
          </cell>
          <cell r="BL3976">
            <v>0</v>
          </cell>
        </row>
        <row r="3977">
          <cell r="B3977" t="str">
            <v>3.1.05.24.00001</v>
          </cell>
          <cell r="C3977" t="str">
            <v xml:space="preserve">ALUGUEIS/ESTADIAS DE FRETES E CONTAINERS          </v>
          </cell>
          <cell r="D3977">
            <v>5</v>
          </cell>
          <cell r="E3977">
            <v>0</v>
          </cell>
          <cell r="F3977">
            <v>0</v>
          </cell>
          <cell r="G3977">
            <v>0</v>
          </cell>
          <cell r="H3977">
            <v>0</v>
          </cell>
          <cell r="I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  <cell r="O3977">
            <v>0</v>
          </cell>
          <cell r="P3977">
            <v>0</v>
          </cell>
          <cell r="AO3977">
            <v>0</v>
          </cell>
          <cell r="AP3977">
            <v>0</v>
          </cell>
          <cell r="AQ3977">
            <v>0</v>
          </cell>
          <cell r="AR3977">
            <v>0</v>
          </cell>
          <cell r="AS3977">
            <v>0</v>
          </cell>
          <cell r="AT3977">
            <v>0</v>
          </cell>
          <cell r="AU3977">
            <v>0</v>
          </cell>
          <cell r="AV3977">
            <v>0</v>
          </cell>
          <cell r="AW3977">
            <v>0</v>
          </cell>
          <cell r="AX3977">
            <v>11493.12</v>
          </cell>
          <cell r="AY3977">
            <v>113831.06</v>
          </cell>
          <cell r="AZ3977">
            <v>199255.21</v>
          </cell>
          <cell r="BA3977">
            <v>3655.2400000000198</v>
          </cell>
          <cell r="BB3977">
            <v>3655.2400000000198</v>
          </cell>
          <cell r="BC3977">
            <v>3655.2400000000198</v>
          </cell>
          <cell r="BD3977">
            <v>0</v>
          </cell>
          <cell r="BE3977">
            <v>0</v>
          </cell>
          <cell r="BF3977">
            <v>0</v>
          </cell>
          <cell r="BG3977">
            <v>0</v>
          </cell>
          <cell r="BH3977">
            <v>0</v>
          </cell>
          <cell r="BI3977">
            <v>0</v>
          </cell>
          <cell r="BJ3977">
            <v>0</v>
          </cell>
          <cell r="BK3977">
            <v>0</v>
          </cell>
          <cell r="BL3977">
            <v>0</v>
          </cell>
        </row>
        <row r="3978">
          <cell r="B3978" t="str">
            <v>3.2</v>
          </cell>
          <cell r="C3978" t="str">
            <v xml:space="preserve">DESPESAS OPERACIONAIS                             </v>
          </cell>
          <cell r="D3978">
            <v>2</v>
          </cell>
          <cell r="E3978">
            <v>0</v>
          </cell>
          <cell r="F3978">
            <v>0</v>
          </cell>
          <cell r="G3978">
            <v>0</v>
          </cell>
          <cell r="H3978">
            <v>0</v>
          </cell>
          <cell r="I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  <cell r="O3978">
            <v>0</v>
          </cell>
          <cell r="P3978">
            <v>0</v>
          </cell>
          <cell r="Q3978">
            <v>4395444.2300000004</v>
          </cell>
          <cell r="R3978">
            <v>14417600.33</v>
          </cell>
          <cell r="S3978">
            <v>28095506.670000002</v>
          </cell>
          <cell r="T3978">
            <v>33444211.719999999</v>
          </cell>
          <cell r="U3978">
            <v>42531149.490000002</v>
          </cell>
          <cell r="V3978">
            <v>42636702.810000002</v>
          </cell>
          <cell r="W3978">
            <v>53740994.390000001</v>
          </cell>
          <cell r="X3978">
            <v>62522210.090000004</v>
          </cell>
          <cell r="Y3978">
            <v>70826664.719999999</v>
          </cell>
          <cell r="Z3978">
            <v>79078410.680000007</v>
          </cell>
          <cell r="AA3978">
            <v>77141035.530000001</v>
          </cell>
          <cell r="AB3978">
            <v>73360246.679999992</v>
          </cell>
          <cell r="AC3978">
            <v>7748487.1699999999</v>
          </cell>
          <cell r="AD3978">
            <v>9176135.3499999996</v>
          </cell>
          <cell r="AE3978">
            <v>9973397.8300000001</v>
          </cell>
          <cell r="AF3978">
            <v>16408503.120000001</v>
          </cell>
          <cell r="AG3978">
            <v>25694895.020000003</v>
          </cell>
          <cell r="AH3978">
            <v>37635403.540000007</v>
          </cell>
          <cell r="AI3978">
            <v>61097448.050000012</v>
          </cell>
          <cell r="AJ3978">
            <v>51898051.000000015</v>
          </cell>
          <cell r="AK3978">
            <v>115719865.80000001</v>
          </cell>
          <cell r="AL3978">
            <v>108145443.67000002</v>
          </cell>
          <cell r="AM3978">
            <v>116269426.91000001</v>
          </cell>
          <cell r="AN3978">
            <v>109310483.80000001</v>
          </cell>
          <cell r="AO3978">
            <v>-7717746.5199999996</v>
          </cell>
          <cell r="AP3978">
            <v>2020697.77</v>
          </cell>
          <cell r="AQ3978">
            <v>2372380.58</v>
          </cell>
          <cell r="AR3978">
            <v>-403666.7</v>
          </cell>
          <cell r="AS3978">
            <v>11437359.720000001</v>
          </cell>
          <cell r="AT3978">
            <v>22896417.34</v>
          </cell>
          <cell r="AU3978">
            <v>35450977.950000003</v>
          </cell>
          <cell r="AV3978">
            <v>47540344.399999999</v>
          </cell>
          <cell r="AW3978">
            <v>59906510.280000001</v>
          </cell>
          <cell r="AX3978">
            <v>82296682.739999995</v>
          </cell>
          <cell r="AY3978">
            <v>101347050.14</v>
          </cell>
          <cell r="AZ3978">
            <v>121717110.76000001</v>
          </cell>
          <cell r="BA3978">
            <v>14956330.989999995</v>
          </cell>
          <cell r="BB3978">
            <v>21444405.37999998</v>
          </cell>
          <cell r="BC3978">
            <v>28181254.62999998</v>
          </cell>
          <cell r="BD3978">
            <v>0</v>
          </cell>
          <cell r="BE3978">
            <v>0</v>
          </cell>
          <cell r="BF3978">
            <v>0</v>
          </cell>
          <cell r="BG3978">
            <v>0</v>
          </cell>
          <cell r="BH3978">
            <v>0</v>
          </cell>
          <cell r="BI3978">
            <v>0</v>
          </cell>
          <cell r="BJ3978">
            <v>0</v>
          </cell>
          <cell r="BK3978">
            <v>0</v>
          </cell>
          <cell r="BL3978">
            <v>0</v>
          </cell>
        </row>
        <row r="3979">
          <cell r="A3979">
            <v>66</v>
          </cell>
          <cell r="B3979" t="str">
            <v>3.2.01</v>
          </cell>
          <cell r="C3979" t="str">
            <v xml:space="preserve">DESPESAS COMERCIAIS                               </v>
          </cell>
          <cell r="D3979">
            <v>3</v>
          </cell>
          <cell r="E3979">
            <v>0</v>
          </cell>
          <cell r="F3979">
            <v>0</v>
          </cell>
          <cell r="G3979">
            <v>0</v>
          </cell>
          <cell r="H3979">
            <v>0</v>
          </cell>
          <cell r="I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  <cell r="O3979">
            <v>0</v>
          </cell>
          <cell r="P3979">
            <v>0</v>
          </cell>
          <cell r="Q3979">
            <v>507978.58</v>
          </cell>
          <cell r="R3979">
            <v>2159145.56</v>
          </cell>
          <cell r="S3979">
            <v>3795259.45</v>
          </cell>
          <cell r="T3979">
            <v>4969270.3</v>
          </cell>
          <cell r="U3979">
            <v>6438522.5300000003</v>
          </cell>
          <cell r="V3979">
            <v>8212600.5700000003</v>
          </cell>
          <cell r="W3979">
            <v>10916425.949999999</v>
          </cell>
          <cell r="X3979">
            <v>14611439.699999999</v>
          </cell>
          <cell r="Y3979">
            <v>20247053.289999999</v>
          </cell>
          <cell r="Z3979">
            <v>23846828.109999999</v>
          </cell>
          <cell r="AA3979">
            <v>27824077.82</v>
          </cell>
          <cell r="AB3979">
            <v>30334633.250000007</v>
          </cell>
          <cell r="AC3979">
            <v>2004278.33</v>
          </cell>
          <cell r="AD3979">
            <v>4007772.52</v>
          </cell>
          <cell r="AE3979">
            <v>5614489.3799999999</v>
          </cell>
          <cell r="AF3979">
            <v>7193407.5999999996</v>
          </cell>
          <cell r="AG3979">
            <v>8951897.5899999999</v>
          </cell>
          <cell r="AH3979">
            <v>10842199.58</v>
          </cell>
          <cell r="AI3979">
            <v>13469293.390000001</v>
          </cell>
          <cell r="AJ3979">
            <v>17654227.539999999</v>
          </cell>
          <cell r="AK3979">
            <v>22701161.949999999</v>
          </cell>
          <cell r="AL3979">
            <v>29110929.649999999</v>
          </cell>
          <cell r="AM3979">
            <v>34071282.68</v>
          </cell>
          <cell r="AN3979">
            <v>39470087.920000002</v>
          </cell>
          <cell r="AO3979">
            <v>2694999.92</v>
          </cell>
          <cell r="AP3979">
            <v>5784746.6600000001</v>
          </cell>
          <cell r="AQ3979">
            <v>9560285.4600000009</v>
          </cell>
          <cell r="AR3979">
            <v>12548467.140000001</v>
          </cell>
          <cell r="AS3979">
            <v>15366847.710000001</v>
          </cell>
          <cell r="AT3979">
            <v>19371306.170000002</v>
          </cell>
          <cell r="AU3979">
            <v>25292353.010000002</v>
          </cell>
          <cell r="AV3979">
            <v>31859982.539999999</v>
          </cell>
          <cell r="AW3979">
            <v>42131362.619999997</v>
          </cell>
          <cell r="AX3979">
            <v>55417698.630000003</v>
          </cell>
          <cell r="AY3979">
            <v>64893655.32</v>
          </cell>
          <cell r="AZ3979">
            <v>77314949.959999993</v>
          </cell>
          <cell r="BA3979">
            <v>5506195.0700000077</v>
          </cell>
          <cell r="BB3979">
            <v>9758231.200000003</v>
          </cell>
          <cell r="BC3979">
            <v>13299831.420000002</v>
          </cell>
          <cell r="BD3979">
            <v>0</v>
          </cell>
          <cell r="BE3979">
            <v>0</v>
          </cell>
          <cell r="BF3979">
            <v>0</v>
          </cell>
          <cell r="BG3979">
            <v>0</v>
          </cell>
          <cell r="BH3979">
            <v>0</v>
          </cell>
          <cell r="BI3979">
            <v>0</v>
          </cell>
          <cell r="BJ3979">
            <v>0</v>
          </cell>
          <cell r="BK3979">
            <v>0</v>
          </cell>
          <cell r="BL3979">
            <v>0</v>
          </cell>
        </row>
        <row r="3980">
          <cell r="B3980" t="str">
            <v>3.2.01.01</v>
          </cell>
          <cell r="C3980" t="str">
            <v xml:space="preserve">COMISSOES S/ VENDAS                               </v>
          </cell>
          <cell r="D3980">
            <v>4</v>
          </cell>
          <cell r="E3980">
            <v>0</v>
          </cell>
          <cell r="F3980">
            <v>0</v>
          </cell>
          <cell r="G3980">
            <v>0</v>
          </cell>
          <cell r="H3980">
            <v>0</v>
          </cell>
          <cell r="I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  <cell r="O3980">
            <v>0</v>
          </cell>
          <cell r="P3980">
            <v>0</v>
          </cell>
          <cell r="Q3980">
            <v>-553741.02</v>
          </cell>
          <cell r="R3980">
            <v>138117.99</v>
          </cell>
          <cell r="S3980">
            <v>657591.31000000006</v>
          </cell>
          <cell r="T3980">
            <v>1215635.5900000001</v>
          </cell>
          <cell r="U3980">
            <v>1583583.15</v>
          </cell>
          <cell r="V3980">
            <v>2044251.76</v>
          </cell>
          <cell r="W3980">
            <v>2657373.96</v>
          </cell>
          <cell r="X3980">
            <v>3506568.69</v>
          </cell>
          <cell r="Y3980">
            <v>5191150.3600000003</v>
          </cell>
          <cell r="Z3980">
            <v>6305378.6200000001</v>
          </cell>
          <cell r="AA3980">
            <v>7681002.0999999996</v>
          </cell>
          <cell r="AB3980">
            <v>8703681.6300000008</v>
          </cell>
          <cell r="AC3980">
            <v>630182.21</v>
          </cell>
          <cell r="AD3980">
            <v>1223673.28</v>
          </cell>
          <cell r="AE3980">
            <v>1724214.02</v>
          </cell>
          <cell r="AF3980">
            <v>2144589.31</v>
          </cell>
          <cell r="AG3980">
            <v>2627412.08</v>
          </cell>
          <cell r="AH3980">
            <v>3212071.8</v>
          </cell>
          <cell r="AI3980">
            <v>3841372.24</v>
          </cell>
          <cell r="AJ3980">
            <v>4659197.12</v>
          </cell>
          <cell r="AK3980">
            <v>5661502.8100000005</v>
          </cell>
          <cell r="AL3980">
            <v>7076163.7600000007</v>
          </cell>
          <cell r="AM3980">
            <v>8760772.8800000008</v>
          </cell>
          <cell r="AN3980">
            <v>10560176.16</v>
          </cell>
          <cell r="AO3980">
            <v>1001463.32</v>
          </cell>
          <cell r="AP3980">
            <v>1947505.58</v>
          </cell>
          <cell r="AQ3980">
            <v>3021741.58</v>
          </cell>
          <cell r="AR3980">
            <v>4071473.83</v>
          </cell>
          <cell r="AS3980">
            <v>4950637.05</v>
          </cell>
          <cell r="AT3980">
            <v>5949676.3300000001</v>
          </cell>
          <cell r="AU3980">
            <v>7216276.1299999999</v>
          </cell>
          <cell r="AV3980">
            <v>8611365.6500000004</v>
          </cell>
          <cell r="AW3980">
            <v>10434855.789999999</v>
          </cell>
          <cell r="AX3980">
            <v>12977452.74</v>
          </cell>
          <cell r="AY3980">
            <v>15640149.289999999</v>
          </cell>
          <cell r="AZ3980">
            <v>19743449.780000001</v>
          </cell>
          <cell r="BA3980">
            <v>1847867.28</v>
          </cell>
          <cell r="BB3980">
            <v>3614793.43</v>
          </cell>
          <cell r="BC3980">
            <v>4995758.17</v>
          </cell>
          <cell r="BD3980">
            <v>0</v>
          </cell>
          <cell r="BE3980">
            <v>0</v>
          </cell>
          <cell r="BF3980">
            <v>0</v>
          </cell>
          <cell r="BG3980">
            <v>0</v>
          </cell>
          <cell r="BH3980">
            <v>0</v>
          </cell>
          <cell r="BI3980">
            <v>0</v>
          </cell>
          <cell r="BJ3980">
            <v>0</v>
          </cell>
          <cell r="BK3980">
            <v>0</v>
          </cell>
          <cell r="BL3980">
            <v>0</v>
          </cell>
        </row>
        <row r="3981">
          <cell r="B3981" t="str">
            <v>3.2.01.01.00001</v>
          </cell>
          <cell r="C3981" t="str">
            <v xml:space="preserve">COMISSOES S/ VENDAS                               </v>
          </cell>
          <cell r="D3981">
            <v>5</v>
          </cell>
          <cell r="E3981">
            <v>0</v>
          </cell>
          <cell r="F3981">
            <v>0</v>
          </cell>
          <cell r="G3981">
            <v>0</v>
          </cell>
          <cell r="H3981">
            <v>0</v>
          </cell>
          <cell r="I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AO3981">
            <v>1001463.32</v>
          </cell>
          <cell r="AP3981">
            <v>1947505.58</v>
          </cell>
          <cell r="AQ3981">
            <v>3021741.58</v>
          </cell>
          <cell r="AR3981">
            <v>4071473.83</v>
          </cell>
          <cell r="AS3981">
            <v>4950637.05</v>
          </cell>
          <cell r="AT3981">
            <v>5949676.3300000001</v>
          </cell>
          <cell r="AU3981">
            <v>7216276.1299999999</v>
          </cell>
          <cell r="AV3981">
            <v>8611365.6500000004</v>
          </cell>
          <cell r="AW3981">
            <v>10434855.789999999</v>
          </cell>
          <cell r="AX3981">
            <v>12977452.74</v>
          </cell>
          <cell r="AY3981">
            <v>15640149.289999999</v>
          </cell>
          <cell r="AZ3981">
            <v>19743449.780000001</v>
          </cell>
          <cell r="BA3981">
            <v>1847867.28</v>
          </cell>
          <cell r="BB3981">
            <v>3614793.43</v>
          </cell>
          <cell r="BC3981">
            <v>4995758.17</v>
          </cell>
          <cell r="BD3981">
            <v>0</v>
          </cell>
          <cell r="BE3981">
            <v>0</v>
          </cell>
          <cell r="BF3981">
            <v>0</v>
          </cell>
          <cell r="BG3981">
            <v>0</v>
          </cell>
          <cell r="BH3981">
            <v>0</v>
          </cell>
          <cell r="BI3981">
            <v>0</v>
          </cell>
          <cell r="BJ3981">
            <v>0</v>
          </cell>
          <cell r="BK3981">
            <v>0</v>
          </cell>
          <cell r="BL3981">
            <v>0</v>
          </cell>
        </row>
        <row r="3982">
          <cell r="B3982" t="str">
            <v>3.2.01.02</v>
          </cell>
          <cell r="C3982" t="str">
            <v xml:space="preserve">ENCARGOS SOCIAIS S/ COMISSOES                     </v>
          </cell>
          <cell r="D3982">
            <v>4</v>
          </cell>
          <cell r="E3982">
            <v>0</v>
          </cell>
          <cell r="F3982">
            <v>0</v>
          </cell>
          <cell r="G3982">
            <v>0</v>
          </cell>
          <cell r="H3982">
            <v>0</v>
          </cell>
          <cell r="I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  <cell r="O3982">
            <v>0</v>
          </cell>
          <cell r="P3982">
            <v>0</v>
          </cell>
          <cell r="Q3982">
            <v>32717.82</v>
          </cell>
          <cell r="R3982">
            <v>68873.919999999998</v>
          </cell>
          <cell r="S3982">
            <v>91579.8</v>
          </cell>
          <cell r="T3982">
            <v>112671.66</v>
          </cell>
          <cell r="U3982">
            <v>127462.04</v>
          </cell>
          <cell r="V3982">
            <v>148686.01</v>
          </cell>
          <cell r="W3982">
            <v>178559.62</v>
          </cell>
          <cell r="X3982">
            <v>213402.38</v>
          </cell>
          <cell r="Y3982">
            <v>258797.33</v>
          </cell>
          <cell r="Z3982">
            <v>324005.82</v>
          </cell>
          <cell r="AA3982">
            <v>422907.08</v>
          </cell>
          <cell r="AB3982">
            <v>474681.75</v>
          </cell>
          <cell r="AC3982">
            <v>31089.73</v>
          </cell>
          <cell r="AD3982">
            <v>71191.58</v>
          </cell>
          <cell r="AE3982">
            <v>100222.36</v>
          </cell>
          <cell r="AF3982">
            <v>119242.69</v>
          </cell>
          <cell r="AG3982">
            <v>136918.97</v>
          </cell>
          <cell r="AH3982">
            <v>155256.5</v>
          </cell>
          <cell r="AI3982">
            <v>171697.93</v>
          </cell>
          <cell r="AJ3982">
            <v>191764.46</v>
          </cell>
          <cell r="AK3982">
            <v>219072.06</v>
          </cell>
          <cell r="AL3982">
            <v>282187.77</v>
          </cell>
          <cell r="AM3982">
            <v>360305.13</v>
          </cell>
          <cell r="AN3982">
            <v>426724.12</v>
          </cell>
          <cell r="AO3982">
            <v>59711.22</v>
          </cell>
          <cell r="AP3982">
            <v>109521.68</v>
          </cell>
          <cell r="AQ3982">
            <v>160383.89000000001</v>
          </cell>
          <cell r="AR3982">
            <v>205693.22</v>
          </cell>
          <cell r="AS3982">
            <v>231291.2</v>
          </cell>
          <cell r="AT3982">
            <v>261441.22</v>
          </cell>
          <cell r="AU3982">
            <v>287496.76</v>
          </cell>
          <cell r="AV3982">
            <v>320180.11</v>
          </cell>
          <cell r="AW3982">
            <v>378872.73</v>
          </cell>
          <cell r="AX3982">
            <v>465680.21</v>
          </cell>
          <cell r="AY3982">
            <v>566531.75</v>
          </cell>
          <cell r="AZ3982">
            <v>658424.42000000004</v>
          </cell>
          <cell r="BA3982">
            <v>85116.54999999993</v>
          </cell>
          <cell r="BB3982">
            <v>169408.47</v>
          </cell>
          <cell r="BC3982">
            <v>214620.19</v>
          </cell>
          <cell r="BD3982">
            <v>0</v>
          </cell>
          <cell r="BE3982">
            <v>0</v>
          </cell>
          <cell r="BF3982">
            <v>0</v>
          </cell>
          <cell r="BG3982">
            <v>0</v>
          </cell>
          <cell r="BH3982">
            <v>0</v>
          </cell>
          <cell r="BI3982">
            <v>0</v>
          </cell>
          <cell r="BJ3982">
            <v>0</v>
          </cell>
          <cell r="BK3982">
            <v>0</v>
          </cell>
          <cell r="BL3982">
            <v>0</v>
          </cell>
        </row>
        <row r="3983">
          <cell r="B3983" t="str">
            <v>3.2.01.02.00001</v>
          </cell>
          <cell r="C3983" t="str">
            <v xml:space="preserve">ENCARGOS SOCIAIS S/ COMISSOES                     </v>
          </cell>
          <cell r="D3983">
            <v>5</v>
          </cell>
          <cell r="E3983">
            <v>0</v>
          </cell>
          <cell r="F3983">
            <v>0</v>
          </cell>
          <cell r="G3983">
            <v>0</v>
          </cell>
          <cell r="H3983">
            <v>0</v>
          </cell>
          <cell r="I3983">
            <v>0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AO3983">
            <v>59711.22</v>
          </cell>
          <cell r="AP3983">
            <v>109521.68</v>
          </cell>
          <cell r="AQ3983">
            <v>160383.89000000001</v>
          </cell>
          <cell r="AR3983">
            <v>205693.22</v>
          </cell>
          <cell r="AS3983">
            <v>231291.2</v>
          </cell>
          <cell r="AT3983">
            <v>261441.22</v>
          </cell>
          <cell r="AU3983">
            <v>287496.76</v>
          </cell>
          <cell r="AV3983">
            <v>320180.11</v>
          </cell>
          <cell r="AW3983">
            <v>378872.73</v>
          </cell>
          <cell r="AX3983">
            <v>465680.21</v>
          </cell>
          <cell r="AY3983">
            <v>566531.75</v>
          </cell>
          <cell r="AZ3983">
            <v>658424.42000000004</v>
          </cell>
          <cell r="BA3983">
            <v>85116.54999999993</v>
          </cell>
          <cell r="BB3983">
            <v>169408.47</v>
          </cell>
          <cell r="BC3983">
            <v>214620.19</v>
          </cell>
          <cell r="BD3983">
            <v>0</v>
          </cell>
          <cell r="BE3983">
            <v>0</v>
          </cell>
          <cell r="BF3983">
            <v>0</v>
          </cell>
          <cell r="BG3983">
            <v>0</v>
          </cell>
          <cell r="BH3983">
            <v>0</v>
          </cell>
          <cell r="BI3983">
            <v>0</v>
          </cell>
          <cell r="BJ3983">
            <v>0</v>
          </cell>
          <cell r="BK3983">
            <v>0</v>
          </cell>
          <cell r="BL3983">
            <v>0</v>
          </cell>
        </row>
        <row r="3984">
          <cell r="B3984" t="str">
            <v>3.2.01.03</v>
          </cell>
          <cell r="C3984" t="str">
            <v xml:space="preserve">FRETES DE ENTREGA                                 </v>
          </cell>
          <cell r="D3984">
            <v>4</v>
          </cell>
          <cell r="E3984">
            <v>0</v>
          </cell>
          <cell r="F3984">
            <v>0</v>
          </cell>
          <cell r="G3984">
            <v>0</v>
          </cell>
          <cell r="H3984">
            <v>0</v>
          </cell>
          <cell r="I3984">
            <v>0</v>
          </cell>
          <cell r="J3984">
            <v>0</v>
          </cell>
          <cell r="K3984">
            <v>0</v>
          </cell>
          <cell r="L3984">
            <v>0</v>
          </cell>
          <cell r="M3984">
            <v>0</v>
          </cell>
          <cell r="N3984">
            <v>0</v>
          </cell>
          <cell r="O3984">
            <v>0</v>
          </cell>
          <cell r="P3984">
            <v>0</v>
          </cell>
          <cell r="Q3984">
            <v>863962.66</v>
          </cell>
          <cell r="R3984">
            <v>1707878.98</v>
          </cell>
          <cell r="S3984">
            <v>2687980.18</v>
          </cell>
          <cell r="T3984">
            <v>3177738.22</v>
          </cell>
          <cell r="U3984">
            <v>3994957.43</v>
          </cell>
          <cell r="V3984">
            <v>5125087.75</v>
          </cell>
          <cell r="W3984">
            <v>6949122.2999999998</v>
          </cell>
          <cell r="X3984">
            <v>9443911.6999999993</v>
          </cell>
          <cell r="Y3984">
            <v>11606742.02</v>
          </cell>
          <cell r="Z3984">
            <v>13693564.76</v>
          </cell>
          <cell r="AA3984">
            <v>15990385.32</v>
          </cell>
          <cell r="AB3984">
            <v>17122471.41</v>
          </cell>
          <cell r="AC3984">
            <v>1135651.1599999999</v>
          </cell>
          <cell r="AD3984">
            <v>2301623.7400000002</v>
          </cell>
          <cell r="AE3984">
            <v>3204768.51</v>
          </cell>
          <cell r="AF3984">
            <v>4178337.88</v>
          </cell>
          <cell r="AG3984">
            <v>5198919.38</v>
          </cell>
          <cell r="AH3984">
            <v>6259823.5700000003</v>
          </cell>
          <cell r="AI3984">
            <v>8019478.5</v>
          </cell>
          <cell r="AJ3984">
            <v>10963826.83</v>
          </cell>
          <cell r="AK3984">
            <v>14526000.76</v>
          </cell>
          <cell r="AL3984">
            <v>18488260.77</v>
          </cell>
          <cell r="AM3984">
            <v>21260560</v>
          </cell>
          <cell r="AN3984">
            <v>23608410.990000002</v>
          </cell>
          <cell r="AO3984">
            <v>1464621.97</v>
          </cell>
          <cell r="AP3984">
            <v>3301351.04</v>
          </cell>
          <cell r="AQ3984">
            <v>5396948</v>
          </cell>
          <cell r="AR3984">
            <v>7085946.0499999998</v>
          </cell>
          <cell r="AS3984">
            <v>8804639.3300000001</v>
          </cell>
          <cell r="AT3984">
            <v>11384388.9</v>
          </cell>
          <cell r="AU3984">
            <v>15525680.300000001</v>
          </cell>
          <cell r="AV3984">
            <v>20121493.27</v>
          </cell>
          <cell r="AW3984">
            <v>27711524.129999999</v>
          </cell>
          <cell r="AX3984">
            <v>35177590.5</v>
          </cell>
          <cell r="AY3984">
            <v>41248365.420000002</v>
          </cell>
          <cell r="AZ3984">
            <v>45464893.880000003</v>
          </cell>
          <cell r="BA3984">
            <v>3076233.52</v>
          </cell>
          <cell r="BB3984">
            <v>5184509.7799999937</v>
          </cell>
          <cell r="BC3984">
            <v>6939954.4799999967</v>
          </cell>
          <cell r="BD3984">
            <v>0</v>
          </cell>
          <cell r="BE3984">
            <v>0</v>
          </cell>
          <cell r="BF3984">
            <v>0</v>
          </cell>
          <cell r="BG3984">
            <v>0</v>
          </cell>
          <cell r="BH3984">
            <v>0</v>
          </cell>
          <cell r="BI3984">
            <v>0</v>
          </cell>
          <cell r="BJ3984">
            <v>0</v>
          </cell>
          <cell r="BK3984">
            <v>0</v>
          </cell>
          <cell r="BL3984">
            <v>0</v>
          </cell>
        </row>
        <row r="3985">
          <cell r="B3985" t="str">
            <v>3.2.01.03.00001</v>
          </cell>
          <cell r="C3985" t="str">
            <v xml:space="preserve">FRETES DE ENTREGA PJ                              </v>
          </cell>
          <cell r="D3985">
            <v>5</v>
          </cell>
          <cell r="E3985">
            <v>0</v>
          </cell>
          <cell r="F3985">
            <v>0</v>
          </cell>
          <cell r="G3985">
            <v>0</v>
          </cell>
          <cell r="H3985">
            <v>0</v>
          </cell>
          <cell r="I3985">
            <v>0</v>
          </cell>
          <cell r="J3985">
            <v>0</v>
          </cell>
          <cell r="K3985">
            <v>0</v>
          </cell>
          <cell r="L3985">
            <v>0</v>
          </cell>
          <cell r="M3985">
            <v>0</v>
          </cell>
          <cell r="N3985">
            <v>0</v>
          </cell>
          <cell r="O3985">
            <v>0</v>
          </cell>
          <cell r="P3985">
            <v>0</v>
          </cell>
          <cell r="AO3985">
            <v>1464621.97</v>
          </cell>
          <cell r="AP3985">
            <v>3301351.04</v>
          </cell>
          <cell r="AQ3985">
            <v>5396948</v>
          </cell>
          <cell r="AR3985">
            <v>7085946.0499999998</v>
          </cell>
          <cell r="AS3985">
            <v>8804639.3300000001</v>
          </cell>
          <cell r="AT3985">
            <v>11384388.9</v>
          </cell>
          <cell r="AU3985">
            <v>15525680.300000001</v>
          </cell>
          <cell r="AV3985">
            <v>20121493.27</v>
          </cell>
          <cell r="AW3985">
            <v>27711524.129999999</v>
          </cell>
          <cell r="AX3985">
            <v>35177590.5</v>
          </cell>
          <cell r="AY3985">
            <v>41248365.420000002</v>
          </cell>
          <cell r="AZ3985">
            <v>45464893.880000003</v>
          </cell>
          <cell r="BA3985">
            <v>3076183.52</v>
          </cell>
          <cell r="BB3985">
            <v>5184459.7799999937</v>
          </cell>
          <cell r="BC3985">
            <v>6939606.4799999967</v>
          </cell>
          <cell r="BD3985">
            <v>0</v>
          </cell>
          <cell r="BE3985">
            <v>0</v>
          </cell>
          <cell r="BF3985">
            <v>0</v>
          </cell>
          <cell r="BG3985">
            <v>0</v>
          </cell>
          <cell r="BH3985">
            <v>0</v>
          </cell>
          <cell r="BI3985">
            <v>0</v>
          </cell>
          <cell r="BJ3985">
            <v>0</v>
          </cell>
          <cell r="BK3985">
            <v>0</v>
          </cell>
          <cell r="BL3985">
            <v>0</v>
          </cell>
        </row>
        <row r="3986">
          <cell r="B3986" t="str">
            <v>3.2.01.03.00002</v>
          </cell>
          <cell r="C3986" t="str">
            <v xml:space="preserve">FRETES DE ENTREGA PF                              </v>
          </cell>
          <cell r="D3986">
            <v>5</v>
          </cell>
          <cell r="E3986">
            <v>0</v>
          </cell>
          <cell r="F3986">
            <v>0</v>
          </cell>
          <cell r="G3986">
            <v>0</v>
          </cell>
          <cell r="H3986">
            <v>0</v>
          </cell>
          <cell r="I3986">
            <v>0</v>
          </cell>
          <cell r="J3986">
            <v>0</v>
          </cell>
          <cell r="K3986">
            <v>0</v>
          </cell>
          <cell r="L3986">
            <v>0</v>
          </cell>
          <cell r="M3986">
            <v>0</v>
          </cell>
          <cell r="N3986">
            <v>0</v>
          </cell>
          <cell r="O3986">
            <v>0</v>
          </cell>
          <cell r="P3986">
            <v>0</v>
          </cell>
          <cell r="AO3986">
            <v>0</v>
          </cell>
          <cell r="AP3986">
            <v>0</v>
          </cell>
          <cell r="AQ3986">
            <v>0</v>
          </cell>
          <cell r="AR3986">
            <v>0</v>
          </cell>
          <cell r="AS3986">
            <v>0</v>
          </cell>
          <cell r="AT3986">
            <v>0</v>
          </cell>
          <cell r="AU3986">
            <v>0</v>
          </cell>
          <cell r="AV3986">
            <v>0</v>
          </cell>
          <cell r="AW3986">
            <v>0</v>
          </cell>
          <cell r="AX3986">
            <v>0</v>
          </cell>
          <cell r="AY3986">
            <v>0</v>
          </cell>
          <cell r="AZ3986">
            <v>0</v>
          </cell>
          <cell r="BA3986">
            <v>50</v>
          </cell>
          <cell r="BB3986">
            <v>50</v>
          </cell>
          <cell r="BC3986">
            <v>348</v>
          </cell>
          <cell r="BD3986">
            <v>0</v>
          </cell>
          <cell r="BE3986">
            <v>0</v>
          </cell>
          <cell r="BF3986">
            <v>0</v>
          </cell>
          <cell r="BG3986">
            <v>0</v>
          </cell>
          <cell r="BH3986">
            <v>0</v>
          </cell>
          <cell r="BI3986">
            <v>0</v>
          </cell>
          <cell r="BJ3986">
            <v>0</v>
          </cell>
          <cell r="BK3986">
            <v>0</v>
          </cell>
          <cell r="BL3986">
            <v>0</v>
          </cell>
        </row>
        <row r="3987">
          <cell r="B3987" t="str">
            <v>3.2.01.04</v>
          </cell>
          <cell r="C3987" t="str">
            <v xml:space="preserve">ENCARGOS SOCIAIS S/ FRETES ENTREGA                </v>
          </cell>
          <cell r="D3987">
            <v>4</v>
          </cell>
          <cell r="E3987">
            <v>0</v>
          </cell>
          <cell r="F3987">
            <v>0</v>
          </cell>
          <cell r="G3987">
            <v>0</v>
          </cell>
          <cell r="H3987">
            <v>0</v>
          </cell>
          <cell r="I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26659.69</v>
          </cell>
          <cell r="R3987">
            <v>37025.980000000003</v>
          </cell>
          <cell r="S3987">
            <v>58230.29</v>
          </cell>
          <cell r="T3987">
            <v>71549.460000000006</v>
          </cell>
          <cell r="U3987">
            <v>92392.03</v>
          </cell>
          <cell r="V3987">
            <v>127356.39</v>
          </cell>
          <cell r="W3987">
            <v>170264.13</v>
          </cell>
          <cell r="X3987">
            <v>222540.91</v>
          </cell>
          <cell r="Y3987">
            <v>257433.11</v>
          </cell>
          <cell r="Z3987">
            <v>327595.77</v>
          </cell>
          <cell r="AA3987">
            <v>368540.25</v>
          </cell>
          <cell r="AB3987">
            <v>523644.73</v>
          </cell>
          <cell r="AC3987">
            <v>55090.77</v>
          </cell>
          <cell r="AD3987">
            <v>95964.28</v>
          </cell>
          <cell r="AE3987">
            <v>142374.97</v>
          </cell>
          <cell r="AF3987">
            <v>178180.06</v>
          </cell>
          <cell r="AG3987">
            <v>207278.52</v>
          </cell>
          <cell r="AH3987">
            <v>249680.73</v>
          </cell>
          <cell r="AI3987">
            <v>301056.77</v>
          </cell>
          <cell r="AJ3987">
            <v>327032.39</v>
          </cell>
          <cell r="AK3987">
            <v>416711.38</v>
          </cell>
          <cell r="AL3987">
            <v>521723.21</v>
          </cell>
          <cell r="AM3987">
            <v>645144.25</v>
          </cell>
          <cell r="AN3987">
            <v>715929.47</v>
          </cell>
          <cell r="AO3987">
            <v>44255.11</v>
          </cell>
          <cell r="AP3987">
            <v>86850.13</v>
          </cell>
          <cell r="AQ3987">
            <v>159386.85</v>
          </cell>
          <cell r="AR3987">
            <v>212600.52</v>
          </cell>
          <cell r="AS3987">
            <v>263962.94</v>
          </cell>
          <cell r="AT3987">
            <v>331928.55</v>
          </cell>
          <cell r="AU3987">
            <v>417071.01</v>
          </cell>
          <cell r="AV3987">
            <v>513559.39</v>
          </cell>
          <cell r="AW3987">
            <v>633008.09</v>
          </cell>
          <cell r="AX3987">
            <v>760476.66</v>
          </cell>
          <cell r="AY3987">
            <v>868728.66</v>
          </cell>
          <cell r="AZ3987">
            <v>980881.56</v>
          </cell>
          <cell r="BA3987">
            <v>97974.10999999987</v>
          </cell>
          <cell r="BB3987">
            <v>164818.18</v>
          </cell>
          <cell r="BC3987">
            <v>201645.3</v>
          </cell>
          <cell r="BD3987">
            <v>0</v>
          </cell>
          <cell r="BE3987">
            <v>0</v>
          </cell>
          <cell r="BF3987">
            <v>0</v>
          </cell>
          <cell r="BG3987">
            <v>0</v>
          </cell>
          <cell r="BH3987">
            <v>0</v>
          </cell>
          <cell r="BI3987">
            <v>0</v>
          </cell>
          <cell r="BJ3987">
            <v>0</v>
          </cell>
          <cell r="BK3987">
            <v>0</v>
          </cell>
          <cell r="BL3987">
            <v>0</v>
          </cell>
        </row>
        <row r="3988">
          <cell r="B3988" t="str">
            <v>3.2.01.04.00001</v>
          </cell>
          <cell r="C3988" t="str">
            <v xml:space="preserve">ENCARGOS SOCIAIS S/ FRETES ENTREGA                </v>
          </cell>
          <cell r="D3988">
            <v>5</v>
          </cell>
          <cell r="E3988">
            <v>0</v>
          </cell>
          <cell r="F3988">
            <v>0</v>
          </cell>
          <cell r="G3988">
            <v>0</v>
          </cell>
          <cell r="H3988">
            <v>0</v>
          </cell>
          <cell r="I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AO3988">
            <v>44255.11</v>
          </cell>
          <cell r="AP3988">
            <v>86850.13</v>
          </cell>
          <cell r="AQ3988">
            <v>159386.85</v>
          </cell>
          <cell r="AR3988">
            <v>212600.52</v>
          </cell>
          <cell r="AS3988">
            <v>263962.94</v>
          </cell>
          <cell r="AT3988">
            <v>331928.55</v>
          </cell>
          <cell r="AU3988">
            <v>417071.01</v>
          </cell>
          <cell r="AV3988">
            <v>513559.39</v>
          </cell>
          <cell r="AW3988">
            <v>633008.09</v>
          </cell>
          <cell r="AX3988">
            <v>760476.66</v>
          </cell>
          <cell r="AY3988">
            <v>868728.66</v>
          </cell>
          <cell r="AZ3988">
            <v>980881.56</v>
          </cell>
          <cell r="BA3988">
            <v>97974.10999999987</v>
          </cell>
          <cell r="BB3988">
            <v>164818.18</v>
          </cell>
          <cell r="BC3988">
            <v>201645.3</v>
          </cell>
          <cell r="BD3988">
            <v>0</v>
          </cell>
          <cell r="BE3988">
            <v>0</v>
          </cell>
          <cell r="BF3988">
            <v>0</v>
          </cell>
          <cell r="BG3988">
            <v>0</v>
          </cell>
          <cell r="BH3988">
            <v>0</v>
          </cell>
          <cell r="BI3988">
            <v>0</v>
          </cell>
          <cell r="BJ3988">
            <v>0</v>
          </cell>
          <cell r="BK3988">
            <v>0</v>
          </cell>
          <cell r="BL3988">
            <v>0</v>
          </cell>
        </row>
        <row r="3989">
          <cell r="B3989" t="str">
            <v>3.2.01.05</v>
          </cell>
          <cell r="C3989" t="str">
            <v xml:space="preserve">PEDAGIO DE ENTREGA                                </v>
          </cell>
          <cell r="D3989">
            <v>4</v>
          </cell>
          <cell r="E3989">
            <v>0</v>
          </cell>
          <cell r="F3989">
            <v>0</v>
          </cell>
          <cell r="G3989">
            <v>0</v>
          </cell>
          <cell r="H3989">
            <v>0</v>
          </cell>
          <cell r="I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  <cell r="O3989">
            <v>0</v>
          </cell>
          <cell r="P3989">
            <v>0</v>
          </cell>
          <cell r="Q3989">
            <v>36552.730000000003</v>
          </cell>
          <cell r="R3989">
            <v>80576.88</v>
          </cell>
          <cell r="S3989">
            <v>126063.81</v>
          </cell>
          <cell r="T3989">
            <v>154944.78</v>
          </cell>
          <cell r="U3989">
            <v>205502.77</v>
          </cell>
          <cell r="V3989">
            <v>285770.45</v>
          </cell>
          <cell r="W3989">
            <v>414887.95</v>
          </cell>
          <cell r="X3989">
            <v>578970.26</v>
          </cell>
          <cell r="Y3989">
            <v>736773.41</v>
          </cell>
          <cell r="Z3989">
            <v>918477.33</v>
          </cell>
          <cell r="AA3989">
            <v>1011395.92</v>
          </cell>
          <cell r="AB3989">
            <v>1048469.89</v>
          </cell>
          <cell r="AC3989">
            <v>61237.69</v>
          </cell>
          <cell r="AD3989">
            <v>131001.54</v>
          </cell>
          <cell r="AE3989">
            <v>182690.74</v>
          </cell>
          <cell r="AF3989">
            <v>228180.29</v>
          </cell>
          <cell r="AG3989">
            <v>291238.44</v>
          </cell>
          <cell r="AH3989">
            <v>357930.04</v>
          </cell>
          <cell r="AI3989">
            <v>457217.14</v>
          </cell>
          <cell r="AJ3989">
            <v>591861.46</v>
          </cell>
          <cell r="AK3989">
            <v>855056.24</v>
          </cell>
          <cell r="AL3989">
            <v>1087858.81</v>
          </cell>
          <cell r="AM3989">
            <v>1225132.1200000001</v>
          </cell>
          <cell r="AN3989">
            <v>1356341.14</v>
          </cell>
          <cell r="AO3989">
            <v>62869.5</v>
          </cell>
          <cell r="AP3989">
            <v>145126.87</v>
          </cell>
          <cell r="AQ3989">
            <v>249673.92</v>
          </cell>
          <cell r="AR3989">
            <v>310531.82</v>
          </cell>
          <cell r="AS3989">
            <v>406506.82</v>
          </cell>
          <cell r="AT3989">
            <v>581080.12</v>
          </cell>
          <cell r="AU3989">
            <v>790958.97</v>
          </cell>
          <cell r="AV3989">
            <v>1031633.62</v>
          </cell>
          <cell r="AW3989">
            <v>1456182.68</v>
          </cell>
          <cell r="AX3989">
            <v>1789469.1</v>
          </cell>
          <cell r="AY3989">
            <v>2064302.79</v>
          </cell>
          <cell r="AZ3989">
            <v>2263554.17</v>
          </cell>
          <cell r="BA3989">
            <v>197489.86</v>
          </cell>
          <cell r="BB3989">
            <v>311917.81</v>
          </cell>
          <cell r="BC3989">
            <v>410041.18</v>
          </cell>
          <cell r="BD3989">
            <v>0</v>
          </cell>
          <cell r="BE3989">
            <v>0</v>
          </cell>
          <cell r="BF3989">
            <v>0</v>
          </cell>
          <cell r="BG3989">
            <v>0</v>
          </cell>
          <cell r="BH3989">
            <v>0</v>
          </cell>
          <cell r="BI3989">
            <v>0</v>
          </cell>
          <cell r="BJ3989">
            <v>0</v>
          </cell>
          <cell r="BK3989">
            <v>0</v>
          </cell>
          <cell r="BL3989">
            <v>0</v>
          </cell>
        </row>
        <row r="3990">
          <cell r="B3990" t="str">
            <v>3.2.01.05.00001</v>
          </cell>
          <cell r="C3990" t="str">
            <v xml:space="preserve">PEDAGIO DE ENTREGA                                </v>
          </cell>
          <cell r="D3990">
            <v>5</v>
          </cell>
          <cell r="E3990">
            <v>0</v>
          </cell>
          <cell r="F3990">
            <v>0</v>
          </cell>
          <cell r="G3990">
            <v>0</v>
          </cell>
          <cell r="H3990">
            <v>0</v>
          </cell>
          <cell r="I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  <cell r="O3990">
            <v>0</v>
          </cell>
          <cell r="P3990">
            <v>0</v>
          </cell>
          <cell r="AO3990">
            <v>62869.5</v>
          </cell>
          <cell r="AP3990">
            <v>145126.87</v>
          </cell>
          <cell r="AQ3990">
            <v>249673.92</v>
          </cell>
          <cell r="AR3990">
            <v>310531.82</v>
          </cell>
          <cell r="AS3990">
            <v>406506.82</v>
          </cell>
          <cell r="AT3990">
            <v>581080.12</v>
          </cell>
          <cell r="AU3990">
            <v>790958.97</v>
          </cell>
          <cell r="AV3990">
            <v>1031633.62</v>
          </cell>
          <cell r="AW3990">
            <v>1456182.68</v>
          </cell>
          <cell r="AX3990">
            <v>1789469.1</v>
          </cell>
          <cell r="AY3990">
            <v>2064302.79</v>
          </cell>
          <cell r="AZ3990">
            <v>2263554.17</v>
          </cell>
          <cell r="BA3990">
            <v>197489.86</v>
          </cell>
          <cell r="BB3990">
            <v>311917.81</v>
          </cell>
          <cell r="BC3990">
            <v>410041.18</v>
          </cell>
          <cell r="BD3990">
            <v>0</v>
          </cell>
          <cell r="BE3990">
            <v>0</v>
          </cell>
          <cell r="BF3990">
            <v>0</v>
          </cell>
          <cell r="BG3990">
            <v>0</v>
          </cell>
          <cell r="BH3990">
            <v>0</v>
          </cell>
          <cell r="BI3990">
            <v>0</v>
          </cell>
          <cell r="BJ3990">
            <v>0</v>
          </cell>
          <cell r="BK3990">
            <v>0</v>
          </cell>
          <cell r="BL3990">
            <v>0</v>
          </cell>
        </row>
        <row r="3991">
          <cell r="B3991" t="str">
            <v>3.2.01.06</v>
          </cell>
          <cell r="C3991" t="str">
            <v xml:space="preserve">QUEBRAS/SINISTRO DE ENTREGA                       </v>
          </cell>
          <cell r="D3991">
            <v>4</v>
          </cell>
          <cell r="E3991">
            <v>0</v>
          </cell>
          <cell r="F3991">
            <v>0</v>
          </cell>
          <cell r="G3991">
            <v>0</v>
          </cell>
          <cell r="H3991">
            <v>0</v>
          </cell>
          <cell r="I3991">
            <v>0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  <cell r="O3991">
            <v>0</v>
          </cell>
          <cell r="P3991">
            <v>0</v>
          </cell>
          <cell r="Q3991">
            <v>7197.58</v>
          </cell>
          <cell r="R3991">
            <v>7197.58</v>
          </cell>
          <cell r="S3991">
            <v>7197.58</v>
          </cell>
          <cell r="T3991">
            <v>7377.58</v>
          </cell>
          <cell r="U3991">
            <v>7377.58</v>
          </cell>
          <cell r="V3991">
            <v>8410.98</v>
          </cell>
          <cell r="W3991">
            <v>8410.98</v>
          </cell>
          <cell r="X3991">
            <v>8410.98</v>
          </cell>
          <cell r="Y3991">
            <v>8410.98</v>
          </cell>
          <cell r="Z3991">
            <v>8410.98</v>
          </cell>
          <cell r="AA3991">
            <v>8410.98</v>
          </cell>
          <cell r="AB3991">
            <v>8410.98</v>
          </cell>
          <cell r="AC3991">
            <v>0</v>
          </cell>
          <cell r="AD3991">
            <v>0</v>
          </cell>
          <cell r="AE3991">
            <v>12124.5</v>
          </cell>
          <cell r="AF3991">
            <v>12124.5</v>
          </cell>
          <cell r="AG3991">
            <v>12124.5</v>
          </cell>
          <cell r="AH3991">
            <v>12124.5</v>
          </cell>
          <cell r="AI3991">
            <v>12124.5</v>
          </cell>
          <cell r="AJ3991">
            <v>12124.5</v>
          </cell>
          <cell r="AK3991">
            <v>12124.5</v>
          </cell>
          <cell r="AL3991">
            <v>12522.5</v>
          </cell>
          <cell r="AM3991">
            <v>12522.5</v>
          </cell>
          <cell r="AN3991">
            <v>12522.5</v>
          </cell>
          <cell r="AO3991">
            <v>0</v>
          </cell>
          <cell r="AP3991">
            <v>3905</v>
          </cell>
          <cell r="AQ3991">
            <v>12444.1</v>
          </cell>
          <cell r="AR3991">
            <v>14169.2</v>
          </cell>
          <cell r="AS3991">
            <v>14169.2</v>
          </cell>
          <cell r="AT3991">
            <v>14169.2</v>
          </cell>
          <cell r="AU3991">
            <v>14209.2</v>
          </cell>
          <cell r="AV3991">
            <v>14209.2</v>
          </cell>
          <cell r="AW3991">
            <v>14209.2</v>
          </cell>
          <cell r="AX3991">
            <v>30849.84</v>
          </cell>
          <cell r="AY3991">
            <v>30849.84</v>
          </cell>
          <cell r="AZ3991">
            <v>30849.84</v>
          </cell>
          <cell r="BA3991">
            <v>0</v>
          </cell>
          <cell r="BB3991">
            <v>0</v>
          </cell>
          <cell r="BC3991">
            <v>0</v>
          </cell>
          <cell r="BD3991">
            <v>0</v>
          </cell>
          <cell r="BE3991">
            <v>0</v>
          </cell>
          <cell r="BF3991">
            <v>0</v>
          </cell>
          <cell r="BG3991">
            <v>0</v>
          </cell>
          <cell r="BH3991">
            <v>0</v>
          </cell>
          <cell r="BI3991">
            <v>0</v>
          </cell>
          <cell r="BJ3991">
            <v>0</v>
          </cell>
          <cell r="BK3991">
            <v>0</v>
          </cell>
          <cell r="BL3991">
            <v>0</v>
          </cell>
        </row>
        <row r="3992">
          <cell r="B3992" t="str">
            <v>3.2.01.06.00001</v>
          </cell>
          <cell r="C3992" t="str">
            <v xml:space="preserve">QUEBRAS/SINISTRO DE ENTREGA                       </v>
          </cell>
          <cell r="D3992">
            <v>5</v>
          </cell>
          <cell r="E3992">
            <v>0</v>
          </cell>
          <cell r="F3992">
            <v>0</v>
          </cell>
          <cell r="G3992">
            <v>0</v>
          </cell>
          <cell r="H3992">
            <v>0</v>
          </cell>
          <cell r="I3992">
            <v>0</v>
          </cell>
          <cell r="J3992">
            <v>0</v>
          </cell>
          <cell r="K3992">
            <v>0</v>
          </cell>
          <cell r="L3992">
            <v>0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AO3992">
            <v>0</v>
          </cell>
          <cell r="AP3992">
            <v>3905</v>
          </cell>
          <cell r="AQ3992">
            <v>12444.1</v>
          </cell>
          <cell r="AR3992">
            <v>14169.2</v>
          </cell>
          <cell r="AS3992">
            <v>14169.2</v>
          </cell>
          <cell r="AT3992">
            <v>14169.2</v>
          </cell>
          <cell r="AU3992">
            <v>14209.2</v>
          </cell>
          <cell r="AV3992">
            <v>14209.2</v>
          </cell>
          <cell r="AW3992">
            <v>14209.2</v>
          </cell>
          <cell r="AX3992">
            <v>30849.84</v>
          </cell>
          <cell r="AY3992">
            <v>30849.84</v>
          </cell>
          <cell r="AZ3992">
            <v>30849.84</v>
          </cell>
          <cell r="BA3992">
            <v>0</v>
          </cell>
          <cell r="BB3992">
            <v>0</v>
          </cell>
          <cell r="BC3992">
            <v>0</v>
          </cell>
          <cell r="BD3992">
            <v>0</v>
          </cell>
          <cell r="BE3992">
            <v>0</v>
          </cell>
          <cell r="BF3992">
            <v>0</v>
          </cell>
          <cell r="BG3992">
            <v>0</v>
          </cell>
          <cell r="BH3992">
            <v>0</v>
          </cell>
          <cell r="BI3992">
            <v>0</v>
          </cell>
          <cell r="BJ3992">
            <v>0</v>
          </cell>
          <cell r="BK3992">
            <v>0</v>
          </cell>
          <cell r="BL3992">
            <v>0</v>
          </cell>
        </row>
        <row r="3993">
          <cell r="B3993" t="str">
            <v>3.2.01.07</v>
          </cell>
          <cell r="C3993" t="str">
            <v xml:space="preserve">BONIFICACOES                                      </v>
          </cell>
          <cell r="D3993">
            <v>4</v>
          </cell>
          <cell r="E3993">
            <v>0</v>
          </cell>
          <cell r="F3993">
            <v>0</v>
          </cell>
          <cell r="G3993">
            <v>0</v>
          </cell>
          <cell r="H3993">
            <v>0</v>
          </cell>
          <cell r="I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  <cell r="O3993">
            <v>0</v>
          </cell>
          <cell r="P3993">
            <v>0</v>
          </cell>
          <cell r="Q3993">
            <v>73107.45</v>
          </cell>
          <cell r="R3993">
            <v>87844.05</v>
          </cell>
          <cell r="S3993">
            <v>118144.85</v>
          </cell>
          <cell r="T3993">
            <v>151731.13</v>
          </cell>
          <cell r="U3993">
            <v>187043.33</v>
          </cell>
          <cell r="V3993">
            <v>196767.48</v>
          </cell>
          <cell r="W3993">
            <v>227915.16</v>
          </cell>
          <cell r="X3993">
            <v>252191.91</v>
          </cell>
          <cell r="Y3993">
            <v>271285.13</v>
          </cell>
          <cell r="Z3993">
            <v>304131.76</v>
          </cell>
          <cell r="AA3993">
            <v>332953.82</v>
          </cell>
          <cell r="AB3993">
            <v>345263.3</v>
          </cell>
          <cell r="AC3993">
            <v>14654.8</v>
          </cell>
          <cell r="AD3993">
            <v>48296.15</v>
          </cell>
          <cell r="AE3993">
            <v>73626.94</v>
          </cell>
          <cell r="AF3993">
            <v>94034.92</v>
          </cell>
          <cell r="AG3993">
            <v>96290.97</v>
          </cell>
          <cell r="AH3993">
            <v>100638.05</v>
          </cell>
          <cell r="AI3993">
            <v>122874.87</v>
          </cell>
          <cell r="AJ3993">
            <v>304999.13</v>
          </cell>
          <cell r="AK3993">
            <v>342392.91</v>
          </cell>
          <cell r="AL3993">
            <v>405454.6</v>
          </cell>
          <cell r="AM3993">
            <v>493623.67</v>
          </cell>
          <cell r="AN3993">
            <v>535803.43999999994</v>
          </cell>
          <cell r="AO3993">
            <v>33081.81</v>
          </cell>
          <cell r="AP3993">
            <v>52218.41</v>
          </cell>
          <cell r="AQ3993">
            <v>90178.41</v>
          </cell>
          <cell r="AR3993">
            <v>111542.56</v>
          </cell>
          <cell r="AS3993">
            <v>183230.26</v>
          </cell>
          <cell r="AT3993">
            <v>206228.11</v>
          </cell>
          <cell r="AU3993">
            <v>227398.93</v>
          </cell>
          <cell r="AV3993">
            <v>273434.09999999998</v>
          </cell>
          <cell r="AW3993">
            <v>377755.24</v>
          </cell>
          <cell r="AX3993">
            <v>647767.43999999994</v>
          </cell>
          <cell r="AY3993">
            <v>754888.65</v>
          </cell>
          <cell r="AZ3993">
            <v>887594.87</v>
          </cell>
          <cell r="BA3993">
            <v>76813.5</v>
          </cell>
          <cell r="BB3993">
            <v>97393.26</v>
          </cell>
          <cell r="BC3993">
            <v>135721.47</v>
          </cell>
          <cell r="BD3993">
            <v>0</v>
          </cell>
          <cell r="BE3993">
            <v>0</v>
          </cell>
          <cell r="BF3993">
            <v>0</v>
          </cell>
          <cell r="BG3993">
            <v>0</v>
          </cell>
          <cell r="BH3993">
            <v>0</v>
          </cell>
          <cell r="BI3993">
            <v>0</v>
          </cell>
          <cell r="BJ3993">
            <v>0</v>
          </cell>
          <cell r="BK3993">
            <v>0</v>
          </cell>
          <cell r="BL3993">
            <v>0</v>
          </cell>
        </row>
        <row r="3994">
          <cell r="B3994" t="str">
            <v>3.2.01.07.00001</v>
          </cell>
          <cell r="C3994" t="str">
            <v xml:space="preserve">BONIFICACOES                                      </v>
          </cell>
          <cell r="D3994">
            <v>5</v>
          </cell>
          <cell r="E3994">
            <v>0</v>
          </cell>
          <cell r="F3994">
            <v>0</v>
          </cell>
          <cell r="G3994">
            <v>0</v>
          </cell>
          <cell r="H3994">
            <v>0</v>
          </cell>
          <cell r="I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AO3994">
            <v>33081.81</v>
          </cell>
          <cell r="AP3994">
            <v>52218.41</v>
          </cell>
          <cell r="AQ3994">
            <v>90178.41</v>
          </cell>
          <cell r="AR3994">
            <v>111542.56</v>
          </cell>
          <cell r="AS3994">
            <v>183230.26</v>
          </cell>
          <cell r="AT3994">
            <v>206228.11</v>
          </cell>
          <cell r="AU3994">
            <v>227398.93</v>
          </cell>
          <cell r="AV3994">
            <v>273434.09999999998</v>
          </cell>
          <cell r="AW3994">
            <v>377755.24</v>
          </cell>
          <cell r="AX3994">
            <v>647767.43999999994</v>
          </cell>
          <cell r="AY3994">
            <v>754888.65</v>
          </cell>
          <cell r="AZ3994">
            <v>887594.87</v>
          </cell>
          <cell r="BA3994">
            <v>76813.5</v>
          </cell>
          <cell r="BB3994">
            <v>97393.26</v>
          </cell>
          <cell r="BC3994">
            <v>135721.47</v>
          </cell>
          <cell r="BD3994">
            <v>0</v>
          </cell>
          <cell r="BE3994">
            <v>0</v>
          </cell>
          <cell r="BF3994">
            <v>0</v>
          </cell>
          <cell r="BG3994">
            <v>0</v>
          </cell>
          <cell r="BH3994">
            <v>0</v>
          </cell>
          <cell r="BI3994">
            <v>0</v>
          </cell>
          <cell r="BJ3994">
            <v>0</v>
          </cell>
          <cell r="BK3994">
            <v>0</v>
          </cell>
          <cell r="BL3994">
            <v>0</v>
          </cell>
        </row>
        <row r="3995">
          <cell r="B3995" t="str">
            <v>3.2.01.08</v>
          </cell>
          <cell r="C3995" t="str">
            <v xml:space="preserve">PROPAGANDA PUBLICIDADE                            </v>
          </cell>
          <cell r="D3995">
            <v>4</v>
          </cell>
          <cell r="E3995">
            <v>0</v>
          </cell>
          <cell r="F3995">
            <v>0</v>
          </cell>
          <cell r="G3995">
            <v>0</v>
          </cell>
          <cell r="H3995">
            <v>0</v>
          </cell>
          <cell r="I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  <cell r="O3995">
            <v>0</v>
          </cell>
          <cell r="P3995">
            <v>0</v>
          </cell>
          <cell r="Q3995">
            <v>6930</v>
          </cell>
          <cell r="R3995">
            <v>8416.36</v>
          </cell>
          <cell r="S3995">
            <v>15752.16</v>
          </cell>
          <cell r="T3995">
            <v>24622.16</v>
          </cell>
          <cell r="U3995">
            <v>42908.33</v>
          </cell>
          <cell r="V3995">
            <v>48102.879999999997</v>
          </cell>
          <cell r="W3995">
            <v>54622.94</v>
          </cell>
          <cell r="X3995">
            <v>65893.56</v>
          </cell>
          <cell r="Y3995">
            <v>99009.37</v>
          </cell>
          <cell r="Z3995">
            <v>122490.16</v>
          </cell>
          <cell r="AA3995">
            <v>127684.56</v>
          </cell>
          <cell r="AB3995">
            <v>154913</v>
          </cell>
          <cell r="AC3995">
            <v>53232.03</v>
          </cell>
          <cell r="AD3995">
            <v>70578.429999999993</v>
          </cell>
          <cell r="AE3995">
            <v>97350.88</v>
          </cell>
          <cell r="AF3995">
            <v>127600.89</v>
          </cell>
          <cell r="AG3995">
            <v>151735.01999999999</v>
          </cell>
          <cell r="AH3995">
            <v>181734.21</v>
          </cell>
          <cell r="AI3995">
            <v>201082.77</v>
          </cell>
          <cell r="AJ3995">
            <v>219533.19</v>
          </cell>
          <cell r="AK3995">
            <v>244252.86</v>
          </cell>
          <cell r="AL3995">
            <v>323342.92</v>
          </cell>
          <cell r="AM3995">
            <v>371155.82</v>
          </cell>
          <cell r="AN3995">
            <v>412233.52</v>
          </cell>
          <cell r="AO3995">
            <v>13402.74</v>
          </cell>
          <cell r="AP3995">
            <v>23178.86</v>
          </cell>
          <cell r="AQ3995">
            <v>47094.17</v>
          </cell>
          <cell r="AR3995">
            <v>83197.16</v>
          </cell>
          <cell r="AS3995">
            <v>100177.43</v>
          </cell>
          <cell r="AT3995">
            <v>143414.9</v>
          </cell>
          <cell r="AU3995">
            <v>160253.69</v>
          </cell>
          <cell r="AV3995">
            <v>184889.77</v>
          </cell>
          <cell r="AW3995">
            <v>229106.78</v>
          </cell>
          <cell r="AX3995">
            <v>274823.2</v>
          </cell>
          <cell r="AY3995">
            <v>338157.36</v>
          </cell>
          <cell r="AZ3995">
            <v>413470.17</v>
          </cell>
          <cell r="BA3995">
            <v>46429.21</v>
          </cell>
          <cell r="BB3995">
            <v>105960.1</v>
          </cell>
          <cell r="BC3995">
            <v>249601.69</v>
          </cell>
          <cell r="BD3995">
            <v>0</v>
          </cell>
          <cell r="BE3995">
            <v>0</v>
          </cell>
          <cell r="BF3995">
            <v>0</v>
          </cell>
          <cell r="BG3995">
            <v>0</v>
          </cell>
          <cell r="BH3995">
            <v>0</v>
          </cell>
          <cell r="BI3995">
            <v>0</v>
          </cell>
          <cell r="BJ3995">
            <v>0</v>
          </cell>
          <cell r="BK3995">
            <v>0</v>
          </cell>
          <cell r="BL3995">
            <v>0</v>
          </cell>
        </row>
        <row r="3996">
          <cell r="B3996" t="str">
            <v>3.2.01.08.00001</v>
          </cell>
          <cell r="C3996" t="str">
            <v xml:space="preserve">PROPAGANDA PUBLICIDADE                            </v>
          </cell>
          <cell r="D3996">
            <v>5</v>
          </cell>
          <cell r="E3996">
            <v>0</v>
          </cell>
          <cell r="F3996">
            <v>0</v>
          </cell>
          <cell r="G3996">
            <v>0</v>
          </cell>
          <cell r="H3996">
            <v>0</v>
          </cell>
          <cell r="I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  <cell r="O3996">
            <v>0</v>
          </cell>
          <cell r="P3996">
            <v>0</v>
          </cell>
          <cell r="AO3996">
            <v>13402.74</v>
          </cell>
          <cell r="AP3996">
            <v>23178.86</v>
          </cell>
          <cell r="AQ3996">
            <v>47094.17</v>
          </cell>
          <cell r="AR3996">
            <v>83197.16</v>
          </cell>
          <cell r="AS3996">
            <v>100177.43</v>
          </cell>
          <cell r="AT3996">
            <v>143414.9</v>
          </cell>
          <cell r="AU3996">
            <v>160253.69</v>
          </cell>
          <cell r="AV3996">
            <v>184889.77</v>
          </cell>
          <cell r="AW3996">
            <v>229106.78</v>
          </cell>
          <cell r="AX3996">
            <v>274823.2</v>
          </cell>
          <cell r="AY3996">
            <v>338157.36</v>
          </cell>
          <cell r="AZ3996">
            <v>413470.17</v>
          </cell>
          <cell r="BA3996">
            <v>46429.21</v>
          </cell>
          <cell r="BB3996">
            <v>105960.1</v>
          </cell>
          <cell r="BC3996">
            <v>249601.69</v>
          </cell>
          <cell r="BD3996">
            <v>0</v>
          </cell>
          <cell r="BE3996">
            <v>0</v>
          </cell>
          <cell r="BF3996">
            <v>0</v>
          </cell>
          <cell r="BG3996">
            <v>0</v>
          </cell>
          <cell r="BH3996">
            <v>0</v>
          </cell>
          <cell r="BI3996">
            <v>0</v>
          </cell>
          <cell r="BJ3996">
            <v>0</v>
          </cell>
          <cell r="BK3996">
            <v>0</v>
          </cell>
          <cell r="BL3996">
            <v>0</v>
          </cell>
        </row>
        <row r="3997">
          <cell r="B3997" t="str">
            <v>3.2.01.09</v>
          </cell>
          <cell r="C3997" t="str">
            <v xml:space="preserve">EVENTOS PROMOCIONAIS                              </v>
          </cell>
          <cell r="D3997">
            <v>4</v>
          </cell>
          <cell r="E3997">
            <v>0</v>
          </cell>
          <cell r="F3997">
            <v>0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8429.64</v>
          </cell>
          <cell r="R3997">
            <v>11698.59</v>
          </cell>
          <cell r="S3997">
            <v>17011.240000000002</v>
          </cell>
          <cell r="T3997">
            <v>25304.02</v>
          </cell>
          <cell r="U3997">
            <v>37982.67</v>
          </cell>
          <cell r="V3997">
            <v>46247.67</v>
          </cell>
          <cell r="W3997">
            <v>66775.210000000006</v>
          </cell>
          <cell r="X3997">
            <v>81129.23</v>
          </cell>
          <cell r="Y3997">
            <v>97293.73</v>
          </cell>
          <cell r="Z3997">
            <v>116322.89</v>
          </cell>
          <cell r="AA3997">
            <v>148345.57</v>
          </cell>
          <cell r="AB3997">
            <v>154538.34</v>
          </cell>
          <cell r="AC3997">
            <v>14722.55</v>
          </cell>
          <cell r="AD3997">
            <v>22452.55</v>
          </cell>
          <cell r="AE3997">
            <v>29334.16</v>
          </cell>
          <cell r="AF3997">
            <v>54909.14</v>
          </cell>
          <cell r="AG3997">
            <v>67949.87</v>
          </cell>
          <cell r="AH3997">
            <v>101773.16</v>
          </cell>
          <cell r="AI3997">
            <v>125507.92</v>
          </cell>
          <cell r="AJ3997">
            <v>141061.60999999999</v>
          </cell>
          <cell r="AK3997">
            <v>159969.14000000001</v>
          </cell>
          <cell r="AL3997">
            <v>177883.62</v>
          </cell>
          <cell r="AM3997">
            <v>194564.72</v>
          </cell>
          <cell r="AN3997">
            <v>207784.95999999999</v>
          </cell>
          <cell r="AO3997">
            <v>12009.73</v>
          </cell>
          <cell r="AP3997">
            <v>22967</v>
          </cell>
          <cell r="AQ3997">
            <v>54055.12</v>
          </cell>
          <cell r="AR3997">
            <v>77285.7</v>
          </cell>
          <cell r="AS3997">
            <v>146039.98000000001</v>
          </cell>
          <cell r="AT3997">
            <v>232010.44</v>
          </cell>
          <cell r="AU3997">
            <v>297036.38</v>
          </cell>
          <cell r="AV3997">
            <v>341198.15</v>
          </cell>
          <cell r="AW3997">
            <v>366605.74</v>
          </cell>
          <cell r="AX3997">
            <v>415593.07</v>
          </cell>
          <cell r="AY3997">
            <v>459170.19</v>
          </cell>
          <cell r="AZ3997">
            <v>497177.19</v>
          </cell>
          <cell r="BA3997">
            <v>50983.46</v>
          </cell>
          <cell r="BB3997">
            <v>58974.05</v>
          </cell>
          <cell r="BC3997">
            <v>97193.4</v>
          </cell>
          <cell r="BD3997">
            <v>0</v>
          </cell>
          <cell r="BE3997">
            <v>0</v>
          </cell>
          <cell r="BF3997">
            <v>0</v>
          </cell>
          <cell r="BG3997">
            <v>0</v>
          </cell>
          <cell r="BH3997">
            <v>0</v>
          </cell>
          <cell r="BI3997">
            <v>0</v>
          </cell>
          <cell r="BJ3997">
            <v>0</v>
          </cell>
          <cell r="BK3997">
            <v>0</v>
          </cell>
          <cell r="BL3997">
            <v>0</v>
          </cell>
        </row>
        <row r="3998">
          <cell r="B3998" t="str">
            <v>3.2.01.09.00001</v>
          </cell>
          <cell r="C3998" t="str">
            <v xml:space="preserve">EVENTOS PROMOCIONAIS                              </v>
          </cell>
          <cell r="D3998">
            <v>5</v>
          </cell>
          <cell r="E3998">
            <v>0</v>
          </cell>
          <cell r="F3998">
            <v>0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  <cell r="L3998">
            <v>0</v>
          </cell>
          <cell r="M3998">
            <v>0</v>
          </cell>
          <cell r="N3998">
            <v>0</v>
          </cell>
          <cell r="O3998">
            <v>0</v>
          </cell>
          <cell r="P3998">
            <v>0</v>
          </cell>
          <cell r="AO3998">
            <v>12009.73</v>
          </cell>
          <cell r="AP3998">
            <v>22967</v>
          </cell>
          <cell r="AQ3998">
            <v>54055.12</v>
          </cell>
          <cell r="AR3998">
            <v>77285.7</v>
          </cell>
          <cell r="AS3998">
            <v>146039.98000000001</v>
          </cell>
          <cell r="AT3998">
            <v>232010.44</v>
          </cell>
          <cell r="AU3998">
            <v>297036.38</v>
          </cell>
          <cell r="AV3998">
            <v>341198.15</v>
          </cell>
          <cell r="AW3998">
            <v>366605.74</v>
          </cell>
          <cell r="AX3998">
            <v>415593.07</v>
          </cell>
          <cell r="AY3998">
            <v>459170.19</v>
          </cell>
          <cell r="AZ3998">
            <v>497177.19</v>
          </cell>
          <cell r="BA3998">
            <v>50983.46</v>
          </cell>
          <cell r="BB3998">
            <v>58974.05</v>
          </cell>
          <cell r="BC3998">
            <v>97193.4</v>
          </cell>
          <cell r="BD3998">
            <v>0</v>
          </cell>
          <cell r="BE3998">
            <v>0</v>
          </cell>
          <cell r="BF3998">
            <v>0</v>
          </cell>
          <cell r="BG3998">
            <v>0</v>
          </cell>
          <cell r="BH3998">
            <v>0</v>
          </cell>
          <cell r="BI3998">
            <v>0</v>
          </cell>
          <cell r="BJ3998">
            <v>0</v>
          </cell>
          <cell r="BK3998">
            <v>0</v>
          </cell>
          <cell r="BL3998">
            <v>0</v>
          </cell>
        </row>
        <row r="3999">
          <cell r="B3999" t="str">
            <v>3.2.01.10</v>
          </cell>
          <cell r="C3999" t="str">
            <v xml:space="preserve">INDENIZACOES A CLIENTES                           </v>
          </cell>
          <cell r="D3999">
            <v>4</v>
          </cell>
          <cell r="E3999">
            <v>0</v>
          </cell>
          <cell r="F3999">
            <v>0</v>
          </cell>
          <cell r="G3999">
            <v>0</v>
          </cell>
          <cell r="H3999">
            <v>0</v>
          </cell>
          <cell r="I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1464.03</v>
          </cell>
          <cell r="R3999">
            <v>1464.03</v>
          </cell>
          <cell r="S3999">
            <v>1464.03</v>
          </cell>
          <cell r="T3999">
            <v>2464.0300000000002</v>
          </cell>
          <cell r="U3999">
            <v>129484.03</v>
          </cell>
          <cell r="V3999">
            <v>129484.03</v>
          </cell>
          <cell r="W3999">
            <v>129484.03</v>
          </cell>
          <cell r="X3999">
            <v>137490.94</v>
          </cell>
          <cell r="Y3999">
            <v>137490.94</v>
          </cell>
          <cell r="Z3999">
            <v>138690.94</v>
          </cell>
          <cell r="AA3999">
            <v>138690.94</v>
          </cell>
          <cell r="AB3999">
            <v>138690.94</v>
          </cell>
          <cell r="AC3999">
            <v>2087.94</v>
          </cell>
          <cell r="AD3999">
            <v>13639.94</v>
          </cell>
          <cell r="AE3999">
            <v>13639.94</v>
          </cell>
          <cell r="AF3999">
            <v>13639.94</v>
          </cell>
          <cell r="AG3999">
            <v>13639.94</v>
          </cell>
          <cell r="AH3999">
            <v>13639.94</v>
          </cell>
          <cell r="AI3999">
            <v>14159.94</v>
          </cell>
          <cell r="AJ3999">
            <v>14159.94</v>
          </cell>
          <cell r="AK3999">
            <v>16730.29</v>
          </cell>
          <cell r="AL3999">
            <v>20836.46</v>
          </cell>
          <cell r="AM3999">
            <v>20836.46</v>
          </cell>
          <cell r="AN3999">
            <v>20836.46</v>
          </cell>
          <cell r="AO3999">
            <v>0</v>
          </cell>
          <cell r="AP3999">
            <v>0</v>
          </cell>
          <cell r="AQ3999">
            <v>0</v>
          </cell>
          <cell r="AR3999">
            <v>0</v>
          </cell>
          <cell r="AS3999">
            <v>0</v>
          </cell>
          <cell r="AT3999">
            <v>0</v>
          </cell>
          <cell r="AU3999">
            <v>0</v>
          </cell>
          <cell r="AV3999">
            <v>3500</v>
          </cell>
          <cell r="AW3999">
            <v>3500</v>
          </cell>
          <cell r="AX3999">
            <v>5700</v>
          </cell>
          <cell r="AY3999">
            <v>5700</v>
          </cell>
          <cell r="AZ3999">
            <v>5700</v>
          </cell>
          <cell r="BA3999">
            <v>0</v>
          </cell>
          <cell r="BB3999">
            <v>0</v>
          </cell>
          <cell r="BC3999">
            <v>0</v>
          </cell>
          <cell r="BD3999">
            <v>0</v>
          </cell>
          <cell r="BE3999">
            <v>0</v>
          </cell>
          <cell r="BF3999">
            <v>0</v>
          </cell>
          <cell r="BG3999">
            <v>0</v>
          </cell>
          <cell r="BH3999">
            <v>0</v>
          </cell>
          <cell r="BI3999">
            <v>0</v>
          </cell>
          <cell r="BJ3999">
            <v>0</v>
          </cell>
          <cell r="BK3999">
            <v>0</v>
          </cell>
          <cell r="BL3999">
            <v>0</v>
          </cell>
        </row>
        <row r="4000">
          <cell r="B4000" t="str">
            <v>3.2.01.10.00001</v>
          </cell>
          <cell r="C4000" t="str">
            <v xml:space="preserve">INDENIZACOES A CLIENTES                           </v>
          </cell>
          <cell r="D4000">
            <v>5</v>
          </cell>
          <cell r="E4000">
            <v>0</v>
          </cell>
          <cell r="F4000">
            <v>0</v>
          </cell>
          <cell r="G4000">
            <v>0</v>
          </cell>
          <cell r="H4000">
            <v>0</v>
          </cell>
          <cell r="I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  <cell r="AO4000">
            <v>0</v>
          </cell>
          <cell r="AP4000">
            <v>0</v>
          </cell>
          <cell r="AQ4000">
            <v>0</v>
          </cell>
          <cell r="AR4000">
            <v>0</v>
          </cell>
          <cell r="AS4000">
            <v>0</v>
          </cell>
          <cell r="AT4000">
            <v>0</v>
          </cell>
          <cell r="AU4000">
            <v>0</v>
          </cell>
          <cell r="AV4000">
            <v>3500</v>
          </cell>
          <cell r="AW4000">
            <v>3500</v>
          </cell>
          <cell r="AX4000">
            <v>5700</v>
          </cell>
          <cell r="AY4000">
            <v>5700</v>
          </cell>
          <cell r="AZ4000">
            <v>5700</v>
          </cell>
          <cell r="BA4000">
            <v>0</v>
          </cell>
          <cell r="BB4000">
            <v>0</v>
          </cell>
          <cell r="BC4000">
            <v>0</v>
          </cell>
          <cell r="BD4000">
            <v>0</v>
          </cell>
          <cell r="BE4000">
            <v>0</v>
          </cell>
          <cell r="BF4000">
            <v>0</v>
          </cell>
          <cell r="BG4000">
            <v>0</v>
          </cell>
          <cell r="BH4000">
            <v>0</v>
          </cell>
          <cell r="BI4000">
            <v>0</v>
          </cell>
          <cell r="BJ4000">
            <v>0</v>
          </cell>
          <cell r="BK4000">
            <v>0</v>
          </cell>
          <cell r="BL4000">
            <v>0</v>
          </cell>
        </row>
        <row r="4001">
          <cell r="B4001" t="str">
            <v>3.2.01.11</v>
          </cell>
          <cell r="C4001" t="str">
            <v xml:space="preserve">DESPESAS ANALISE SOLO                             </v>
          </cell>
          <cell r="D4001">
            <v>4</v>
          </cell>
          <cell r="E4001">
            <v>0</v>
          </cell>
          <cell r="F4001">
            <v>0</v>
          </cell>
          <cell r="G4001">
            <v>0</v>
          </cell>
          <cell r="H4001">
            <v>0</v>
          </cell>
          <cell r="I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1665.5</v>
          </cell>
          <cell r="R4001">
            <v>3348.5</v>
          </cell>
          <cell r="S4001">
            <v>5041.5</v>
          </cell>
          <cell r="T4001">
            <v>6688.97</v>
          </cell>
          <cell r="U4001">
            <v>8466.57</v>
          </cell>
          <cell r="V4001">
            <v>11127.07</v>
          </cell>
          <cell r="W4001">
            <v>13273.57</v>
          </cell>
          <cell r="X4001">
            <v>15632.07</v>
          </cell>
          <cell r="Y4001">
            <v>17732.07</v>
          </cell>
          <cell r="Z4001">
            <v>18378.47</v>
          </cell>
          <cell r="AA4001">
            <v>20469.87</v>
          </cell>
          <cell r="AB4001">
            <v>22122.87</v>
          </cell>
          <cell r="AC4001">
            <v>3429.45</v>
          </cell>
          <cell r="AD4001">
            <v>4118.28</v>
          </cell>
          <cell r="AE4001">
            <v>6205.61</v>
          </cell>
          <cell r="AF4001">
            <v>6768.94</v>
          </cell>
          <cell r="AG4001">
            <v>7794.07</v>
          </cell>
          <cell r="AH4001">
            <v>11038.35</v>
          </cell>
          <cell r="AI4001">
            <v>12042.68</v>
          </cell>
          <cell r="AJ4001">
            <v>18068.41</v>
          </cell>
          <cell r="AK4001">
            <v>21287.74</v>
          </cell>
          <cell r="AL4001">
            <v>22730.07</v>
          </cell>
          <cell r="AM4001">
            <v>29168.97</v>
          </cell>
          <cell r="AN4001">
            <v>35470</v>
          </cell>
          <cell r="AO4001">
            <v>4223.08</v>
          </cell>
          <cell r="AP4001">
            <v>5615.05</v>
          </cell>
          <cell r="AQ4001">
            <v>13693.74</v>
          </cell>
          <cell r="AR4001">
            <v>16886.84</v>
          </cell>
          <cell r="AS4001">
            <v>22488.63</v>
          </cell>
          <cell r="AT4001">
            <v>37517.03</v>
          </cell>
          <cell r="AU4001">
            <v>88651.83</v>
          </cell>
          <cell r="AV4001">
            <v>141156.97</v>
          </cell>
          <cell r="AW4001">
            <v>211198.58</v>
          </cell>
          <cell r="AX4001">
            <v>262102.63</v>
          </cell>
          <cell r="AY4001">
            <v>299522.03999999998</v>
          </cell>
          <cell r="AZ4001">
            <v>319256.71000000002</v>
          </cell>
          <cell r="BA4001">
            <v>6630.0799999999581</v>
          </cell>
          <cell r="BB4001">
            <v>12686.28</v>
          </cell>
          <cell r="BC4001">
            <v>23619.3</v>
          </cell>
          <cell r="BD4001">
            <v>0</v>
          </cell>
          <cell r="BE4001">
            <v>0</v>
          </cell>
          <cell r="BF4001">
            <v>0</v>
          </cell>
          <cell r="BG4001">
            <v>0</v>
          </cell>
          <cell r="BH4001">
            <v>0</v>
          </cell>
          <cell r="BI4001">
            <v>0</v>
          </cell>
          <cell r="BJ4001">
            <v>0</v>
          </cell>
          <cell r="BK4001">
            <v>0</v>
          </cell>
          <cell r="BL4001">
            <v>0</v>
          </cell>
        </row>
        <row r="4002">
          <cell r="B4002" t="str">
            <v>3.2.01.11.00001</v>
          </cell>
          <cell r="C4002" t="str">
            <v xml:space="preserve">DESPESAS ANALISE SOLO                             </v>
          </cell>
          <cell r="D4002">
            <v>5</v>
          </cell>
          <cell r="E4002">
            <v>0</v>
          </cell>
          <cell r="F4002">
            <v>0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  <cell r="AO4002">
            <v>4223.08</v>
          </cell>
          <cell r="AP4002">
            <v>5615.05</v>
          </cell>
          <cell r="AQ4002">
            <v>13693.74</v>
          </cell>
          <cell r="AR4002">
            <v>16886.84</v>
          </cell>
          <cell r="AS4002">
            <v>22488.63</v>
          </cell>
          <cell r="AT4002">
            <v>37517.03</v>
          </cell>
          <cell r="AU4002">
            <v>88651.83</v>
          </cell>
          <cell r="AV4002">
            <v>141156.97</v>
          </cell>
          <cell r="AW4002">
            <v>211198.58</v>
          </cell>
          <cell r="AX4002">
            <v>262102.63</v>
          </cell>
          <cell r="AY4002">
            <v>299522.03999999998</v>
          </cell>
          <cell r="AZ4002">
            <v>319256.71000000002</v>
          </cell>
          <cell r="BA4002">
            <v>6630.0799999999581</v>
          </cell>
          <cell r="BB4002">
            <v>12686.28</v>
          </cell>
          <cell r="BC4002">
            <v>23619.3</v>
          </cell>
          <cell r="BD4002">
            <v>0</v>
          </cell>
          <cell r="BE4002">
            <v>0</v>
          </cell>
          <cell r="BF4002">
            <v>0</v>
          </cell>
          <cell r="BG4002">
            <v>0</v>
          </cell>
          <cell r="BH4002">
            <v>0</v>
          </cell>
          <cell r="BI4002">
            <v>0</v>
          </cell>
          <cell r="BJ4002">
            <v>0</v>
          </cell>
          <cell r="BK4002">
            <v>0</v>
          </cell>
          <cell r="BL4002">
            <v>0</v>
          </cell>
        </row>
        <row r="4003">
          <cell r="B4003" t="str">
            <v>3.2.01.12</v>
          </cell>
          <cell r="C4003" t="str">
            <v xml:space="preserve">DUPLS.NAO RECEBIDAS (ART.9O.LEI 9430/96)          </v>
          </cell>
          <cell r="D4003">
            <v>4</v>
          </cell>
          <cell r="E4003">
            <v>0</v>
          </cell>
          <cell r="F4003">
            <v>0</v>
          </cell>
          <cell r="G4003">
            <v>0</v>
          </cell>
          <cell r="H4003">
            <v>0</v>
          </cell>
          <cell r="I4003">
            <v>0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  <cell r="Q4003">
            <v>0</v>
          </cell>
          <cell r="R4003">
            <v>0</v>
          </cell>
          <cell r="S4003">
            <v>0</v>
          </cell>
          <cell r="T4003">
            <v>6840</v>
          </cell>
          <cell r="U4003">
            <v>6840</v>
          </cell>
          <cell r="V4003">
            <v>24285.5</v>
          </cell>
          <cell r="W4003">
            <v>24803.5</v>
          </cell>
          <cell r="X4003">
            <v>59272.47</v>
          </cell>
          <cell r="Y4003">
            <v>1529788.7</v>
          </cell>
          <cell r="Z4003">
            <v>1529788.7</v>
          </cell>
          <cell r="AA4003">
            <v>1529788.7</v>
          </cell>
          <cell r="AB4003">
            <v>1591003.8</v>
          </cell>
          <cell r="AC4003">
            <v>0</v>
          </cell>
          <cell r="AD4003">
            <v>19272.75</v>
          </cell>
          <cell r="AE4003">
            <v>19272.75</v>
          </cell>
          <cell r="AF4003">
            <v>24258.04</v>
          </cell>
          <cell r="AG4003">
            <v>126554.83</v>
          </cell>
          <cell r="AH4003">
            <v>169394.83</v>
          </cell>
          <cell r="AI4003">
            <v>169394.83</v>
          </cell>
          <cell r="AJ4003">
            <v>180733.3</v>
          </cell>
          <cell r="AK4003">
            <v>186653.3</v>
          </cell>
          <cell r="AL4003">
            <v>648879.67000000004</v>
          </cell>
          <cell r="AM4003">
            <v>651860.67000000004</v>
          </cell>
          <cell r="AN4003">
            <v>1527080.67</v>
          </cell>
          <cell r="AO4003">
            <v>-3928.91</v>
          </cell>
          <cell r="AP4003">
            <v>79368.289999999994</v>
          </cell>
          <cell r="AQ4003">
            <v>340462.18</v>
          </cell>
          <cell r="AR4003">
            <v>342404.74</v>
          </cell>
          <cell r="AS4003">
            <v>223419.83</v>
          </cell>
          <cell r="AT4003">
            <v>208419.83</v>
          </cell>
          <cell r="AU4003">
            <v>242864.27</v>
          </cell>
          <cell r="AV4003">
            <v>275876.77</v>
          </cell>
          <cell r="AW4003">
            <v>280403.44</v>
          </cell>
          <cell r="AX4003">
            <v>2564420.13</v>
          </cell>
          <cell r="AY4003">
            <v>2564420.13</v>
          </cell>
          <cell r="AZ4003">
            <v>5961654.1600000001</v>
          </cell>
          <cell r="BA4003">
            <v>2865</v>
          </cell>
          <cell r="BB4003">
            <v>2865</v>
          </cell>
          <cell r="BC4003">
            <v>-7135</v>
          </cell>
          <cell r="BD4003">
            <v>0</v>
          </cell>
          <cell r="BE4003">
            <v>0</v>
          </cell>
          <cell r="BF4003">
            <v>0</v>
          </cell>
          <cell r="BG4003">
            <v>0</v>
          </cell>
          <cell r="BH4003">
            <v>0</v>
          </cell>
          <cell r="BI4003">
            <v>0</v>
          </cell>
          <cell r="BJ4003">
            <v>0</v>
          </cell>
          <cell r="BK4003">
            <v>0</v>
          </cell>
          <cell r="BL4003">
            <v>0</v>
          </cell>
        </row>
        <row r="4004">
          <cell r="B4004" t="str">
            <v>3.2.01.12.00001</v>
          </cell>
          <cell r="C4004" t="str">
            <v xml:space="preserve">DUPLS.NAO RECEBIDAS (ART.9O.LEI 9430/96)          </v>
          </cell>
          <cell r="D4004">
            <v>5</v>
          </cell>
          <cell r="E4004">
            <v>0</v>
          </cell>
          <cell r="F4004">
            <v>0</v>
          </cell>
          <cell r="G4004">
            <v>0</v>
          </cell>
          <cell r="H4004">
            <v>0</v>
          </cell>
          <cell r="I4004">
            <v>0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  <cell r="O4004">
            <v>0</v>
          </cell>
          <cell r="P4004">
            <v>0</v>
          </cell>
          <cell r="AO4004">
            <v>-3928.91</v>
          </cell>
          <cell r="AP4004">
            <v>79368.289999999994</v>
          </cell>
          <cell r="AQ4004">
            <v>340462.18</v>
          </cell>
          <cell r="AR4004">
            <v>342404.74</v>
          </cell>
          <cell r="AS4004">
            <v>223419.83</v>
          </cell>
          <cell r="AT4004">
            <v>208419.83</v>
          </cell>
          <cell r="AU4004">
            <v>242864.27</v>
          </cell>
          <cell r="AV4004">
            <v>275876.77</v>
          </cell>
          <cell r="AW4004">
            <v>280403.44</v>
          </cell>
          <cell r="AX4004">
            <v>2564420.13</v>
          </cell>
          <cell r="AY4004">
            <v>2564420.13</v>
          </cell>
          <cell r="AZ4004">
            <v>5961654.1600000001</v>
          </cell>
          <cell r="BA4004">
            <v>2865</v>
          </cell>
          <cell r="BB4004">
            <v>2865</v>
          </cell>
          <cell r="BC4004">
            <v>-7135</v>
          </cell>
          <cell r="BD4004">
            <v>0</v>
          </cell>
          <cell r="BE4004">
            <v>0</v>
          </cell>
          <cell r="BF4004">
            <v>0</v>
          </cell>
          <cell r="BG4004">
            <v>0</v>
          </cell>
          <cell r="BH4004">
            <v>0</v>
          </cell>
          <cell r="BI4004">
            <v>0</v>
          </cell>
          <cell r="BJ4004">
            <v>0</v>
          </cell>
          <cell r="BK4004">
            <v>0</v>
          </cell>
          <cell r="BL4004">
            <v>0</v>
          </cell>
        </row>
        <row r="4005">
          <cell r="B4005" t="str">
            <v>3.2.01.13</v>
          </cell>
          <cell r="C4005" t="str">
            <v xml:space="preserve">HONORARIOS - CONSULTORIA TECNICO-AGRONOM          </v>
          </cell>
          <cell r="D4005">
            <v>4</v>
          </cell>
          <cell r="E4005">
            <v>0</v>
          </cell>
          <cell r="F4005">
            <v>0</v>
          </cell>
          <cell r="G4005">
            <v>0</v>
          </cell>
          <cell r="H4005">
            <v>0</v>
          </cell>
          <cell r="I4005">
            <v>0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  <cell r="O4005">
            <v>0</v>
          </cell>
          <cell r="P4005">
            <v>0</v>
          </cell>
          <cell r="Q4005">
            <v>3032.5</v>
          </cell>
          <cell r="R4005">
            <v>6702.7</v>
          </cell>
          <cell r="S4005">
            <v>9202.7000000000007</v>
          </cell>
          <cell r="T4005">
            <v>11702.7</v>
          </cell>
          <cell r="U4005">
            <v>14352.7</v>
          </cell>
          <cell r="V4005">
            <v>16852.7</v>
          </cell>
          <cell r="W4005">
            <v>20762.7</v>
          </cell>
          <cell r="X4005">
            <v>25854.7</v>
          </cell>
          <cell r="Y4005">
            <v>34976.239999999998</v>
          </cell>
          <cell r="Z4005">
            <v>39402.01</v>
          </cell>
          <cell r="AA4005">
            <v>42845.01</v>
          </cell>
          <cell r="AB4005">
            <v>46064.01</v>
          </cell>
          <cell r="AC4005">
            <v>2900</v>
          </cell>
          <cell r="AD4005">
            <v>5960</v>
          </cell>
          <cell r="AE4005">
            <v>8664</v>
          </cell>
          <cell r="AF4005">
            <v>11541</v>
          </cell>
          <cell r="AG4005">
            <v>14041</v>
          </cell>
          <cell r="AH4005">
            <v>16541</v>
          </cell>
          <cell r="AI4005">
            <v>19741</v>
          </cell>
          <cell r="AJ4005">
            <v>27473.18</v>
          </cell>
          <cell r="AK4005">
            <v>35990.18</v>
          </cell>
          <cell r="AL4005">
            <v>39667.71</v>
          </cell>
          <cell r="AM4005">
            <v>42217.71</v>
          </cell>
          <cell r="AN4005">
            <v>47356.71</v>
          </cell>
          <cell r="AO4005">
            <v>2500</v>
          </cell>
          <cell r="AP4005">
            <v>5060</v>
          </cell>
          <cell r="AQ4005">
            <v>12095</v>
          </cell>
          <cell r="AR4005">
            <v>14595</v>
          </cell>
          <cell r="AS4005">
            <v>18144.54</v>
          </cell>
          <cell r="AT4005">
            <v>18144.54</v>
          </cell>
          <cell r="AU4005">
            <v>21144.54</v>
          </cell>
          <cell r="AV4005">
            <v>24174.54</v>
          </cell>
          <cell r="AW4005">
            <v>30829.22</v>
          </cell>
          <cell r="AX4005">
            <v>42462.11</v>
          </cell>
          <cell r="AY4005">
            <v>47751.97</v>
          </cell>
          <cell r="AZ4005">
            <v>61014.97</v>
          </cell>
          <cell r="BA4005">
            <v>17792.5</v>
          </cell>
          <cell r="BB4005">
            <v>25771.74</v>
          </cell>
          <cell r="BC4005">
            <v>29670.639999999999</v>
          </cell>
          <cell r="BD4005">
            <v>0</v>
          </cell>
          <cell r="BE4005">
            <v>0</v>
          </cell>
          <cell r="BF4005">
            <v>0</v>
          </cell>
          <cell r="BG4005">
            <v>0</v>
          </cell>
          <cell r="BH4005">
            <v>0</v>
          </cell>
          <cell r="BI4005">
            <v>0</v>
          </cell>
          <cell r="BJ4005">
            <v>0</v>
          </cell>
          <cell r="BK4005">
            <v>0</v>
          </cell>
          <cell r="BL4005">
            <v>0</v>
          </cell>
        </row>
        <row r="4006">
          <cell r="B4006" t="str">
            <v>3.2.01.13.00001</v>
          </cell>
          <cell r="C4006" t="str">
            <v xml:space="preserve">HONORARIOS - CONSULTORIA TECNICO-AGRONOM          </v>
          </cell>
          <cell r="D4006">
            <v>5</v>
          </cell>
          <cell r="E4006">
            <v>0</v>
          </cell>
          <cell r="F4006">
            <v>0</v>
          </cell>
          <cell r="G4006">
            <v>0</v>
          </cell>
          <cell r="H4006">
            <v>0</v>
          </cell>
          <cell r="I4006">
            <v>0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  <cell r="O4006">
            <v>0</v>
          </cell>
          <cell r="P4006">
            <v>0</v>
          </cell>
          <cell r="AO4006">
            <v>2500</v>
          </cell>
          <cell r="AP4006">
            <v>5060</v>
          </cell>
          <cell r="AQ4006">
            <v>12095</v>
          </cell>
          <cell r="AR4006">
            <v>14595</v>
          </cell>
          <cell r="AS4006">
            <v>18144.54</v>
          </cell>
          <cell r="AT4006">
            <v>18144.54</v>
          </cell>
          <cell r="AU4006">
            <v>21144.54</v>
          </cell>
          <cell r="AV4006">
            <v>24174.54</v>
          </cell>
          <cell r="AW4006">
            <v>30829.22</v>
          </cell>
          <cell r="AX4006">
            <v>42462.11</v>
          </cell>
          <cell r="AY4006">
            <v>47751.97</v>
          </cell>
          <cell r="AZ4006">
            <v>61014.97</v>
          </cell>
          <cell r="BA4006">
            <v>17792.5</v>
          </cell>
          <cell r="BB4006">
            <v>25771.74</v>
          </cell>
          <cell r="BC4006">
            <v>29670.639999999999</v>
          </cell>
          <cell r="BD4006">
            <v>0</v>
          </cell>
          <cell r="BE4006">
            <v>0</v>
          </cell>
          <cell r="BF4006">
            <v>0</v>
          </cell>
          <cell r="BG4006">
            <v>0</v>
          </cell>
          <cell r="BH4006">
            <v>0</v>
          </cell>
          <cell r="BI4006">
            <v>0</v>
          </cell>
          <cell r="BJ4006">
            <v>0</v>
          </cell>
          <cell r="BK4006">
            <v>0</v>
          </cell>
          <cell r="BL4006">
            <v>0</v>
          </cell>
        </row>
        <row r="4007">
          <cell r="B4007" t="str">
            <v>3.2.01.14</v>
          </cell>
          <cell r="C4007" t="str">
            <v xml:space="preserve">BENS DE VALORES IRRELEVANTES                      </v>
          </cell>
          <cell r="D4007">
            <v>4</v>
          </cell>
          <cell r="E4007">
            <v>0</v>
          </cell>
          <cell r="F4007">
            <v>0</v>
          </cell>
          <cell r="G4007">
            <v>0</v>
          </cell>
          <cell r="H4007">
            <v>0</v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  <cell r="O4007">
            <v>0</v>
          </cell>
          <cell r="P4007">
            <v>0</v>
          </cell>
          <cell r="Q4007">
            <v>0</v>
          </cell>
          <cell r="R4007">
            <v>0</v>
          </cell>
          <cell r="S4007">
            <v>0</v>
          </cell>
          <cell r="T4007">
            <v>0</v>
          </cell>
          <cell r="U4007">
            <v>169.9</v>
          </cell>
          <cell r="V4007">
            <v>169.9</v>
          </cell>
          <cell r="W4007">
            <v>169.9</v>
          </cell>
          <cell r="X4007">
            <v>169.9</v>
          </cell>
          <cell r="Y4007">
            <v>169.9</v>
          </cell>
          <cell r="Z4007">
            <v>189.9</v>
          </cell>
          <cell r="AA4007">
            <v>657.7</v>
          </cell>
          <cell r="AB4007">
            <v>676.6</v>
          </cell>
          <cell r="AC4007">
            <v>0</v>
          </cell>
          <cell r="AD4007">
            <v>0</v>
          </cell>
          <cell r="AE4007">
            <v>0</v>
          </cell>
          <cell r="AF4007">
            <v>0</v>
          </cell>
          <cell r="AG4007">
            <v>0</v>
          </cell>
          <cell r="AH4007">
            <v>0</v>
          </cell>
          <cell r="AI4007">
            <v>0</v>
          </cell>
          <cell r="AJ4007">
            <v>0</v>
          </cell>
          <cell r="AK4007">
            <v>18.899999999999999</v>
          </cell>
          <cell r="AL4007">
            <v>18.899999999999999</v>
          </cell>
          <cell r="AM4007">
            <v>18.899999999999999</v>
          </cell>
          <cell r="AN4007">
            <v>18.899999999999999</v>
          </cell>
          <cell r="AO4007">
            <v>18</v>
          </cell>
          <cell r="AP4007">
            <v>26</v>
          </cell>
          <cell r="AQ4007">
            <v>75.75</v>
          </cell>
          <cell r="AR4007">
            <v>87.75</v>
          </cell>
          <cell r="AS4007">
            <v>87.75</v>
          </cell>
          <cell r="AT4007">
            <v>834.25</v>
          </cell>
          <cell r="AU4007">
            <v>1258.25</v>
          </cell>
          <cell r="AV4007">
            <v>1258.25</v>
          </cell>
          <cell r="AW4007">
            <v>1258.25</v>
          </cell>
          <cell r="AX4007">
            <v>1258.25</v>
          </cell>
          <cell r="AY4007">
            <v>1258.25</v>
          </cell>
          <cell r="AZ4007">
            <v>1258.25</v>
          </cell>
          <cell r="BA4007">
            <v>0</v>
          </cell>
          <cell r="BB4007">
            <v>0</v>
          </cell>
          <cell r="BC4007">
            <v>7.5</v>
          </cell>
          <cell r="BD4007">
            <v>0</v>
          </cell>
          <cell r="BE4007">
            <v>0</v>
          </cell>
          <cell r="BF4007">
            <v>0</v>
          </cell>
          <cell r="BG4007">
            <v>0</v>
          </cell>
          <cell r="BH4007">
            <v>0</v>
          </cell>
          <cell r="BI4007">
            <v>0</v>
          </cell>
          <cell r="BJ4007">
            <v>0</v>
          </cell>
          <cell r="BK4007">
            <v>0</v>
          </cell>
          <cell r="BL4007">
            <v>0</v>
          </cell>
        </row>
        <row r="4008">
          <cell r="B4008" t="str">
            <v>3.2.01.14.00001</v>
          </cell>
          <cell r="C4008" t="str">
            <v xml:space="preserve">BENS DE VALORES IRRELEVANTES                      </v>
          </cell>
          <cell r="D4008">
            <v>5</v>
          </cell>
          <cell r="E4008">
            <v>0</v>
          </cell>
          <cell r="F4008">
            <v>0</v>
          </cell>
          <cell r="G4008">
            <v>0</v>
          </cell>
          <cell r="H4008">
            <v>0</v>
          </cell>
          <cell r="I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AO4008">
            <v>18</v>
          </cell>
          <cell r="AP4008">
            <v>26</v>
          </cell>
          <cell r="AQ4008">
            <v>75.75</v>
          </cell>
          <cell r="AR4008">
            <v>87.75</v>
          </cell>
          <cell r="AS4008">
            <v>87.75</v>
          </cell>
          <cell r="AT4008">
            <v>834.25</v>
          </cell>
          <cell r="AU4008">
            <v>1258.25</v>
          </cell>
          <cell r="AV4008">
            <v>1258.25</v>
          </cell>
          <cell r="AW4008">
            <v>1258.25</v>
          </cell>
          <cell r="AX4008">
            <v>1258.25</v>
          </cell>
          <cell r="AY4008">
            <v>1258.25</v>
          </cell>
          <cell r="AZ4008">
            <v>1258.25</v>
          </cell>
          <cell r="BA4008">
            <v>0</v>
          </cell>
          <cell r="BB4008">
            <v>0</v>
          </cell>
          <cell r="BC4008">
            <v>7.5</v>
          </cell>
          <cell r="BD4008">
            <v>0</v>
          </cell>
          <cell r="BE4008">
            <v>0</v>
          </cell>
          <cell r="BF4008">
            <v>0</v>
          </cell>
          <cell r="BG4008">
            <v>0</v>
          </cell>
          <cell r="BH4008">
            <v>0</v>
          </cell>
          <cell r="BI4008">
            <v>0</v>
          </cell>
          <cell r="BJ4008">
            <v>0</v>
          </cell>
          <cell r="BK4008">
            <v>0</v>
          </cell>
          <cell r="BL4008">
            <v>0</v>
          </cell>
        </row>
        <row r="4009">
          <cell r="B4009" t="str">
            <v>3.2.01.15</v>
          </cell>
          <cell r="C4009" t="str">
            <v xml:space="preserve">SERV. PREST. CONSULTAS DE CREDITOS                </v>
          </cell>
          <cell r="D4009">
            <v>4</v>
          </cell>
          <cell r="E4009">
            <v>0</v>
          </cell>
          <cell r="F4009">
            <v>0</v>
          </cell>
          <cell r="G4009">
            <v>0</v>
          </cell>
          <cell r="H4009">
            <v>0</v>
          </cell>
          <cell r="I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  <cell r="O4009">
            <v>0</v>
          </cell>
          <cell r="P4009">
            <v>0</v>
          </cell>
          <cell r="Q4009">
            <v>0</v>
          </cell>
          <cell r="R4009">
            <v>0</v>
          </cell>
          <cell r="S4009">
            <v>0</v>
          </cell>
          <cell r="T4009">
            <v>0</v>
          </cell>
          <cell r="U4009">
            <v>0</v>
          </cell>
          <cell r="V4009">
            <v>0</v>
          </cell>
          <cell r="W4009">
            <v>0</v>
          </cell>
          <cell r="X4009">
            <v>0</v>
          </cell>
          <cell r="Y4009">
            <v>0</v>
          </cell>
          <cell r="Z4009">
            <v>0</v>
          </cell>
          <cell r="AA4009">
            <v>0</v>
          </cell>
          <cell r="AB4009">
            <v>0</v>
          </cell>
          <cell r="AC4009">
            <v>0</v>
          </cell>
          <cell r="AD4009">
            <v>0</v>
          </cell>
          <cell r="AE4009">
            <v>0</v>
          </cell>
          <cell r="AF4009">
            <v>0</v>
          </cell>
          <cell r="AG4009">
            <v>0</v>
          </cell>
          <cell r="AH4009">
            <v>552.9</v>
          </cell>
          <cell r="AI4009">
            <v>1542.3</v>
          </cell>
          <cell r="AJ4009">
            <v>2392.02</v>
          </cell>
          <cell r="AK4009">
            <v>3398.88</v>
          </cell>
          <cell r="AL4009">
            <v>3398.88</v>
          </cell>
          <cell r="AM4009">
            <v>3398.88</v>
          </cell>
          <cell r="AN4009">
            <v>3398.88</v>
          </cell>
          <cell r="AO4009">
            <v>772.35</v>
          </cell>
          <cell r="AP4009">
            <v>2052.75</v>
          </cell>
          <cell r="AQ4009">
            <v>2052.75</v>
          </cell>
          <cell r="AR4009">
            <v>2052.75</v>
          </cell>
          <cell r="AS4009">
            <v>2052.75</v>
          </cell>
          <cell r="AT4009">
            <v>2052.75</v>
          </cell>
          <cell r="AU4009">
            <v>2052.75</v>
          </cell>
          <cell r="AV4009">
            <v>2052.75</v>
          </cell>
          <cell r="AW4009">
            <v>2052.75</v>
          </cell>
          <cell r="AX4009">
            <v>2052.75</v>
          </cell>
          <cell r="AY4009">
            <v>2052.75</v>
          </cell>
          <cell r="AZ4009">
            <v>2052.75</v>
          </cell>
          <cell r="BA4009">
            <v>0</v>
          </cell>
          <cell r="BB4009">
            <v>4258.8100000000004</v>
          </cell>
          <cell r="BC4009">
            <v>4258.8100000000004</v>
          </cell>
          <cell r="BD4009">
            <v>0</v>
          </cell>
          <cell r="BE4009">
            <v>0</v>
          </cell>
          <cell r="BF4009">
            <v>0</v>
          </cell>
          <cell r="BG4009">
            <v>0</v>
          </cell>
          <cell r="BH4009">
            <v>0</v>
          </cell>
          <cell r="BI4009">
            <v>0</v>
          </cell>
          <cell r="BJ4009">
            <v>0</v>
          </cell>
          <cell r="BK4009">
            <v>0</v>
          </cell>
          <cell r="BL4009">
            <v>0</v>
          </cell>
        </row>
        <row r="4010">
          <cell r="B4010" t="str">
            <v>3.2.01.15.00001</v>
          </cell>
          <cell r="C4010" t="str">
            <v xml:space="preserve">SERV. PREST. CONSULTAS DE CREDITOS                </v>
          </cell>
          <cell r="D4010">
            <v>5</v>
          </cell>
          <cell r="E4010">
            <v>0</v>
          </cell>
          <cell r="F4010">
            <v>0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  <cell r="O4010">
            <v>0</v>
          </cell>
          <cell r="P4010">
            <v>0</v>
          </cell>
          <cell r="AO4010">
            <v>772.35</v>
          </cell>
          <cell r="AP4010">
            <v>2052.75</v>
          </cell>
          <cell r="AQ4010">
            <v>2052.75</v>
          </cell>
          <cell r="AR4010">
            <v>2052.75</v>
          </cell>
          <cell r="AS4010">
            <v>2052.75</v>
          </cell>
          <cell r="AT4010">
            <v>2052.75</v>
          </cell>
          <cell r="AU4010">
            <v>2052.75</v>
          </cell>
          <cell r="AV4010">
            <v>2052.75</v>
          </cell>
          <cell r="AW4010">
            <v>2052.75</v>
          </cell>
          <cell r="AX4010">
            <v>2052.75</v>
          </cell>
          <cell r="AY4010">
            <v>2052.75</v>
          </cell>
          <cell r="AZ4010">
            <v>2052.75</v>
          </cell>
          <cell r="BA4010">
            <v>0</v>
          </cell>
          <cell r="BB4010">
            <v>4258.8100000000004</v>
          </cell>
          <cell r="BC4010">
            <v>4258.8100000000004</v>
          </cell>
          <cell r="BD4010">
            <v>0</v>
          </cell>
          <cell r="BE4010">
            <v>0</v>
          </cell>
          <cell r="BF4010">
            <v>0</v>
          </cell>
          <cell r="BG4010">
            <v>0</v>
          </cell>
          <cell r="BH4010">
            <v>0</v>
          </cell>
          <cell r="BI4010">
            <v>0</v>
          </cell>
          <cell r="BJ4010">
            <v>0</v>
          </cell>
          <cell r="BK4010">
            <v>0</v>
          </cell>
          <cell r="BL4010">
            <v>0</v>
          </cell>
        </row>
        <row r="4011">
          <cell r="B4011" t="str">
            <v>3.2.01.16</v>
          </cell>
          <cell r="C4011" t="str">
            <v xml:space="preserve">DESPESAS COM CPR                                  </v>
          </cell>
          <cell r="D4011">
            <v>4</v>
          </cell>
          <cell r="E4011">
            <v>0</v>
          </cell>
          <cell r="F4011">
            <v>0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  <cell r="O4011">
            <v>0</v>
          </cell>
          <cell r="P4011">
            <v>0</v>
          </cell>
          <cell r="AO4011">
            <v>0</v>
          </cell>
          <cell r="AP4011">
            <v>0</v>
          </cell>
          <cell r="AQ4011">
            <v>0</v>
          </cell>
          <cell r="AR4011">
            <v>0</v>
          </cell>
          <cell r="AS4011">
            <v>0</v>
          </cell>
          <cell r="AT4011">
            <v>0</v>
          </cell>
          <cell r="AU4011">
            <v>0</v>
          </cell>
          <cell r="AV4011">
            <v>0</v>
          </cell>
          <cell r="AW4011">
            <v>0</v>
          </cell>
          <cell r="AX4011">
            <v>0</v>
          </cell>
          <cell r="AY4011">
            <v>1806.23</v>
          </cell>
          <cell r="AZ4011">
            <v>23717.24</v>
          </cell>
          <cell r="BA4011">
            <v>0</v>
          </cell>
          <cell r="BB4011">
            <v>4874.29</v>
          </cell>
          <cell r="BC4011">
            <v>4874.29</v>
          </cell>
          <cell r="BD4011">
            <v>0</v>
          </cell>
          <cell r="BE4011">
            <v>0</v>
          </cell>
          <cell r="BF4011">
            <v>0</v>
          </cell>
          <cell r="BG4011">
            <v>0</v>
          </cell>
          <cell r="BH4011">
            <v>0</v>
          </cell>
          <cell r="BI4011">
            <v>0</v>
          </cell>
          <cell r="BJ4011">
            <v>0</v>
          </cell>
          <cell r="BK4011">
            <v>0</v>
          </cell>
          <cell r="BL4011">
            <v>0</v>
          </cell>
        </row>
        <row r="4012">
          <cell r="B4012" t="str">
            <v>3.2.01.16.00001</v>
          </cell>
          <cell r="C4012" t="str">
            <v xml:space="preserve">MOVIMENTACAO E TRANSPORTES                        </v>
          </cell>
          <cell r="D4012">
            <v>5</v>
          </cell>
          <cell r="E4012">
            <v>0</v>
          </cell>
          <cell r="F4012">
            <v>0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  <cell r="O4012">
            <v>0</v>
          </cell>
          <cell r="P4012">
            <v>0</v>
          </cell>
          <cell r="AO4012">
            <v>0</v>
          </cell>
          <cell r="AP4012">
            <v>0</v>
          </cell>
          <cell r="AQ4012">
            <v>0</v>
          </cell>
          <cell r="AR4012">
            <v>0</v>
          </cell>
          <cell r="AS4012">
            <v>0</v>
          </cell>
          <cell r="AT4012">
            <v>0</v>
          </cell>
          <cell r="AU4012">
            <v>0</v>
          </cell>
          <cell r="AV4012">
            <v>0</v>
          </cell>
          <cell r="AW4012">
            <v>0</v>
          </cell>
          <cell r="AX4012">
            <v>0</v>
          </cell>
          <cell r="AY4012">
            <v>1806.23</v>
          </cell>
          <cell r="AZ4012">
            <v>16577.36</v>
          </cell>
          <cell r="BA4012">
            <v>0</v>
          </cell>
          <cell r="BB4012">
            <v>0</v>
          </cell>
          <cell r="BC4012">
            <v>0</v>
          </cell>
          <cell r="BD4012">
            <v>0</v>
          </cell>
          <cell r="BE4012">
            <v>0</v>
          </cell>
          <cell r="BF4012">
            <v>0</v>
          </cell>
          <cell r="BG4012">
            <v>0</v>
          </cell>
          <cell r="BH4012">
            <v>0</v>
          </cell>
          <cell r="BI4012">
            <v>0</v>
          </cell>
          <cell r="BJ4012">
            <v>0</v>
          </cell>
          <cell r="BK4012">
            <v>0</v>
          </cell>
          <cell r="BL4012">
            <v>0</v>
          </cell>
        </row>
        <row r="4013">
          <cell r="B4013" t="str">
            <v>3.2.01.16.00002</v>
          </cell>
          <cell r="C4013" t="str">
            <v xml:space="preserve">ARMAZENAGEM                                       </v>
          </cell>
          <cell r="D4013">
            <v>5</v>
          </cell>
          <cell r="E4013">
            <v>0</v>
          </cell>
          <cell r="F4013">
            <v>0</v>
          </cell>
          <cell r="G4013">
            <v>0</v>
          </cell>
          <cell r="H4013">
            <v>0</v>
          </cell>
          <cell r="I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  <cell r="O4013">
            <v>0</v>
          </cell>
          <cell r="P4013">
            <v>0</v>
          </cell>
          <cell r="AO4013">
            <v>0</v>
          </cell>
          <cell r="AP4013">
            <v>0</v>
          </cell>
          <cell r="AQ4013">
            <v>0</v>
          </cell>
          <cell r="AR4013">
            <v>0</v>
          </cell>
          <cell r="AS4013">
            <v>0</v>
          </cell>
          <cell r="AT4013">
            <v>0</v>
          </cell>
          <cell r="AU4013">
            <v>0</v>
          </cell>
          <cell r="AV4013">
            <v>0</v>
          </cell>
          <cell r="AW4013">
            <v>0</v>
          </cell>
          <cell r="AX4013">
            <v>0</v>
          </cell>
          <cell r="AY4013">
            <v>0</v>
          </cell>
          <cell r="AZ4013">
            <v>7139.88</v>
          </cell>
          <cell r="BA4013">
            <v>0</v>
          </cell>
          <cell r="BB4013">
            <v>4874.29</v>
          </cell>
          <cell r="BC4013">
            <v>4874.29</v>
          </cell>
          <cell r="BD4013">
            <v>0</v>
          </cell>
          <cell r="BE4013">
            <v>0</v>
          </cell>
          <cell r="BF4013">
            <v>0</v>
          </cell>
          <cell r="BG4013">
            <v>0</v>
          </cell>
          <cell r="BH4013">
            <v>0</v>
          </cell>
          <cell r="BI4013">
            <v>0</v>
          </cell>
          <cell r="BJ4013">
            <v>0</v>
          </cell>
          <cell r="BK4013">
            <v>0</v>
          </cell>
          <cell r="BL4013">
            <v>0</v>
          </cell>
        </row>
        <row r="4014">
          <cell r="A4014">
            <v>72</v>
          </cell>
          <cell r="B4014" t="str">
            <v>3.2.05</v>
          </cell>
          <cell r="C4014" t="str">
            <v xml:space="preserve">DESPESAS COM LABORATORIO                          </v>
          </cell>
          <cell r="D4014">
            <v>3</v>
          </cell>
          <cell r="E4014">
            <v>0</v>
          </cell>
          <cell r="F4014">
            <v>0</v>
          </cell>
          <cell r="G4014">
            <v>0</v>
          </cell>
          <cell r="H4014">
            <v>0</v>
          </cell>
          <cell r="I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  <cell r="O4014">
            <v>0</v>
          </cell>
          <cell r="P4014">
            <v>0</v>
          </cell>
          <cell r="Q4014">
            <v>1193</v>
          </cell>
          <cell r="R4014">
            <v>1635</v>
          </cell>
          <cell r="S4014">
            <v>3245</v>
          </cell>
          <cell r="T4014">
            <v>4013</v>
          </cell>
          <cell r="U4014">
            <v>4695.45</v>
          </cell>
          <cell r="V4014">
            <v>5489.65</v>
          </cell>
          <cell r="W4014">
            <v>6311.65</v>
          </cell>
          <cell r="X4014">
            <v>7184.45</v>
          </cell>
          <cell r="Y4014">
            <v>27680.58</v>
          </cell>
          <cell r="Z4014">
            <v>32933.620000000003</v>
          </cell>
          <cell r="AA4014">
            <v>35631.620000000003</v>
          </cell>
          <cell r="AB4014">
            <v>42011.73</v>
          </cell>
          <cell r="AC4014">
            <v>3864.92</v>
          </cell>
          <cell r="AD4014">
            <v>6979.27</v>
          </cell>
          <cell r="AE4014">
            <v>9438.92</v>
          </cell>
          <cell r="AF4014">
            <v>12303.12</v>
          </cell>
          <cell r="AG4014">
            <v>15065.73</v>
          </cell>
          <cell r="AH4014">
            <v>18267.669999999998</v>
          </cell>
          <cell r="AI4014">
            <v>21565.59</v>
          </cell>
          <cell r="AJ4014">
            <v>25443.99</v>
          </cell>
          <cell r="AK4014">
            <v>33059.22</v>
          </cell>
          <cell r="AL4014">
            <v>37269.53</v>
          </cell>
          <cell r="AM4014">
            <v>41743.949999999997</v>
          </cell>
          <cell r="AN4014">
            <v>53380.42</v>
          </cell>
          <cell r="AO4014">
            <v>2842.06</v>
          </cell>
          <cell r="AP4014">
            <v>4809.88</v>
          </cell>
          <cell r="AQ4014">
            <v>10028.549999999999</v>
          </cell>
          <cell r="AR4014">
            <v>16784.48</v>
          </cell>
          <cell r="AS4014">
            <v>21546.880000000001</v>
          </cell>
          <cell r="AT4014">
            <v>28174.69</v>
          </cell>
          <cell r="AU4014">
            <v>42996.57</v>
          </cell>
          <cell r="AV4014">
            <v>50725.62</v>
          </cell>
          <cell r="AW4014">
            <v>69411.73</v>
          </cell>
          <cell r="AX4014">
            <v>77317.899999999994</v>
          </cell>
          <cell r="AY4014">
            <v>85721.07</v>
          </cell>
          <cell r="AZ4014">
            <v>90779.99</v>
          </cell>
          <cell r="BA4014">
            <v>4723.03</v>
          </cell>
          <cell r="BB4014">
            <v>9999.58</v>
          </cell>
          <cell r="BC4014">
            <v>15806.64</v>
          </cell>
          <cell r="BD4014">
            <v>0</v>
          </cell>
          <cell r="BE4014">
            <v>0</v>
          </cell>
          <cell r="BF4014">
            <v>0</v>
          </cell>
          <cell r="BG4014">
            <v>0</v>
          </cell>
          <cell r="BH4014">
            <v>0</v>
          </cell>
          <cell r="BI4014">
            <v>0</v>
          </cell>
          <cell r="BJ4014">
            <v>0</v>
          </cell>
          <cell r="BK4014">
            <v>0</v>
          </cell>
          <cell r="BL4014">
            <v>0</v>
          </cell>
        </row>
        <row r="4015">
          <cell r="B4015" t="str">
            <v>3.2.05.01</v>
          </cell>
          <cell r="C4015" t="str">
            <v xml:space="preserve">BENS DE VALORES IRRELEVANTES                      </v>
          </cell>
          <cell r="D4015">
            <v>4</v>
          </cell>
          <cell r="E4015">
            <v>0</v>
          </cell>
          <cell r="F4015">
            <v>0</v>
          </cell>
          <cell r="G4015">
            <v>0</v>
          </cell>
          <cell r="H4015">
            <v>0</v>
          </cell>
          <cell r="I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  <cell r="O4015">
            <v>0</v>
          </cell>
          <cell r="P4015">
            <v>0</v>
          </cell>
          <cell r="Q4015">
            <v>0</v>
          </cell>
          <cell r="R4015">
            <v>0</v>
          </cell>
          <cell r="S4015">
            <v>0</v>
          </cell>
          <cell r="T4015">
            <v>0</v>
          </cell>
          <cell r="U4015">
            <v>0</v>
          </cell>
          <cell r="V4015">
            <v>273</v>
          </cell>
          <cell r="W4015">
            <v>273</v>
          </cell>
          <cell r="X4015">
            <v>381.8</v>
          </cell>
          <cell r="Y4015">
            <v>381.8</v>
          </cell>
          <cell r="Z4015">
            <v>381.8</v>
          </cell>
          <cell r="AA4015">
            <v>381.8</v>
          </cell>
          <cell r="AB4015">
            <v>1767.75</v>
          </cell>
          <cell r="AC4015">
            <v>0</v>
          </cell>
          <cell r="AD4015">
            <v>0</v>
          </cell>
          <cell r="AE4015">
            <v>0</v>
          </cell>
          <cell r="AF4015">
            <v>140</v>
          </cell>
          <cell r="AG4015">
            <v>230</v>
          </cell>
          <cell r="AH4015">
            <v>230</v>
          </cell>
          <cell r="AI4015">
            <v>230</v>
          </cell>
          <cell r="AJ4015">
            <v>230</v>
          </cell>
          <cell r="AK4015">
            <v>230</v>
          </cell>
          <cell r="AL4015">
            <v>0</v>
          </cell>
          <cell r="AM4015">
            <v>0</v>
          </cell>
          <cell r="AN4015">
            <v>0</v>
          </cell>
          <cell r="AO4015">
            <v>0</v>
          </cell>
          <cell r="AP4015">
            <v>0</v>
          </cell>
          <cell r="AQ4015">
            <v>706.81</v>
          </cell>
          <cell r="AR4015">
            <v>706.81</v>
          </cell>
          <cell r="AS4015">
            <v>706.81</v>
          </cell>
          <cell r="AT4015">
            <v>706.81</v>
          </cell>
          <cell r="AU4015">
            <v>1291.73</v>
          </cell>
          <cell r="AV4015">
            <v>1291.73</v>
          </cell>
          <cell r="AW4015">
            <v>1291.73</v>
          </cell>
          <cell r="AX4015">
            <v>1781.76</v>
          </cell>
          <cell r="AY4015">
            <v>1781.76</v>
          </cell>
          <cell r="AZ4015">
            <v>1781.76</v>
          </cell>
          <cell r="BA4015">
            <v>0</v>
          </cell>
          <cell r="BB4015">
            <v>0</v>
          </cell>
          <cell r="BC4015">
            <v>0</v>
          </cell>
          <cell r="BD4015">
            <v>0</v>
          </cell>
          <cell r="BE4015">
            <v>0</v>
          </cell>
          <cell r="BF4015">
            <v>0</v>
          </cell>
          <cell r="BG4015">
            <v>0</v>
          </cell>
          <cell r="BH4015">
            <v>0</v>
          </cell>
          <cell r="BI4015">
            <v>0</v>
          </cell>
          <cell r="BJ4015">
            <v>0</v>
          </cell>
          <cell r="BK4015">
            <v>0</v>
          </cell>
          <cell r="BL4015">
            <v>0</v>
          </cell>
        </row>
        <row r="4016">
          <cell r="B4016" t="str">
            <v>3.2.05.01.00001</v>
          </cell>
          <cell r="C4016" t="str">
            <v xml:space="preserve">BENS DE VALORES IRRELEVANTES                      </v>
          </cell>
          <cell r="D4016">
            <v>5</v>
          </cell>
          <cell r="E4016">
            <v>0</v>
          </cell>
          <cell r="F4016">
            <v>0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  <cell r="AO4016">
            <v>0</v>
          </cell>
          <cell r="AP4016">
            <v>0</v>
          </cell>
          <cell r="AQ4016">
            <v>706.81</v>
          </cell>
          <cell r="AR4016">
            <v>706.81</v>
          </cell>
          <cell r="AS4016">
            <v>706.81</v>
          </cell>
          <cell r="AT4016">
            <v>706.81</v>
          </cell>
          <cell r="AU4016">
            <v>1291.73</v>
          </cell>
          <cell r="AV4016">
            <v>1291.73</v>
          </cell>
          <cell r="AW4016">
            <v>1291.73</v>
          </cell>
          <cell r="AX4016">
            <v>1781.76</v>
          </cell>
          <cell r="AY4016">
            <v>1781.76</v>
          </cell>
          <cell r="AZ4016">
            <v>1781.76</v>
          </cell>
          <cell r="BA4016">
            <v>0</v>
          </cell>
          <cell r="BB4016">
            <v>0</v>
          </cell>
          <cell r="BC4016">
            <v>0</v>
          </cell>
          <cell r="BD4016">
            <v>0</v>
          </cell>
          <cell r="BE4016">
            <v>0</v>
          </cell>
          <cell r="BF4016">
            <v>0</v>
          </cell>
          <cell r="BG4016">
            <v>0</v>
          </cell>
          <cell r="BH4016">
            <v>0</v>
          </cell>
          <cell r="BI4016">
            <v>0</v>
          </cell>
          <cell r="BJ4016">
            <v>0</v>
          </cell>
          <cell r="BK4016">
            <v>0</v>
          </cell>
          <cell r="BL4016">
            <v>0</v>
          </cell>
        </row>
        <row r="4017">
          <cell r="B4017" t="str">
            <v>3.2.05.02</v>
          </cell>
          <cell r="C4017" t="str">
            <v xml:space="preserve">MATERIAIS DE CONSUMO DO LABORATORIO               </v>
          </cell>
          <cell r="D4017">
            <v>4</v>
          </cell>
          <cell r="E4017">
            <v>0</v>
          </cell>
          <cell r="F4017">
            <v>0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  <cell r="O4017">
            <v>0</v>
          </cell>
          <cell r="P4017">
            <v>0</v>
          </cell>
          <cell r="Q4017">
            <v>0</v>
          </cell>
          <cell r="R4017">
            <v>-2.8</v>
          </cell>
          <cell r="S4017">
            <v>-21.8</v>
          </cell>
          <cell r="T4017">
            <v>-21.8</v>
          </cell>
          <cell r="U4017">
            <v>-23.35</v>
          </cell>
          <cell r="V4017">
            <v>-18.149999999999999</v>
          </cell>
          <cell r="W4017">
            <v>-18.149999999999999</v>
          </cell>
          <cell r="X4017">
            <v>-22.15</v>
          </cell>
          <cell r="Y4017">
            <v>19979.98</v>
          </cell>
          <cell r="Z4017">
            <v>22846.22</v>
          </cell>
          <cell r="AA4017">
            <v>23285.22</v>
          </cell>
          <cell r="AB4017">
            <v>27668.38</v>
          </cell>
          <cell r="AC4017">
            <v>2550.92</v>
          </cell>
          <cell r="AD4017">
            <v>4434.8900000000003</v>
          </cell>
          <cell r="AE4017">
            <v>6379.8</v>
          </cell>
          <cell r="AF4017">
            <v>8604.26</v>
          </cell>
          <cell r="AG4017">
            <v>10926.87</v>
          </cell>
          <cell r="AH4017">
            <v>13994.07</v>
          </cell>
          <cell r="AI4017">
            <v>16949.25</v>
          </cell>
          <cell r="AJ4017">
            <v>20365.650000000001</v>
          </cell>
          <cell r="AK4017">
            <v>26725.88</v>
          </cell>
          <cell r="AL4017">
            <v>30496.19</v>
          </cell>
          <cell r="AM4017">
            <v>34920.61</v>
          </cell>
          <cell r="AN4017">
            <v>39922.080000000002</v>
          </cell>
          <cell r="AO4017">
            <v>2806.06</v>
          </cell>
          <cell r="AP4017">
            <v>4191.88</v>
          </cell>
          <cell r="AQ4017">
            <v>6737.24</v>
          </cell>
          <cell r="AR4017">
            <v>12768.17</v>
          </cell>
          <cell r="AS4017">
            <v>16748.72</v>
          </cell>
          <cell r="AT4017">
            <v>22415.03</v>
          </cell>
          <cell r="AU4017">
            <v>32783.89</v>
          </cell>
          <cell r="AV4017">
            <v>38912.94</v>
          </cell>
          <cell r="AW4017">
            <v>45011.41</v>
          </cell>
          <cell r="AX4017">
            <v>51073.55</v>
          </cell>
          <cell r="AY4017">
            <v>58015.32</v>
          </cell>
          <cell r="AZ4017">
            <v>62730.239999999998</v>
          </cell>
          <cell r="BA4017">
            <v>3417.7800000000061</v>
          </cell>
          <cell r="BB4017">
            <v>6859.830000000009</v>
          </cell>
          <cell r="BC4017">
            <v>12330.89</v>
          </cell>
          <cell r="BD4017">
            <v>0</v>
          </cell>
          <cell r="BE4017">
            <v>0</v>
          </cell>
          <cell r="BF4017">
            <v>0</v>
          </cell>
          <cell r="BG4017">
            <v>0</v>
          </cell>
          <cell r="BH4017">
            <v>0</v>
          </cell>
          <cell r="BI4017">
            <v>0</v>
          </cell>
          <cell r="BJ4017">
            <v>0</v>
          </cell>
          <cell r="BK4017">
            <v>0</v>
          </cell>
          <cell r="BL4017">
            <v>0</v>
          </cell>
        </row>
        <row r="4018">
          <cell r="B4018" t="str">
            <v>3.2.05.02.00001</v>
          </cell>
          <cell r="C4018" t="str">
            <v xml:space="preserve">MATERIAIS DE CONSUMO DO LABORATORIO               </v>
          </cell>
          <cell r="D4018">
            <v>5</v>
          </cell>
          <cell r="E4018">
            <v>0</v>
          </cell>
          <cell r="F4018">
            <v>0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  <cell r="O4018">
            <v>0</v>
          </cell>
          <cell r="P4018">
            <v>0</v>
          </cell>
          <cell r="AO4018">
            <v>2806.06</v>
          </cell>
          <cell r="AP4018">
            <v>4191.88</v>
          </cell>
          <cell r="AQ4018">
            <v>6737.24</v>
          </cell>
          <cell r="AR4018">
            <v>12768.17</v>
          </cell>
          <cell r="AS4018">
            <v>16748.72</v>
          </cell>
          <cell r="AT4018">
            <v>22415.03</v>
          </cell>
          <cell r="AU4018">
            <v>32783.89</v>
          </cell>
          <cell r="AV4018">
            <v>38912.94</v>
          </cell>
          <cell r="AW4018">
            <v>45011.41</v>
          </cell>
          <cell r="AX4018">
            <v>51073.55</v>
          </cell>
          <cell r="AY4018">
            <v>58015.32</v>
          </cell>
          <cell r="AZ4018">
            <v>62730.239999999998</v>
          </cell>
          <cell r="BA4018">
            <v>3417.7800000000061</v>
          </cell>
          <cell r="BB4018">
            <v>6859.830000000009</v>
          </cell>
          <cell r="BC4018">
            <v>12330.89</v>
          </cell>
          <cell r="BD4018">
            <v>0</v>
          </cell>
          <cell r="BE4018">
            <v>0</v>
          </cell>
          <cell r="BF4018">
            <v>0</v>
          </cell>
          <cell r="BG4018">
            <v>0</v>
          </cell>
          <cell r="BH4018">
            <v>0</v>
          </cell>
          <cell r="BI4018">
            <v>0</v>
          </cell>
          <cell r="BJ4018">
            <v>0</v>
          </cell>
          <cell r="BK4018">
            <v>0</v>
          </cell>
          <cell r="BL4018">
            <v>0</v>
          </cell>
        </row>
        <row r="4019">
          <cell r="B4019" t="str">
            <v>3.2.05.03</v>
          </cell>
          <cell r="C4019" t="str">
            <v xml:space="preserve">MANUTENCAO E REPARO BENS E INSTALACOES L          </v>
          </cell>
          <cell r="D4019">
            <v>4</v>
          </cell>
          <cell r="E4019">
            <v>0</v>
          </cell>
          <cell r="F4019">
            <v>0</v>
          </cell>
          <cell r="G4019">
            <v>0</v>
          </cell>
          <cell r="H4019">
            <v>0</v>
          </cell>
          <cell r="I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  <cell r="Q4019">
            <v>1139</v>
          </cell>
          <cell r="R4019">
            <v>1529.8</v>
          </cell>
          <cell r="S4019">
            <v>3050.8</v>
          </cell>
          <cell r="T4019">
            <v>3638.8</v>
          </cell>
          <cell r="U4019">
            <v>4268.8</v>
          </cell>
          <cell r="V4019">
            <v>4730.8</v>
          </cell>
          <cell r="W4019">
            <v>5444.8</v>
          </cell>
          <cell r="X4019">
            <v>6158.8</v>
          </cell>
          <cell r="Y4019">
            <v>6598.8</v>
          </cell>
          <cell r="Z4019">
            <v>8218.7999999999993</v>
          </cell>
          <cell r="AA4019">
            <v>10423.799999999999</v>
          </cell>
          <cell r="AB4019">
            <v>10980.8</v>
          </cell>
          <cell r="AC4019">
            <v>1260</v>
          </cell>
          <cell r="AD4019">
            <v>1998.9</v>
          </cell>
          <cell r="AE4019">
            <v>2412.9</v>
          </cell>
          <cell r="AF4019">
            <v>2841.9</v>
          </cell>
          <cell r="AG4019">
            <v>3191.9</v>
          </cell>
          <cell r="AH4019">
            <v>3255.9</v>
          </cell>
          <cell r="AI4019">
            <v>3527.9</v>
          </cell>
          <cell r="AJ4019">
            <v>3989.9</v>
          </cell>
          <cell r="AK4019">
            <v>5244.9</v>
          </cell>
          <cell r="AL4019">
            <v>5914.9</v>
          </cell>
          <cell r="AM4019">
            <v>5964.9</v>
          </cell>
          <cell r="AN4019">
            <v>6779.9</v>
          </cell>
          <cell r="AO4019">
            <v>0</v>
          </cell>
          <cell r="AP4019">
            <v>294</v>
          </cell>
          <cell r="AQ4019">
            <v>2168</v>
          </cell>
          <cell r="AR4019">
            <v>2561</v>
          </cell>
          <cell r="AS4019">
            <v>2855</v>
          </cell>
          <cell r="AT4019">
            <v>2855</v>
          </cell>
          <cell r="AU4019">
            <v>4509.6000000000004</v>
          </cell>
          <cell r="AV4019">
            <v>4515.6000000000004</v>
          </cell>
          <cell r="AW4019">
            <v>4515.6000000000004</v>
          </cell>
          <cell r="AX4019">
            <v>4539.6000000000004</v>
          </cell>
          <cell r="AY4019">
            <v>4539.6000000000004</v>
          </cell>
          <cell r="AZ4019">
            <v>4539.6000000000004</v>
          </cell>
          <cell r="BA4019">
            <v>252</v>
          </cell>
          <cell r="BB4019">
            <v>252</v>
          </cell>
          <cell r="BC4019">
            <v>504</v>
          </cell>
          <cell r="BD4019">
            <v>0</v>
          </cell>
          <cell r="BE4019">
            <v>0</v>
          </cell>
          <cell r="BF4019">
            <v>0</v>
          </cell>
          <cell r="BG4019">
            <v>0</v>
          </cell>
          <cell r="BH4019">
            <v>0</v>
          </cell>
          <cell r="BI4019">
            <v>0</v>
          </cell>
          <cell r="BJ4019">
            <v>0</v>
          </cell>
          <cell r="BK4019">
            <v>0</v>
          </cell>
          <cell r="BL4019">
            <v>0</v>
          </cell>
        </row>
        <row r="4020">
          <cell r="B4020" t="str">
            <v>3.2.05.03.00001</v>
          </cell>
          <cell r="C4020" t="str">
            <v xml:space="preserve">MANUTENCAO E REPARO BENS E INSTALACOES L          </v>
          </cell>
          <cell r="D4020">
            <v>5</v>
          </cell>
          <cell r="E4020">
            <v>0</v>
          </cell>
          <cell r="F4020">
            <v>0</v>
          </cell>
          <cell r="G4020">
            <v>0</v>
          </cell>
          <cell r="H4020">
            <v>0</v>
          </cell>
          <cell r="I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  <cell r="O4020">
            <v>0</v>
          </cell>
          <cell r="P4020">
            <v>0</v>
          </cell>
          <cell r="AO4020">
            <v>0</v>
          </cell>
          <cell r="AP4020">
            <v>294</v>
          </cell>
          <cell r="AQ4020">
            <v>2168</v>
          </cell>
          <cell r="AR4020">
            <v>2561</v>
          </cell>
          <cell r="AS4020">
            <v>2855</v>
          </cell>
          <cell r="AT4020">
            <v>2855</v>
          </cell>
          <cell r="AU4020">
            <v>4509.6000000000004</v>
          </cell>
          <cell r="AV4020">
            <v>4515.6000000000004</v>
          </cell>
          <cell r="AW4020">
            <v>4515.6000000000004</v>
          </cell>
          <cell r="AX4020">
            <v>4539.6000000000004</v>
          </cell>
          <cell r="AY4020">
            <v>4539.6000000000004</v>
          </cell>
          <cell r="AZ4020">
            <v>4539.6000000000004</v>
          </cell>
          <cell r="BA4020">
            <v>252</v>
          </cell>
          <cell r="BB4020">
            <v>252</v>
          </cell>
          <cell r="BC4020">
            <v>504</v>
          </cell>
          <cell r="BD4020">
            <v>0</v>
          </cell>
          <cell r="BE4020">
            <v>0</v>
          </cell>
          <cell r="BF4020">
            <v>0</v>
          </cell>
          <cell r="BG4020">
            <v>0</v>
          </cell>
          <cell r="BH4020">
            <v>0</v>
          </cell>
          <cell r="BI4020">
            <v>0</v>
          </cell>
          <cell r="BJ4020">
            <v>0</v>
          </cell>
          <cell r="BK4020">
            <v>0</v>
          </cell>
          <cell r="BL4020">
            <v>0</v>
          </cell>
        </row>
        <row r="4021">
          <cell r="B4021" t="str">
            <v>3.2.05.04</v>
          </cell>
          <cell r="C4021" t="str">
            <v xml:space="preserve">LOCACAO DE MAQUINAS E EQUIPAMENTOS                </v>
          </cell>
          <cell r="D4021">
            <v>4</v>
          </cell>
          <cell r="E4021">
            <v>0</v>
          </cell>
          <cell r="F4021">
            <v>0</v>
          </cell>
          <cell r="G4021">
            <v>0</v>
          </cell>
          <cell r="H4021">
            <v>0</v>
          </cell>
          <cell r="I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  <cell r="Q4021">
            <v>54</v>
          </cell>
          <cell r="R4021">
            <v>108</v>
          </cell>
          <cell r="S4021">
            <v>216</v>
          </cell>
          <cell r="T4021">
            <v>396</v>
          </cell>
          <cell r="U4021">
            <v>450</v>
          </cell>
          <cell r="V4021">
            <v>504</v>
          </cell>
          <cell r="W4021">
            <v>612</v>
          </cell>
          <cell r="X4021">
            <v>666</v>
          </cell>
          <cell r="Y4021">
            <v>720</v>
          </cell>
          <cell r="Z4021">
            <v>1486.8</v>
          </cell>
          <cell r="AA4021">
            <v>1540.8</v>
          </cell>
          <cell r="AB4021">
            <v>1594.8</v>
          </cell>
          <cell r="AC4021">
            <v>54</v>
          </cell>
          <cell r="AD4021">
            <v>195.48</v>
          </cell>
          <cell r="AE4021">
            <v>266.22000000000003</v>
          </cell>
          <cell r="AF4021">
            <v>336.96</v>
          </cell>
          <cell r="AG4021">
            <v>336.96</v>
          </cell>
          <cell r="AH4021">
            <v>407.7</v>
          </cell>
          <cell r="AI4021">
            <v>478.44</v>
          </cell>
          <cell r="AJ4021">
            <v>478.44</v>
          </cell>
          <cell r="AK4021">
            <v>478.44</v>
          </cell>
          <cell r="AL4021">
            <v>478.44</v>
          </cell>
          <cell r="AM4021">
            <v>478.44</v>
          </cell>
          <cell r="AN4021">
            <v>478.44</v>
          </cell>
          <cell r="AO4021">
            <v>0</v>
          </cell>
          <cell r="AP4021">
            <v>0</v>
          </cell>
          <cell r="AQ4021">
            <v>0</v>
          </cell>
          <cell r="AR4021">
            <v>0</v>
          </cell>
          <cell r="AS4021">
            <v>0</v>
          </cell>
          <cell r="AT4021">
            <v>0</v>
          </cell>
          <cell r="AU4021">
            <v>0</v>
          </cell>
          <cell r="AV4021">
            <v>0</v>
          </cell>
          <cell r="AW4021">
            <v>0</v>
          </cell>
          <cell r="AX4021">
            <v>0</v>
          </cell>
          <cell r="AY4021">
            <v>564</v>
          </cell>
          <cell r="AZ4021">
            <v>564</v>
          </cell>
          <cell r="BA4021">
            <v>0</v>
          </cell>
          <cell r="BB4021">
            <v>0</v>
          </cell>
          <cell r="BC4021">
            <v>0</v>
          </cell>
          <cell r="BD4021">
            <v>0</v>
          </cell>
          <cell r="BE4021">
            <v>0</v>
          </cell>
          <cell r="BF4021">
            <v>0</v>
          </cell>
          <cell r="BG4021">
            <v>0</v>
          </cell>
          <cell r="BH4021">
            <v>0</v>
          </cell>
          <cell r="BI4021">
            <v>0</v>
          </cell>
          <cell r="BJ4021">
            <v>0</v>
          </cell>
          <cell r="BK4021">
            <v>0</v>
          </cell>
          <cell r="BL4021">
            <v>0</v>
          </cell>
        </row>
        <row r="4022">
          <cell r="B4022" t="str">
            <v>3.2.05.04.00001</v>
          </cell>
          <cell r="C4022" t="str">
            <v xml:space="preserve">LOCACAO DE MAQUINAS E EQUIPAMENTOS                </v>
          </cell>
          <cell r="D4022">
            <v>5</v>
          </cell>
          <cell r="E4022">
            <v>0</v>
          </cell>
          <cell r="F4022">
            <v>0</v>
          </cell>
          <cell r="G4022">
            <v>0</v>
          </cell>
          <cell r="H4022">
            <v>0</v>
          </cell>
          <cell r="I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  <cell r="O4022">
            <v>0</v>
          </cell>
          <cell r="P4022">
            <v>0</v>
          </cell>
          <cell r="AO4022">
            <v>0</v>
          </cell>
          <cell r="AP4022">
            <v>0</v>
          </cell>
          <cell r="AQ4022">
            <v>0</v>
          </cell>
          <cell r="AR4022">
            <v>0</v>
          </cell>
          <cell r="AS4022">
            <v>0</v>
          </cell>
          <cell r="AT4022">
            <v>0</v>
          </cell>
          <cell r="AU4022">
            <v>0</v>
          </cell>
          <cell r="AV4022">
            <v>0</v>
          </cell>
          <cell r="AW4022">
            <v>0</v>
          </cell>
          <cell r="AX4022">
            <v>0</v>
          </cell>
          <cell r="AY4022">
            <v>564</v>
          </cell>
          <cell r="AZ4022">
            <v>564</v>
          </cell>
          <cell r="BA4022">
            <v>0</v>
          </cell>
          <cell r="BB4022">
            <v>0</v>
          </cell>
          <cell r="BC4022">
            <v>0</v>
          </cell>
          <cell r="BD4022">
            <v>0</v>
          </cell>
          <cell r="BE4022">
            <v>0</v>
          </cell>
          <cell r="BF4022">
            <v>0</v>
          </cell>
          <cell r="BG4022">
            <v>0</v>
          </cell>
          <cell r="BH4022">
            <v>0</v>
          </cell>
          <cell r="BI4022">
            <v>0</v>
          </cell>
          <cell r="BJ4022">
            <v>0</v>
          </cell>
          <cell r="BK4022">
            <v>0</v>
          </cell>
          <cell r="BL4022">
            <v>0</v>
          </cell>
        </row>
        <row r="4023">
          <cell r="B4023" t="str">
            <v>3.2.05.05</v>
          </cell>
          <cell r="C4023" t="str">
            <v xml:space="preserve">ANALISES QUIMICAS E SOLO                          </v>
          </cell>
          <cell r="D4023">
            <v>4</v>
          </cell>
          <cell r="E4023">
            <v>0</v>
          </cell>
          <cell r="F4023">
            <v>0</v>
          </cell>
          <cell r="G4023">
            <v>0</v>
          </cell>
          <cell r="H4023">
            <v>0</v>
          </cell>
          <cell r="I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  <cell r="O4023">
            <v>0</v>
          </cell>
          <cell r="P4023">
            <v>0</v>
          </cell>
          <cell r="Q4023">
            <v>0</v>
          </cell>
          <cell r="R4023">
            <v>0</v>
          </cell>
          <cell r="S4023">
            <v>0</v>
          </cell>
          <cell r="T4023">
            <v>0</v>
          </cell>
          <cell r="U4023">
            <v>0</v>
          </cell>
          <cell r="V4023">
            <v>0</v>
          </cell>
          <cell r="W4023">
            <v>0</v>
          </cell>
          <cell r="X4023">
            <v>0</v>
          </cell>
          <cell r="Y4023">
            <v>0</v>
          </cell>
          <cell r="Z4023">
            <v>0</v>
          </cell>
          <cell r="AA4023">
            <v>0</v>
          </cell>
          <cell r="AB4023">
            <v>0</v>
          </cell>
          <cell r="AC4023">
            <v>0</v>
          </cell>
          <cell r="AD4023">
            <v>350</v>
          </cell>
          <cell r="AE4023">
            <v>380</v>
          </cell>
          <cell r="AF4023">
            <v>380</v>
          </cell>
          <cell r="AG4023">
            <v>380</v>
          </cell>
          <cell r="AH4023">
            <v>380</v>
          </cell>
          <cell r="AI4023">
            <v>380</v>
          </cell>
          <cell r="AJ4023">
            <v>380</v>
          </cell>
          <cell r="AK4023">
            <v>380</v>
          </cell>
          <cell r="AL4023">
            <v>380</v>
          </cell>
          <cell r="AM4023">
            <v>380</v>
          </cell>
          <cell r="AN4023">
            <v>6200</v>
          </cell>
          <cell r="AO4023">
            <v>36</v>
          </cell>
          <cell r="AP4023">
            <v>324</v>
          </cell>
          <cell r="AQ4023">
            <v>416.5</v>
          </cell>
          <cell r="AR4023">
            <v>748.5</v>
          </cell>
          <cell r="AS4023">
            <v>1236.3499999999999</v>
          </cell>
          <cell r="AT4023">
            <v>2197.85</v>
          </cell>
          <cell r="AU4023">
            <v>4411.3500000000004</v>
          </cell>
          <cell r="AV4023">
            <v>6005.35</v>
          </cell>
          <cell r="AW4023">
            <v>18592.990000000002</v>
          </cell>
          <cell r="AX4023">
            <v>19922.990000000002</v>
          </cell>
          <cell r="AY4023">
            <v>20820.39</v>
          </cell>
          <cell r="AZ4023">
            <v>21164.39</v>
          </cell>
          <cell r="BA4023">
            <v>1053.25</v>
          </cell>
          <cell r="BB4023">
            <v>2887.75</v>
          </cell>
          <cell r="BC4023">
            <v>2971.75</v>
          </cell>
          <cell r="BD4023">
            <v>0</v>
          </cell>
          <cell r="BE4023">
            <v>0</v>
          </cell>
          <cell r="BF4023">
            <v>0</v>
          </cell>
          <cell r="BG4023">
            <v>0</v>
          </cell>
          <cell r="BH4023">
            <v>0</v>
          </cell>
          <cell r="BI4023">
            <v>0</v>
          </cell>
          <cell r="BJ4023">
            <v>0</v>
          </cell>
          <cell r="BK4023">
            <v>0</v>
          </cell>
          <cell r="BL4023">
            <v>0</v>
          </cell>
        </row>
        <row r="4024">
          <cell r="B4024" t="str">
            <v>3.2.05.05.00001</v>
          </cell>
          <cell r="C4024" t="str">
            <v xml:space="preserve">ANALISES QUIMICAS E SOLO                          </v>
          </cell>
          <cell r="D4024">
            <v>5</v>
          </cell>
          <cell r="E4024">
            <v>0</v>
          </cell>
          <cell r="F4024">
            <v>0</v>
          </cell>
          <cell r="G4024">
            <v>0</v>
          </cell>
          <cell r="H4024">
            <v>0</v>
          </cell>
          <cell r="I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  <cell r="O4024">
            <v>0</v>
          </cell>
          <cell r="P4024">
            <v>0</v>
          </cell>
          <cell r="AO4024">
            <v>36</v>
          </cell>
          <cell r="AP4024">
            <v>324</v>
          </cell>
          <cell r="AQ4024">
            <v>416.5</v>
          </cell>
          <cell r="AR4024">
            <v>748.5</v>
          </cell>
          <cell r="AS4024">
            <v>1236.3499999999999</v>
          </cell>
          <cell r="AT4024">
            <v>2197.85</v>
          </cell>
          <cell r="AU4024">
            <v>4411.3500000000004</v>
          </cell>
          <cell r="AV4024">
            <v>6005.35</v>
          </cell>
          <cell r="AW4024">
            <v>18592.990000000002</v>
          </cell>
          <cell r="AX4024">
            <v>19922.990000000002</v>
          </cell>
          <cell r="AY4024">
            <v>20820.39</v>
          </cell>
          <cell r="AZ4024">
            <v>21164.39</v>
          </cell>
          <cell r="BA4024">
            <v>1053.25</v>
          </cell>
          <cell r="BB4024">
            <v>2887.75</v>
          </cell>
          <cell r="BC4024">
            <v>2971.75</v>
          </cell>
          <cell r="BD4024">
            <v>0</v>
          </cell>
          <cell r="BE4024">
            <v>0</v>
          </cell>
          <cell r="BF4024">
            <v>0</v>
          </cell>
          <cell r="BG4024">
            <v>0</v>
          </cell>
          <cell r="BH4024">
            <v>0</v>
          </cell>
          <cell r="BI4024">
            <v>0</v>
          </cell>
          <cell r="BJ4024">
            <v>0</v>
          </cell>
          <cell r="BK4024">
            <v>0</v>
          </cell>
          <cell r="BL4024">
            <v>0</v>
          </cell>
        </row>
        <row r="4025">
          <cell r="A4025">
            <v>72</v>
          </cell>
          <cell r="B4025" t="str">
            <v>3.2.10</v>
          </cell>
          <cell r="C4025" t="str">
            <v xml:space="preserve">DESPESAS C/VIAGEM                                 </v>
          </cell>
          <cell r="D4025">
            <v>3</v>
          </cell>
          <cell r="E4025">
            <v>0</v>
          </cell>
          <cell r="F4025">
            <v>0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  <cell r="Q4025">
            <v>156397.1</v>
          </cell>
          <cell r="R4025">
            <v>250139.86</v>
          </cell>
          <cell r="S4025">
            <v>356865.67</v>
          </cell>
          <cell r="T4025">
            <v>485490.34</v>
          </cell>
          <cell r="U4025">
            <v>604315.82999999996</v>
          </cell>
          <cell r="V4025">
            <v>719748.15</v>
          </cell>
          <cell r="W4025">
            <v>832192.19</v>
          </cell>
          <cell r="X4025">
            <v>956900.78</v>
          </cell>
          <cell r="Y4025">
            <v>1059806.92</v>
          </cell>
          <cell r="Z4025">
            <v>1202611.05</v>
          </cell>
          <cell r="AA4025">
            <v>1306708.3899999999</v>
          </cell>
          <cell r="AB4025">
            <v>1386492.26</v>
          </cell>
          <cell r="AC4025">
            <v>111137.27</v>
          </cell>
          <cell r="AD4025">
            <v>197128.15</v>
          </cell>
          <cell r="AE4025">
            <v>291379.38</v>
          </cell>
          <cell r="AF4025">
            <v>417994.46</v>
          </cell>
          <cell r="AG4025">
            <v>564533.37</v>
          </cell>
          <cell r="AH4025">
            <v>686086.82</v>
          </cell>
          <cell r="AI4025">
            <v>846393.3</v>
          </cell>
          <cell r="AJ4025">
            <v>1008754.05</v>
          </cell>
          <cell r="AK4025">
            <v>1176406.8400000001</v>
          </cell>
          <cell r="AL4025">
            <v>1317297.71</v>
          </cell>
          <cell r="AM4025">
            <v>1464115.62</v>
          </cell>
          <cell r="AN4025">
            <v>1615712.06</v>
          </cell>
          <cell r="AO4025">
            <v>148066.79</v>
          </cell>
          <cell r="AP4025">
            <v>305289.99</v>
          </cell>
          <cell r="AQ4025">
            <v>436317.84</v>
          </cell>
          <cell r="AR4025">
            <v>601080.26</v>
          </cell>
          <cell r="AS4025">
            <v>848270.35</v>
          </cell>
          <cell r="AT4025">
            <v>1283365.24</v>
          </cell>
          <cell r="AU4025">
            <v>1518866.42</v>
          </cell>
          <cell r="AV4025">
            <v>1708607.09</v>
          </cell>
          <cell r="AW4025">
            <v>1887486.35</v>
          </cell>
          <cell r="AX4025">
            <v>2073606.59</v>
          </cell>
          <cell r="AY4025">
            <v>2264391.58</v>
          </cell>
          <cell r="AZ4025">
            <v>2526255.85</v>
          </cell>
          <cell r="BA4025">
            <v>234344.85</v>
          </cell>
          <cell r="BB4025">
            <v>393658.14</v>
          </cell>
          <cell r="BC4025">
            <v>603290.34</v>
          </cell>
          <cell r="BD4025">
            <v>0</v>
          </cell>
          <cell r="BE4025">
            <v>0</v>
          </cell>
          <cell r="BF4025">
            <v>0</v>
          </cell>
          <cell r="BG4025">
            <v>0</v>
          </cell>
          <cell r="BH4025">
            <v>0</v>
          </cell>
          <cell r="BI4025">
            <v>0</v>
          </cell>
          <cell r="BJ4025">
            <v>0</v>
          </cell>
          <cell r="BK4025">
            <v>0</v>
          </cell>
          <cell r="BL4025">
            <v>0</v>
          </cell>
        </row>
        <row r="4026">
          <cell r="B4026" t="str">
            <v>3.2.10.01</v>
          </cell>
          <cell r="C4026" t="str">
            <v xml:space="preserve">HOSPEDAGENS                                       </v>
          </cell>
          <cell r="D4026">
            <v>4</v>
          </cell>
          <cell r="E4026">
            <v>0</v>
          </cell>
          <cell r="F4026">
            <v>0</v>
          </cell>
          <cell r="G4026">
            <v>0</v>
          </cell>
          <cell r="H4026">
            <v>0</v>
          </cell>
          <cell r="I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  <cell r="O4026">
            <v>0</v>
          </cell>
          <cell r="P4026">
            <v>0</v>
          </cell>
          <cell r="Q4026">
            <v>25695.8</v>
          </cell>
          <cell r="R4026">
            <v>35184.39</v>
          </cell>
          <cell r="S4026">
            <v>46967.17</v>
          </cell>
          <cell r="T4026">
            <v>81854.990000000005</v>
          </cell>
          <cell r="U4026">
            <v>107017.36</v>
          </cell>
          <cell r="V4026">
            <v>120096.28</v>
          </cell>
          <cell r="W4026">
            <v>141074.87</v>
          </cell>
          <cell r="X4026">
            <v>161035.88</v>
          </cell>
          <cell r="Y4026">
            <v>184054.68</v>
          </cell>
          <cell r="Z4026">
            <v>200213.54</v>
          </cell>
          <cell r="AA4026">
            <v>215049.22</v>
          </cell>
          <cell r="AB4026">
            <v>226106.94</v>
          </cell>
          <cell r="AC4026">
            <v>12516.81</v>
          </cell>
          <cell r="AD4026">
            <v>24813.9</v>
          </cell>
          <cell r="AE4026">
            <v>39185.370000000003</v>
          </cell>
          <cell r="AF4026">
            <v>58400.21</v>
          </cell>
          <cell r="AG4026">
            <v>96738.59</v>
          </cell>
          <cell r="AH4026">
            <v>115732.01</v>
          </cell>
          <cell r="AI4026">
            <v>144771.22</v>
          </cell>
          <cell r="AJ4026">
            <v>180212.37</v>
          </cell>
          <cell r="AK4026">
            <v>203665.49</v>
          </cell>
          <cell r="AL4026">
            <v>229726.57</v>
          </cell>
          <cell r="AM4026">
            <v>256754.69</v>
          </cell>
          <cell r="AN4026">
            <v>286662.53000000003</v>
          </cell>
          <cell r="AO4026">
            <v>10695.18</v>
          </cell>
          <cell r="AP4026">
            <v>33801.919999999998</v>
          </cell>
          <cell r="AQ4026">
            <v>53805.9</v>
          </cell>
          <cell r="AR4026">
            <v>93423.81</v>
          </cell>
          <cell r="AS4026">
            <v>121755.64</v>
          </cell>
          <cell r="AT4026">
            <v>187156.01</v>
          </cell>
          <cell r="AU4026">
            <v>231840.26</v>
          </cell>
          <cell r="AV4026">
            <v>261954.43</v>
          </cell>
          <cell r="AW4026">
            <v>304117.32</v>
          </cell>
          <cell r="AX4026">
            <v>332893.46999999997</v>
          </cell>
          <cell r="AY4026">
            <v>361787.99</v>
          </cell>
          <cell r="AZ4026">
            <v>396270.05</v>
          </cell>
          <cell r="BA4026">
            <v>30579.86</v>
          </cell>
          <cell r="BB4026">
            <v>65973.52</v>
          </cell>
          <cell r="BC4026">
            <v>103408.35</v>
          </cell>
          <cell r="BD4026">
            <v>0</v>
          </cell>
          <cell r="BE4026">
            <v>0</v>
          </cell>
          <cell r="BF4026">
            <v>0</v>
          </cell>
          <cell r="BG4026">
            <v>0</v>
          </cell>
          <cell r="BH4026">
            <v>0</v>
          </cell>
          <cell r="BI4026">
            <v>0</v>
          </cell>
          <cell r="BJ4026">
            <v>0</v>
          </cell>
          <cell r="BK4026">
            <v>0</v>
          </cell>
          <cell r="BL4026">
            <v>0</v>
          </cell>
        </row>
        <row r="4027">
          <cell r="B4027" t="str">
            <v>3.2.10.01.00001</v>
          </cell>
          <cell r="C4027" t="str">
            <v xml:space="preserve">HOSPEDAGENS                                       </v>
          </cell>
          <cell r="D4027">
            <v>5</v>
          </cell>
          <cell r="E4027">
            <v>0</v>
          </cell>
          <cell r="F4027">
            <v>0</v>
          </cell>
          <cell r="G4027">
            <v>0</v>
          </cell>
          <cell r="H4027">
            <v>0</v>
          </cell>
          <cell r="I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  <cell r="AO4027">
            <v>10695.18</v>
          </cell>
          <cell r="AP4027">
            <v>33801.919999999998</v>
          </cell>
          <cell r="AQ4027">
            <v>53805.9</v>
          </cell>
          <cell r="AR4027">
            <v>93423.81</v>
          </cell>
          <cell r="AS4027">
            <v>121755.64</v>
          </cell>
          <cell r="AT4027">
            <v>187156.01</v>
          </cell>
          <cell r="AU4027">
            <v>231840.26</v>
          </cell>
          <cell r="AV4027">
            <v>261954.43</v>
          </cell>
          <cell r="AW4027">
            <v>304117.32</v>
          </cell>
          <cell r="AX4027">
            <v>332893.46999999997</v>
          </cell>
          <cell r="AY4027">
            <v>361787.99</v>
          </cell>
          <cell r="AZ4027">
            <v>396270.05</v>
          </cell>
          <cell r="BA4027">
            <v>30579.86</v>
          </cell>
          <cell r="BB4027">
            <v>65973.52</v>
          </cell>
          <cell r="BC4027">
            <v>103408.35</v>
          </cell>
          <cell r="BD4027">
            <v>0</v>
          </cell>
          <cell r="BE4027">
            <v>0</v>
          </cell>
          <cell r="BF4027">
            <v>0</v>
          </cell>
          <cell r="BG4027">
            <v>0</v>
          </cell>
          <cell r="BH4027">
            <v>0</v>
          </cell>
          <cell r="BI4027">
            <v>0</v>
          </cell>
          <cell r="BJ4027">
            <v>0</v>
          </cell>
          <cell r="BK4027">
            <v>0</v>
          </cell>
          <cell r="BL4027">
            <v>0</v>
          </cell>
        </row>
        <row r="4028">
          <cell r="B4028" t="str">
            <v>3.2.10.02</v>
          </cell>
          <cell r="C4028" t="str">
            <v xml:space="preserve">LANCHES E REFEICOES                               </v>
          </cell>
          <cell r="D4028">
            <v>4</v>
          </cell>
          <cell r="E4028">
            <v>0</v>
          </cell>
          <cell r="F4028">
            <v>0</v>
          </cell>
          <cell r="G4028">
            <v>0</v>
          </cell>
          <cell r="H4028">
            <v>0</v>
          </cell>
          <cell r="I4028">
            <v>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21376.48</v>
          </cell>
          <cell r="R4028">
            <v>34740.629999999997</v>
          </cell>
          <cell r="S4028">
            <v>53681.87</v>
          </cell>
          <cell r="T4028">
            <v>77012.81</v>
          </cell>
          <cell r="U4028">
            <v>95899.33</v>
          </cell>
          <cell r="V4028">
            <v>111103.94</v>
          </cell>
          <cell r="W4028">
            <v>128291.32</v>
          </cell>
          <cell r="X4028">
            <v>150680.45000000001</v>
          </cell>
          <cell r="Y4028">
            <v>164967.26</v>
          </cell>
          <cell r="Z4028">
            <v>186130.52</v>
          </cell>
          <cell r="AA4028">
            <v>202221.9</v>
          </cell>
          <cell r="AB4028">
            <v>219576.04</v>
          </cell>
          <cell r="AC4028">
            <v>11950.92</v>
          </cell>
          <cell r="AD4028">
            <v>26820.55</v>
          </cell>
          <cell r="AE4028">
            <v>44345.18</v>
          </cell>
          <cell r="AF4028">
            <v>64401.9</v>
          </cell>
          <cell r="AG4028">
            <v>86320.91</v>
          </cell>
          <cell r="AH4028">
            <v>104651.64</v>
          </cell>
          <cell r="AI4028">
            <v>129975.98</v>
          </cell>
          <cell r="AJ4028">
            <v>153135.71</v>
          </cell>
          <cell r="AK4028">
            <v>177775.75</v>
          </cell>
          <cell r="AL4028">
            <v>201196.33</v>
          </cell>
          <cell r="AM4028">
            <v>224535.99</v>
          </cell>
          <cell r="AN4028">
            <v>254172.5</v>
          </cell>
          <cell r="AO4028">
            <v>23405.5</v>
          </cell>
          <cell r="AP4028">
            <v>46022.04</v>
          </cell>
          <cell r="AQ4028">
            <v>73651.09</v>
          </cell>
          <cell r="AR4028">
            <v>100773.36</v>
          </cell>
          <cell r="AS4028">
            <v>140216.93</v>
          </cell>
          <cell r="AT4028">
            <v>192919.9</v>
          </cell>
          <cell r="AU4028">
            <v>239526.13</v>
          </cell>
          <cell r="AV4028">
            <v>287328.18</v>
          </cell>
          <cell r="AW4028">
            <v>325528.42</v>
          </cell>
          <cell r="AX4028">
            <v>374789.1</v>
          </cell>
          <cell r="AY4028">
            <v>423545.21</v>
          </cell>
          <cell r="AZ4028">
            <v>471541.26</v>
          </cell>
          <cell r="BA4028">
            <v>32859.72</v>
          </cell>
          <cell r="BB4028">
            <v>65393.59</v>
          </cell>
          <cell r="BC4028">
            <v>108515.25</v>
          </cell>
          <cell r="BD4028">
            <v>0</v>
          </cell>
          <cell r="BE4028">
            <v>0</v>
          </cell>
          <cell r="BF4028">
            <v>0</v>
          </cell>
          <cell r="BG4028">
            <v>0</v>
          </cell>
          <cell r="BH4028">
            <v>0</v>
          </cell>
          <cell r="BI4028">
            <v>0</v>
          </cell>
          <cell r="BJ4028">
            <v>0</v>
          </cell>
          <cell r="BK4028">
            <v>0</v>
          </cell>
          <cell r="BL4028">
            <v>0</v>
          </cell>
        </row>
        <row r="4029">
          <cell r="B4029" t="str">
            <v>3.2.10.02.00001</v>
          </cell>
          <cell r="C4029" t="str">
            <v xml:space="preserve">LANCHES E REFEICOES                               </v>
          </cell>
          <cell r="D4029">
            <v>5</v>
          </cell>
          <cell r="E4029">
            <v>0</v>
          </cell>
          <cell r="F4029">
            <v>0</v>
          </cell>
          <cell r="G4029">
            <v>0</v>
          </cell>
          <cell r="H4029">
            <v>0</v>
          </cell>
          <cell r="I4029">
            <v>0</v>
          </cell>
          <cell r="J4029">
            <v>0</v>
          </cell>
          <cell r="K4029">
            <v>0</v>
          </cell>
          <cell r="L4029">
            <v>0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  <cell r="AO4029">
            <v>23405.5</v>
          </cell>
          <cell r="AP4029">
            <v>46022.04</v>
          </cell>
          <cell r="AQ4029">
            <v>73651.09</v>
          </cell>
          <cell r="AR4029">
            <v>100773.36</v>
          </cell>
          <cell r="AS4029">
            <v>140216.93</v>
          </cell>
          <cell r="AT4029">
            <v>192919.9</v>
          </cell>
          <cell r="AU4029">
            <v>239526.13</v>
          </cell>
          <cell r="AV4029">
            <v>287328.18</v>
          </cell>
          <cell r="AW4029">
            <v>325528.42</v>
          </cell>
          <cell r="AX4029">
            <v>374789.1</v>
          </cell>
          <cell r="AY4029">
            <v>423545.21</v>
          </cell>
          <cell r="AZ4029">
            <v>471541.26</v>
          </cell>
          <cell r="BA4029">
            <v>32859.72</v>
          </cell>
          <cell r="BB4029">
            <v>65393.59</v>
          </cell>
          <cell r="BC4029">
            <v>108515.25</v>
          </cell>
          <cell r="BD4029">
            <v>0</v>
          </cell>
          <cell r="BE4029">
            <v>0</v>
          </cell>
          <cell r="BF4029">
            <v>0</v>
          </cell>
          <cell r="BG4029">
            <v>0</v>
          </cell>
          <cell r="BH4029">
            <v>0</v>
          </cell>
          <cell r="BI4029">
            <v>0</v>
          </cell>
          <cell r="BJ4029">
            <v>0</v>
          </cell>
          <cell r="BK4029">
            <v>0</v>
          </cell>
          <cell r="BL4029">
            <v>0</v>
          </cell>
        </row>
        <row r="4030">
          <cell r="B4030" t="str">
            <v>3.2.10.03</v>
          </cell>
          <cell r="C4030" t="str">
            <v xml:space="preserve">COMBUSTIVEIS                                      </v>
          </cell>
          <cell r="D4030">
            <v>4</v>
          </cell>
          <cell r="E4030">
            <v>0</v>
          </cell>
          <cell r="F4030">
            <v>0</v>
          </cell>
          <cell r="G4030">
            <v>0</v>
          </cell>
          <cell r="H4030">
            <v>0</v>
          </cell>
          <cell r="I4030">
            <v>0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  <cell r="O4030">
            <v>0</v>
          </cell>
          <cell r="P4030">
            <v>0</v>
          </cell>
          <cell r="Q4030">
            <v>31190.85</v>
          </cell>
          <cell r="R4030">
            <v>59073.94</v>
          </cell>
          <cell r="S4030">
            <v>99841.04</v>
          </cell>
          <cell r="T4030">
            <v>133758.95000000001</v>
          </cell>
          <cell r="U4030">
            <v>172325.19</v>
          </cell>
          <cell r="V4030">
            <v>210650.17</v>
          </cell>
          <cell r="W4030">
            <v>253487.41</v>
          </cell>
          <cell r="X4030">
            <v>297241.12</v>
          </cell>
          <cell r="Y4030">
            <v>333383.02</v>
          </cell>
          <cell r="Z4030">
            <v>401919</v>
          </cell>
          <cell r="AA4030">
            <v>442718.12</v>
          </cell>
          <cell r="AB4030">
            <v>467750</v>
          </cell>
          <cell r="AC4030">
            <v>30956.48</v>
          </cell>
          <cell r="AD4030">
            <v>64166.41</v>
          </cell>
          <cell r="AE4030">
            <v>96054.84</v>
          </cell>
          <cell r="AF4030">
            <v>138075.81</v>
          </cell>
          <cell r="AG4030">
            <v>177171.55</v>
          </cell>
          <cell r="AH4030">
            <v>218125.19</v>
          </cell>
          <cell r="AI4030">
            <v>262557.81</v>
          </cell>
          <cell r="AJ4030">
            <v>310706.83</v>
          </cell>
          <cell r="AK4030">
            <v>369325.62</v>
          </cell>
          <cell r="AL4030">
            <v>418750.69</v>
          </cell>
          <cell r="AM4030">
            <v>470960.65</v>
          </cell>
          <cell r="AN4030">
            <v>529625.54</v>
          </cell>
          <cell r="AO4030">
            <v>42426.31</v>
          </cell>
          <cell r="AP4030">
            <v>93124.67</v>
          </cell>
          <cell r="AQ4030">
            <v>141340.25</v>
          </cell>
          <cell r="AR4030">
            <v>188975.4</v>
          </cell>
          <cell r="AS4030">
            <v>240896.57</v>
          </cell>
          <cell r="AT4030">
            <v>294504.24</v>
          </cell>
          <cell r="AU4030">
            <v>354494.64</v>
          </cell>
          <cell r="AV4030">
            <v>412674.94</v>
          </cell>
          <cell r="AW4030">
            <v>467480.32000000001</v>
          </cell>
          <cell r="AX4030">
            <v>532050.56000000006</v>
          </cell>
          <cell r="AY4030">
            <v>592483.16</v>
          </cell>
          <cell r="AZ4030">
            <v>695725.58</v>
          </cell>
          <cell r="BA4030">
            <v>86095.060000000056</v>
          </cell>
          <cell r="BB4030">
            <v>135688.16</v>
          </cell>
          <cell r="BC4030">
            <v>190353.86</v>
          </cell>
          <cell r="BD4030">
            <v>0</v>
          </cell>
          <cell r="BE4030">
            <v>0</v>
          </cell>
          <cell r="BF4030">
            <v>0</v>
          </cell>
          <cell r="BG4030">
            <v>0</v>
          </cell>
          <cell r="BH4030">
            <v>0</v>
          </cell>
          <cell r="BI4030">
            <v>0</v>
          </cell>
          <cell r="BJ4030">
            <v>0</v>
          </cell>
          <cell r="BK4030">
            <v>0</v>
          </cell>
          <cell r="BL4030">
            <v>0</v>
          </cell>
        </row>
        <row r="4031">
          <cell r="B4031" t="str">
            <v>3.2.10.03.00001</v>
          </cell>
          <cell r="C4031" t="str">
            <v xml:space="preserve">COMBUSTIVEIS                                      </v>
          </cell>
          <cell r="D4031">
            <v>5</v>
          </cell>
          <cell r="E4031">
            <v>0</v>
          </cell>
          <cell r="F4031">
            <v>0</v>
          </cell>
          <cell r="G4031">
            <v>0</v>
          </cell>
          <cell r="H4031">
            <v>0</v>
          </cell>
          <cell r="I4031">
            <v>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  <cell r="AO4031">
            <v>42426.31</v>
          </cell>
          <cell r="AP4031">
            <v>93124.67</v>
          </cell>
          <cell r="AQ4031">
            <v>141340.25</v>
          </cell>
          <cell r="AR4031">
            <v>188975.4</v>
          </cell>
          <cell r="AS4031">
            <v>240896.57</v>
          </cell>
          <cell r="AT4031">
            <v>294504.24</v>
          </cell>
          <cell r="AU4031">
            <v>354494.64</v>
          </cell>
          <cell r="AV4031">
            <v>412674.94</v>
          </cell>
          <cell r="AW4031">
            <v>467480.32000000001</v>
          </cell>
          <cell r="AX4031">
            <v>532050.56000000006</v>
          </cell>
          <cell r="AY4031">
            <v>592483.16</v>
          </cell>
          <cell r="AZ4031">
            <v>695725.58</v>
          </cell>
          <cell r="BA4031">
            <v>86095.060000000056</v>
          </cell>
          <cell r="BB4031">
            <v>135688.16</v>
          </cell>
          <cell r="BC4031">
            <v>190353.86</v>
          </cell>
          <cell r="BD4031">
            <v>0</v>
          </cell>
          <cell r="BE4031">
            <v>0</v>
          </cell>
          <cell r="BF4031">
            <v>0</v>
          </cell>
          <cell r="BG4031">
            <v>0</v>
          </cell>
          <cell r="BH4031">
            <v>0</v>
          </cell>
          <cell r="BI4031">
            <v>0</v>
          </cell>
          <cell r="BJ4031">
            <v>0</v>
          </cell>
          <cell r="BK4031">
            <v>0</v>
          </cell>
          <cell r="BL4031">
            <v>0</v>
          </cell>
        </row>
        <row r="4032">
          <cell r="B4032" t="str">
            <v>3.2.10.04</v>
          </cell>
          <cell r="C4032" t="str">
            <v xml:space="preserve">MANUTENCAO DE VEICULOS                            </v>
          </cell>
          <cell r="D4032">
            <v>4</v>
          </cell>
          <cell r="E4032">
            <v>0</v>
          </cell>
          <cell r="F4032">
            <v>0</v>
          </cell>
          <cell r="G4032">
            <v>0</v>
          </cell>
          <cell r="H4032">
            <v>0</v>
          </cell>
          <cell r="I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  <cell r="O4032">
            <v>0</v>
          </cell>
          <cell r="P4032">
            <v>0</v>
          </cell>
          <cell r="Q4032">
            <v>8937.83</v>
          </cell>
          <cell r="R4032">
            <v>14826.14</v>
          </cell>
          <cell r="S4032">
            <v>23738.25</v>
          </cell>
          <cell r="T4032">
            <v>35180.86</v>
          </cell>
          <cell r="U4032">
            <v>44027.43</v>
          </cell>
          <cell r="V4032">
            <v>60018.49</v>
          </cell>
          <cell r="W4032">
            <v>70967.19</v>
          </cell>
          <cell r="X4032">
            <v>79631.75</v>
          </cell>
          <cell r="Y4032">
            <v>89694.27</v>
          </cell>
          <cell r="Z4032">
            <v>103546.14</v>
          </cell>
          <cell r="AA4032">
            <v>114519.83</v>
          </cell>
          <cell r="AB4032">
            <v>122118.43</v>
          </cell>
          <cell r="AC4032">
            <v>10204.780000000001</v>
          </cell>
          <cell r="AD4032">
            <v>20649.22</v>
          </cell>
          <cell r="AE4032">
            <v>33926.85</v>
          </cell>
          <cell r="AF4032">
            <v>50868.87</v>
          </cell>
          <cell r="AG4032">
            <v>61805.51</v>
          </cell>
          <cell r="AH4032">
            <v>73340.289999999994</v>
          </cell>
          <cell r="AI4032">
            <v>86068.29</v>
          </cell>
          <cell r="AJ4032">
            <v>96318.92</v>
          </cell>
          <cell r="AK4032">
            <v>112715.31</v>
          </cell>
          <cell r="AL4032">
            <v>133477.59</v>
          </cell>
          <cell r="AM4032">
            <v>144135.18</v>
          </cell>
          <cell r="AN4032">
            <v>155348.66</v>
          </cell>
          <cell r="AO4032">
            <v>13065.79</v>
          </cell>
          <cell r="AP4032">
            <v>27384.46</v>
          </cell>
          <cell r="AQ4032">
            <v>40435.24</v>
          </cell>
          <cell r="AR4032">
            <v>55678.07</v>
          </cell>
          <cell r="AS4032">
            <v>71666.149999999994</v>
          </cell>
          <cell r="AT4032">
            <v>90582.52</v>
          </cell>
          <cell r="AU4032">
            <v>112563.26</v>
          </cell>
          <cell r="AV4032">
            <v>129857.08</v>
          </cell>
          <cell r="AW4032">
            <v>148846.78</v>
          </cell>
          <cell r="AX4032">
            <v>160271.79999999999</v>
          </cell>
          <cell r="AY4032">
            <v>180020.67</v>
          </cell>
          <cell r="AZ4032">
            <v>205291.96</v>
          </cell>
          <cell r="BA4032">
            <v>20686.13</v>
          </cell>
          <cell r="BB4032">
            <v>31452.02</v>
          </cell>
          <cell r="BC4032">
            <v>54764.77</v>
          </cell>
          <cell r="BD4032">
            <v>0</v>
          </cell>
          <cell r="BE4032">
            <v>0</v>
          </cell>
          <cell r="BF4032">
            <v>0</v>
          </cell>
          <cell r="BG4032">
            <v>0</v>
          </cell>
          <cell r="BH4032">
            <v>0</v>
          </cell>
          <cell r="BI4032">
            <v>0</v>
          </cell>
          <cell r="BJ4032">
            <v>0</v>
          </cell>
          <cell r="BK4032">
            <v>0</v>
          </cell>
          <cell r="BL4032">
            <v>0</v>
          </cell>
        </row>
        <row r="4033">
          <cell r="B4033" t="str">
            <v>3.2.10.04.00001</v>
          </cell>
          <cell r="C4033" t="str">
            <v xml:space="preserve">MANUTENCAO DE VEICULOS                            </v>
          </cell>
          <cell r="D4033">
            <v>5</v>
          </cell>
          <cell r="E4033">
            <v>0</v>
          </cell>
          <cell r="F4033">
            <v>0</v>
          </cell>
          <cell r="G4033">
            <v>0</v>
          </cell>
          <cell r="H4033">
            <v>0</v>
          </cell>
          <cell r="I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  <cell r="O4033">
            <v>0</v>
          </cell>
          <cell r="P4033">
            <v>0</v>
          </cell>
          <cell r="AO4033">
            <v>13065.79</v>
          </cell>
          <cell r="AP4033">
            <v>27384.46</v>
          </cell>
          <cell r="AQ4033">
            <v>40435.24</v>
          </cell>
          <cell r="AR4033">
            <v>55678.07</v>
          </cell>
          <cell r="AS4033">
            <v>71666.149999999994</v>
          </cell>
          <cell r="AT4033">
            <v>90582.52</v>
          </cell>
          <cell r="AU4033">
            <v>112563.26</v>
          </cell>
          <cell r="AV4033">
            <v>129857.08</v>
          </cell>
          <cell r="AW4033">
            <v>148846.78</v>
          </cell>
          <cell r="AX4033">
            <v>160271.79999999999</v>
          </cell>
          <cell r="AY4033">
            <v>180020.67</v>
          </cell>
          <cell r="AZ4033">
            <v>205291.96</v>
          </cell>
          <cell r="BA4033">
            <v>20686.13</v>
          </cell>
          <cell r="BB4033">
            <v>31452.02</v>
          </cell>
          <cell r="BC4033">
            <v>54764.77</v>
          </cell>
          <cell r="BD4033">
            <v>0</v>
          </cell>
          <cell r="BE4033">
            <v>0</v>
          </cell>
          <cell r="BF4033">
            <v>0</v>
          </cell>
          <cell r="BG4033">
            <v>0</v>
          </cell>
          <cell r="BH4033">
            <v>0</v>
          </cell>
          <cell r="BI4033">
            <v>0</v>
          </cell>
          <cell r="BJ4033">
            <v>0</v>
          </cell>
          <cell r="BK4033">
            <v>0</v>
          </cell>
          <cell r="BL4033">
            <v>0</v>
          </cell>
        </row>
        <row r="4034">
          <cell r="B4034" t="str">
            <v>3.2.10.05</v>
          </cell>
          <cell r="C4034" t="str">
            <v xml:space="preserve">PASSAGENS AEREAS, RODOVIARIAS                     </v>
          </cell>
          <cell r="D4034">
            <v>4</v>
          </cell>
          <cell r="E4034">
            <v>0</v>
          </cell>
          <cell r="F4034">
            <v>0</v>
          </cell>
          <cell r="G4034">
            <v>0</v>
          </cell>
          <cell r="H4034">
            <v>0</v>
          </cell>
          <cell r="I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  <cell r="O4034">
            <v>0</v>
          </cell>
          <cell r="P4034">
            <v>0</v>
          </cell>
          <cell r="Q4034">
            <v>22713.83</v>
          </cell>
          <cell r="R4034">
            <v>51328.57</v>
          </cell>
          <cell r="S4034">
            <v>64770.2</v>
          </cell>
          <cell r="T4034">
            <v>78406.25</v>
          </cell>
          <cell r="U4034">
            <v>97592.47</v>
          </cell>
          <cell r="V4034">
            <v>123151.73</v>
          </cell>
          <cell r="W4034">
            <v>134589.82</v>
          </cell>
          <cell r="X4034">
            <v>153000.78</v>
          </cell>
          <cell r="Y4034">
            <v>166084.84</v>
          </cell>
          <cell r="Z4034">
            <v>184319.16</v>
          </cell>
          <cell r="AA4034">
            <v>199865.59</v>
          </cell>
          <cell r="AB4034">
            <v>213518.91</v>
          </cell>
          <cell r="AC4034">
            <v>7298.09</v>
          </cell>
          <cell r="AD4034">
            <v>16329.91</v>
          </cell>
          <cell r="AE4034">
            <v>25637.1</v>
          </cell>
          <cell r="AF4034">
            <v>45404.56</v>
          </cell>
          <cell r="AG4034">
            <v>75032.84</v>
          </cell>
          <cell r="AH4034">
            <v>100279.24</v>
          </cell>
          <cell r="AI4034">
            <v>142004.38</v>
          </cell>
          <cell r="AJ4034">
            <v>178989.31</v>
          </cell>
          <cell r="AK4034">
            <v>208877.63</v>
          </cell>
          <cell r="AL4034">
            <v>222199.03</v>
          </cell>
          <cell r="AM4034">
            <v>243865.23</v>
          </cell>
          <cell r="AN4034">
            <v>261156.65</v>
          </cell>
          <cell r="AO4034">
            <v>15418.05</v>
          </cell>
          <cell r="AP4034">
            <v>54821.81</v>
          </cell>
          <cell r="AQ4034">
            <v>68672.52</v>
          </cell>
          <cell r="AR4034">
            <v>89565.61</v>
          </cell>
          <cell r="AS4034">
            <v>192694.45</v>
          </cell>
          <cell r="AT4034">
            <v>422329.53</v>
          </cell>
          <cell r="AU4034">
            <v>472863.76</v>
          </cell>
          <cell r="AV4034">
            <v>499782.44</v>
          </cell>
          <cell r="AW4034">
            <v>512570.48</v>
          </cell>
          <cell r="AX4034">
            <v>536087.24</v>
          </cell>
          <cell r="AY4034">
            <v>560288.53</v>
          </cell>
          <cell r="AZ4034">
            <v>599749.86</v>
          </cell>
          <cell r="BA4034">
            <v>13125.810000000056</v>
          </cell>
          <cell r="BB4034">
            <v>32741.26</v>
          </cell>
          <cell r="BC4034">
            <v>56924.66</v>
          </cell>
          <cell r="BD4034">
            <v>0</v>
          </cell>
          <cell r="BE4034">
            <v>0</v>
          </cell>
          <cell r="BF4034">
            <v>0</v>
          </cell>
          <cell r="BG4034">
            <v>0</v>
          </cell>
          <cell r="BH4034">
            <v>0</v>
          </cell>
          <cell r="BI4034">
            <v>0</v>
          </cell>
          <cell r="BJ4034">
            <v>0</v>
          </cell>
          <cell r="BK4034">
            <v>0</v>
          </cell>
          <cell r="BL4034">
            <v>0</v>
          </cell>
        </row>
        <row r="4035">
          <cell r="B4035" t="str">
            <v>3.2.10.05.00001</v>
          </cell>
          <cell r="C4035" t="str">
            <v xml:space="preserve">PASSAGENS AEREAS, RODOVIARIAS                     </v>
          </cell>
          <cell r="D4035">
            <v>5</v>
          </cell>
          <cell r="E4035">
            <v>0</v>
          </cell>
          <cell r="F4035">
            <v>0</v>
          </cell>
          <cell r="G4035">
            <v>0</v>
          </cell>
          <cell r="H4035">
            <v>0</v>
          </cell>
          <cell r="I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  <cell r="AO4035">
            <v>15418.05</v>
          </cell>
          <cell r="AP4035">
            <v>54821.81</v>
          </cell>
          <cell r="AQ4035">
            <v>68672.52</v>
          </cell>
          <cell r="AR4035">
            <v>89565.61</v>
          </cell>
          <cell r="AS4035">
            <v>192694.45</v>
          </cell>
          <cell r="AT4035">
            <v>422329.53</v>
          </cell>
          <cell r="AU4035">
            <v>472863.76</v>
          </cell>
          <cell r="AV4035">
            <v>499782.44</v>
          </cell>
          <cell r="AW4035">
            <v>512570.48</v>
          </cell>
          <cell r="AX4035">
            <v>536087.24</v>
          </cell>
          <cell r="AY4035">
            <v>560288.53</v>
          </cell>
          <cell r="AZ4035">
            <v>599749.86</v>
          </cell>
          <cell r="BA4035">
            <v>13125.810000000056</v>
          </cell>
          <cell r="BB4035">
            <v>32741.26</v>
          </cell>
          <cell r="BC4035">
            <v>56924.66</v>
          </cell>
          <cell r="BD4035">
            <v>0</v>
          </cell>
          <cell r="BE4035">
            <v>0</v>
          </cell>
          <cell r="BF4035">
            <v>0</v>
          </cell>
          <cell r="BG4035">
            <v>0</v>
          </cell>
          <cell r="BH4035">
            <v>0</v>
          </cell>
          <cell r="BI4035">
            <v>0</v>
          </cell>
          <cell r="BJ4035">
            <v>0</v>
          </cell>
          <cell r="BK4035">
            <v>0</v>
          </cell>
          <cell r="BL4035">
            <v>0</v>
          </cell>
        </row>
        <row r="4036">
          <cell r="B4036" t="str">
            <v>3.2.10.06</v>
          </cell>
          <cell r="C4036" t="str">
            <v xml:space="preserve">REEMBOLSO DE KM                                   </v>
          </cell>
          <cell r="D4036">
            <v>4</v>
          </cell>
          <cell r="E4036">
            <v>0</v>
          </cell>
          <cell r="F4036">
            <v>0</v>
          </cell>
          <cell r="G4036">
            <v>0</v>
          </cell>
          <cell r="H4036">
            <v>0</v>
          </cell>
          <cell r="I4036">
            <v>0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  <cell r="O4036">
            <v>0</v>
          </cell>
          <cell r="P4036">
            <v>0</v>
          </cell>
          <cell r="Q4036">
            <v>5930.37</v>
          </cell>
          <cell r="R4036">
            <v>9612.5</v>
          </cell>
          <cell r="S4036">
            <v>14014.97</v>
          </cell>
          <cell r="T4036">
            <v>18207.37</v>
          </cell>
          <cell r="U4036">
            <v>20749.900000000001</v>
          </cell>
          <cell r="V4036">
            <v>21353.58</v>
          </cell>
          <cell r="W4036">
            <v>22220.25</v>
          </cell>
          <cell r="X4036">
            <v>26875.57</v>
          </cell>
          <cell r="Y4036">
            <v>26875.57</v>
          </cell>
          <cell r="Z4036">
            <v>27250.79</v>
          </cell>
          <cell r="AA4036">
            <v>27749.43</v>
          </cell>
          <cell r="AB4036">
            <v>28196.52</v>
          </cell>
          <cell r="AC4036">
            <v>448.95</v>
          </cell>
          <cell r="AD4036">
            <v>2490.64</v>
          </cell>
          <cell r="AE4036">
            <v>2762.2</v>
          </cell>
          <cell r="AF4036">
            <v>3736.25</v>
          </cell>
          <cell r="AG4036">
            <v>4312.13</v>
          </cell>
          <cell r="AH4036">
            <v>4734.2700000000004</v>
          </cell>
          <cell r="AI4036">
            <v>4824.79</v>
          </cell>
          <cell r="AJ4036">
            <v>6419.87</v>
          </cell>
          <cell r="AK4036">
            <v>6477.39</v>
          </cell>
          <cell r="AL4036">
            <v>7082.67</v>
          </cell>
          <cell r="AM4036">
            <v>7769.19</v>
          </cell>
          <cell r="AN4036">
            <v>7935.63</v>
          </cell>
          <cell r="AO4036">
            <v>302.60000000000002</v>
          </cell>
          <cell r="AP4036">
            <v>1517.6</v>
          </cell>
          <cell r="AQ4036">
            <v>2681.28</v>
          </cell>
          <cell r="AR4036">
            <v>4960.75</v>
          </cell>
          <cell r="AS4036">
            <v>6887.99</v>
          </cell>
          <cell r="AT4036">
            <v>7902.79</v>
          </cell>
          <cell r="AU4036">
            <v>8035.65</v>
          </cell>
          <cell r="AV4036">
            <v>8043.65</v>
          </cell>
          <cell r="AW4036">
            <v>10675.85</v>
          </cell>
          <cell r="AX4036">
            <v>10716.15</v>
          </cell>
          <cell r="AY4036">
            <v>10992.15</v>
          </cell>
          <cell r="AZ4036">
            <v>12904.25</v>
          </cell>
          <cell r="BA4036">
            <v>3291.01</v>
          </cell>
          <cell r="BB4036">
            <v>7141.87</v>
          </cell>
          <cell r="BC4036">
            <v>16606</v>
          </cell>
          <cell r="BD4036">
            <v>0</v>
          </cell>
          <cell r="BE4036">
            <v>0</v>
          </cell>
          <cell r="BF4036">
            <v>0</v>
          </cell>
          <cell r="BG4036">
            <v>0</v>
          </cell>
          <cell r="BH4036">
            <v>0</v>
          </cell>
          <cell r="BI4036">
            <v>0</v>
          </cell>
          <cell r="BJ4036">
            <v>0</v>
          </cell>
          <cell r="BK4036">
            <v>0</v>
          </cell>
          <cell r="BL4036">
            <v>0</v>
          </cell>
        </row>
        <row r="4037">
          <cell r="B4037" t="str">
            <v>3.2.10.06.00001</v>
          </cell>
          <cell r="C4037" t="str">
            <v xml:space="preserve">REEMBOLSO DE KM                                   </v>
          </cell>
          <cell r="D4037">
            <v>5</v>
          </cell>
          <cell r="E4037">
            <v>0</v>
          </cell>
          <cell r="F4037">
            <v>0</v>
          </cell>
          <cell r="G4037">
            <v>0</v>
          </cell>
          <cell r="H4037">
            <v>0</v>
          </cell>
          <cell r="I4037">
            <v>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  <cell r="AO4037">
            <v>302.60000000000002</v>
          </cell>
          <cell r="AP4037">
            <v>1517.6</v>
          </cell>
          <cell r="AQ4037">
            <v>2681.28</v>
          </cell>
          <cell r="AR4037">
            <v>4960.75</v>
          </cell>
          <cell r="AS4037">
            <v>6887.99</v>
          </cell>
          <cell r="AT4037">
            <v>7902.79</v>
          </cell>
          <cell r="AU4037">
            <v>8035.65</v>
          </cell>
          <cell r="AV4037">
            <v>8043.65</v>
          </cell>
          <cell r="AW4037">
            <v>10675.85</v>
          </cell>
          <cell r="AX4037">
            <v>10716.15</v>
          </cell>
          <cell r="AY4037">
            <v>10992.15</v>
          </cell>
          <cell r="AZ4037">
            <v>12904.25</v>
          </cell>
          <cell r="BA4037">
            <v>3291.01</v>
          </cell>
          <cell r="BB4037">
            <v>7141.87</v>
          </cell>
          <cell r="BC4037">
            <v>16606</v>
          </cell>
          <cell r="BD4037">
            <v>0</v>
          </cell>
          <cell r="BE4037">
            <v>0</v>
          </cell>
          <cell r="BF4037">
            <v>0</v>
          </cell>
          <cell r="BG4037">
            <v>0</v>
          </cell>
          <cell r="BH4037">
            <v>0</v>
          </cell>
          <cell r="BI4037">
            <v>0</v>
          </cell>
          <cell r="BJ4037">
            <v>0</v>
          </cell>
          <cell r="BK4037">
            <v>0</v>
          </cell>
          <cell r="BL4037">
            <v>0</v>
          </cell>
        </row>
        <row r="4038">
          <cell r="B4038" t="str">
            <v>3.2.10.07</v>
          </cell>
          <cell r="C4038" t="str">
            <v xml:space="preserve">ALUGUEL DE VEICULOS                               </v>
          </cell>
          <cell r="D4038">
            <v>4</v>
          </cell>
          <cell r="E4038">
            <v>0</v>
          </cell>
          <cell r="F4038">
            <v>0</v>
          </cell>
          <cell r="G4038">
            <v>0</v>
          </cell>
          <cell r="H4038">
            <v>0</v>
          </cell>
          <cell r="I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  <cell r="Q4038">
            <v>48.94</v>
          </cell>
          <cell r="R4038">
            <v>48.94</v>
          </cell>
          <cell r="S4038">
            <v>48.94</v>
          </cell>
          <cell r="T4038">
            <v>48.94</v>
          </cell>
          <cell r="U4038">
            <v>416.94</v>
          </cell>
          <cell r="V4038">
            <v>909.87</v>
          </cell>
          <cell r="W4038">
            <v>1279.8699999999999</v>
          </cell>
          <cell r="X4038">
            <v>1279.8699999999999</v>
          </cell>
          <cell r="Y4038">
            <v>3292.02</v>
          </cell>
          <cell r="Z4038">
            <v>3292.02</v>
          </cell>
          <cell r="AA4038">
            <v>3292.02</v>
          </cell>
          <cell r="AB4038">
            <v>3292.02</v>
          </cell>
          <cell r="AC4038">
            <v>325</v>
          </cell>
          <cell r="AD4038">
            <v>325</v>
          </cell>
          <cell r="AE4038">
            <v>325</v>
          </cell>
          <cell r="AF4038">
            <v>325</v>
          </cell>
          <cell r="AG4038">
            <v>325</v>
          </cell>
          <cell r="AH4038">
            <v>325</v>
          </cell>
          <cell r="AI4038">
            <v>598.41999999999996</v>
          </cell>
          <cell r="AJ4038">
            <v>1038.72</v>
          </cell>
          <cell r="AK4038">
            <v>1038.72</v>
          </cell>
          <cell r="AL4038">
            <v>1038.72</v>
          </cell>
          <cell r="AM4038">
            <v>1038.72</v>
          </cell>
          <cell r="AN4038">
            <v>1038.72</v>
          </cell>
          <cell r="AO4038">
            <v>0</v>
          </cell>
          <cell r="AP4038">
            <v>593</v>
          </cell>
          <cell r="AQ4038">
            <v>1393</v>
          </cell>
          <cell r="AR4038">
            <v>6584</v>
          </cell>
          <cell r="AS4038">
            <v>7534</v>
          </cell>
          <cell r="AT4038">
            <v>7558</v>
          </cell>
          <cell r="AU4038">
            <v>9558</v>
          </cell>
          <cell r="AV4038">
            <v>9558</v>
          </cell>
          <cell r="AW4038">
            <v>10508</v>
          </cell>
          <cell r="AX4038">
            <v>10508</v>
          </cell>
          <cell r="AY4038">
            <v>11008</v>
          </cell>
          <cell r="AZ4038">
            <v>11008</v>
          </cell>
          <cell r="BA4038">
            <v>0</v>
          </cell>
          <cell r="BB4038">
            <v>309.60000000000002</v>
          </cell>
          <cell r="BC4038">
            <v>520.58000000000004</v>
          </cell>
          <cell r="BD4038">
            <v>0</v>
          </cell>
          <cell r="BE4038">
            <v>0</v>
          </cell>
          <cell r="BF4038">
            <v>0</v>
          </cell>
          <cell r="BG4038">
            <v>0</v>
          </cell>
          <cell r="BH4038">
            <v>0</v>
          </cell>
          <cell r="BI4038">
            <v>0</v>
          </cell>
          <cell r="BJ4038">
            <v>0</v>
          </cell>
          <cell r="BK4038">
            <v>0</v>
          </cell>
          <cell r="BL4038">
            <v>0</v>
          </cell>
        </row>
        <row r="4039">
          <cell r="B4039" t="str">
            <v>3.2.10.07.00001</v>
          </cell>
          <cell r="C4039" t="str">
            <v xml:space="preserve">ALUGUEL DE VEICULOS                               </v>
          </cell>
          <cell r="D4039">
            <v>5</v>
          </cell>
          <cell r="E4039">
            <v>0</v>
          </cell>
          <cell r="F4039">
            <v>0</v>
          </cell>
          <cell r="G4039">
            <v>0</v>
          </cell>
          <cell r="H4039">
            <v>0</v>
          </cell>
          <cell r="I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AO4039">
            <v>0</v>
          </cell>
          <cell r="AP4039">
            <v>593</v>
          </cell>
          <cell r="AQ4039">
            <v>1393</v>
          </cell>
          <cell r="AR4039">
            <v>6584</v>
          </cell>
          <cell r="AS4039">
            <v>7534</v>
          </cell>
          <cell r="AT4039">
            <v>7558</v>
          </cell>
          <cell r="AU4039">
            <v>9558</v>
          </cell>
          <cell r="AV4039">
            <v>9558</v>
          </cell>
          <cell r="AW4039">
            <v>10508</v>
          </cell>
          <cell r="AX4039">
            <v>10508</v>
          </cell>
          <cell r="AY4039">
            <v>11008</v>
          </cell>
          <cell r="AZ4039">
            <v>11008</v>
          </cell>
          <cell r="BA4039">
            <v>0</v>
          </cell>
          <cell r="BB4039">
            <v>309.60000000000002</v>
          </cell>
          <cell r="BC4039">
            <v>520.58000000000004</v>
          </cell>
          <cell r="BD4039">
            <v>0</v>
          </cell>
          <cell r="BE4039">
            <v>0</v>
          </cell>
          <cell r="BF4039">
            <v>0</v>
          </cell>
          <cell r="BG4039">
            <v>0</v>
          </cell>
          <cell r="BH4039">
            <v>0</v>
          </cell>
          <cell r="BI4039">
            <v>0</v>
          </cell>
          <cell r="BJ4039">
            <v>0</v>
          </cell>
          <cell r="BK4039">
            <v>0</v>
          </cell>
          <cell r="BL4039">
            <v>0</v>
          </cell>
        </row>
        <row r="4040">
          <cell r="B4040" t="str">
            <v>3.2.10.08</v>
          </cell>
          <cell r="C4040" t="str">
            <v xml:space="preserve">LICENCIAMENTO DE VEICULOS                         </v>
          </cell>
          <cell r="D4040">
            <v>4</v>
          </cell>
          <cell r="E4040">
            <v>0</v>
          </cell>
          <cell r="F4040">
            <v>0</v>
          </cell>
          <cell r="G4040">
            <v>0</v>
          </cell>
          <cell r="H4040">
            <v>0</v>
          </cell>
          <cell r="I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  <cell r="Q4040">
            <v>36323.410000000003</v>
          </cell>
          <cell r="R4040">
            <v>36506.99</v>
          </cell>
          <cell r="S4040">
            <v>39676.99</v>
          </cell>
          <cell r="T4040">
            <v>42689.14</v>
          </cell>
          <cell r="U4040">
            <v>43348.93</v>
          </cell>
          <cell r="V4040">
            <v>44808.4</v>
          </cell>
          <cell r="W4040">
            <v>47218.25</v>
          </cell>
          <cell r="X4040">
            <v>48085.47</v>
          </cell>
          <cell r="Y4040">
            <v>48257.09</v>
          </cell>
          <cell r="Z4040">
            <v>48257.09</v>
          </cell>
          <cell r="AA4040">
            <v>49704.05</v>
          </cell>
          <cell r="AB4040">
            <v>50488.78</v>
          </cell>
          <cell r="AC4040">
            <v>34750.46</v>
          </cell>
          <cell r="AD4040">
            <v>34926.94</v>
          </cell>
          <cell r="AE4040">
            <v>35332.78</v>
          </cell>
          <cell r="AF4040">
            <v>37538.6</v>
          </cell>
          <cell r="AG4040">
            <v>38788.019999999997</v>
          </cell>
          <cell r="AH4040">
            <v>39700.86</v>
          </cell>
          <cell r="AI4040">
            <v>41596.239999999998</v>
          </cell>
          <cell r="AJ4040">
            <v>43003.1</v>
          </cell>
          <cell r="AK4040">
            <v>51517.41</v>
          </cell>
          <cell r="AL4040">
            <v>52415.95</v>
          </cell>
          <cell r="AM4040">
            <v>52828.23</v>
          </cell>
          <cell r="AN4040">
            <v>52978.23</v>
          </cell>
          <cell r="AO4040">
            <v>39167.760000000002</v>
          </cell>
          <cell r="AP4040">
            <v>39267.760000000002</v>
          </cell>
          <cell r="AQ4040">
            <v>41461.1</v>
          </cell>
          <cell r="AR4040">
            <v>44363.86</v>
          </cell>
          <cell r="AS4040">
            <v>45787.94</v>
          </cell>
          <cell r="AT4040">
            <v>51359.93</v>
          </cell>
          <cell r="AU4040">
            <v>54402.14</v>
          </cell>
          <cell r="AV4040">
            <v>57113.14</v>
          </cell>
          <cell r="AW4040">
            <v>58286.43</v>
          </cell>
          <cell r="AX4040">
            <v>58874.85</v>
          </cell>
          <cell r="AY4040">
            <v>59001.85</v>
          </cell>
          <cell r="AZ4040">
            <v>60123.03</v>
          </cell>
          <cell r="BA4040">
            <v>42121.54</v>
          </cell>
          <cell r="BB4040">
            <v>43699.92</v>
          </cell>
          <cell r="BC4040">
            <v>54887.74</v>
          </cell>
          <cell r="BD4040">
            <v>0</v>
          </cell>
          <cell r="BE4040">
            <v>0</v>
          </cell>
          <cell r="BF4040">
            <v>0</v>
          </cell>
          <cell r="BG4040">
            <v>0</v>
          </cell>
          <cell r="BH4040">
            <v>0</v>
          </cell>
          <cell r="BI4040">
            <v>0</v>
          </cell>
          <cell r="BJ4040">
            <v>0</v>
          </cell>
          <cell r="BK4040">
            <v>0</v>
          </cell>
          <cell r="BL4040">
            <v>0</v>
          </cell>
        </row>
        <row r="4041">
          <cell r="B4041" t="str">
            <v>3.2.10.08.00001</v>
          </cell>
          <cell r="C4041" t="str">
            <v xml:space="preserve">LICENCIAMENTO DE VEICULOS                         </v>
          </cell>
          <cell r="D4041">
            <v>5</v>
          </cell>
          <cell r="E4041">
            <v>0</v>
          </cell>
          <cell r="F4041">
            <v>0</v>
          </cell>
          <cell r="G4041">
            <v>0</v>
          </cell>
          <cell r="H4041">
            <v>0</v>
          </cell>
          <cell r="I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  <cell r="AO4041">
            <v>39167.760000000002</v>
          </cell>
          <cell r="AP4041">
            <v>39267.760000000002</v>
          </cell>
          <cell r="AQ4041">
            <v>41461.1</v>
          </cell>
          <cell r="AR4041">
            <v>44363.86</v>
          </cell>
          <cell r="AS4041">
            <v>45787.94</v>
          </cell>
          <cell r="AT4041">
            <v>51359.93</v>
          </cell>
          <cell r="AU4041">
            <v>54402.14</v>
          </cell>
          <cell r="AV4041">
            <v>57113.14</v>
          </cell>
          <cell r="AW4041">
            <v>58286.43</v>
          </cell>
          <cell r="AX4041">
            <v>58874.85</v>
          </cell>
          <cell r="AY4041">
            <v>59001.85</v>
          </cell>
          <cell r="AZ4041">
            <v>60123.03</v>
          </cell>
          <cell r="BA4041">
            <v>42121.54</v>
          </cell>
          <cell r="BB4041">
            <v>43699.92</v>
          </cell>
          <cell r="BC4041">
            <v>54887.74</v>
          </cell>
          <cell r="BD4041">
            <v>0</v>
          </cell>
          <cell r="BE4041">
            <v>0</v>
          </cell>
          <cell r="BF4041">
            <v>0</v>
          </cell>
          <cell r="BG4041">
            <v>0</v>
          </cell>
          <cell r="BH4041">
            <v>0</v>
          </cell>
          <cell r="BI4041">
            <v>0</v>
          </cell>
          <cell r="BJ4041">
            <v>0</v>
          </cell>
          <cell r="BK4041">
            <v>0</v>
          </cell>
          <cell r="BL4041">
            <v>0</v>
          </cell>
        </row>
        <row r="4042">
          <cell r="B4042" t="str">
            <v>3.2.10.09</v>
          </cell>
          <cell r="C4042" t="str">
            <v xml:space="preserve">TAXI                                              </v>
          </cell>
          <cell r="D4042">
            <v>4</v>
          </cell>
          <cell r="E4042">
            <v>0</v>
          </cell>
          <cell r="F4042">
            <v>0</v>
          </cell>
          <cell r="G4042">
            <v>0</v>
          </cell>
          <cell r="H4042">
            <v>0</v>
          </cell>
          <cell r="I4042">
            <v>0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  <cell r="Q4042">
            <v>1568.27</v>
          </cell>
          <cell r="R4042">
            <v>3251.14</v>
          </cell>
          <cell r="S4042">
            <v>4646.07</v>
          </cell>
          <cell r="T4042">
            <v>5459.41</v>
          </cell>
          <cell r="U4042">
            <v>6661.1</v>
          </cell>
          <cell r="V4042">
            <v>8195.5</v>
          </cell>
          <cell r="W4042">
            <v>9881.6200000000008</v>
          </cell>
          <cell r="X4042">
            <v>11927.24</v>
          </cell>
          <cell r="Y4042">
            <v>12983.24</v>
          </cell>
          <cell r="Z4042">
            <v>13966.72</v>
          </cell>
          <cell r="AA4042">
            <v>14774.69</v>
          </cell>
          <cell r="AB4042">
            <v>15773.63</v>
          </cell>
          <cell r="AC4042">
            <v>481.2</v>
          </cell>
          <cell r="AD4042">
            <v>1735.18</v>
          </cell>
          <cell r="AE4042">
            <v>5027.38</v>
          </cell>
          <cell r="AF4042">
            <v>6660.26</v>
          </cell>
          <cell r="AG4042">
            <v>7584.47</v>
          </cell>
          <cell r="AH4042">
            <v>8793.0300000000007</v>
          </cell>
          <cell r="AI4042">
            <v>9962.9500000000007</v>
          </cell>
          <cell r="AJ4042">
            <v>10663.57</v>
          </cell>
          <cell r="AK4042">
            <v>11555.43</v>
          </cell>
          <cell r="AL4042">
            <v>13681.35</v>
          </cell>
          <cell r="AM4042">
            <v>14689.75</v>
          </cell>
          <cell r="AN4042">
            <v>15493.61</v>
          </cell>
          <cell r="AO4042">
            <v>460.72</v>
          </cell>
          <cell r="AP4042">
            <v>2278.9899999999998</v>
          </cell>
          <cell r="AQ4042">
            <v>2952.61</v>
          </cell>
          <cell r="AR4042">
            <v>4051.61</v>
          </cell>
          <cell r="AS4042">
            <v>4809.67</v>
          </cell>
          <cell r="AT4042">
            <v>7300.55</v>
          </cell>
          <cell r="AU4042">
            <v>8355.2099999999991</v>
          </cell>
          <cell r="AV4042">
            <v>8679.2099999999991</v>
          </cell>
          <cell r="AW4042">
            <v>10910.03</v>
          </cell>
          <cell r="AX4042">
            <v>11723.03</v>
          </cell>
          <cell r="AY4042">
            <v>14001.16</v>
          </cell>
          <cell r="AZ4042">
            <v>16138.54</v>
          </cell>
          <cell r="BA4042">
            <v>1155.03</v>
          </cell>
          <cell r="BB4042">
            <v>2590.1999999999998</v>
          </cell>
          <cell r="BC4042">
            <v>3977.9</v>
          </cell>
          <cell r="BD4042">
            <v>0</v>
          </cell>
          <cell r="BE4042">
            <v>0</v>
          </cell>
          <cell r="BF4042">
            <v>0</v>
          </cell>
          <cell r="BG4042">
            <v>0</v>
          </cell>
          <cell r="BH4042">
            <v>0</v>
          </cell>
          <cell r="BI4042">
            <v>0</v>
          </cell>
          <cell r="BJ4042">
            <v>0</v>
          </cell>
          <cell r="BK4042">
            <v>0</v>
          </cell>
          <cell r="BL4042">
            <v>0</v>
          </cell>
        </row>
        <row r="4043">
          <cell r="B4043" t="str">
            <v>3.2.10.09.00001</v>
          </cell>
          <cell r="C4043" t="str">
            <v xml:space="preserve">TAXI                                              </v>
          </cell>
          <cell r="D4043">
            <v>5</v>
          </cell>
          <cell r="E4043">
            <v>0</v>
          </cell>
          <cell r="F4043">
            <v>0</v>
          </cell>
          <cell r="G4043">
            <v>0</v>
          </cell>
          <cell r="H4043">
            <v>0</v>
          </cell>
          <cell r="I4043">
            <v>0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  <cell r="O4043">
            <v>0</v>
          </cell>
          <cell r="P4043">
            <v>0</v>
          </cell>
          <cell r="AO4043">
            <v>460.72</v>
          </cell>
          <cell r="AP4043">
            <v>2278.9899999999998</v>
          </cell>
          <cell r="AQ4043">
            <v>2952.61</v>
          </cell>
          <cell r="AR4043">
            <v>4051.61</v>
          </cell>
          <cell r="AS4043">
            <v>4809.67</v>
          </cell>
          <cell r="AT4043">
            <v>7300.55</v>
          </cell>
          <cell r="AU4043">
            <v>8355.2099999999991</v>
          </cell>
          <cell r="AV4043">
            <v>8679.2099999999991</v>
          </cell>
          <cell r="AW4043">
            <v>10910.03</v>
          </cell>
          <cell r="AX4043">
            <v>11723.03</v>
          </cell>
          <cell r="AY4043">
            <v>14001.16</v>
          </cell>
          <cell r="AZ4043">
            <v>16138.54</v>
          </cell>
          <cell r="BA4043">
            <v>1155.03</v>
          </cell>
          <cell r="BB4043">
            <v>2590.1999999999998</v>
          </cell>
          <cell r="BC4043">
            <v>3977.9</v>
          </cell>
          <cell r="BD4043">
            <v>0</v>
          </cell>
          <cell r="BE4043">
            <v>0</v>
          </cell>
          <cell r="BF4043">
            <v>0</v>
          </cell>
          <cell r="BG4043">
            <v>0</v>
          </cell>
          <cell r="BH4043">
            <v>0</v>
          </cell>
          <cell r="BI4043">
            <v>0</v>
          </cell>
          <cell r="BJ4043">
            <v>0</v>
          </cell>
          <cell r="BK4043">
            <v>0</v>
          </cell>
          <cell r="BL4043">
            <v>0</v>
          </cell>
        </row>
        <row r="4044">
          <cell r="B4044" t="str">
            <v>3.2.10.10</v>
          </cell>
          <cell r="C4044" t="str">
            <v xml:space="preserve">PEDAGIO                                           </v>
          </cell>
          <cell r="D4044">
            <v>4</v>
          </cell>
          <cell r="E4044">
            <v>0</v>
          </cell>
          <cell r="F4044">
            <v>0</v>
          </cell>
          <cell r="G4044">
            <v>0</v>
          </cell>
          <cell r="H4044">
            <v>0</v>
          </cell>
          <cell r="I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  <cell r="O4044">
            <v>0</v>
          </cell>
          <cell r="P4044">
            <v>0</v>
          </cell>
          <cell r="Q4044">
            <v>2033.75</v>
          </cell>
          <cell r="R4044">
            <v>4211.95</v>
          </cell>
          <cell r="S4044">
            <v>7413.95</v>
          </cell>
          <cell r="T4044">
            <v>10138.299999999999</v>
          </cell>
          <cell r="U4044">
            <v>13053.08</v>
          </cell>
          <cell r="V4044">
            <v>15694.27</v>
          </cell>
          <cell r="W4044">
            <v>18820.07</v>
          </cell>
          <cell r="X4044">
            <v>21910.95</v>
          </cell>
          <cell r="Y4044">
            <v>24168.85</v>
          </cell>
          <cell r="Z4044">
            <v>27308.11</v>
          </cell>
          <cell r="AA4044">
            <v>29692.46</v>
          </cell>
          <cell r="AB4044">
            <v>31898.91</v>
          </cell>
          <cell r="AC4044">
            <v>1794.98</v>
          </cell>
          <cell r="AD4044">
            <v>4014.7</v>
          </cell>
          <cell r="AE4044">
            <v>7107.88</v>
          </cell>
          <cell r="AF4044">
            <v>9900.65</v>
          </cell>
          <cell r="AG4044">
            <v>12533.9</v>
          </cell>
          <cell r="AH4044">
            <v>15377.54</v>
          </cell>
          <cell r="AI4044">
            <v>18005.86</v>
          </cell>
          <cell r="AJ4044">
            <v>21368.959999999999</v>
          </cell>
          <cell r="AK4044">
            <v>25331.05</v>
          </cell>
          <cell r="AL4044">
            <v>28719.77</v>
          </cell>
          <cell r="AM4044">
            <v>32120.47</v>
          </cell>
          <cell r="AN4044">
            <v>35189.050000000003</v>
          </cell>
          <cell r="AO4044">
            <v>2619.6799999999998</v>
          </cell>
          <cell r="AP4044">
            <v>5580.24</v>
          </cell>
          <cell r="AQ4044">
            <v>8060.16</v>
          </cell>
          <cell r="AR4044">
            <v>10150.6</v>
          </cell>
          <cell r="AS4044">
            <v>12847.42</v>
          </cell>
          <cell r="AT4044">
            <v>17534.330000000002</v>
          </cell>
          <cell r="AU4044">
            <v>21852.53</v>
          </cell>
          <cell r="AV4044">
            <v>27362.080000000002</v>
          </cell>
          <cell r="AW4044">
            <v>31150.86</v>
          </cell>
          <cell r="AX4044">
            <v>37226.129999999997</v>
          </cell>
          <cell r="AY4044">
            <v>42206.05</v>
          </cell>
          <cell r="AZ4044">
            <v>47600.11</v>
          </cell>
          <cell r="BA4044">
            <v>3878.79</v>
          </cell>
          <cell r="BB4044">
            <v>7507.79</v>
          </cell>
          <cell r="BC4044">
            <v>11231.48</v>
          </cell>
          <cell r="BD4044">
            <v>0</v>
          </cell>
          <cell r="BE4044">
            <v>0</v>
          </cell>
          <cell r="BF4044">
            <v>0</v>
          </cell>
          <cell r="BG4044">
            <v>0</v>
          </cell>
          <cell r="BH4044">
            <v>0</v>
          </cell>
          <cell r="BI4044">
            <v>0</v>
          </cell>
          <cell r="BJ4044">
            <v>0</v>
          </cell>
          <cell r="BK4044">
            <v>0</v>
          </cell>
          <cell r="BL4044">
            <v>0</v>
          </cell>
        </row>
        <row r="4045">
          <cell r="B4045" t="str">
            <v>3.2.10.10.00001</v>
          </cell>
          <cell r="C4045" t="str">
            <v xml:space="preserve">PEDAGIO                                           </v>
          </cell>
          <cell r="D4045">
            <v>5</v>
          </cell>
          <cell r="E4045">
            <v>0</v>
          </cell>
          <cell r="F4045">
            <v>0</v>
          </cell>
          <cell r="G4045">
            <v>0</v>
          </cell>
          <cell r="H4045">
            <v>0</v>
          </cell>
          <cell r="I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  <cell r="AO4045">
            <v>2619.6799999999998</v>
          </cell>
          <cell r="AP4045">
            <v>5580.24</v>
          </cell>
          <cell r="AQ4045">
            <v>8060.16</v>
          </cell>
          <cell r="AR4045">
            <v>10150.6</v>
          </cell>
          <cell r="AS4045">
            <v>12847.42</v>
          </cell>
          <cell r="AT4045">
            <v>17534.330000000002</v>
          </cell>
          <cell r="AU4045">
            <v>21852.53</v>
          </cell>
          <cell r="AV4045">
            <v>27362.080000000002</v>
          </cell>
          <cell r="AW4045">
            <v>31150.86</v>
          </cell>
          <cell r="AX4045">
            <v>37226.129999999997</v>
          </cell>
          <cell r="AY4045">
            <v>42206.05</v>
          </cell>
          <cell r="AZ4045">
            <v>47600.11</v>
          </cell>
          <cell r="BA4045">
            <v>3878.79</v>
          </cell>
          <cell r="BB4045">
            <v>7507.79</v>
          </cell>
          <cell r="BC4045">
            <v>11231.48</v>
          </cell>
          <cell r="BD4045">
            <v>0</v>
          </cell>
          <cell r="BE4045">
            <v>0</v>
          </cell>
          <cell r="BF4045">
            <v>0</v>
          </cell>
          <cell r="BG4045">
            <v>0</v>
          </cell>
          <cell r="BH4045">
            <v>0</v>
          </cell>
          <cell r="BI4045">
            <v>0</v>
          </cell>
          <cell r="BJ4045">
            <v>0</v>
          </cell>
          <cell r="BK4045">
            <v>0</v>
          </cell>
          <cell r="BL4045">
            <v>0</v>
          </cell>
        </row>
        <row r="4046">
          <cell r="B4046" t="str">
            <v>3.2.10.11</v>
          </cell>
          <cell r="C4046" t="str">
            <v xml:space="preserve">ESTACIONAMENTO                                    </v>
          </cell>
          <cell r="D4046">
            <v>4</v>
          </cell>
          <cell r="E4046">
            <v>0</v>
          </cell>
          <cell r="F4046">
            <v>0</v>
          </cell>
          <cell r="G4046">
            <v>0</v>
          </cell>
          <cell r="H4046">
            <v>0</v>
          </cell>
          <cell r="I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  <cell r="O4046">
            <v>0</v>
          </cell>
          <cell r="P4046">
            <v>0</v>
          </cell>
          <cell r="Q4046">
            <v>577.57000000000005</v>
          </cell>
          <cell r="R4046">
            <v>1354.67</v>
          </cell>
          <cell r="S4046">
            <v>2066.2199999999998</v>
          </cell>
          <cell r="T4046">
            <v>2733.32</v>
          </cell>
          <cell r="U4046">
            <v>3224.1</v>
          </cell>
          <cell r="V4046">
            <v>3765.92</v>
          </cell>
          <cell r="W4046">
            <v>4361.5200000000004</v>
          </cell>
          <cell r="X4046">
            <v>5231.7</v>
          </cell>
          <cell r="Y4046">
            <v>6046.08</v>
          </cell>
          <cell r="Z4046">
            <v>6407.96</v>
          </cell>
          <cell r="AA4046">
            <v>7121.08</v>
          </cell>
          <cell r="AB4046">
            <v>7772.08</v>
          </cell>
          <cell r="AC4046">
            <v>409.6</v>
          </cell>
          <cell r="AD4046">
            <v>855.7</v>
          </cell>
          <cell r="AE4046">
            <v>1674.8</v>
          </cell>
          <cell r="AF4046">
            <v>2682.35</v>
          </cell>
          <cell r="AG4046">
            <v>3920.45</v>
          </cell>
          <cell r="AH4046">
            <v>5027.75</v>
          </cell>
          <cell r="AI4046">
            <v>6027.36</v>
          </cell>
          <cell r="AJ4046">
            <v>6896.69</v>
          </cell>
          <cell r="AK4046">
            <v>8127.04</v>
          </cell>
          <cell r="AL4046">
            <v>9009.0400000000009</v>
          </cell>
          <cell r="AM4046">
            <v>15417.52</v>
          </cell>
          <cell r="AN4046">
            <v>16110.94</v>
          </cell>
          <cell r="AO4046">
            <v>505.2</v>
          </cell>
          <cell r="AP4046">
            <v>897.5</v>
          </cell>
          <cell r="AQ4046">
            <v>1864.69</v>
          </cell>
          <cell r="AR4046">
            <v>2553.19</v>
          </cell>
          <cell r="AS4046">
            <v>3173.59</v>
          </cell>
          <cell r="AT4046">
            <v>4217.4399999999996</v>
          </cell>
          <cell r="AU4046">
            <v>5374.84</v>
          </cell>
          <cell r="AV4046">
            <v>6253.94</v>
          </cell>
          <cell r="AW4046">
            <v>7411.86</v>
          </cell>
          <cell r="AX4046">
            <v>8466.26</v>
          </cell>
          <cell r="AY4046">
            <v>9056.81</v>
          </cell>
          <cell r="AZ4046">
            <v>9903.2099999999991</v>
          </cell>
          <cell r="BA4046">
            <v>551.90000000000146</v>
          </cell>
          <cell r="BB4046">
            <v>1160.21</v>
          </cell>
          <cell r="BC4046">
            <v>2099.75</v>
          </cell>
          <cell r="BD4046">
            <v>0</v>
          </cell>
          <cell r="BE4046">
            <v>0</v>
          </cell>
          <cell r="BF4046">
            <v>0</v>
          </cell>
          <cell r="BG4046">
            <v>0</v>
          </cell>
          <cell r="BH4046">
            <v>0</v>
          </cell>
          <cell r="BI4046">
            <v>0</v>
          </cell>
          <cell r="BJ4046">
            <v>0</v>
          </cell>
          <cell r="BK4046">
            <v>0</v>
          </cell>
          <cell r="BL4046">
            <v>0</v>
          </cell>
        </row>
        <row r="4047">
          <cell r="B4047" t="str">
            <v>3.2.10.11.00001</v>
          </cell>
          <cell r="C4047" t="str">
            <v xml:space="preserve">ESTACIONAMENTO                                    </v>
          </cell>
          <cell r="D4047">
            <v>5</v>
          </cell>
          <cell r="E4047">
            <v>0</v>
          </cell>
          <cell r="F4047">
            <v>0</v>
          </cell>
          <cell r="G4047">
            <v>0</v>
          </cell>
          <cell r="H4047">
            <v>0</v>
          </cell>
          <cell r="I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  <cell r="AO4047">
            <v>505.2</v>
          </cell>
          <cell r="AP4047">
            <v>897.5</v>
          </cell>
          <cell r="AQ4047">
            <v>1864.69</v>
          </cell>
          <cell r="AR4047">
            <v>2553.19</v>
          </cell>
          <cell r="AS4047">
            <v>3173.59</v>
          </cell>
          <cell r="AT4047">
            <v>4217.4399999999996</v>
          </cell>
          <cell r="AU4047">
            <v>5374.84</v>
          </cell>
          <cell r="AV4047">
            <v>6253.94</v>
          </cell>
          <cell r="AW4047">
            <v>7411.86</v>
          </cell>
          <cell r="AX4047">
            <v>8466.26</v>
          </cell>
          <cell r="AY4047">
            <v>9056.81</v>
          </cell>
          <cell r="AZ4047">
            <v>9903.2099999999991</v>
          </cell>
          <cell r="BA4047">
            <v>551.90000000000146</v>
          </cell>
          <cell r="BB4047">
            <v>1160.21</v>
          </cell>
          <cell r="BC4047">
            <v>2099.75</v>
          </cell>
          <cell r="BD4047">
            <v>0</v>
          </cell>
          <cell r="BE4047">
            <v>0</v>
          </cell>
          <cell r="BF4047">
            <v>0</v>
          </cell>
          <cell r="BG4047">
            <v>0</v>
          </cell>
          <cell r="BH4047">
            <v>0</v>
          </cell>
          <cell r="BI4047">
            <v>0</v>
          </cell>
          <cell r="BJ4047">
            <v>0</v>
          </cell>
          <cell r="BK4047">
            <v>0</v>
          </cell>
          <cell r="BL4047">
            <v>0</v>
          </cell>
        </row>
        <row r="4048">
          <cell r="A4048">
            <v>64</v>
          </cell>
          <cell r="B4048" t="str">
            <v>3.2.15</v>
          </cell>
          <cell r="C4048" t="str">
            <v xml:space="preserve">DESPESAS C/PESSOAL                                </v>
          </cell>
          <cell r="D4048">
            <v>3</v>
          </cell>
          <cell r="E4048">
            <v>0</v>
          </cell>
          <cell r="F4048">
            <v>0</v>
          </cell>
          <cell r="G4048">
            <v>0</v>
          </cell>
          <cell r="H4048">
            <v>0</v>
          </cell>
          <cell r="I4048">
            <v>0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689751.24</v>
          </cell>
          <cell r="R4048">
            <v>1345238.95</v>
          </cell>
          <cell r="S4048">
            <v>1946384.44</v>
          </cell>
          <cell r="T4048">
            <v>2534317.65</v>
          </cell>
          <cell r="U4048">
            <v>3116604.11</v>
          </cell>
          <cell r="V4048">
            <v>3730060.78</v>
          </cell>
          <cell r="W4048">
            <v>4449508.12</v>
          </cell>
          <cell r="X4048">
            <v>5227589.82</v>
          </cell>
          <cell r="Y4048">
            <v>6165364.8799999999</v>
          </cell>
          <cell r="Z4048">
            <v>7062564.8200000003</v>
          </cell>
          <cell r="AA4048">
            <v>8015005.4400000004</v>
          </cell>
          <cell r="AB4048">
            <v>8783203.879999999</v>
          </cell>
          <cell r="AC4048">
            <v>685028.86</v>
          </cell>
          <cell r="AD4048">
            <v>1346217.83</v>
          </cell>
          <cell r="AE4048">
            <v>2033563.25</v>
          </cell>
          <cell r="AF4048">
            <v>2706910.21</v>
          </cell>
          <cell r="AG4048">
            <v>3404733.29</v>
          </cell>
          <cell r="AH4048">
            <v>4115449.43</v>
          </cell>
          <cell r="AI4048">
            <v>4911219.37</v>
          </cell>
          <cell r="AJ4048">
            <v>5752692.1900000004</v>
          </cell>
          <cell r="AK4048">
            <v>6664216.29</v>
          </cell>
          <cell r="AL4048">
            <v>7647365.3200000003</v>
          </cell>
          <cell r="AM4048">
            <v>8630477.1400000006</v>
          </cell>
          <cell r="AN4048">
            <v>9823675.0800000001</v>
          </cell>
          <cell r="AO4048">
            <v>812042.55</v>
          </cell>
          <cell r="AP4048">
            <v>1584610.17</v>
          </cell>
          <cell r="AQ4048">
            <v>2418107</v>
          </cell>
          <cell r="AR4048">
            <v>3469285.49</v>
          </cell>
          <cell r="AS4048">
            <v>4389607.41</v>
          </cell>
          <cell r="AT4048">
            <v>5343509.2</v>
          </cell>
          <cell r="AU4048">
            <v>6421699.4800000004</v>
          </cell>
          <cell r="AV4048">
            <v>7532941.25</v>
          </cell>
          <cell r="AW4048">
            <v>8782034.4700000007</v>
          </cell>
          <cell r="AX4048">
            <v>10098196.039999999</v>
          </cell>
          <cell r="AY4048">
            <v>11896258.9</v>
          </cell>
          <cell r="AZ4048">
            <v>13178930.6</v>
          </cell>
          <cell r="BA4048">
            <v>1165416.83</v>
          </cell>
          <cell r="BB4048">
            <v>2297534.31</v>
          </cell>
          <cell r="BC4048">
            <v>3603304.59</v>
          </cell>
          <cell r="BD4048">
            <v>0</v>
          </cell>
          <cell r="BE4048">
            <v>0</v>
          </cell>
          <cell r="BF4048">
            <v>0</v>
          </cell>
          <cell r="BG4048">
            <v>0</v>
          </cell>
          <cell r="BH4048">
            <v>0</v>
          </cell>
          <cell r="BI4048">
            <v>0</v>
          </cell>
          <cell r="BJ4048">
            <v>0</v>
          </cell>
          <cell r="BK4048">
            <v>0</v>
          </cell>
          <cell r="BL4048">
            <v>0</v>
          </cell>
        </row>
        <row r="4049">
          <cell r="B4049" t="str">
            <v>3.2.15.01</v>
          </cell>
          <cell r="C4049" t="str">
            <v xml:space="preserve">SALARIOS E ORDENADOS                              </v>
          </cell>
          <cell r="D4049">
            <v>4</v>
          </cell>
          <cell r="E4049">
            <v>0</v>
          </cell>
          <cell r="F4049">
            <v>0</v>
          </cell>
          <cell r="G4049">
            <v>0</v>
          </cell>
          <cell r="H4049">
            <v>0</v>
          </cell>
          <cell r="I4049">
            <v>0</v>
          </cell>
          <cell r="J4049">
            <v>0</v>
          </cell>
          <cell r="K4049">
            <v>0</v>
          </cell>
          <cell r="L4049">
            <v>0</v>
          </cell>
          <cell r="M4049">
            <v>0</v>
          </cell>
          <cell r="N4049">
            <v>0</v>
          </cell>
          <cell r="O4049">
            <v>0</v>
          </cell>
          <cell r="P4049">
            <v>0</v>
          </cell>
          <cell r="Q4049">
            <v>566289.06999999995</v>
          </cell>
          <cell r="R4049">
            <v>1144882.3999999999</v>
          </cell>
          <cell r="S4049">
            <v>1673910</v>
          </cell>
          <cell r="T4049">
            <v>2192600.84</v>
          </cell>
          <cell r="U4049">
            <v>2704178.22</v>
          </cell>
          <cell r="V4049">
            <v>3232918.6</v>
          </cell>
          <cell r="W4049">
            <v>3855367.52</v>
          </cell>
          <cell r="X4049">
            <v>4488254.3899999997</v>
          </cell>
          <cell r="Y4049">
            <v>5142754.6100000003</v>
          </cell>
          <cell r="Z4049">
            <v>5796199.1699999999</v>
          </cell>
          <cell r="AA4049">
            <v>6500196.6600000001</v>
          </cell>
          <cell r="AB4049">
            <v>7119518.3499999996</v>
          </cell>
          <cell r="AC4049">
            <v>571149.71</v>
          </cell>
          <cell r="AD4049">
            <v>1154203.3600000001</v>
          </cell>
          <cell r="AE4049">
            <v>1749219.62</v>
          </cell>
          <cell r="AF4049">
            <v>2347791.84</v>
          </cell>
          <cell r="AG4049">
            <v>2976967.89</v>
          </cell>
          <cell r="AH4049">
            <v>3608270.38</v>
          </cell>
          <cell r="AI4049">
            <v>4273232.7300000004</v>
          </cell>
          <cell r="AJ4049">
            <v>4992681.4800000004</v>
          </cell>
          <cell r="AK4049">
            <v>5725324.5899999999</v>
          </cell>
          <cell r="AL4049">
            <v>6479250.5299999993</v>
          </cell>
          <cell r="AM4049">
            <v>7280489.2499999991</v>
          </cell>
          <cell r="AN4049">
            <v>8306208.5699999994</v>
          </cell>
          <cell r="AO4049">
            <v>675556.32</v>
          </cell>
          <cell r="AP4049">
            <v>1353551.78</v>
          </cell>
          <cell r="AQ4049">
            <v>2030572.81</v>
          </cell>
          <cell r="AR4049">
            <v>2943031.77</v>
          </cell>
          <cell r="AS4049">
            <v>3756876.74</v>
          </cell>
          <cell r="AT4049">
            <v>4614211.58</v>
          </cell>
          <cell r="AU4049">
            <v>5528064</v>
          </cell>
          <cell r="AV4049">
            <v>6482861.0599999996</v>
          </cell>
          <cell r="AW4049">
            <v>7507621.3799999999</v>
          </cell>
          <cell r="AX4049">
            <v>8555393.3699999992</v>
          </cell>
          <cell r="AY4049">
            <v>10061608.18</v>
          </cell>
          <cell r="AZ4049">
            <v>11103692.189999999</v>
          </cell>
          <cell r="BA4049">
            <v>969015.55000000075</v>
          </cell>
          <cell r="BB4049">
            <v>1921024.78</v>
          </cell>
          <cell r="BC4049">
            <v>3052472.42</v>
          </cell>
          <cell r="BD4049">
            <v>0</v>
          </cell>
          <cell r="BE4049">
            <v>0</v>
          </cell>
          <cell r="BF4049">
            <v>0</v>
          </cell>
          <cell r="BG4049">
            <v>0</v>
          </cell>
          <cell r="BH4049">
            <v>0</v>
          </cell>
          <cell r="BI4049">
            <v>0</v>
          </cell>
          <cell r="BJ4049">
            <v>0</v>
          </cell>
          <cell r="BK4049">
            <v>0</v>
          </cell>
          <cell r="BL4049">
            <v>0</v>
          </cell>
        </row>
        <row r="4050">
          <cell r="B4050" t="str">
            <v>3.2.15.01.00001</v>
          </cell>
          <cell r="C4050" t="str">
            <v xml:space="preserve">SALARIOS E ORDENADOS                              </v>
          </cell>
          <cell r="D4050">
            <v>5</v>
          </cell>
          <cell r="E4050">
            <v>0</v>
          </cell>
          <cell r="F4050">
            <v>0</v>
          </cell>
          <cell r="G4050">
            <v>0</v>
          </cell>
          <cell r="H4050">
            <v>0</v>
          </cell>
          <cell r="I4050">
            <v>0</v>
          </cell>
          <cell r="J4050">
            <v>0</v>
          </cell>
          <cell r="K4050">
            <v>0</v>
          </cell>
          <cell r="L4050">
            <v>0</v>
          </cell>
          <cell r="M4050">
            <v>0</v>
          </cell>
          <cell r="N4050">
            <v>0</v>
          </cell>
          <cell r="O4050">
            <v>0</v>
          </cell>
          <cell r="P4050">
            <v>0</v>
          </cell>
          <cell r="AO4050">
            <v>675556.32</v>
          </cell>
          <cell r="AP4050">
            <v>1353551.78</v>
          </cell>
          <cell r="AQ4050">
            <v>2030572.81</v>
          </cell>
          <cell r="AR4050">
            <v>2943031.77</v>
          </cell>
          <cell r="AS4050">
            <v>3756876.74</v>
          </cell>
          <cell r="AT4050">
            <v>4614211.58</v>
          </cell>
          <cell r="AU4050">
            <v>5528064</v>
          </cell>
          <cell r="AV4050">
            <v>6482861.0599999996</v>
          </cell>
          <cell r="AW4050">
            <v>7507621.3799999999</v>
          </cell>
          <cell r="AX4050">
            <v>8555393.3699999992</v>
          </cell>
          <cell r="AY4050">
            <v>10061608.18</v>
          </cell>
          <cell r="AZ4050">
            <v>11103692.189999999</v>
          </cell>
          <cell r="BA4050">
            <v>969015.55000000075</v>
          </cell>
          <cell r="BB4050">
            <v>1921024.78</v>
          </cell>
          <cell r="BC4050">
            <v>3052472.42</v>
          </cell>
          <cell r="BD4050">
            <v>0</v>
          </cell>
          <cell r="BE4050">
            <v>0</v>
          </cell>
          <cell r="BF4050">
            <v>0</v>
          </cell>
          <cell r="BG4050">
            <v>0</v>
          </cell>
          <cell r="BH4050">
            <v>0</v>
          </cell>
          <cell r="BI4050">
            <v>0</v>
          </cell>
          <cell r="BJ4050">
            <v>0</v>
          </cell>
          <cell r="BK4050">
            <v>0</v>
          </cell>
          <cell r="BL4050">
            <v>0</v>
          </cell>
        </row>
        <row r="4051">
          <cell r="B4051" t="str">
            <v>3.2.15.02</v>
          </cell>
          <cell r="C4051" t="str">
            <v xml:space="preserve">HORA EXTRA                                        </v>
          </cell>
          <cell r="D4051">
            <v>4</v>
          </cell>
          <cell r="E4051">
            <v>0</v>
          </cell>
          <cell r="F4051">
            <v>0</v>
          </cell>
          <cell r="G4051">
            <v>0</v>
          </cell>
          <cell r="H4051">
            <v>0</v>
          </cell>
          <cell r="I4051">
            <v>0</v>
          </cell>
          <cell r="J4051">
            <v>0</v>
          </cell>
          <cell r="K4051">
            <v>0</v>
          </cell>
          <cell r="L4051">
            <v>0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  <cell r="Q4051">
            <v>41816.400000000001</v>
          </cell>
          <cell r="R4051">
            <v>63775.03</v>
          </cell>
          <cell r="S4051">
            <v>85381.45</v>
          </cell>
          <cell r="T4051">
            <v>102088.61</v>
          </cell>
          <cell r="U4051">
            <v>123834.94</v>
          </cell>
          <cell r="V4051">
            <v>157718.74</v>
          </cell>
          <cell r="W4051">
            <v>182082.98</v>
          </cell>
          <cell r="X4051">
            <v>229909.57</v>
          </cell>
          <cell r="Y4051">
            <v>279899.74</v>
          </cell>
          <cell r="Z4051">
            <v>351650.7</v>
          </cell>
          <cell r="AA4051">
            <v>425120.71</v>
          </cell>
          <cell r="AB4051">
            <v>446247.55</v>
          </cell>
          <cell r="AC4051">
            <v>37049.43</v>
          </cell>
          <cell r="AD4051">
            <v>66479.95</v>
          </cell>
          <cell r="AE4051">
            <v>101531.33</v>
          </cell>
          <cell r="AF4051">
            <v>124713.86</v>
          </cell>
          <cell r="AG4051">
            <v>147097.19</v>
          </cell>
          <cell r="AH4051">
            <v>184132.62</v>
          </cell>
          <cell r="AI4051">
            <v>218475.84</v>
          </cell>
          <cell r="AJ4051">
            <v>274086.59000000003</v>
          </cell>
          <cell r="AK4051">
            <v>363870.65</v>
          </cell>
          <cell r="AL4051">
            <v>484661.91</v>
          </cell>
          <cell r="AM4051">
            <v>581375.14</v>
          </cell>
          <cell r="AN4051">
            <v>674898.66</v>
          </cell>
          <cell r="AO4051">
            <v>65892.460000000006</v>
          </cell>
          <cell r="AP4051">
            <v>104239.29</v>
          </cell>
          <cell r="AQ4051">
            <v>180990.71</v>
          </cell>
          <cell r="AR4051">
            <v>227679.58</v>
          </cell>
          <cell r="AS4051">
            <v>280870.37</v>
          </cell>
          <cell r="AT4051">
            <v>329792.46000000002</v>
          </cell>
          <cell r="AU4051">
            <v>386353.27</v>
          </cell>
          <cell r="AV4051">
            <v>450191.2</v>
          </cell>
          <cell r="AW4051">
            <v>547472.78</v>
          </cell>
          <cell r="AX4051">
            <v>669829.99</v>
          </cell>
          <cell r="AY4051">
            <v>839799.87</v>
          </cell>
          <cell r="AZ4051">
            <v>957724.91</v>
          </cell>
          <cell r="BA4051">
            <v>100208.1</v>
          </cell>
          <cell r="BB4051">
            <v>218802.78</v>
          </cell>
          <cell r="BC4051">
            <v>273987.06</v>
          </cell>
          <cell r="BD4051">
            <v>0</v>
          </cell>
          <cell r="BE4051">
            <v>0</v>
          </cell>
          <cell r="BF4051">
            <v>0</v>
          </cell>
          <cell r="BG4051">
            <v>0</v>
          </cell>
          <cell r="BH4051">
            <v>0</v>
          </cell>
          <cell r="BI4051">
            <v>0</v>
          </cell>
          <cell r="BJ4051">
            <v>0</v>
          </cell>
          <cell r="BK4051">
            <v>0</v>
          </cell>
          <cell r="BL4051">
            <v>0</v>
          </cell>
        </row>
        <row r="4052">
          <cell r="B4052" t="str">
            <v>3.2.15.02.00001</v>
          </cell>
          <cell r="C4052" t="str">
            <v xml:space="preserve">HORA EXTRA                                        </v>
          </cell>
          <cell r="D4052">
            <v>5</v>
          </cell>
          <cell r="E4052">
            <v>0</v>
          </cell>
          <cell r="F4052">
            <v>0</v>
          </cell>
          <cell r="G4052">
            <v>0</v>
          </cell>
          <cell r="H4052">
            <v>0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N4052">
            <v>0</v>
          </cell>
          <cell r="O4052">
            <v>0</v>
          </cell>
          <cell r="P4052">
            <v>0</v>
          </cell>
          <cell r="AO4052">
            <v>65892.460000000006</v>
          </cell>
          <cell r="AP4052">
            <v>104239.29</v>
          </cell>
          <cell r="AQ4052">
            <v>180990.71</v>
          </cell>
          <cell r="AR4052">
            <v>227679.58</v>
          </cell>
          <cell r="AS4052">
            <v>280870.37</v>
          </cell>
          <cell r="AT4052">
            <v>329792.46000000002</v>
          </cell>
          <cell r="AU4052">
            <v>386353.27</v>
          </cell>
          <cell r="AV4052">
            <v>450191.2</v>
          </cell>
          <cell r="AW4052">
            <v>547472.78</v>
          </cell>
          <cell r="AX4052">
            <v>669829.99</v>
          </cell>
          <cell r="AY4052">
            <v>839799.87</v>
          </cell>
          <cell r="AZ4052">
            <v>957724.91</v>
          </cell>
          <cell r="BA4052">
            <v>100208.1</v>
          </cell>
          <cell r="BB4052">
            <v>218802.78</v>
          </cell>
          <cell r="BC4052">
            <v>273987.06</v>
          </cell>
          <cell r="BD4052">
            <v>0</v>
          </cell>
          <cell r="BE4052">
            <v>0</v>
          </cell>
          <cell r="BF4052">
            <v>0</v>
          </cell>
          <cell r="BG4052">
            <v>0</v>
          </cell>
          <cell r="BH4052">
            <v>0</v>
          </cell>
          <cell r="BI4052">
            <v>0</v>
          </cell>
          <cell r="BJ4052">
            <v>0</v>
          </cell>
          <cell r="BK4052">
            <v>0</v>
          </cell>
          <cell r="BL4052">
            <v>0</v>
          </cell>
        </row>
        <row r="4053">
          <cell r="B4053" t="str">
            <v>3.2.15.03</v>
          </cell>
          <cell r="C4053" t="str">
            <v xml:space="preserve">ADICIONAL NOTURNO                                 </v>
          </cell>
          <cell r="D4053">
            <v>4</v>
          </cell>
          <cell r="E4053">
            <v>0</v>
          </cell>
          <cell r="F4053">
            <v>0</v>
          </cell>
          <cell r="G4053">
            <v>0</v>
          </cell>
          <cell r="H4053">
            <v>0</v>
          </cell>
          <cell r="I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  <cell r="O4053">
            <v>0</v>
          </cell>
          <cell r="P4053">
            <v>0</v>
          </cell>
          <cell r="Q4053">
            <v>11277.61</v>
          </cell>
          <cell r="R4053">
            <v>18967.169999999998</v>
          </cell>
          <cell r="S4053">
            <v>25904.639999999999</v>
          </cell>
          <cell r="T4053">
            <v>32786.129999999997</v>
          </cell>
          <cell r="U4053">
            <v>36061.99</v>
          </cell>
          <cell r="V4053">
            <v>37455.269999999997</v>
          </cell>
          <cell r="W4053">
            <v>47392.58</v>
          </cell>
          <cell r="X4053">
            <v>60121.38</v>
          </cell>
          <cell r="Y4053">
            <v>73997.77</v>
          </cell>
          <cell r="Z4053">
            <v>87654.79</v>
          </cell>
          <cell r="AA4053">
            <v>104753.31</v>
          </cell>
          <cell r="AB4053">
            <v>112469</v>
          </cell>
          <cell r="AC4053">
            <v>4783.54</v>
          </cell>
          <cell r="AD4053">
            <v>5702.8</v>
          </cell>
          <cell r="AE4053">
            <v>10774.82</v>
          </cell>
          <cell r="AF4053">
            <v>15449.65</v>
          </cell>
          <cell r="AG4053">
            <v>19740</v>
          </cell>
          <cell r="AH4053">
            <v>27805.759999999998</v>
          </cell>
          <cell r="AI4053">
            <v>38641.74</v>
          </cell>
          <cell r="AJ4053">
            <v>53426.54</v>
          </cell>
          <cell r="AK4053">
            <v>77353.8</v>
          </cell>
          <cell r="AL4053">
            <v>101241.49</v>
          </cell>
          <cell r="AM4053">
            <v>125442.27</v>
          </cell>
          <cell r="AN4053">
            <v>143427.93</v>
          </cell>
          <cell r="AO4053">
            <v>8852.86</v>
          </cell>
          <cell r="AP4053">
            <v>13357.48</v>
          </cell>
          <cell r="AQ4053">
            <v>17606.8</v>
          </cell>
          <cell r="AR4053">
            <v>21080.18</v>
          </cell>
          <cell r="AS4053">
            <v>24608.54</v>
          </cell>
          <cell r="AT4053">
            <v>27919.95</v>
          </cell>
          <cell r="AU4053">
            <v>33622.769999999997</v>
          </cell>
          <cell r="AV4053">
            <v>45616.14</v>
          </cell>
          <cell r="AW4053">
            <v>72829.78</v>
          </cell>
          <cell r="AX4053">
            <v>106713.71</v>
          </cell>
          <cell r="AY4053">
            <v>144971.18</v>
          </cell>
          <cell r="AZ4053">
            <v>164521.65</v>
          </cell>
          <cell r="BA4053">
            <v>9957.2300000000105</v>
          </cell>
          <cell r="BB4053">
            <v>20924.900000000001</v>
          </cell>
          <cell r="BC4053">
            <v>27735.73</v>
          </cell>
          <cell r="BD4053">
            <v>0</v>
          </cell>
          <cell r="BE4053">
            <v>0</v>
          </cell>
          <cell r="BF4053">
            <v>0</v>
          </cell>
          <cell r="BG4053">
            <v>0</v>
          </cell>
          <cell r="BH4053">
            <v>0</v>
          </cell>
          <cell r="BI4053">
            <v>0</v>
          </cell>
          <cell r="BJ4053">
            <v>0</v>
          </cell>
          <cell r="BK4053">
            <v>0</v>
          </cell>
          <cell r="BL4053">
            <v>0</v>
          </cell>
        </row>
        <row r="4054">
          <cell r="B4054" t="str">
            <v>3.2.15.03.00001</v>
          </cell>
          <cell r="C4054" t="str">
            <v xml:space="preserve">ADICIONAL NOTURNO                                 </v>
          </cell>
          <cell r="D4054">
            <v>5</v>
          </cell>
          <cell r="E4054">
            <v>0</v>
          </cell>
          <cell r="F4054">
            <v>0</v>
          </cell>
          <cell r="G4054">
            <v>0</v>
          </cell>
          <cell r="H4054">
            <v>0</v>
          </cell>
          <cell r="I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  <cell r="O4054">
            <v>0</v>
          </cell>
          <cell r="P4054">
            <v>0</v>
          </cell>
          <cell r="AO4054">
            <v>8852.86</v>
          </cell>
          <cell r="AP4054">
            <v>13357.48</v>
          </cell>
          <cell r="AQ4054">
            <v>17606.8</v>
          </cell>
          <cell r="AR4054">
            <v>21080.18</v>
          </cell>
          <cell r="AS4054">
            <v>24608.54</v>
          </cell>
          <cell r="AT4054">
            <v>27919.95</v>
          </cell>
          <cell r="AU4054">
            <v>33622.769999999997</v>
          </cell>
          <cell r="AV4054">
            <v>45616.14</v>
          </cell>
          <cell r="AW4054">
            <v>72829.78</v>
          </cell>
          <cell r="AX4054">
            <v>106713.71</v>
          </cell>
          <cell r="AY4054">
            <v>144971.18</v>
          </cell>
          <cell r="AZ4054">
            <v>164521.65</v>
          </cell>
          <cell r="BA4054">
            <v>9957.2300000000105</v>
          </cell>
          <cell r="BB4054">
            <v>20924.900000000001</v>
          </cell>
          <cell r="BC4054">
            <v>27735.73</v>
          </cell>
          <cell r="BD4054">
            <v>0</v>
          </cell>
          <cell r="BE4054">
            <v>0</v>
          </cell>
          <cell r="BF4054">
            <v>0</v>
          </cell>
          <cell r="BG4054">
            <v>0</v>
          </cell>
          <cell r="BH4054">
            <v>0</v>
          </cell>
          <cell r="BI4054">
            <v>0</v>
          </cell>
          <cell r="BJ4054">
            <v>0</v>
          </cell>
          <cell r="BK4054">
            <v>0</v>
          </cell>
          <cell r="BL4054">
            <v>0</v>
          </cell>
        </row>
        <row r="4055">
          <cell r="B4055" t="str">
            <v>3.2.15.04</v>
          </cell>
          <cell r="C4055" t="str">
            <v xml:space="preserve">INSALUB./ PERICULOS.                              </v>
          </cell>
          <cell r="D4055">
            <v>4</v>
          </cell>
          <cell r="E4055">
            <v>0</v>
          </cell>
          <cell r="F4055">
            <v>0</v>
          </cell>
          <cell r="G4055">
            <v>0</v>
          </cell>
          <cell r="H4055">
            <v>0</v>
          </cell>
          <cell r="I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  <cell r="O4055">
            <v>0</v>
          </cell>
          <cell r="P4055">
            <v>0</v>
          </cell>
          <cell r="Q4055">
            <v>2182.2800000000002</v>
          </cell>
          <cell r="R4055">
            <v>5040.0200000000004</v>
          </cell>
          <cell r="S4055">
            <v>7320.69</v>
          </cell>
          <cell r="T4055">
            <v>9849.59</v>
          </cell>
          <cell r="U4055">
            <v>12373</v>
          </cell>
          <cell r="V4055">
            <v>15368.18</v>
          </cell>
          <cell r="W4055">
            <v>18273.5</v>
          </cell>
          <cell r="X4055">
            <v>21567.63</v>
          </cell>
          <cell r="Y4055">
            <v>25263.84</v>
          </cell>
          <cell r="Z4055">
            <v>29199.4</v>
          </cell>
          <cell r="AA4055">
            <v>33410.61</v>
          </cell>
          <cell r="AB4055">
            <v>36569.480000000003</v>
          </cell>
          <cell r="AC4055">
            <v>3076.07</v>
          </cell>
          <cell r="AD4055">
            <v>6442.44</v>
          </cell>
          <cell r="AE4055">
            <v>9877.2900000000009</v>
          </cell>
          <cell r="AF4055">
            <v>13207.52</v>
          </cell>
          <cell r="AG4055">
            <v>16792.8</v>
          </cell>
          <cell r="AH4055">
            <v>20636.04</v>
          </cell>
          <cell r="AI4055">
            <v>24490.63</v>
          </cell>
          <cell r="AJ4055">
            <v>28518.1</v>
          </cell>
          <cell r="AK4055">
            <v>31974.74</v>
          </cell>
          <cell r="AL4055">
            <v>35274.1</v>
          </cell>
          <cell r="AM4055">
            <v>38801.839999999997</v>
          </cell>
          <cell r="AN4055">
            <v>42197.2</v>
          </cell>
          <cell r="AO4055">
            <v>3156.83</v>
          </cell>
          <cell r="AP4055">
            <v>6882.64</v>
          </cell>
          <cell r="AQ4055">
            <v>10280.81</v>
          </cell>
          <cell r="AR4055">
            <v>13597.55</v>
          </cell>
          <cell r="AS4055">
            <v>16643.830000000002</v>
          </cell>
          <cell r="AT4055">
            <v>19902.759999999998</v>
          </cell>
          <cell r="AU4055">
            <v>22700.44</v>
          </cell>
          <cell r="AV4055">
            <v>26745.85</v>
          </cell>
          <cell r="AW4055">
            <v>30060.68</v>
          </cell>
          <cell r="AX4055">
            <v>33357.03</v>
          </cell>
          <cell r="AY4055">
            <v>36690.57</v>
          </cell>
          <cell r="AZ4055">
            <v>39831.83</v>
          </cell>
          <cell r="BA4055">
            <v>3181.38</v>
          </cell>
          <cell r="BB4055">
            <v>6448.32</v>
          </cell>
          <cell r="BC4055">
            <v>9565.5300000000007</v>
          </cell>
          <cell r="BD4055">
            <v>0</v>
          </cell>
          <cell r="BE4055">
            <v>0</v>
          </cell>
          <cell r="BF4055">
            <v>0</v>
          </cell>
          <cell r="BG4055">
            <v>0</v>
          </cell>
          <cell r="BH4055">
            <v>0</v>
          </cell>
          <cell r="BI4055">
            <v>0</v>
          </cell>
          <cell r="BJ4055">
            <v>0</v>
          </cell>
          <cell r="BK4055">
            <v>0</v>
          </cell>
          <cell r="BL4055">
            <v>0</v>
          </cell>
        </row>
        <row r="4056">
          <cell r="B4056" t="str">
            <v>3.2.15.04.00001</v>
          </cell>
          <cell r="C4056" t="str">
            <v xml:space="preserve">INSALUB./ PERICULOS.                              </v>
          </cell>
          <cell r="D4056">
            <v>5</v>
          </cell>
          <cell r="E4056">
            <v>0</v>
          </cell>
          <cell r="F4056">
            <v>0</v>
          </cell>
          <cell r="G4056">
            <v>0</v>
          </cell>
          <cell r="H4056">
            <v>0</v>
          </cell>
          <cell r="I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  <cell r="AO4056">
            <v>3156.83</v>
          </cell>
          <cell r="AP4056">
            <v>6882.64</v>
          </cell>
          <cell r="AQ4056">
            <v>10280.81</v>
          </cell>
          <cell r="AR4056">
            <v>13597.55</v>
          </cell>
          <cell r="AS4056">
            <v>16643.830000000002</v>
          </cell>
          <cell r="AT4056">
            <v>19902.759999999998</v>
          </cell>
          <cell r="AU4056">
            <v>22700.44</v>
          </cell>
          <cell r="AV4056">
            <v>26745.85</v>
          </cell>
          <cell r="AW4056">
            <v>30060.68</v>
          </cell>
          <cell r="AX4056">
            <v>33357.03</v>
          </cell>
          <cell r="AY4056">
            <v>36690.57</v>
          </cell>
          <cell r="AZ4056">
            <v>39831.83</v>
          </cell>
          <cell r="BA4056">
            <v>3181.38</v>
          </cell>
          <cell r="BB4056">
            <v>6448.32</v>
          </cell>
          <cell r="BC4056">
            <v>9565.5300000000007</v>
          </cell>
          <cell r="BD4056">
            <v>0</v>
          </cell>
          <cell r="BE4056">
            <v>0</v>
          </cell>
          <cell r="BF4056">
            <v>0</v>
          </cell>
          <cell r="BG4056">
            <v>0</v>
          </cell>
          <cell r="BH4056">
            <v>0</v>
          </cell>
          <cell r="BI4056">
            <v>0</v>
          </cell>
          <cell r="BJ4056">
            <v>0</v>
          </cell>
          <cell r="BK4056">
            <v>0</v>
          </cell>
          <cell r="BL4056">
            <v>0</v>
          </cell>
        </row>
        <row r="4057">
          <cell r="B4057" t="str">
            <v>3.2.15.05</v>
          </cell>
          <cell r="C4057" t="str">
            <v xml:space="preserve">PRODUTIVIDADE                                     </v>
          </cell>
          <cell r="D4057">
            <v>4</v>
          </cell>
          <cell r="E4057">
            <v>0</v>
          </cell>
          <cell r="F4057">
            <v>0</v>
          </cell>
          <cell r="G4057">
            <v>0</v>
          </cell>
          <cell r="H4057">
            <v>0</v>
          </cell>
          <cell r="I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  <cell r="O4057">
            <v>0</v>
          </cell>
          <cell r="P4057">
            <v>0</v>
          </cell>
          <cell r="Q4057">
            <v>5515.39</v>
          </cell>
          <cell r="R4057">
            <v>9405.2199999999993</v>
          </cell>
          <cell r="S4057">
            <v>13092.4</v>
          </cell>
          <cell r="T4057">
            <v>15489</v>
          </cell>
          <cell r="U4057">
            <v>17879.36</v>
          </cell>
          <cell r="V4057">
            <v>23070.98</v>
          </cell>
          <cell r="W4057">
            <v>29759.88</v>
          </cell>
          <cell r="X4057">
            <v>37785.61</v>
          </cell>
          <cell r="Y4057">
            <v>48300</v>
          </cell>
          <cell r="Z4057">
            <v>58029.91</v>
          </cell>
          <cell r="AA4057">
            <v>67725.02</v>
          </cell>
          <cell r="AB4057">
            <v>72923.42</v>
          </cell>
          <cell r="AC4057">
            <v>6755.66</v>
          </cell>
          <cell r="AD4057">
            <v>12711.54</v>
          </cell>
          <cell r="AE4057">
            <v>17676.64</v>
          </cell>
          <cell r="AF4057">
            <v>21023.02</v>
          </cell>
          <cell r="AG4057">
            <v>25129.01</v>
          </cell>
          <cell r="AH4057">
            <v>29156.720000000001</v>
          </cell>
          <cell r="AI4057">
            <v>35758.089999999997</v>
          </cell>
          <cell r="AJ4057">
            <v>46279.06</v>
          </cell>
          <cell r="AK4057">
            <v>60089.43</v>
          </cell>
          <cell r="AL4057">
            <v>76793.61</v>
          </cell>
          <cell r="AM4057">
            <v>90455.18</v>
          </cell>
          <cell r="AN4057">
            <v>102028.3</v>
          </cell>
          <cell r="AO4057">
            <v>22780.9</v>
          </cell>
          <cell r="AP4057">
            <v>29975.14</v>
          </cell>
          <cell r="AQ4057">
            <v>46975.519999999997</v>
          </cell>
          <cell r="AR4057">
            <v>60706.77</v>
          </cell>
          <cell r="AS4057">
            <v>78095.83</v>
          </cell>
          <cell r="AT4057">
            <v>92790.29</v>
          </cell>
          <cell r="AU4057">
            <v>128418.79</v>
          </cell>
          <cell r="AV4057">
            <v>153637.47</v>
          </cell>
          <cell r="AW4057">
            <v>184328.46</v>
          </cell>
          <cell r="AX4057">
            <v>214678.35</v>
          </cell>
          <cell r="AY4057">
            <v>246855.64</v>
          </cell>
          <cell r="AZ4057">
            <v>267432.51</v>
          </cell>
          <cell r="BA4057">
            <v>19117.02</v>
          </cell>
          <cell r="BB4057">
            <v>27517.759999999998</v>
          </cell>
          <cell r="BC4057">
            <v>33525.54</v>
          </cell>
          <cell r="BD4057">
            <v>0</v>
          </cell>
          <cell r="BE4057">
            <v>0</v>
          </cell>
          <cell r="BF4057">
            <v>0</v>
          </cell>
          <cell r="BG4057">
            <v>0</v>
          </cell>
          <cell r="BH4057">
            <v>0</v>
          </cell>
          <cell r="BI4057">
            <v>0</v>
          </cell>
          <cell r="BJ4057">
            <v>0</v>
          </cell>
          <cell r="BK4057">
            <v>0</v>
          </cell>
          <cell r="BL4057">
            <v>0</v>
          </cell>
        </row>
        <row r="4058">
          <cell r="B4058" t="str">
            <v>3.2.15.05.00001</v>
          </cell>
          <cell r="C4058" t="str">
            <v xml:space="preserve">PRODUTIVIDADE                                     </v>
          </cell>
          <cell r="D4058">
            <v>5</v>
          </cell>
          <cell r="E4058">
            <v>0</v>
          </cell>
          <cell r="F4058">
            <v>0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  <cell r="O4058">
            <v>0</v>
          </cell>
          <cell r="P4058">
            <v>0</v>
          </cell>
          <cell r="AO4058">
            <v>22780.9</v>
          </cell>
          <cell r="AP4058">
            <v>29975.14</v>
          </cell>
          <cell r="AQ4058">
            <v>46975.519999999997</v>
          </cell>
          <cell r="AR4058">
            <v>60706.77</v>
          </cell>
          <cell r="AS4058">
            <v>78095.83</v>
          </cell>
          <cell r="AT4058">
            <v>92790.29</v>
          </cell>
          <cell r="AU4058">
            <v>128418.79</v>
          </cell>
          <cell r="AV4058">
            <v>153637.47</v>
          </cell>
          <cell r="AW4058">
            <v>184328.46</v>
          </cell>
          <cell r="AX4058">
            <v>214678.35</v>
          </cell>
          <cell r="AY4058">
            <v>246855.64</v>
          </cell>
          <cell r="AZ4058">
            <v>267432.51</v>
          </cell>
          <cell r="BA4058">
            <v>19117.02</v>
          </cell>
          <cell r="BB4058">
            <v>27517.759999999998</v>
          </cell>
          <cell r="BC4058">
            <v>33525.54</v>
          </cell>
          <cell r="BD4058">
            <v>0</v>
          </cell>
          <cell r="BE4058">
            <v>0</v>
          </cell>
          <cell r="BF4058">
            <v>0</v>
          </cell>
          <cell r="BG4058">
            <v>0</v>
          </cell>
          <cell r="BH4058">
            <v>0</v>
          </cell>
          <cell r="BI4058">
            <v>0</v>
          </cell>
          <cell r="BJ4058">
            <v>0</v>
          </cell>
          <cell r="BK4058">
            <v>0</v>
          </cell>
          <cell r="BL4058">
            <v>0</v>
          </cell>
        </row>
        <row r="4059">
          <cell r="B4059" t="str">
            <v>3.2.15.06</v>
          </cell>
          <cell r="C4059" t="str">
            <v xml:space="preserve">INDENIZACOES                                      </v>
          </cell>
          <cell r="D4059">
            <v>4</v>
          </cell>
          <cell r="E4059">
            <v>0</v>
          </cell>
          <cell r="F4059">
            <v>0</v>
          </cell>
          <cell r="G4059">
            <v>0</v>
          </cell>
          <cell r="H4059">
            <v>0</v>
          </cell>
          <cell r="I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  <cell r="O4059">
            <v>0</v>
          </cell>
          <cell r="P4059">
            <v>0</v>
          </cell>
          <cell r="Q4059">
            <v>12930.29</v>
          </cell>
          <cell r="R4059">
            <v>25559.95</v>
          </cell>
          <cell r="S4059">
            <v>36383.339999999997</v>
          </cell>
          <cell r="T4059">
            <v>65345.25</v>
          </cell>
          <cell r="U4059">
            <v>89831.45</v>
          </cell>
          <cell r="V4059">
            <v>93460.27</v>
          </cell>
          <cell r="W4059">
            <v>104982.58</v>
          </cell>
          <cell r="X4059">
            <v>120709.89</v>
          </cell>
          <cell r="Y4059">
            <v>126338.16</v>
          </cell>
          <cell r="Z4059">
            <v>138026.79</v>
          </cell>
          <cell r="AA4059">
            <v>196879.79</v>
          </cell>
          <cell r="AB4059">
            <v>206832.97</v>
          </cell>
          <cell r="AC4059">
            <v>13025.64</v>
          </cell>
          <cell r="AD4059">
            <v>20450.23</v>
          </cell>
          <cell r="AE4059">
            <v>37182.910000000003</v>
          </cell>
          <cell r="AF4059">
            <v>42542.86</v>
          </cell>
          <cell r="AG4059">
            <v>50443.13</v>
          </cell>
          <cell r="AH4059">
            <v>50443.13</v>
          </cell>
          <cell r="AI4059">
            <v>90435.24</v>
          </cell>
          <cell r="AJ4059">
            <v>105916.73</v>
          </cell>
          <cell r="AK4059">
            <v>106928.4</v>
          </cell>
          <cell r="AL4059">
            <v>119656.84</v>
          </cell>
          <cell r="AM4059">
            <v>131572.91</v>
          </cell>
          <cell r="AN4059">
            <v>141489.85999999999</v>
          </cell>
          <cell r="AO4059">
            <v>5887.09</v>
          </cell>
          <cell r="AP4059">
            <v>15746.36</v>
          </cell>
          <cell r="AQ4059">
            <v>17069.060000000001</v>
          </cell>
          <cell r="AR4059">
            <v>58064.78</v>
          </cell>
          <cell r="AS4059">
            <v>59966.49</v>
          </cell>
          <cell r="AT4059">
            <v>66870.64</v>
          </cell>
          <cell r="AU4059">
            <v>70760.39</v>
          </cell>
          <cell r="AV4059">
            <v>77350.34</v>
          </cell>
          <cell r="AW4059">
            <v>85252.36</v>
          </cell>
          <cell r="AX4059">
            <v>98436.53</v>
          </cell>
          <cell r="AY4059">
            <v>103311.96</v>
          </cell>
          <cell r="AZ4059">
            <v>126521.45</v>
          </cell>
          <cell r="BA4059">
            <v>16523.009999999998</v>
          </cell>
          <cell r="BB4059">
            <v>22409.85</v>
          </cell>
          <cell r="BC4059">
            <v>80690.5</v>
          </cell>
          <cell r="BD4059">
            <v>0</v>
          </cell>
          <cell r="BE4059">
            <v>0</v>
          </cell>
          <cell r="BF4059">
            <v>0</v>
          </cell>
          <cell r="BG4059">
            <v>0</v>
          </cell>
          <cell r="BH4059">
            <v>0</v>
          </cell>
          <cell r="BI4059">
            <v>0</v>
          </cell>
          <cell r="BJ4059">
            <v>0</v>
          </cell>
          <cell r="BK4059">
            <v>0</v>
          </cell>
          <cell r="BL4059">
            <v>0</v>
          </cell>
        </row>
        <row r="4060">
          <cell r="B4060" t="str">
            <v>3.2.15.06.00001</v>
          </cell>
          <cell r="C4060" t="str">
            <v xml:space="preserve">INDENIZACOES                                      </v>
          </cell>
          <cell r="D4060">
            <v>5</v>
          </cell>
          <cell r="E4060">
            <v>0</v>
          </cell>
          <cell r="F4060">
            <v>0</v>
          </cell>
          <cell r="G4060">
            <v>0</v>
          </cell>
          <cell r="H4060">
            <v>0</v>
          </cell>
          <cell r="I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  <cell r="AO4060">
            <v>5887.09</v>
          </cell>
          <cell r="AP4060">
            <v>15746.36</v>
          </cell>
          <cell r="AQ4060">
            <v>17069.060000000001</v>
          </cell>
          <cell r="AR4060">
            <v>58064.78</v>
          </cell>
          <cell r="AS4060">
            <v>59966.49</v>
          </cell>
          <cell r="AT4060">
            <v>66870.64</v>
          </cell>
          <cell r="AU4060">
            <v>70760.39</v>
          </cell>
          <cell r="AV4060">
            <v>77350.34</v>
          </cell>
          <cell r="AW4060">
            <v>85252.36</v>
          </cell>
          <cell r="AX4060">
            <v>98436.53</v>
          </cell>
          <cell r="AY4060">
            <v>103311.96</v>
          </cell>
          <cell r="AZ4060">
            <v>126521.45</v>
          </cell>
          <cell r="BA4060">
            <v>16523.009999999998</v>
          </cell>
          <cell r="BB4060">
            <v>22409.85</v>
          </cell>
          <cell r="BC4060">
            <v>80690.5</v>
          </cell>
          <cell r="BD4060">
            <v>0</v>
          </cell>
          <cell r="BE4060">
            <v>0</v>
          </cell>
          <cell r="BF4060">
            <v>0</v>
          </cell>
          <cell r="BG4060">
            <v>0</v>
          </cell>
          <cell r="BH4060">
            <v>0</v>
          </cell>
          <cell r="BI4060">
            <v>0</v>
          </cell>
          <cell r="BJ4060">
            <v>0</v>
          </cell>
          <cell r="BK4060">
            <v>0</v>
          </cell>
          <cell r="BL4060">
            <v>0</v>
          </cell>
        </row>
        <row r="4061">
          <cell r="B4061" t="str">
            <v>3.2.15.07</v>
          </cell>
          <cell r="C4061" t="str">
            <v xml:space="preserve">ABONO                                             </v>
          </cell>
          <cell r="D4061">
            <v>4</v>
          </cell>
          <cell r="E4061">
            <v>0</v>
          </cell>
          <cell r="F4061">
            <v>0</v>
          </cell>
          <cell r="G4061">
            <v>0</v>
          </cell>
          <cell r="H4061">
            <v>0</v>
          </cell>
          <cell r="I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  <cell r="O4061">
            <v>0</v>
          </cell>
          <cell r="P4061">
            <v>0</v>
          </cell>
          <cell r="Q4061">
            <v>0</v>
          </cell>
          <cell r="R4061">
            <v>0</v>
          </cell>
          <cell r="S4061">
            <v>0</v>
          </cell>
          <cell r="T4061">
            <v>0</v>
          </cell>
          <cell r="U4061">
            <v>0</v>
          </cell>
          <cell r="V4061">
            <v>0</v>
          </cell>
          <cell r="W4061">
            <v>0</v>
          </cell>
          <cell r="X4061">
            <v>0</v>
          </cell>
          <cell r="Y4061">
            <v>0</v>
          </cell>
          <cell r="Z4061">
            <v>0</v>
          </cell>
          <cell r="AA4061">
            <v>0</v>
          </cell>
          <cell r="AB4061">
            <v>0</v>
          </cell>
          <cell r="AC4061">
            <v>0</v>
          </cell>
          <cell r="AD4061">
            <v>0</v>
          </cell>
          <cell r="AE4061">
            <v>0</v>
          </cell>
          <cell r="AF4061">
            <v>0</v>
          </cell>
          <cell r="AG4061">
            <v>0</v>
          </cell>
          <cell r="AH4061">
            <v>0</v>
          </cell>
          <cell r="AI4061">
            <v>0</v>
          </cell>
          <cell r="AJ4061">
            <v>0</v>
          </cell>
          <cell r="AK4061">
            <v>4500</v>
          </cell>
          <cell r="AL4061">
            <v>4500</v>
          </cell>
          <cell r="AM4061">
            <v>4500</v>
          </cell>
          <cell r="AN4061">
            <v>4500</v>
          </cell>
          <cell r="AO4061">
            <v>0</v>
          </cell>
          <cell r="AP4061">
            <v>0</v>
          </cell>
          <cell r="AQ4061">
            <v>0</v>
          </cell>
          <cell r="AR4061">
            <v>0</v>
          </cell>
          <cell r="AS4061">
            <v>0</v>
          </cell>
          <cell r="AT4061">
            <v>0</v>
          </cell>
          <cell r="AU4061">
            <v>0</v>
          </cell>
          <cell r="AV4061">
            <v>0</v>
          </cell>
          <cell r="AW4061">
            <v>0</v>
          </cell>
          <cell r="AX4061">
            <v>0</v>
          </cell>
          <cell r="AY4061">
            <v>0</v>
          </cell>
          <cell r="AZ4061">
            <v>0</v>
          </cell>
          <cell r="BA4061">
            <v>0</v>
          </cell>
          <cell r="BB4061">
            <v>0</v>
          </cell>
          <cell r="BC4061">
            <v>0</v>
          </cell>
          <cell r="BD4061">
            <v>0</v>
          </cell>
          <cell r="BE4061">
            <v>0</v>
          </cell>
          <cell r="BF4061">
            <v>0</v>
          </cell>
          <cell r="BG4061">
            <v>0</v>
          </cell>
          <cell r="BH4061">
            <v>0</v>
          </cell>
          <cell r="BI4061">
            <v>0</v>
          </cell>
          <cell r="BJ4061">
            <v>0</v>
          </cell>
          <cell r="BK4061">
            <v>0</v>
          </cell>
          <cell r="BL4061">
            <v>0</v>
          </cell>
        </row>
        <row r="4062">
          <cell r="B4062" t="str">
            <v>3.2.15.07.00001</v>
          </cell>
          <cell r="C4062" t="str">
            <v xml:space="preserve">ABONO                                             </v>
          </cell>
          <cell r="D4062">
            <v>5</v>
          </cell>
          <cell r="E4062">
            <v>0</v>
          </cell>
          <cell r="F4062">
            <v>0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  <cell r="O4062">
            <v>0</v>
          </cell>
          <cell r="P4062">
            <v>0</v>
          </cell>
          <cell r="AO4062">
            <v>0</v>
          </cell>
          <cell r="AP4062">
            <v>0</v>
          </cell>
          <cell r="AQ4062">
            <v>0</v>
          </cell>
          <cell r="AR4062">
            <v>0</v>
          </cell>
          <cell r="AS4062">
            <v>0</v>
          </cell>
          <cell r="AT4062">
            <v>0</v>
          </cell>
          <cell r="AU4062">
            <v>0</v>
          </cell>
          <cell r="AV4062">
            <v>0</v>
          </cell>
          <cell r="AW4062">
            <v>0</v>
          </cell>
          <cell r="AX4062">
            <v>0</v>
          </cell>
          <cell r="AY4062">
            <v>0</v>
          </cell>
          <cell r="AZ4062">
            <v>0</v>
          </cell>
          <cell r="BA4062">
            <v>0</v>
          </cell>
          <cell r="BB4062">
            <v>0</v>
          </cell>
          <cell r="BC4062">
            <v>0</v>
          </cell>
          <cell r="BD4062">
            <v>0</v>
          </cell>
          <cell r="BE4062">
            <v>0</v>
          </cell>
          <cell r="BF4062">
            <v>0</v>
          </cell>
          <cell r="BG4062">
            <v>0</v>
          </cell>
          <cell r="BH4062">
            <v>0</v>
          </cell>
          <cell r="BI4062">
            <v>0</v>
          </cell>
          <cell r="BJ4062">
            <v>0</v>
          </cell>
          <cell r="BK4062">
            <v>0</v>
          </cell>
          <cell r="BL4062">
            <v>0</v>
          </cell>
        </row>
        <row r="4063">
          <cell r="B4063" t="str">
            <v>3.2.15.08</v>
          </cell>
          <cell r="C4063" t="str">
            <v xml:space="preserve">ESTAGIARIOS                                       </v>
          </cell>
          <cell r="D4063">
            <v>4</v>
          </cell>
          <cell r="E4063">
            <v>0</v>
          </cell>
          <cell r="F4063">
            <v>0</v>
          </cell>
          <cell r="G4063">
            <v>0</v>
          </cell>
          <cell r="H4063">
            <v>0</v>
          </cell>
          <cell r="I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  <cell r="O4063">
            <v>0</v>
          </cell>
          <cell r="P4063">
            <v>0</v>
          </cell>
          <cell r="Q4063">
            <v>258</v>
          </cell>
          <cell r="R4063">
            <v>516</v>
          </cell>
          <cell r="S4063">
            <v>716</v>
          </cell>
          <cell r="T4063">
            <v>1032</v>
          </cell>
          <cell r="U4063">
            <v>1348</v>
          </cell>
          <cell r="V4063">
            <v>1664</v>
          </cell>
          <cell r="W4063">
            <v>1980</v>
          </cell>
          <cell r="X4063">
            <v>2980</v>
          </cell>
          <cell r="Y4063">
            <v>4135</v>
          </cell>
          <cell r="Z4063">
            <v>5065</v>
          </cell>
          <cell r="AA4063">
            <v>6036.42</v>
          </cell>
          <cell r="AB4063">
            <v>6969.78</v>
          </cell>
          <cell r="AC4063">
            <v>630</v>
          </cell>
          <cell r="AD4063">
            <v>1108.42</v>
          </cell>
          <cell r="AE4063">
            <v>1801.67</v>
          </cell>
          <cell r="AF4063">
            <v>2631.67</v>
          </cell>
          <cell r="AG4063">
            <v>3746.67</v>
          </cell>
          <cell r="AH4063">
            <v>4548.41</v>
          </cell>
          <cell r="AI4063">
            <v>6804.21</v>
          </cell>
          <cell r="AJ4063">
            <v>9123.09</v>
          </cell>
          <cell r="AK4063">
            <v>11461.79</v>
          </cell>
          <cell r="AL4063">
            <v>13888.06</v>
          </cell>
          <cell r="AM4063">
            <v>14518.06</v>
          </cell>
          <cell r="AN4063">
            <v>15883.15</v>
          </cell>
          <cell r="AO4063">
            <v>630</v>
          </cell>
          <cell r="AP4063">
            <v>1351.67</v>
          </cell>
          <cell r="AQ4063">
            <v>2396.67</v>
          </cell>
          <cell r="AR4063">
            <v>3246.67</v>
          </cell>
          <cell r="AS4063">
            <v>3246.67</v>
          </cell>
          <cell r="AT4063">
            <v>3246.67</v>
          </cell>
          <cell r="AU4063">
            <v>3246.67</v>
          </cell>
          <cell r="AV4063">
            <v>3246.67</v>
          </cell>
          <cell r="AW4063">
            <v>3246.67</v>
          </cell>
          <cell r="AX4063">
            <v>3246.67</v>
          </cell>
          <cell r="AY4063">
            <v>4785.97</v>
          </cell>
          <cell r="AZ4063">
            <v>6346.74</v>
          </cell>
          <cell r="BA4063">
            <v>1139.8399999999999</v>
          </cell>
          <cell r="BB4063">
            <v>2028.3</v>
          </cell>
          <cell r="BC4063">
            <v>3976.3</v>
          </cell>
          <cell r="BD4063">
            <v>0</v>
          </cell>
          <cell r="BE4063">
            <v>0</v>
          </cell>
          <cell r="BF4063">
            <v>0</v>
          </cell>
          <cell r="BG4063">
            <v>0</v>
          </cell>
          <cell r="BH4063">
            <v>0</v>
          </cell>
          <cell r="BI4063">
            <v>0</v>
          </cell>
          <cell r="BJ4063">
            <v>0</v>
          </cell>
          <cell r="BK4063">
            <v>0</v>
          </cell>
          <cell r="BL4063">
            <v>0</v>
          </cell>
        </row>
        <row r="4064">
          <cell r="B4064" t="str">
            <v>3.2.15.08.00001</v>
          </cell>
          <cell r="C4064" t="str">
            <v xml:space="preserve">ESTAGIARIOS                                       </v>
          </cell>
          <cell r="D4064">
            <v>5</v>
          </cell>
          <cell r="E4064">
            <v>0</v>
          </cell>
          <cell r="F4064">
            <v>0</v>
          </cell>
          <cell r="G4064">
            <v>0</v>
          </cell>
          <cell r="H4064">
            <v>0</v>
          </cell>
          <cell r="I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  <cell r="O4064">
            <v>0</v>
          </cell>
          <cell r="P4064">
            <v>0</v>
          </cell>
          <cell r="AO4064">
            <v>630</v>
          </cell>
          <cell r="AP4064">
            <v>1351.67</v>
          </cell>
          <cell r="AQ4064">
            <v>2396.67</v>
          </cell>
          <cell r="AR4064">
            <v>3246.67</v>
          </cell>
          <cell r="AS4064">
            <v>3246.67</v>
          </cell>
          <cell r="AT4064">
            <v>3246.67</v>
          </cell>
          <cell r="AU4064">
            <v>3246.67</v>
          </cell>
          <cell r="AV4064">
            <v>3246.67</v>
          </cell>
          <cell r="AW4064">
            <v>3246.67</v>
          </cell>
          <cell r="AX4064">
            <v>3246.67</v>
          </cell>
          <cell r="AY4064">
            <v>4785.97</v>
          </cell>
          <cell r="AZ4064">
            <v>6346.74</v>
          </cell>
          <cell r="BA4064">
            <v>1139.8399999999999</v>
          </cell>
          <cell r="BB4064">
            <v>2028.3</v>
          </cell>
          <cell r="BC4064">
            <v>3976.3</v>
          </cell>
          <cell r="BD4064">
            <v>0</v>
          </cell>
          <cell r="BE4064">
            <v>0</v>
          </cell>
          <cell r="BF4064">
            <v>0</v>
          </cell>
          <cell r="BG4064">
            <v>0</v>
          </cell>
          <cell r="BH4064">
            <v>0</v>
          </cell>
          <cell r="BI4064">
            <v>0</v>
          </cell>
          <cell r="BJ4064">
            <v>0</v>
          </cell>
          <cell r="BK4064">
            <v>0</v>
          </cell>
          <cell r="BL4064">
            <v>0</v>
          </cell>
        </row>
        <row r="4065">
          <cell r="B4065" t="str">
            <v>3.2.15.09</v>
          </cell>
          <cell r="C4065" t="str">
            <v xml:space="preserve">MAO DE OBRA TEMPORARIA                            </v>
          </cell>
          <cell r="D4065">
            <v>4</v>
          </cell>
          <cell r="E4065">
            <v>0</v>
          </cell>
          <cell r="F4065">
            <v>0</v>
          </cell>
          <cell r="G4065">
            <v>0</v>
          </cell>
          <cell r="H4065">
            <v>0</v>
          </cell>
          <cell r="I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  <cell r="O4065">
            <v>0</v>
          </cell>
          <cell r="P4065">
            <v>0</v>
          </cell>
          <cell r="Q4065">
            <v>46303.94</v>
          </cell>
          <cell r="R4065">
            <v>74043.94</v>
          </cell>
          <cell r="S4065">
            <v>92028.69</v>
          </cell>
          <cell r="T4065">
            <v>103058.92</v>
          </cell>
          <cell r="U4065">
            <v>117274.78</v>
          </cell>
          <cell r="V4065">
            <v>140433.32</v>
          </cell>
          <cell r="W4065">
            <v>177203.04</v>
          </cell>
          <cell r="X4065">
            <v>229865.92</v>
          </cell>
          <cell r="Y4065">
            <v>247749.7</v>
          </cell>
          <cell r="Z4065">
            <v>360053.68</v>
          </cell>
          <cell r="AA4065">
            <v>443509.41</v>
          </cell>
          <cell r="AB4065">
            <v>502864.47</v>
          </cell>
          <cell r="AC4065">
            <v>32882.080000000002</v>
          </cell>
          <cell r="AD4065">
            <v>53661.18</v>
          </cell>
          <cell r="AE4065">
            <v>66768.509999999995</v>
          </cell>
          <cell r="AF4065">
            <v>85750.7</v>
          </cell>
          <cell r="AG4065">
            <v>92740.35</v>
          </cell>
          <cell r="AH4065">
            <v>100863.71</v>
          </cell>
          <cell r="AI4065">
            <v>112228.7</v>
          </cell>
          <cell r="AJ4065">
            <v>119005.25</v>
          </cell>
          <cell r="AK4065">
            <v>141422.64000000001</v>
          </cell>
          <cell r="AL4065">
            <v>152797.71</v>
          </cell>
          <cell r="AM4065">
            <v>166505</v>
          </cell>
          <cell r="AN4065">
            <v>178324.09</v>
          </cell>
          <cell r="AO4065">
            <v>11659.09</v>
          </cell>
          <cell r="AP4065">
            <v>23040.42</v>
          </cell>
          <cell r="AQ4065">
            <v>25955.29</v>
          </cell>
          <cell r="AR4065">
            <v>41895.08</v>
          </cell>
          <cell r="AS4065">
            <v>49652.19</v>
          </cell>
          <cell r="AT4065">
            <v>57152.4</v>
          </cell>
          <cell r="AU4065">
            <v>74594.92</v>
          </cell>
          <cell r="AV4065">
            <v>82095.13</v>
          </cell>
          <cell r="AW4065">
            <v>97785.27</v>
          </cell>
          <cell r="AX4065">
            <v>120518.31</v>
          </cell>
          <cell r="AY4065">
            <v>124053.89</v>
          </cell>
          <cell r="AZ4065">
            <v>147570.4</v>
          </cell>
          <cell r="BA4065">
            <v>13541.39</v>
          </cell>
          <cell r="BB4065">
            <v>17146.919999999998</v>
          </cell>
          <cell r="BC4065">
            <v>30574.31</v>
          </cell>
          <cell r="BD4065">
            <v>0</v>
          </cell>
          <cell r="BE4065">
            <v>0</v>
          </cell>
          <cell r="BF4065">
            <v>0</v>
          </cell>
          <cell r="BG4065">
            <v>0</v>
          </cell>
          <cell r="BH4065">
            <v>0</v>
          </cell>
          <cell r="BI4065">
            <v>0</v>
          </cell>
          <cell r="BJ4065">
            <v>0</v>
          </cell>
          <cell r="BK4065">
            <v>0</v>
          </cell>
          <cell r="BL4065">
            <v>0</v>
          </cell>
        </row>
        <row r="4066">
          <cell r="B4066" t="str">
            <v>3.2.15.09.00001</v>
          </cell>
          <cell r="C4066" t="str">
            <v xml:space="preserve">MAO DE OBRA TEMPORARIA                            </v>
          </cell>
          <cell r="D4066">
            <v>5</v>
          </cell>
          <cell r="E4066">
            <v>0</v>
          </cell>
          <cell r="F4066">
            <v>0</v>
          </cell>
          <cell r="G4066">
            <v>0</v>
          </cell>
          <cell r="H4066">
            <v>0</v>
          </cell>
          <cell r="I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  <cell r="O4066">
            <v>0</v>
          </cell>
          <cell r="P4066">
            <v>0</v>
          </cell>
          <cell r="AO4066">
            <v>11659.09</v>
          </cell>
          <cell r="AP4066">
            <v>23040.42</v>
          </cell>
          <cell r="AQ4066">
            <v>25955.29</v>
          </cell>
          <cell r="AR4066">
            <v>41895.08</v>
          </cell>
          <cell r="AS4066">
            <v>49652.19</v>
          </cell>
          <cell r="AT4066">
            <v>57152.4</v>
          </cell>
          <cell r="AU4066">
            <v>74594.92</v>
          </cell>
          <cell r="AV4066">
            <v>82095.13</v>
          </cell>
          <cell r="AW4066">
            <v>97785.27</v>
          </cell>
          <cell r="AX4066">
            <v>120518.31</v>
          </cell>
          <cell r="AY4066">
            <v>124053.89</v>
          </cell>
          <cell r="AZ4066">
            <v>147570.4</v>
          </cell>
          <cell r="BA4066">
            <v>13541.39</v>
          </cell>
          <cell r="BB4066">
            <v>17146.919999999998</v>
          </cell>
          <cell r="BC4066">
            <v>30574.31</v>
          </cell>
          <cell r="BD4066">
            <v>0</v>
          </cell>
          <cell r="BE4066">
            <v>0</v>
          </cell>
          <cell r="BF4066">
            <v>0</v>
          </cell>
          <cell r="BG4066">
            <v>0</v>
          </cell>
          <cell r="BH4066">
            <v>0</v>
          </cell>
          <cell r="BI4066">
            <v>0</v>
          </cell>
          <cell r="BJ4066">
            <v>0</v>
          </cell>
          <cell r="BK4066">
            <v>0</v>
          </cell>
          <cell r="BL4066">
            <v>0</v>
          </cell>
        </row>
        <row r="4067">
          <cell r="B4067" t="str">
            <v>3.2.15.10</v>
          </cell>
          <cell r="C4067" t="str">
            <v xml:space="preserve">UNIFORMES                                         </v>
          </cell>
          <cell r="D4067">
            <v>4</v>
          </cell>
          <cell r="E4067">
            <v>0</v>
          </cell>
          <cell r="F4067">
            <v>0</v>
          </cell>
          <cell r="G4067">
            <v>0</v>
          </cell>
          <cell r="H4067">
            <v>0</v>
          </cell>
          <cell r="I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  <cell r="O4067">
            <v>0</v>
          </cell>
          <cell r="P4067">
            <v>0</v>
          </cell>
          <cell r="Q4067">
            <v>13.13</v>
          </cell>
          <cell r="R4067">
            <v>13.13</v>
          </cell>
          <cell r="S4067">
            <v>397.36</v>
          </cell>
          <cell r="T4067">
            <v>357.36</v>
          </cell>
          <cell r="U4067">
            <v>1557.87</v>
          </cell>
          <cell r="V4067">
            <v>2338.65</v>
          </cell>
          <cell r="W4067">
            <v>3235.56</v>
          </cell>
          <cell r="X4067">
            <v>3973.14</v>
          </cell>
          <cell r="Y4067">
            <v>5324.64</v>
          </cell>
          <cell r="Z4067">
            <v>5362.34</v>
          </cell>
          <cell r="AA4067">
            <v>5383.24</v>
          </cell>
          <cell r="AB4067">
            <v>5383.24</v>
          </cell>
          <cell r="AC4067">
            <v>9978.24</v>
          </cell>
          <cell r="AD4067">
            <v>14029.09</v>
          </cell>
          <cell r="AE4067">
            <v>16664.580000000002</v>
          </cell>
          <cell r="AF4067">
            <v>23319.77</v>
          </cell>
          <cell r="AG4067">
            <v>27169.78</v>
          </cell>
          <cell r="AH4067">
            <v>37834.75</v>
          </cell>
          <cell r="AI4067">
            <v>43216.94</v>
          </cell>
          <cell r="AJ4067">
            <v>46859.66</v>
          </cell>
          <cell r="AK4067">
            <v>53308.4</v>
          </cell>
          <cell r="AL4067">
            <v>62919.86</v>
          </cell>
          <cell r="AM4067">
            <v>65682.649999999994</v>
          </cell>
          <cell r="AN4067">
            <v>72152.94</v>
          </cell>
          <cell r="AO4067">
            <v>4276.12</v>
          </cell>
          <cell r="AP4067">
            <v>11788.6</v>
          </cell>
          <cell r="AQ4067">
            <v>29828.26</v>
          </cell>
          <cell r="AR4067">
            <v>33823.43</v>
          </cell>
          <cell r="AS4067">
            <v>37071.839999999997</v>
          </cell>
          <cell r="AT4067">
            <v>40117.300000000003</v>
          </cell>
          <cell r="AU4067">
            <v>53170.12</v>
          </cell>
          <cell r="AV4067">
            <v>66171.289999999994</v>
          </cell>
          <cell r="AW4067">
            <v>79568.09</v>
          </cell>
          <cell r="AX4067">
            <v>94494.29</v>
          </cell>
          <cell r="AY4067">
            <v>108597.47</v>
          </cell>
          <cell r="AZ4067">
            <v>121507.96</v>
          </cell>
          <cell r="BA4067">
            <v>10872.55</v>
          </cell>
          <cell r="BB4067">
            <v>22484.3</v>
          </cell>
          <cell r="BC4067">
            <v>31246.11</v>
          </cell>
          <cell r="BD4067">
            <v>0</v>
          </cell>
          <cell r="BE4067">
            <v>0</v>
          </cell>
          <cell r="BF4067">
            <v>0</v>
          </cell>
          <cell r="BG4067">
            <v>0</v>
          </cell>
          <cell r="BH4067">
            <v>0</v>
          </cell>
          <cell r="BI4067">
            <v>0</v>
          </cell>
          <cell r="BJ4067">
            <v>0</v>
          </cell>
          <cell r="BK4067">
            <v>0</v>
          </cell>
          <cell r="BL4067">
            <v>0</v>
          </cell>
        </row>
        <row r="4068">
          <cell r="B4068" t="str">
            <v>3.2.15.10.00001</v>
          </cell>
          <cell r="C4068" t="str">
            <v xml:space="preserve">UNIFORMES                                         </v>
          </cell>
          <cell r="D4068">
            <v>5</v>
          </cell>
          <cell r="E4068">
            <v>0</v>
          </cell>
          <cell r="F4068">
            <v>0</v>
          </cell>
          <cell r="G4068">
            <v>0</v>
          </cell>
          <cell r="H4068">
            <v>0</v>
          </cell>
          <cell r="I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AO4068">
            <v>4276.12</v>
          </cell>
          <cell r="AP4068">
            <v>11788.6</v>
          </cell>
          <cell r="AQ4068">
            <v>29828.26</v>
          </cell>
          <cell r="AR4068">
            <v>33823.43</v>
          </cell>
          <cell r="AS4068">
            <v>37071.839999999997</v>
          </cell>
          <cell r="AT4068">
            <v>40117.300000000003</v>
          </cell>
          <cell r="AU4068">
            <v>53170.12</v>
          </cell>
          <cell r="AV4068">
            <v>66171.289999999994</v>
          </cell>
          <cell r="AW4068">
            <v>79568.09</v>
          </cell>
          <cell r="AX4068">
            <v>94494.29</v>
          </cell>
          <cell r="AY4068">
            <v>108597.47</v>
          </cell>
          <cell r="AZ4068">
            <v>121507.96</v>
          </cell>
          <cell r="BA4068">
            <v>10872.55</v>
          </cell>
          <cell r="BB4068">
            <v>22484.3</v>
          </cell>
          <cell r="BC4068">
            <v>31246.11</v>
          </cell>
          <cell r="BD4068">
            <v>0</v>
          </cell>
          <cell r="BE4068">
            <v>0</v>
          </cell>
          <cell r="BF4068">
            <v>0</v>
          </cell>
          <cell r="BG4068">
            <v>0</v>
          </cell>
          <cell r="BH4068">
            <v>0</v>
          </cell>
          <cell r="BI4068">
            <v>0</v>
          </cell>
          <cell r="BJ4068">
            <v>0</v>
          </cell>
          <cell r="BK4068">
            <v>0</v>
          </cell>
          <cell r="BL4068">
            <v>0</v>
          </cell>
        </row>
        <row r="4069">
          <cell r="B4069" t="str">
            <v>3.2.15.11</v>
          </cell>
          <cell r="C4069" t="str">
            <v xml:space="preserve">MATERIAL DE SEGURANCA                             </v>
          </cell>
          <cell r="D4069">
            <v>4</v>
          </cell>
          <cell r="E4069">
            <v>0</v>
          </cell>
          <cell r="F4069">
            <v>0</v>
          </cell>
          <cell r="G4069">
            <v>0</v>
          </cell>
          <cell r="H4069">
            <v>0</v>
          </cell>
          <cell r="I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  <cell r="O4069">
            <v>0</v>
          </cell>
          <cell r="P4069">
            <v>0</v>
          </cell>
          <cell r="Q4069">
            <v>3165.13</v>
          </cell>
          <cell r="R4069">
            <v>3036.09</v>
          </cell>
          <cell r="S4069">
            <v>11249.87</v>
          </cell>
          <cell r="T4069">
            <v>11709.95</v>
          </cell>
          <cell r="U4069">
            <v>12264.5</v>
          </cell>
          <cell r="V4069">
            <v>25632.77</v>
          </cell>
          <cell r="W4069">
            <v>29230.48</v>
          </cell>
          <cell r="X4069">
            <v>32422.29</v>
          </cell>
          <cell r="Y4069">
            <v>211601.42</v>
          </cell>
          <cell r="Z4069">
            <v>231323.04</v>
          </cell>
          <cell r="AA4069">
            <v>231990.27</v>
          </cell>
          <cell r="AB4069">
            <v>273425.62</v>
          </cell>
          <cell r="AC4069">
            <v>5698.49</v>
          </cell>
          <cell r="AD4069">
            <v>11428.82</v>
          </cell>
          <cell r="AE4069">
            <v>22065.88</v>
          </cell>
          <cell r="AF4069">
            <v>30479.32</v>
          </cell>
          <cell r="AG4069">
            <v>44906.47</v>
          </cell>
          <cell r="AH4069">
            <v>51757.91</v>
          </cell>
          <cell r="AI4069">
            <v>67935.25</v>
          </cell>
          <cell r="AJ4069">
            <v>76795.69</v>
          </cell>
          <cell r="AK4069">
            <v>87981.85</v>
          </cell>
          <cell r="AL4069">
            <v>116381.21</v>
          </cell>
          <cell r="AM4069">
            <v>131134.84</v>
          </cell>
          <cell r="AN4069">
            <v>142564.38</v>
          </cell>
          <cell r="AO4069">
            <v>13350.88</v>
          </cell>
          <cell r="AP4069">
            <v>24676.79</v>
          </cell>
          <cell r="AQ4069">
            <v>56431.07</v>
          </cell>
          <cell r="AR4069">
            <v>66159.679999999993</v>
          </cell>
          <cell r="AS4069">
            <v>82574.91</v>
          </cell>
          <cell r="AT4069">
            <v>91505.15</v>
          </cell>
          <cell r="AU4069">
            <v>120768.11</v>
          </cell>
          <cell r="AV4069">
            <v>145026.1</v>
          </cell>
          <cell r="AW4069">
            <v>173869</v>
          </cell>
          <cell r="AX4069">
            <v>201527.79</v>
          </cell>
          <cell r="AY4069">
            <v>225584.17</v>
          </cell>
          <cell r="AZ4069">
            <v>243780.96</v>
          </cell>
          <cell r="BA4069">
            <v>20163.169999999998</v>
          </cell>
          <cell r="BB4069">
            <v>36559.120000000003</v>
          </cell>
          <cell r="BC4069">
            <v>56554.12</v>
          </cell>
          <cell r="BD4069">
            <v>0</v>
          </cell>
          <cell r="BE4069">
            <v>0</v>
          </cell>
          <cell r="BF4069">
            <v>0</v>
          </cell>
          <cell r="BG4069">
            <v>0</v>
          </cell>
          <cell r="BH4069">
            <v>0</v>
          </cell>
          <cell r="BI4069">
            <v>0</v>
          </cell>
          <cell r="BJ4069">
            <v>0</v>
          </cell>
          <cell r="BK4069">
            <v>0</v>
          </cell>
          <cell r="BL4069">
            <v>0</v>
          </cell>
        </row>
        <row r="4070">
          <cell r="B4070" t="str">
            <v>3.2.15.11.00001</v>
          </cell>
          <cell r="C4070" t="str">
            <v xml:space="preserve">MATERIAL DE SEGURANCA                             </v>
          </cell>
          <cell r="D4070">
            <v>5</v>
          </cell>
          <cell r="E4070">
            <v>0</v>
          </cell>
          <cell r="F4070">
            <v>0</v>
          </cell>
          <cell r="G4070">
            <v>0</v>
          </cell>
          <cell r="H4070">
            <v>0</v>
          </cell>
          <cell r="I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  <cell r="AO4070">
            <v>13350.88</v>
          </cell>
          <cell r="AP4070">
            <v>24676.79</v>
          </cell>
          <cell r="AQ4070">
            <v>56431.07</v>
          </cell>
          <cell r="AR4070">
            <v>66159.679999999993</v>
          </cell>
          <cell r="AS4070">
            <v>82574.91</v>
          </cell>
          <cell r="AT4070">
            <v>91505.15</v>
          </cell>
          <cell r="AU4070">
            <v>120768.11</v>
          </cell>
          <cell r="AV4070">
            <v>145026.1</v>
          </cell>
          <cell r="AW4070">
            <v>173869</v>
          </cell>
          <cell r="AX4070">
            <v>201527.79</v>
          </cell>
          <cell r="AY4070">
            <v>225584.17</v>
          </cell>
          <cell r="AZ4070">
            <v>243780.96</v>
          </cell>
          <cell r="BA4070">
            <v>20163.169999999998</v>
          </cell>
          <cell r="BB4070">
            <v>36559.120000000003</v>
          </cell>
          <cell r="BC4070">
            <v>56554.12</v>
          </cell>
          <cell r="BD4070">
            <v>0</v>
          </cell>
          <cell r="BE4070">
            <v>0</v>
          </cell>
          <cell r="BF4070">
            <v>0</v>
          </cell>
          <cell r="BG4070">
            <v>0</v>
          </cell>
          <cell r="BH4070">
            <v>0</v>
          </cell>
          <cell r="BI4070">
            <v>0</v>
          </cell>
          <cell r="BJ4070">
            <v>0</v>
          </cell>
          <cell r="BK4070">
            <v>0</v>
          </cell>
          <cell r="BL4070">
            <v>0</v>
          </cell>
        </row>
        <row r="4071">
          <cell r="B4071" t="str">
            <v>3.2.15.12</v>
          </cell>
          <cell r="C4071" t="str">
            <v xml:space="preserve">APRENDIZES - GUARDINHAS                           </v>
          </cell>
          <cell r="D4071">
            <v>4</v>
          </cell>
          <cell r="E4071">
            <v>0</v>
          </cell>
          <cell r="F4071">
            <v>0</v>
          </cell>
          <cell r="G4071">
            <v>0</v>
          </cell>
          <cell r="H4071">
            <v>0</v>
          </cell>
          <cell r="I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  <cell r="O4071">
            <v>0</v>
          </cell>
          <cell r="P4071">
            <v>0</v>
          </cell>
          <cell r="AO4071">
            <v>0</v>
          </cell>
          <cell r="AP4071">
            <v>0</v>
          </cell>
          <cell r="AQ4071">
            <v>0</v>
          </cell>
          <cell r="AR4071">
            <v>0</v>
          </cell>
          <cell r="AS4071">
            <v>0</v>
          </cell>
          <cell r="AT4071">
            <v>0</v>
          </cell>
          <cell r="AU4071">
            <v>0</v>
          </cell>
          <cell r="AV4071">
            <v>0</v>
          </cell>
          <cell r="AW4071">
            <v>0</v>
          </cell>
          <cell r="AX4071">
            <v>0</v>
          </cell>
          <cell r="AY4071">
            <v>0</v>
          </cell>
          <cell r="AZ4071">
            <v>0</v>
          </cell>
          <cell r="BA4071">
            <v>1697.59</v>
          </cell>
          <cell r="BB4071">
            <v>2187.2800000000002</v>
          </cell>
          <cell r="BC4071">
            <v>2976.97</v>
          </cell>
          <cell r="BD4071">
            <v>0</v>
          </cell>
          <cell r="BE4071">
            <v>0</v>
          </cell>
          <cell r="BF4071">
            <v>0</v>
          </cell>
          <cell r="BG4071">
            <v>0</v>
          </cell>
          <cell r="BH4071">
            <v>0</v>
          </cell>
          <cell r="BI4071">
            <v>0</v>
          </cell>
          <cell r="BJ4071">
            <v>0</v>
          </cell>
          <cell r="BK4071">
            <v>0</v>
          </cell>
          <cell r="BL4071">
            <v>0</v>
          </cell>
        </row>
        <row r="4072">
          <cell r="B4072" t="str">
            <v>3.2.15.12.00001</v>
          </cell>
          <cell r="C4072" t="str">
            <v xml:space="preserve">APRENDIZES - GUARDINHAS                           </v>
          </cell>
          <cell r="D4072">
            <v>5</v>
          </cell>
          <cell r="E4072">
            <v>0</v>
          </cell>
          <cell r="F4072">
            <v>0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  <cell r="O4072">
            <v>0</v>
          </cell>
          <cell r="P4072">
            <v>0</v>
          </cell>
          <cell r="AO4072">
            <v>0</v>
          </cell>
          <cell r="AP4072">
            <v>0</v>
          </cell>
          <cell r="AQ4072">
            <v>0</v>
          </cell>
          <cell r="AR4072">
            <v>0</v>
          </cell>
          <cell r="AS4072">
            <v>0</v>
          </cell>
          <cell r="AT4072">
            <v>0</v>
          </cell>
          <cell r="AU4072">
            <v>0</v>
          </cell>
          <cell r="AV4072">
            <v>0</v>
          </cell>
          <cell r="AW4072">
            <v>0</v>
          </cell>
          <cell r="AX4072">
            <v>0</v>
          </cell>
          <cell r="AY4072">
            <v>0</v>
          </cell>
          <cell r="AZ4072">
            <v>0</v>
          </cell>
          <cell r="BA4072">
            <v>1697.59</v>
          </cell>
          <cell r="BB4072">
            <v>2187.2800000000002</v>
          </cell>
          <cell r="BC4072">
            <v>2976.97</v>
          </cell>
          <cell r="BD4072">
            <v>0</v>
          </cell>
          <cell r="BE4072">
            <v>0</v>
          </cell>
          <cell r="BF4072">
            <v>0</v>
          </cell>
          <cell r="BG4072">
            <v>0</v>
          </cell>
          <cell r="BH4072">
            <v>0</v>
          </cell>
          <cell r="BI4072">
            <v>0</v>
          </cell>
          <cell r="BJ4072">
            <v>0</v>
          </cell>
          <cell r="BK4072">
            <v>0</v>
          </cell>
          <cell r="BL4072">
            <v>0</v>
          </cell>
        </row>
        <row r="4073">
          <cell r="A4073">
            <v>64</v>
          </cell>
          <cell r="B4073" t="str">
            <v>3.2.20</v>
          </cell>
          <cell r="C4073" t="str">
            <v xml:space="preserve">ENCARGOS SOCIAIS                                  </v>
          </cell>
          <cell r="D4073">
            <v>3</v>
          </cell>
          <cell r="E4073">
            <v>0</v>
          </cell>
          <cell r="F4073">
            <v>0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  <cell r="Q4073">
            <v>512408.45</v>
          </cell>
          <cell r="R4073">
            <v>944329.8</v>
          </cell>
          <cell r="S4073">
            <v>1337829.28</v>
          </cell>
          <cell r="T4073">
            <v>1724735.78</v>
          </cell>
          <cell r="U4073">
            <v>2078549.8</v>
          </cell>
          <cell r="V4073">
            <v>2468223.9500000002</v>
          </cell>
          <cell r="W4073">
            <v>3005569.96</v>
          </cell>
          <cell r="X4073">
            <v>3572091.55</v>
          </cell>
          <cell r="Y4073">
            <v>4026486.51</v>
          </cell>
          <cell r="Z4073">
            <v>4508749.9400000004</v>
          </cell>
          <cell r="AA4073">
            <v>5204218.16</v>
          </cell>
          <cell r="AB4073">
            <v>5472587.0200000005</v>
          </cell>
          <cell r="AC4073">
            <v>428337.26</v>
          </cell>
          <cell r="AD4073">
            <v>841102.37</v>
          </cell>
          <cell r="AE4073">
            <v>1307054.57</v>
          </cell>
          <cell r="AF4073">
            <v>1738399.04</v>
          </cell>
          <cell r="AG4073">
            <v>2210636.7799999998</v>
          </cell>
          <cell r="AH4073">
            <v>2612813.2599999998</v>
          </cell>
          <cell r="AI4073">
            <v>3116374.48</v>
          </cell>
          <cell r="AJ4073">
            <v>3673320.21</v>
          </cell>
          <cell r="AK4073">
            <v>4230534.43</v>
          </cell>
          <cell r="AL4073">
            <v>4803141.9800000004</v>
          </cell>
          <cell r="AM4073">
            <v>5603354.3400000008</v>
          </cell>
          <cell r="AN4073">
            <v>6276698.790000001</v>
          </cell>
          <cell r="AO4073">
            <v>523721.89</v>
          </cell>
          <cell r="AP4073">
            <v>1052798.45</v>
          </cell>
          <cell r="AQ4073">
            <v>1579948.19</v>
          </cell>
          <cell r="AR4073">
            <v>2506183.7000000002</v>
          </cell>
          <cell r="AS4073">
            <v>3100502.12</v>
          </cell>
          <cell r="AT4073">
            <v>3694953.82</v>
          </cell>
          <cell r="AU4073">
            <v>4360383.6100000003</v>
          </cell>
          <cell r="AV4073">
            <v>5048078.03</v>
          </cell>
          <cell r="AW4073">
            <v>5830553.9699999997</v>
          </cell>
          <cell r="AX4073">
            <v>6648483.6900000004</v>
          </cell>
          <cell r="AY4073">
            <v>7876251.6100000003</v>
          </cell>
          <cell r="AZ4073">
            <v>8686273.2599999998</v>
          </cell>
          <cell r="BA4073">
            <v>724178.65</v>
          </cell>
          <cell r="BB4073">
            <v>1446727.03</v>
          </cell>
          <cell r="BC4073">
            <v>2231894.1</v>
          </cell>
          <cell r="BD4073">
            <v>0</v>
          </cell>
          <cell r="BE4073">
            <v>0</v>
          </cell>
          <cell r="BF4073">
            <v>0</v>
          </cell>
          <cell r="BG4073">
            <v>0</v>
          </cell>
          <cell r="BH4073">
            <v>0</v>
          </cell>
          <cell r="BI4073">
            <v>0</v>
          </cell>
          <cell r="BJ4073">
            <v>0</v>
          </cell>
          <cell r="BK4073">
            <v>0</v>
          </cell>
          <cell r="BL4073">
            <v>0</v>
          </cell>
        </row>
        <row r="4074">
          <cell r="B4074" t="str">
            <v>3.2.20.01</v>
          </cell>
          <cell r="C4074" t="str">
            <v xml:space="preserve">INSS                                              </v>
          </cell>
          <cell r="D4074">
            <v>4</v>
          </cell>
          <cell r="E4074">
            <v>0</v>
          </cell>
          <cell r="F4074">
            <v>0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  <cell r="O4074">
            <v>0</v>
          </cell>
          <cell r="P4074">
            <v>0</v>
          </cell>
          <cell r="Q4074">
            <v>251756.83</v>
          </cell>
          <cell r="R4074">
            <v>485441.5</v>
          </cell>
          <cell r="S4074">
            <v>691942.96</v>
          </cell>
          <cell r="T4074">
            <v>880574.34</v>
          </cell>
          <cell r="U4074">
            <v>1043443.99</v>
          </cell>
          <cell r="V4074">
            <v>1257622.1499999999</v>
          </cell>
          <cell r="W4074">
            <v>1481508.4</v>
          </cell>
          <cell r="X4074">
            <v>1829195.85</v>
          </cell>
          <cell r="Y4074">
            <v>2050647.18</v>
          </cell>
          <cell r="Z4074">
            <v>2279546.8799999999</v>
          </cell>
          <cell r="AA4074">
            <v>2534366.92</v>
          </cell>
          <cell r="AB4074">
            <v>2706670.35</v>
          </cell>
          <cell r="AC4074">
            <v>212316.19</v>
          </cell>
          <cell r="AD4074">
            <v>424103.7</v>
          </cell>
          <cell r="AE4074">
            <v>647503.06000000006</v>
          </cell>
          <cell r="AF4074">
            <v>867418.41</v>
          </cell>
          <cell r="AG4074">
            <v>1094009.2</v>
          </cell>
          <cell r="AH4074">
            <v>1320233.99</v>
          </cell>
          <cell r="AI4074">
            <v>1573194.78</v>
          </cell>
          <cell r="AJ4074">
            <v>1844528.82</v>
          </cell>
          <cell r="AK4074">
            <v>2141375.5099999998</v>
          </cell>
          <cell r="AL4074">
            <v>2448185.6800000002</v>
          </cell>
          <cell r="AM4074">
            <v>2804203.75</v>
          </cell>
          <cell r="AN4074">
            <v>3182045.19</v>
          </cell>
          <cell r="AO4074">
            <v>264911.69</v>
          </cell>
          <cell r="AP4074">
            <v>550053.43000000005</v>
          </cell>
          <cell r="AQ4074">
            <v>824108.8</v>
          </cell>
          <cell r="AR4074">
            <v>1188010.98</v>
          </cell>
          <cell r="AS4074">
            <v>1499371.27</v>
          </cell>
          <cell r="AT4074">
            <v>1819155.57</v>
          </cell>
          <cell r="AU4074">
            <v>2163877.58</v>
          </cell>
          <cell r="AV4074">
            <v>2531557.29</v>
          </cell>
          <cell r="AW4074">
            <v>2946681.15</v>
          </cell>
          <cell r="AX4074">
            <v>3373548.99</v>
          </cell>
          <cell r="AY4074">
            <v>3993699.83</v>
          </cell>
          <cell r="AZ4074">
            <v>4391359.42</v>
          </cell>
          <cell r="BA4074">
            <v>369795.88</v>
          </cell>
          <cell r="BB4074">
            <v>747855.93</v>
          </cell>
          <cell r="BC4074">
            <v>1142601.25</v>
          </cell>
          <cell r="BD4074">
            <v>0</v>
          </cell>
          <cell r="BE4074">
            <v>0</v>
          </cell>
          <cell r="BF4074">
            <v>0</v>
          </cell>
          <cell r="BG4074">
            <v>0</v>
          </cell>
          <cell r="BH4074">
            <v>0</v>
          </cell>
          <cell r="BI4074">
            <v>0</v>
          </cell>
          <cell r="BJ4074">
            <v>0</v>
          </cell>
          <cell r="BK4074">
            <v>0</v>
          </cell>
          <cell r="BL4074">
            <v>0</v>
          </cell>
        </row>
        <row r="4075">
          <cell r="B4075" t="str">
            <v>3.2.20.01.00001</v>
          </cell>
          <cell r="C4075" t="str">
            <v xml:space="preserve">INSS                                              </v>
          </cell>
          <cell r="D4075">
            <v>5</v>
          </cell>
          <cell r="E4075">
            <v>0</v>
          </cell>
          <cell r="F4075">
            <v>0</v>
          </cell>
          <cell r="G4075">
            <v>0</v>
          </cell>
          <cell r="H4075">
            <v>0</v>
          </cell>
          <cell r="I4075">
            <v>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  <cell r="AO4075">
            <v>264911.69</v>
          </cell>
          <cell r="AP4075">
            <v>550053.43000000005</v>
          </cell>
          <cell r="AQ4075">
            <v>824108.8</v>
          </cell>
          <cell r="AR4075">
            <v>1188010.98</v>
          </cell>
          <cell r="AS4075">
            <v>1499371.27</v>
          </cell>
          <cell r="AT4075">
            <v>1819155.57</v>
          </cell>
          <cell r="AU4075">
            <v>2163877.58</v>
          </cell>
          <cell r="AV4075">
            <v>2531557.29</v>
          </cell>
          <cell r="AW4075">
            <v>2946681.15</v>
          </cell>
          <cell r="AX4075">
            <v>3373548.99</v>
          </cell>
          <cell r="AY4075">
            <v>3993699.83</v>
          </cell>
          <cell r="AZ4075">
            <v>4391359.42</v>
          </cell>
          <cell r="BA4075">
            <v>369795.88</v>
          </cell>
          <cell r="BB4075">
            <v>747855.93</v>
          </cell>
          <cell r="BC4075">
            <v>1142601.25</v>
          </cell>
          <cell r="BD4075">
            <v>0</v>
          </cell>
          <cell r="BE4075">
            <v>0</v>
          </cell>
          <cell r="BF4075">
            <v>0</v>
          </cell>
          <cell r="BG4075">
            <v>0</v>
          </cell>
          <cell r="BH4075">
            <v>0</v>
          </cell>
          <cell r="BI4075">
            <v>0</v>
          </cell>
          <cell r="BJ4075">
            <v>0</v>
          </cell>
          <cell r="BK4075">
            <v>0</v>
          </cell>
          <cell r="BL4075">
            <v>0</v>
          </cell>
        </row>
        <row r="4076">
          <cell r="B4076" t="str">
            <v>3.2.20.02</v>
          </cell>
          <cell r="C4076" t="str">
            <v xml:space="preserve">FGTS                                              </v>
          </cell>
          <cell r="D4076">
            <v>4</v>
          </cell>
          <cell r="E4076">
            <v>0</v>
          </cell>
          <cell r="F4076">
            <v>0</v>
          </cell>
          <cell r="G4076">
            <v>0</v>
          </cell>
          <cell r="H4076">
            <v>0</v>
          </cell>
          <cell r="I4076">
            <v>0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  <cell r="O4076">
            <v>0</v>
          </cell>
          <cell r="P4076">
            <v>0</v>
          </cell>
          <cell r="Q4076">
            <v>86387.61</v>
          </cell>
          <cell r="R4076">
            <v>159190.64000000001</v>
          </cell>
          <cell r="S4076">
            <v>219632.44</v>
          </cell>
          <cell r="T4076">
            <v>295742.48</v>
          </cell>
          <cell r="U4076">
            <v>368355.98</v>
          </cell>
          <cell r="V4076">
            <v>424734.37</v>
          </cell>
          <cell r="W4076">
            <v>500842.86</v>
          </cell>
          <cell r="X4076">
            <v>573397.6</v>
          </cell>
          <cell r="Y4076">
            <v>645660.76</v>
          </cell>
          <cell r="Z4076">
            <v>735745.38</v>
          </cell>
          <cell r="AA4076">
            <v>880373.38</v>
          </cell>
          <cell r="AB4076">
            <v>948918.21</v>
          </cell>
          <cell r="AC4076">
            <v>87167.86</v>
          </cell>
          <cell r="AD4076">
            <v>153616.62</v>
          </cell>
          <cell r="AE4076">
            <v>231328.47</v>
          </cell>
          <cell r="AF4076">
            <v>297079.38</v>
          </cell>
          <cell r="AG4076">
            <v>374044.93</v>
          </cell>
          <cell r="AH4076">
            <v>439256.37</v>
          </cell>
          <cell r="AI4076">
            <v>514981.79</v>
          </cell>
          <cell r="AJ4076">
            <v>625299.67000000004</v>
          </cell>
          <cell r="AK4076">
            <v>718186.93</v>
          </cell>
          <cell r="AL4076">
            <v>814231.67</v>
          </cell>
          <cell r="AM4076">
            <v>934512.51</v>
          </cell>
          <cell r="AN4076">
            <v>1051203.49</v>
          </cell>
          <cell r="AO4076">
            <v>90182.82</v>
          </cell>
          <cell r="AP4076">
            <v>175752.3</v>
          </cell>
          <cell r="AQ4076">
            <v>255248.68</v>
          </cell>
          <cell r="AR4076">
            <v>475606.85</v>
          </cell>
          <cell r="AS4076">
            <v>568591.67000000004</v>
          </cell>
          <cell r="AT4076">
            <v>669328.99</v>
          </cell>
          <cell r="AU4076">
            <v>777062.05</v>
          </cell>
          <cell r="AV4076">
            <v>886221.43</v>
          </cell>
          <cell r="AW4076">
            <v>1010427.47</v>
          </cell>
          <cell r="AX4076">
            <v>1147268.1499999999</v>
          </cell>
          <cell r="AY4076">
            <v>1331387.76</v>
          </cell>
          <cell r="AZ4076">
            <v>1496050.62</v>
          </cell>
          <cell r="BA4076">
            <v>128235.13</v>
          </cell>
          <cell r="BB4076">
            <v>242672.23</v>
          </cell>
          <cell r="BC4076">
            <v>416041.37</v>
          </cell>
          <cell r="BD4076">
            <v>0</v>
          </cell>
          <cell r="BE4076">
            <v>0</v>
          </cell>
          <cell r="BF4076">
            <v>0</v>
          </cell>
          <cell r="BG4076">
            <v>0</v>
          </cell>
          <cell r="BH4076">
            <v>0</v>
          </cell>
          <cell r="BI4076">
            <v>0</v>
          </cell>
          <cell r="BJ4076">
            <v>0</v>
          </cell>
          <cell r="BK4076">
            <v>0</v>
          </cell>
          <cell r="BL4076">
            <v>0</v>
          </cell>
        </row>
        <row r="4077">
          <cell r="B4077" t="str">
            <v>3.2.20.02.00001</v>
          </cell>
          <cell r="C4077" t="str">
            <v xml:space="preserve">FGTS                                              </v>
          </cell>
          <cell r="D4077">
            <v>5</v>
          </cell>
          <cell r="E4077">
            <v>0</v>
          </cell>
          <cell r="F4077">
            <v>0</v>
          </cell>
          <cell r="G4077">
            <v>0</v>
          </cell>
          <cell r="H4077">
            <v>0</v>
          </cell>
          <cell r="I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  <cell r="O4077">
            <v>0</v>
          </cell>
          <cell r="P4077">
            <v>0</v>
          </cell>
          <cell r="AO4077">
            <v>90182.82</v>
          </cell>
          <cell r="AP4077">
            <v>175752.3</v>
          </cell>
          <cell r="AQ4077">
            <v>255248.68</v>
          </cell>
          <cell r="AR4077">
            <v>475606.85</v>
          </cell>
          <cell r="AS4077">
            <v>568591.67000000004</v>
          </cell>
          <cell r="AT4077">
            <v>669328.99</v>
          </cell>
          <cell r="AU4077">
            <v>777062.05</v>
          </cell>
          <cell r="AV4077">
            <v>886221.43</v>
          </cell>
          <cell r="AW4077">
            <v>1010427.47</v>
          </cell>
          <cell r="AX4077">
            <v>1147268.1499999999</v>
          </cell>
          <cell r="AY4077">
            <v>1331387.76</v>
          </cell>
          <cell r="AZ4077">
            <v>1496050.62</v>
          </cell>
          <cell r="BA4077">
            <v>128235.13</v>
          </cell>
          <cell r="BB4077">
            <v>242672.23</v>
          </cell>
          <cell r="BC4077">
            <v>416041.37</v>
          </cell>
          <cell r="BD4077">
            <v>0</v>
          </cell>
          <cell r="BE4077">
            <v>0</v>
          </cell>
          <cell r="BF4077">
            <v>0</v>
          </cell>
          <cell r="BG4077">
            <v>0</v>
          </cell>
          <cell r="BH4077">
            <v>0</v>
          </cell>
          <cell r="BI4077">
            <v>0</v>
          </cell>
          <cell r="BJ4077">
            <v>0</v>
          </cell>
          <cell r="BK4077">
            <v>0</v>
          </cell>
          <cell r="BL4077">
            <v>0</v>
          </cell>
        </row>
        <row r="4078">
          <cell r="B4078" t="str">
            <v>3.2.20.03</v>
          </cell>
          <cell r="C4078" t="str">
            <v xml:space="preserve">PROVISAO DE FERIAS                                </v>
          </cell>
          <cell r="D4078">
            <v>4</v>
          </cell>
          <cell r="E4078">
            <v>0</v>
          </cell>
          <cell r="F4078">
            <v>0</v>
          </cell>
          <cell r="G4078">
            <v>0</v>
          </cell>
          <cell r="H4078">
            <v>0</v>
          </cell>
          <cell r="I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  <cell r="O4078">
            <v>0</v>
          </cell>
          <cell r="P4078">
            <v>0</v>
          </cell>
          <cell r="Q4078">
            <v>113709.56</v>
          </cell>
          <cell r="R4078">
            <v>182509.84</v>
          </cell>
          <cell r="S4078">
            <v>255446.73</v>
          </cell>
          <cell r="T4078">
            <v>324965.28000000003</v>
          </cell>
          <cell r="U4078">
            <v>392004.74</v>
          </cell>
          <cell r="V4078">
            <v>460273.95</v>
          </cell>
          <cell r="W4078">
            <v>610132.91</v>
          </cell>
          <cell r="X4078">
            <v>690805.25</v>
          </cell>
          <cell r="Y4078">
            <v>783107.98</v>
          </cell>
          <cell r="Z4078">
            <v>880025.17</v>
          </cell>
          <cell r="AA4078">
            <v>1053997.4099999999</v>
          </cell>
          <cell r="AB4078">
            <v>1012974.3</v>
          </cell>
          <cell r="AC4078">
            <v>64055.22</v>
          </cell>
          <cell r="AD4078">
            <v>133505.95000000001</v>
          </cell>
          <cell r="AE4078">
            <v>229999.4</v>
          </cell>
          <cell r="AF4078">
            <v>313980.53999999998</v>
          </cell>
          <cell r="AG4078">
            <v>416563.67</v>
          </cell>
          <cell r="AH4078">
            <v>470496.07</v>
          </cell>
          <cell r="AI4078">
            <v>569069.19999999995</v>
          </cell>
          <cell r="AJ4078">
            <v>668455.76</v>
          </cell>
          <cell r="AK4078">
            <v>762267.89</v>
          </cell>
          <cell r="AL4078">
            <v>859176.62</v>
          </cell>
          <cell r="AM4078">
            <v>1051425.1000000001</v>
          </cell>
          <cell r="AN4078">
            <v>1163514.54</v>
          </cell>
          <cell r="AO4078">
            <v>98412.87</v>
          </cell>
          <cell r="AP4078">
            <v>187489.59</v>
          </cell>
          <cell r="AQ4078">
            <v>288887.26</v>
          </cell>
          <cell r="AR4078">
            <v>520592.96</v>
          </cell>
          <cell r="AS4078">
            <v>631256.01</v>
          </cell>
          <cell r="AT4078">
            <v>729263.09</v>
          </cell>
          <cell r="AU4078">
            <v>851055.63</v>
          </cell>
          <cell r="AV4078">
            <v>972296.7</v>
          </cell>
          <cell r="AW4078">
            <v>1111871.94</v>
          </cell>
          <cell r="AX4078">
            <v>1259568.18</v>
          </cell>
          <cell r="AY4078">
            <v>1510963.64</v>
          </cell>
          <cell r="AZ4078">
            <v>1650283.94</v>
          </cell>
          <cell r="BA4078">
            <v>127587.13</v>
          </cell>
          <cell r="BB4078">
            <v>258586.67</v>
          </cell>
          <cell r="BC4078">
            <v>383624.16</v>
          </cell>
          <cell r="BD4078">
            <v>0</v>
          </cell>
          <cell r="BE4078">
            <v>0</v>
          </cell>
          <cell r="BF4078">
            <v>0</v>
          </cell>
          <cell r="BG4078">
            <v>0</v>
          </cell>
          <cell r="BH4078">
            <v>0</v>
          </cell>
          <cell r="BI4078">
            <v>0</v>
          </cell>
          <cell r="BJ4078">
            <v>0</v>
          </cell>
          <cell r="BK4078">
            <v>0</v>
          </cell>
          <cell r="BL4078">
            <v>0</v>
          </cell>
        </row>
        <row r="4079">
          <cell r="B4079" t="str">
            <v>3.2.20.03.00001</v>
          </cell>
          <cell r="C4079" t="str">
            <v xml:space="preserve">PROVISAO DE FERIAS                                </v>
          </cell>
          <cell r="D4079">
            <v>5</v>
          </cell>
          <cell r="E4079">
            <v>0</v>
          </cell>
          <cell r="F4079">
            <v>0</v>
          </cell>
          <cell r="G4079">
            <v>0</v>
          </cell>
          <cell r="H4079">
            <v>0</v>
          </cell>
          <cell r="I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  <cell r="AO4079">
            <v>98412.87</v>
          </cell>
          <cell r="AP4079">
            <v>187489.59</v>
          </cell>
          <cell r="AQ4079">
            <v>288887.26</v>
          </cell>
          <cell r="AR4079">
            <v>520592.96</v>
          </cell>
          <cell r="AS4079">
            <v>631256.01</v>
          </cell>
          <cell r="AT4079">
            <v>729263.09</v>
          </cell>
          <cell r="AU4079">
            <v>851055.63</v>
          </cell>
          <cell r="AV4079">
            <v>972296.7</v>
          </cell>
          <cell r="AW4079">
            <v>1111871.94</v>
          </cell>
          <cell r="AX4079">
            <v>1259568.18</v>
          </cell>
          <cell r="AY4079">
            <v>1510963.64</v>
          </cell>
          <cell r="AZ4079">
            <v>1650283.94</v>
          </cell>
          <cell r="BA4079">
            <v>127587.13</v>
          </cell>
          <cell r="BB4079">
            <v>258586.67</v>
          </cell>
          <cell r="BC4079">
            <v>383624.16</v>
          </cell>
          <cell r="BD4079">
            <v>0</v>
          </cell>
          <cell r="BE4079">
            <v>0</v>
          </cell>
          <cell r="BF4079">
            <v>0</v>
          </cell>
          <cell r="BG4079">
            <v>0</v>
          </cell>
          <cell r="BH4079">
            <v>0</v>
          </cell>
          <cell r="BI4079">
            <v>0</v>
          </cell>
          <cell r="BJ4079">
            <v>0</v>
          </cell>
          <cell r="BK4079">
            <v>0</v>
          </cell>
          <cell r="BL4079">
            <v>0</v>
          </cell>
        </row>
        <row r="4080">
          <cell r="B4080" t="str">
            <v>3.2.20.04</v>
          </cell>
          <cell r="C4080" t="str">
            <v xml:space="preserve">PROVISAO 13 SALARIO                               </v>
          </cell>
          <cell r="D4080">
            <v>4</v>
          </cell>
          <cell r="E4080">
            <v>0</v>
          </cell>
          <cell r="F4080">
            <v>0</v>
          </cell>
          <cell r="G4080">
            <v>0</v>
          </cell>
          <cell r="H4080">
            <v>0</v>
          </cell>
          <cell r="I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  <cell r="O4080">
            <v>0</v>
          </cell>
          <cell r="P4080">
            <v>0</v>
          </cell>
          <cell r="Q4080">
            <v>60554.45</v>
          </cell>
          <cell r="R4080">
            <v>117187.82</v>
          </cell>
          <cell r="S4080">
            <v>170807.15</v>
          </cell>
          <cell r="T4080">
            <v>223453.68</v>
          </cell>
          <cell r="U4080">
            <v>274745.09000000003</v>
          </cell>
          <cell r="V4080">
            <v>325593.48</v>
          </cell>
          <cell r="W4080">
            <v>413085.79</v>
          </cell>
          <cell r="X4080">
            <v>478692.85</v>
          </cell>
          <cell r="Y4080">
            <v>547070.59</v>
          </cell>
          <cell r="Z4080">
            <v>613432.51</v>
          </cell>
          <cell r="AA4080">
            <v>735480.45</v>
          </cell>
          <cell r="AB4080">
            <v>804024.16</v>
          </cell>
          <cell r="AC4080">
            <v>64797.99</v>
          </cell>
          <cell r="AD4080">
            <v>129876.1</v>
          </cell>
          <cell r="AE4080">
            <v>198223.64</v>
          </cell>
          <cell r="AF4080">
            <v>259920.71</v>
          </cell>
          <cell r="AG4080">
            <v>326018.98</v>
          </cell>
          <cell r="AH4080">
            <v>382826.83</v>
          </cell>
          <cell r="AI4080">
            <v>459128.71</v>
          </cell>
          <cell r="AJ4080">
            <v>535035.96</v>
          </cell>
          <cell r="AK4080">
            <v>608704.1</v>
          </cell>
          <cell r="AL4080">
            <v>681548.01</v>
          </cell>
          <cell r="AM4080">
            <v>813212.98</v>
          </cell>
          <cell r="AN4080">
            <v>879935.57</v>
          </cell>
          <cell r="AO4080">
            <v>70214.509999999995</v>
          </cell>
          <cell r="AP4080">
            <v>139503.13</v>
          </cell>
          <cell r="AQ4080">
            <v>211703.45</v>
          </cell>
          <cell r="AR4080">
            <v>321972.90999999997</v>
          </cell>
          <cell r="AS4080">
            <v>401283.17</v>
          </cell>
          <cell r="AT4080">
            <v>477206.17</v>
          </cell>
          <cell r="AU4080">
            <v>568388.35</v>
          </cell>
          <cell r="AV4080">
            <v>658002.61</v>
          </cell>
          <cell r="AW4080">
            <v>761573.41</v>
          </cell>
          <cell r="AX4080">
            <v>868098.37</v>
          </cell>
          <cell r="AY4080">
            <v>1040200.38</v>
          </cell>
          <cell r="AZ4080">
            <v>1148579.28</v>
          </cell>
          <cell r="BA4080">
            <v>98560.51</v>
          </cell>
          <cell r="BB4080">
            <v>197612.2</v>
          </cell>
          <cell r="BC4080">
            <v>289627.32</v>
          </cell>
          <cell r="BD4080">
            <v>0</v>
          </cell>
          <cell r="BE4080">
            <v>0</v>
          </cell>
          <cell r="BF4080">
            <v>0</v>
          </cell>
          <cell r="BG4080">
            <v>0</v>
          </cell>
          <cell r="BH4080">
            <v>0</v>
          </cell>
          <cell r="BI4080">
            <v>0</v>
          </cell>
          <cell r="BJ4080">
            <v>0</v>
          </cell>
          <cell r="BK4080">
            <v>0</v>
          </cell>
          <cell r="BL4080">
            <v>0</v>
          </cell>
        </row>
        <row r="4081">
          <cell r="B4081" t="str">
            <v>3.2.20.04.00001</v>
          </cell>
          <cell r="C4081" t="str">
            <v xml:space="preserve">PROVISAO 13 SALARIO                               </v>
          </cell>
          <cell r="D4081">
            <v>5</v>
          </cell>
          <cell r="E4081">
            <v>0</v>
          </cell>
          <cell r="F4081">
            <v>0</v>
          </cell>
          <cell r="G4081">
            <v>0</v>
          </cell>
          <cell r="H4081">
            <v>0</v>
          </cell>
          <cell r="I4081">
            <v>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  <cell r="AO4081">
            <v>70214.509999999995</v>
          </cell>
          <cell r="AP4081">
            <v>139503.13</v>
          </cell>
          <cell r="AQ4081">
            <v>211703.45</v>
          </cell>
          <cell r="AR4081">
            <v>321972.90999999997</v>
          </cell>
          <cell r="AS4081">
            <v>401283.17</v>
          </cell>
          <cell r="AT4081">
            <v>477206.17</v>
          </cell>
          <cell r="AU4081">
            <v>568388.35</v>
          </cell>
          <cell r="AV4081">
            <v>658002.61</v>
          </cell>
          <cell r="AW4081">
            <v>761573.41</v>
          </cell>
          <cell r="AX4081">
            <v>868098.37</v>
          </cell>
          <cell r="AY4081">
            <v>1040200.38</v>
          </cell>
          <cell r="AZ4081">
            <v>1148579.28</v>
          </cell>
          <cell r="BA4081">
            <v>98560.51</v>
          </cell>
          <cell r="BB4081">
            <v>197612.2</v>
          </cell>
          <cell r="BC4081">
            <v>289627.32</v>
          </cell>
          <cell r="BD4081">
            <v>0</v>
          </cell>
          <cell r="BE4081">
            <v>0</v>
          </cell>
          <cell r="BF4081">
            <v>0</v>
          </cell>
          <cell r="BG4081">
            <v>0</v>
          </cell>
          <cell r="BH4081">
            <v>0</v>
          </cell>
          <cell r="BI4081">
            <v>0</v>
          </cell>
          <cell r="BJ4081">
            <v>0</v>
          </cell>
          <cell r="BK4081">
            <v>0</v>
          </cell>
          <cell r="BL4081">
            <v>0</v>
          </cell>
        </row>
        <row r="4082">
          <cell r="A4082">
            <v>64</v>
          </cell>
          <cell r="B4082" t="str">
            <v>3.2.25</v>
          </cell>
          <cell r="C4082" t="str">
            <v xml:space="preserve">BENEFICIOS                                        </v>
          </cell>
          <cell r="D4082">
            <v>3</v>
          </cell>
          <cell r="E4082">
            <v>0</v>
          </cell>
          <cell r="F4082">
            <v>0</v>
          </cell>
          <cell r="G4082">
            <v>0</v>
          </cell>
          <cell r="H4082">
            <v>0</v>
          </cell>
          <cell r="I4082">
            <v>0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  <cell r="Q4082">
            <v>206135.87</v>
          </cell>
          <cell r="R4082">
            <v>371992.12</v>
          </cell>
          <cell r="S4082">
            <v>553057.35</v>
          </cell>
          <cell r="T4082">
            <v>719353.09</v>
          </cell>
          <cell r="U4082">
            <v>890740.81</v>
          </cell>
          <cell r="V4082">
            <v>1057130.07</v>
          </cell>
          <cell r="W4082">
            <v>1217208.68</v>
          </cell>
          <cell r="X4082">
            <v>2037045.16</v>
          </cell>
          <cell r="Y4082">
            <v>2464901.8199999998</v>
          </cell>
          <cell r="Z4082">
            <v>2731466.63</v>
          </cell>
          <cell r="AA4082">
            <v>2964174.62</v>
          </cell>
          <cell r="AB4082">
            <v>3240095.85</v>
          </cell>
          <cell r="AC4082">
            <v>223450.57</v>
          </cell>
          <cell r="AD4082">
            <v>426438.54</v>
          </cell>
          <cell r="AE4082">
            <v>617139.93000000005</v>
          </cell>
          <cell r="AF4082">
            <v>861419.57</v>
          </cell>
          <cell r="AG4082">
            <v>1093069.75</v>
          </cell>
          <cell r="AH4082">
            <v>1314857.3</v>
          </cell>
          <cell r="AI4082">
            <v>1540266.73</v>
          </cell>
          <cell r="AJ4082">
            <v>2552268.35</v>
          </cell>
          <cell r="AK4082">
            <v>2803443.98</v>
          </cell>
          <cell r="AL4082">
            <v>3143533.49</v>
          </cell>
          <cell r="AM4082">
            <v>3418169.43</v>
          </cell>
          <cell r="AN4082">
            <v>3720175.08</v>
          </cell>
          <cell r="AO4082">
            <v>278798.46999999997</v>
          </cell>
          <cell r="AP4082">
            <v>530943.13</v>
          </cell>
          <cell r="AQ4082">
            <v>820860.69</v>
          </cell>
          <cell r="AR4082">
            <v>1095345.32</v>
          </cell>
          <cell r="AS4082">
            <v>1354821.87</v>
          </cell>
          <cell r="AT4082">
            <v>1604772.95</v>
          </cell>
          <cell r="AU4082">
            <v>1977877.45</v>
          </cell>
          <cell r="AV4082">
            <v>3086285.54</v>
          </cell>
          <cell r="AW4082">
            <v>3481314.64</v>
          </cell>
          <cell r="AX4082">
            <v>3907226.42</v>
          </cell>
          <cell r="AY4082">
            <v>4287363.6500000004</v>
          </cell>
          <cell r="AZ4082">
            <v>10473505.07</v>
          </cell>
          <cell r="BA4082">
            <v>369410.18999999948</v>
          </cell>
          <cell r="BB4082">
            <v>732010.70999999903</v>
          </cell>
          <cell r="BC4082">
            <v>992861.4</v>
          </cell>
          <cell r="BD4082">
            <v>0</v>
          </cell>
          <cell r="BE4082">
            <v>0</v>
          </cell>
          <cell r="BF4082">
            <v>0</v>
          </cell>
          <cell r="BG4082">
            <v>0</v>
          </cell>
          <cell r="BH4082">
            <v>0</v>
          </cell>
          <cell r="BI4082">
            <v>0</v>
          </cell>
          <cell r="BJ4082">
            <v>0</v>
          </cell>
          <cell r="BK4082">
            <v>0</v>
          </cell>
          <cell r="BL4082">
            <v>0</v>
          </cell>
        </row>
        <row r="4083">
          <cell r="B4083" t="str">
            <v>3.2.25.01</v>
          </cell>
          <cell r="C4083" t="str">
            <v xml:space="preserve">ASSIST. MEDICA                                    </v>
          </cell>
          <cell r="D4083">
            <v>4</v>
          </cell>
          <cell r="E4083">
            <v>0</v>
          </cell>
          <cell r="F4083">
            <v>0</v>
          </cell>
          <cell r="G4083">
            <v>0</v>
          </cell>
          <cell r="H4083">
            <v>0</v>
          </cell>
          <cell r="I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  <cell r="Q4083">
            <v>56133.67</v>
          </cell>
          <cell r="R4083">
            <v>112597.18</v>
          </cell>
          <cell r="S4083">
            <v>174622.01</v>
          </cell>
          <cell r="T4083">
            <v>236278.78</v>
          </cell>
          <cell r="U4083">
            <v>296172.07</v>
          </cell>
          <cell r="V4083">
            <v>352803.53</v>
          </cell>
          <cell r="W4083">
            <v>393326.86</v>
          </cell>
          <cell r="X4083">
            <v>483053.54</v>
          </cell>
          <cell r="Y4083">
            <v>553078.11</v>
          </cell>
          <cell r="Z4083">
            <v>633240.85</v>
          </cell>
          <cell r="AA4083">
            <v>730241.21</v>
          </cell>
          <cell r="AB4083">
            <v>833249.42</v>
          </cell>
          <cell r="AC4083">
            <v>80959.5</v>
          </cell>
          <cell r="AD4083">
            <v>159042.73000000001</v>
          </cell>
          <cell r="AE4083">
            <v>232079.35999999999</v>
          </cell>
          <cell r="AF4083">
            <v>328018.2</v>
          </cell>
          <cell r="AG4083">
            <v>427190.27</v>
          </cell>
          <cell r="AH4083">
            <v>526302.71999999997</v>
          </cell>
          <cell r="AI4083">
            <v>596299.44999999995</v>
          </cell>
          <cell r="AJ4083">
            <v>778409.1</v>
          </cell>
          <cell r="AK4083">
            <v>857644.33</v>
          </cell>
          <cell r="AL4083">
            <v>994429.12</v>
          </cell>
          <cell r="AM4083">
            <v>1089609.26</v>
          </cell>
          <cell r="AN4083">
            <v>1197489.08</v>
          </cell>
          <cell r="AO4083">
            <v>133226.87</v>
          </cell>
          <cell r="AP4083">
            <v>243457.19</v>
          </cell>
          <cell r="AQ4083">
            <v>376159.98</v>
          </cell>
          <cell r="AR4083">
            <v>506216.92</v>
          </cell>
          <cell r="AS4083">
            <v>614625.31999999995</v>
          </cell>
          <cell r="AT4083">
            <v>712965.67</v>
          </cell>
          <cell r="AU4083">
            <v>848065.49</v>
          </cell>
          <cell r="AV4083">
            <v>966359.3</v>
          </cell>
          <cell r="AW4083">
            <v>1130553.5900000001</v>
          </cell>
          <cell r="AX4083">
            <v>1281624.3600000001</v>
          </cell>
          <cell r="AY4083">
            <v>1419114.07</v>
          </cell>
          <cell r="AZ4083">
            <v>1597673.91</v>
          </cell>
          <cell r="BA4083">
            <v>139620.23000000001</v>
          </cell>
          <cell r="BB4083">
            <v>303785.39</v>
          </cell>
          <cell r="BC4083">
            <v>475976.24</v>
          </cell>
          <cell r="BD4083">
            <v>0</v>
          </cell>
          <cell r="BE4083">
            <v>0</v>
          </cell>
          <cell r="BF4083">
            <v>0</v>
          </cell>
          <cell r="BG4083">
            <v>0</v>
          </cell>
          <cell r="BH4083">
            <v>0</v>
          </cell>
          <cell r="BI4083">
            <v>0</v>
          </cell>
          <cell r="BJ4083">
            <v>0</v>
          </cell>
          <cell r="BK4083">
            <v>0</v>
          </cell>
          <cell r="BL4083">
            <v>0</v>
          </cell>
        </row>
        <row r="4084">
          <cell r="B4084" t="str">
            <v>3.2.25.01.00001</v>
          </cell>
          <cell r="C4084" t="str">
            <v xml:space="preserve">ASSIST. MEDICA                                    </v>
          </cell>
          <cell r="D4084">
            <v>5</v>
          </cell>
          <cell r="E4084">
            <v>0</v>
          </cell>
          <cell r="F4084">
            <v>0</v>
          </cell>
          <cell r="G4084">
            <v>0</v>
          </cell>
          <cell r="H4084">
            <v>0</v>
          </cell>
          <cell r="I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AO4084">
            <v>133226.87</v>
          </cell>
          <cell r="AP4084">
            <v>243457.19</v>
          </cell>
          <cell r="AQ4084">
            <v>376159.98</v>
          </cell>
          <cell r="AR4084">
            <v>506216.92</v>
          </cell>
          <cell r="AS4084">
            <v>614625.31999999995</v>
          </cell>
          <cell r="AT4084">
            <v>712965.67</v>
          </cell>
          <cell r="AU4084">
            <v>848065.49</v>
          </cell>
          <cell r="AV4084">
            <v>966359.3</v>
          </cell>
          <cell r="AW4084">
            <v>1130553.5900000001</v>
          </cell>
          <cell r="AX4084">
            <v>1281624.3600000001</v>
          </cell>
          <cell r="AY4084">
            <v>1419114.07</v>
          </cell>
          <cell r="AZ4084">
            <v>1597673.91</v>
          </cell>
          <cell r="BA4084">
            <v>139620.23000000001</v>
          </cell>
          <cell r="BB4084">
            <v>303785.39</v>
          </cell>
          <cell r="BC4084">
            <v>475976.24</v>
          </cell>
          <cell r="BD4084">
            <v>0</v>
          </cell>
          <cell r="BE4084">
            <v>0</v>
          </cell>
          <cell r="BF4084">
            <v>0</v>
          </cell>
          <cell r="BG4084">
            <v>0</v>
          </cell>
          <cell r="BH4084">
            <v>0</v>
          </cell>
          <cell r="BI4084">
            <v>0</v>
          </cell>
          <cell r="BJ4084">
            <v>0</v>
          </cell>
          <cell r="BK4084">
            <v>0</v>
          </cell>
          <cell r="BL4084">
            <v>0</v>
          </cell>
        </row>
        <row r="4085">
          <cell r="B4085" t="str">
            <v>3.2.25.02</v>
          </cell>
          <cell r="C4085" t="str">
            <v xml:space="preserve">P.A.T.                                            </v>
          </cell>
          <cell r="D4085">
            <v>4</v>
          </cell>
          <cell r="E4085">
            <v>0</v>
          </cell>
          <cell r="F4085">
            <v>0</v>
          </cell>
          <cell r="G4085">
            <v>0</v>
          </cell>
          <cell r="H4085">
            <v>0</v>
          </cell>
          <cell r="I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  <cell r="O4085">
            <v>0</v>
          </cell>
          <cell r="P4085">
            <v>0</v>
          </cell>
          <cell r="Q4085">
            <v>107072.87</v>
          </cell>
          <cell r="R4085">
            <v>188287.32</v>
          </cell>
          <cell r="S4085">
            <v>279153.07</v>
          </cell>
          <cell r="T4085">
            <v>351841.9</v>
          </cell>
          <cell r="U4085">
            <v>429328.09</v>
          </cell>
          <cell r="V4085">
            <v>496195.57</v>
          </cell>
          <cell r="W4085">
            <v>580584.94999999995</v>
          </cell>
          <cell r="X4085">
            <v>680832.41</v>
          </cell>
          <cell r="Y4085">
            <v>763982.96</v>
          </cell>
          <cell r="Z4085">
            <v>867814.26</v>
          </cell>
          <cell r="AA4085">
            <v>949723.69</v>
          </cell>
          <cell r="AB4085">
            <v>1032760.57</v>
          </cell>
          <cell r="AC4085">
            <v>85147.73</v>
          </cell>
          <cell r="AD4085">
            <v>157526.48000000001</v>
          </cell>
          <cell r="AE4085">
            <v>233107.25</v>
          </cell>
          <cell r="AF4085">
            <v>326632.96000000002</v>
          </cell>
          <cell r="AG4085">
            <v>403168.18</v>
          </cell>
          <cell r="AH4085">
            <v>483814.18</v>
          </cell>
          <cell r="AI4085">
            <v>566139.68999999994</v>
          </cell>
          <cell r="AJ4085">
            <v>705421.74</v>
          </cell>
          <cell r="AK4085">
            <v>808635.61</v>
          </cell>
          <cell r="AL4085">
            <v>924292.9</v>
          </cell>
          <cell r="AM4085">
            <v>1021721.15</v>
          </cell>
          <cell r="AN4085">
            <v>1114013.6000000001</v>
          </cell>
          <cell r="AO4085">
            <v>80061.460000000006</v>
          </cell>
          <cell r="AP4085">
            <v>159071.01</v>
          </cell>
          <cell r="AQ4085">
            <v>238432.97</v>
          </cell>
          <cell r="AR4085">
            <v>319413.46000000002</v>
          </cell>
          <cell r="AS4085">
            <v>419827.78</v>
          </cell>
          <cell r="AT4085">
            <v>517714.44</v>
          </cell>
          <cell r="AU4085">
            <v>627440.03</v>
          </cell>
          <cell r="AV4085">
            <v>747620.46</v>
          </cell>
          <cell r="AW4085">
            <v>887078.55</v>
          </cell>
          <cell r="AX4085">
            <v>1042199.47</v>
          </cell>
          <cell r="AY4085">
            <v>1193528.08</v>
          </cell>
          <cell r="AZ4085">
            <v>1338421.8400000001</v>
          </cell>
          <cell r="BA4085">
            <v>130262.02</v>
          </cell>
          <cell r="BB4085">
            <v>234537.66</v>
          </cell>
          <cell r="BC4085">
            <v>369272.82</v>
          </cell>
          <cell r="BD4085">
            <v>0</v>
          </cell>
          <cell r="BE4085">
            <v>0</v>
          </cell>
          <cell r="BF4085">
            <v>0</v>
          </cell>
          <cell r="BG4085">
            <v>0</v>
          </cell>
          <cell r="BH4085">
            <v>0</v>
          </cell>
          <cell r="BI4085">
            <v>0</v>
          </cell>
          <cell r="BJ4085">
            <v>0</v>
          </cell>
          <cell r="BK4085">
            <v>0</v>
          </cell>
          <cell r="BL4085">
            <v>0</v>
          </cell>
        </row>
        <row r="4086">
          <cell r="B4086" t="str">
            <v>3.2.25.02.00001</v>
          </cell>
          <cell r="C4086" t="str">
            <v xml:space="preserve">P.A.T.                                            </v>
          </cell>
          <cell r="D4086">
            <v>5</v>
          </cell>
          <cell r="E4086">
            <v>0</v>
          </cell>
          <cell r="F4086">
            <v>0</v>
          </cell>
          <cell r="G4086">
            <v>0</v>
          </cell>
          <cell r="H4086">
            <v>0</v>
          </cell>
          <cell r="I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AO4086">
            <v>80061.460000000006</v>
          </cell>
          <cell r="AP4086">
            <v>159071.01</v>
          </cell>
          <cell r="AQ4086">
            <v>238432.97</v>
          </cell>
          <cell r="AR4086">
            <v>319413.46000000002</v>
          </cell>
          <cell r="AS4086">
            <v>419827.78</v>
          </cell>
          <cell r="AT4086">
            <v>517714.44</v>
          </cell>
          <cell r="AU4086">
            <v>627440.03</v>
          </cell>
          <cell r="AV4086">
            <v>747620.46</v>
          </cell>
          <cell r="AW4086">
            <v>887078.55</v>
          </cell>
          <cell r="AX4086">
            <v>1042199.47</v>
          </cell>
          <cell r="AY4086">
            <v>1193528.08</v>
          </cell>
          <cell r="AZ4086">
            <v>1338421.8400000001</v>
          </cell>
          <cell r="BA4086">
            <v>130262.02</v>
          </cell>
          <cell r="BB4086">
            <v>234537.66</v>
          </cell>
          <cell r="BC4086">
            <v>369272.82</v>
          </cell>
          <cell r="BD4086">
            <v>0</v>
          </cell>
          <cell r="BE4086">
            <v>0</v>
          </cell>
          <cell r="BF4086">
            <v>0</v>
          </cell>
          <cell r="BG4086">
            <v>0</v>
          </cell>
          <cell r="BH4086">
            <v>0</v>
          </cell>
          <cell r="BI4086">
            <v>0</v>
          </cell>
          <cell r="BJ4086">
            <v>0</v>
          </cell>
          <cell r="BK4086">
            <v>0</v>
          </cell>
          <cell r="BL4086">
            <v>0</v>
          </cell>
        </row>
        <row r="4087">
          <cell r="B4087" t="str">
            <v>3.2.25.03</v>
          </cell>
          <cell r="C4087" t="str">
            <v xml:space="preserve">VALE TRANSPORTE                                   </v>
          </cell>
          <cell r="D4087">
            <v>4</v>
          </cell>
          <cell r="E4087">
            <v>0</v>
          </cell>
          <cell r="F4087">
            <v>0</v>
          </cell>
          <cell r="G4087">
            <v>0</v>
          </cell>
          <cell r="H4087">
            <v>0</v>
          </cell>
          <cell r="I4087">
            <v>0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  <cell r="O4087">
            <v>0</v>
          </cell>
          <cell r="P4087">
            <v>0</v>
          </cell>
          <cell r="Q4087">
            <v>36615.599999999999</v>
          </cell>
          <cell r="R4087">
            <v>64963.49</v>
          </cell>
          <cell r="S4087">
            <v>92222.18</v>
          </cell>
          <cell r="T4087">
            <v>121982.18</v>
          </cell>
          <cell r="U4087">
            <v>153301.68</v>
          </cell>
          <cell r="V4087">
            <v>181118.84</v>
          </cell>
          <cell r="W4087">
            <v>212527.12</v>
          </cell>
          <cell r="X4087">
            <v>244956.71</v>
          </cell>
          <cell r="Y4087">
            <v>352238.22</v>
          </cell>
          <cell r="Z4087">
            <v>409725.69</v>
          </cell>
          <cell r="AA4087">
            <v>454785.59</v>
          </cell>
          <cell r="AB4087">
            <v>479454.33</v>
          </cell>
          <cell r="AC4087">
            <v>42190.57</v>
          </cell>
          <cell r="AD4087">
            <v>77643.399999999994</v>
          </cell>
          <cell r="AE4087">
            <v>114144.18</v>
          </cell>
          <cell r="AF4087">
            <v>153249.82</v>
          </cell>
          <cell r="AG4087">
            <v>195358.61</v>
          </cell>
          <cell r="AH4087">
            <v>230035.59</v>
          </cell>
          <cell r="AI4087">
            <v>280199.09999999998</v>
          </cell>
          <cell r="AJ4087">
            <v>329878.68</v>
          </cell>
          <cell r="AK4087">
            <v>379514.79</v>
          </cell>
          <cell r="AL4087">
            <v>437164.16</v>
          </cell>
          <cell r="AM4087">
            <v>487745.69</v>
          </cell>
          <cell r="AN4087">
            <v>534800.43000000005</v>
          </cell>
          <cell r="AO4087">
            <v>32103.4</v>
          </cell>
          <cell r="AP4087">
            <v>66179.63</v>
          </cell>
          <cell r="AQ4087">
            <v>102403.46</v>
          </cell>
          <cell r="AR4087">
            <v>134702.62</v>
          </cell>
          <cell r="AS4087">
            <v>162444.59</v>
          </cell>
          <cell r="AT4087">
            <v>190961.57</v>
          </cell>
          <cell r="AU4087">
            <v>232088.4</v>
          </cell>
          <cell r="AV4087">
            <v>267890.71000000002</v>
          </cell>
          <cell r="AW4087">
            <v>305935.34999999998</v>
          </cell>
          <cell r="AX4087">
            <v>375609.56</v>
          </cell>
          <cell r="AY4087">
            <v>423096.81</v>
          </cell>
          <cell r="AZ4087">
            <v>502366.73</v>
          </cell>
          <cell r="BA4087">
            <v>57604.1</v>
          </cell>
          <cell r="BB4087">
            <v>115533.33</v>
          </cell>
          <cell r="BC4087">
            <v>169859.96</v>
          </cell>
          <cell r="BD4087">
            <v>0</v>
          </cell>
          <cell r="BE4087">
            <v>0</v>
          </cell>
          <cell r="BF4087">
            <v>0</v>
          </cell>
          <cell r="BG4087">
            <v>0</v>
          </cell>
          <cell r="BH4087">
            <v>0</v>
          </cell>
          <cell r="BI4087">
            <v>0</v>
          </cell>
          <cell r="BJ4087">
            <v>0</v>
          </cell>
          <cell r="BK4087">
            <v>0</v>
          </cell>
          <cell r="BL4087">
            <v>0</v>
          </cell>
        </row>
        <row r="4088">
          <cell r="B4088" t="str">
            <v>3.2.25.03.00001</v>
          </cell>
          <cell r="C4088" t="str">
            <v xml:space="preserve">VALE TRANSPORTE                                   </v>
          </cell>
          <cell r="D4088">
            <v>5</v>
          </cell>
          <cell r="E4088">
            <v>0</v>
          </cell>
          <cell r="F4088">
            <v>0</v>
          </cell>
          <cell r="G4088">
            <v>0</v>
          </cell>
          <cell r="H4088">
            <v>0</v>
          </cell>
          <cell r="I4088">
            <v>0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>
            <v>0</v>
          </cell>
          <cell r="O4088">
            <v>0</v>
          </cell>
          <cell r="P4088">
            <v>0</v>
          </cell>
          <cell r="AO4088">
            <v>32103.4</v>
          </cell>
          <cell r="AP4088">
            <v>66179.63</v>
          </cell>
          <cell r="AQ4088">
            <v>102403.46</v>
          </cell>
          <cell r="AR4088">
            <v>134702.62</v>
          </cell>
          <cell r="AS4088">
            <v>162444.59</v>
          </cell>
          <cell r="AT4088">
            <v>190961.57</v>
          </cell>
          <cell r="AU4088">
            <v>232088.4</v>
          </cell>
          <cell r="AV4088">
            <v>267890.71000000002</v>
          </cell>
          <cell r="AW4088">
            <v>305935.34999999998</v>
          </cell>
          <cell r="AX4088">
            <v>375609.56</v>
          </cell>
          <cell r="AY4088">
            <v>423096.81</v>
          </cell>
          <cell r="AZ4088">
            <v>502366.73</v>
          </cell>
          <cell r="BA4088">
            <v>57604.1</v>
          </cell>
          <cell r="BB4088">
            <v>115533.33</v>
          </cell>
          <cell r="BC4088">
            <v>169859.96</v>
          </cell>
          <cell r="BD4088">
            <v>0</v>
          </cell>
          <cell r="BE4088">
            <v>0</v>
          </cell>
          <cell r="BF4088">
            <v>0</v>
          </cell>
          <cell r="BG4088">
            <v>0</v>
          </cell>
          <cell r="BH4088">
            <v>0</v>
          </cell>
          <cell r="BI4088">
            <v>0</v>
          </cell>
          <cell r="BJ4088">
            <v>0</v>
          </cell>
          <cell r="BK4088">
            <v>0</v>
          </cell>
          <cell r="BL4088">
            <v>0</v>
          </cell>
        </row>
        <row r="4089">
          <cell r="B4089" t="str">
            <v>3.2.25.04</v>
          </cell>
          <cell r="C4089" t="str">
            <v xml:space="preserve">CANTINA                                           </v>
          </cell>
          <cell r="D4089">
            <v>4</v>
          </cell>
          <cell r="E4089">
            <v>0</v>
          </cell>
          <cell r="F4089">
            <v>0</v>
          </cell>
          <cell r="G4089">
            <v>0</v>
          </cell>
          <cell r="H4089">
            <v>0</v>
          </cell>
          <cell r="I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  <cell r="Q4089">
            <v>6275.33</v>
          </cell>
          <cell r="R4089">
            <v>6030.73</v>
          </cell>
          <cell r="S4089">
            <v>6881.69</v>
          </cell>
          <cell r="T4089">
            <v>9071.83</v>
          </cell>
          <cell r="U4089">
            <v>11760.57</v>
          </cell>
          <cell r="V4089">
            <v>26833.73</v>
          </cell>
          <cell r="W4089">
            <v>30591.35</v>
          </cell>
          <cell r="X4089">
            <v>45612.38</v>
          </cell>
          <cell r="Y4089">
            <v>213012.41</v>
          </cell>
          <cell r="Z4089">
            <v>238095.71</v>
          </cell>
          <cell r="AA4089">
            <v>246834.01</v>
          </cell>
          <cell r="AB4089">
            <v>308341.81</v>
          </cell>
          <cell r="AC4089">
            <v>15152.77</v>
          </cell>
          <cell r="AD4089">
            <v>32225.93</v>
          </cell>
          <cell r="AE4089">
            <v>37809.14</v>
          </cell>
          <cell r="AF4089">
            <v>53518.59</v>
          </cell>
          <cell r="AG4089">
            <v>67352.69</v>
          </cell>
          <cell r="AH4089">
            <v>74704.81</v>
          </cell>
          <cell r="AI4089">
            <v>97628.49</v>
          </cell>
          <cell r="AJ4089">
            <v>114462.55</v>
          </cell>
          <cell r="AK4089">
            <v>133552.97</v>
          </cell>
          <cell r="AL4089">
            <v>163551.03</v>
          </cell>
          <cell r="AM4089">
            <v>194997.05</v>
          </cell>
          <cell r="AN4089">
            <v>249775.69</v>
          </cell>
          <cell r="AO4089">
            <v>33406.74</v>
          </cell>
          <cell r="AP4089">
            <v>62235.3</v>
          </cell>
          <cell r="AQ4089">
            <v>103864.28</v>
          </cell>
          <cell r="AR4089">
            <v>135012.32</v>
          </cell>
          <cell r="AS4089">
            <v>157924.18</v>
          </cell>
          <cell r="AT4089">
            <v>183131.27</v>
          </cell>
          <cell r="AU4089">
            <v>216375.8</v>
          </cell>
          <cell r="AV4089">
            <v>265061.69</v>
          </cell>
          <cell r="AW4089">
            <v>317493.77</v>
          </cell>
          <cell r="AX4089">
            <v>367539.65</v>
          </cell>
          <cell r="AY4089">
            <v>411371.31</v>
          </cell>
          <cell r="AZ4089">
            <v>472181.14</v>
          </cell>
          <cell r="BA4089">
            <v>41923.839999999997</v>
          </cell>
          <cell r="BB4089">
            <v>78154.33</v>
          </cell>
          <cell r="BC4089">
            <v>117490.38</v>
          </cell>
          <cell r="BD4089">
            <v>0</v>
          </cell>
          <cell r="BE4089">
            <v>0</v>
          </cell>
          <cell r="BF4089">
            <v>0</v>
          </cell>
          <cell r="BG4089">
            <v>0</v>
          </cell>
          <cell r="BH4089">
            <v>0</v>
          </cell>
          <cell r="BI4089">
            <v>0</v>
          </cell>
          <cell r="BJ4089">
            <v>0</v>
          </cell>
          <cell r="BK4089">
            <v>0</v>
          </cell>
          <cell r="BL4089">
            <v>0</v>
          </cell>
        </row>
        <row r="4090">
          <cell r="B4090" t="str">
            <v>3.2.25.04.00001</v>
          </cell>
          <cell r="C4090" t="str">
            <v xml:space="preserve">CANTINA                                           </v>
          </cell>
          <cell r="D4090">
            <v>5</v>
          </cell>
          <cell r="E4090">
            <v>0</v>
          </cell>
          <cell r="F4090">
            <v>0</v>
          </cell>
          <cell r="G4090">
            <v>0</v>
          </cell>
          <cell r="H4090">
            <v>0</v>
          </cell>
          <cell r="I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  <cell r="O4090">
            <v>0</v>
          </cell>
          <cell r="P4090">
            <v>0</v>
          </cell>
          <cell r="AO4090">
            <v>33406.74</v>
          </cell>
          <cell r="AP4090">
            <v>62235.3</v>
          </cell>
          <cell r="AQ4090">
            <v>103864.28</v>
          </cell>
          <cell r="AR4090">
            <v>135012.32</v>
          </cell>
          <cell r="AS4090">
            <v>157924.18</v>
          </cell>
          <cell r="AT4090">
            <v>183131.27</v>
          </cell>
          <cell r="AU4090">
            <v>216375.8</v>
          </cell>
          <cell r="AV4090">
            <v>265061.69</v>
          </cell>
          <cell r="AW4090">
            <v>317493.77</v>
          </cell>
          <cell r="AX4090">
            <v>367539.65</v>
          </cell>
          <cell r="AY4090">
            <v>411371.31</v>
          </cell>
          <cell r="AZ4090">
            <v>472181.14</v>
          </cell>
          <cell r="BA4090">
            <v>41923.839999999997</v>
          </cell>
          <cell r="BB4090">
            <v>78154.33</v>
          </cell>
          <cell r="BC4090">
            <v>117490.38</v>
          </cell>
          <cell r="BD4090">
            <v>0</v>
          </cell>
          <cell r="BE4090">
            <v>0</v>
          </cell>
          <cell r="BF4090">
            <v>0</v>
          </cell>
          <cell r="BG4090">
            <v>0</v>
          </cell>
          <cell r="BH4090">
            <v>0</v>
          </cell>
          <cell r="BI4090">
            <v>0</v>
          </cell>
          <cell r="BJ4090">
            <v>0</v>
          </cell>
          <cell r="BK4090">
            <v>0</v>
          </cell>
          <cell r="BL4090">
            <v>0</v>
          </cell>
        </row>
        <row r="4091">
          <cell r="B4091" t="str">
            <v>3.2.25.05</v>
          </cell>
          <cell r="C4091" t="str">
            <v xml:space="preserve">P.L.R                                             </v>
          </cell>
          <cell r="D4091">
            <v>4</v>
          </cell>
          <cell r="E4091">
            <v>0</v>
          </cell>
          <cell r="F4091">
            <v>0</v>
          </cell>
          <cell r="G4091">
            <v>0</v>
          </cell>
          <cell r="H4091">
            <v>0</v>
          </cell>
          <cell r="I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  <cell r="Q4091">
            <v>38.4</v>
          </cell>
          <cell r="R4091">
            <v>113.4</v>
          </cell>
          <cell r="S4091">
            <v>178.4</v>
          </cell>
          <cell r="T4091">
            <v>178.4</v>
          </cell>
          <cell r="U4091">
            <v>178.4</v>
          </cell>
          <cell r="V4091">
            <v>178.4</v>
          </cell>
          <cell r="W4091">
            <v>178.4</v>
          </cell>
          <cell r="X4091">
            <v>582590.12</v>
          </cell>
          <cell r="Y4091">
            <v>582590.12</v>
          </cell>
          <cell r="Z4091">
            <v>582590.12</v>
          </cell>
          <cell r="AA4091">
            <v>582590.12</v>
          </cell>
          <cell r="AB4091">
            <v>586289.72</v>
          </cell>
          <cell r="AC4091">
            <v>0</v>
          </cell>
          <cell r="AD4091">
            <v>0</v>
          </cell>
          <cell r="AE4091">
            <v>0</v>
          </cell>
          <cell r="AF4091">
            <v>0</v>
          </cell>
          <cell r="AG4091">
            <v>0</v>
          </cell>
          <cell r="AH4091">
            <v>0</v>
          </cell>
          <cell r="AI4091">
            <v>0</v>
          </cell>
          <cell r="AJ4091">
            <v>624096.28</v>
          </cell>
          <cell r="AK4091">
            <v>624096.28</v>
          </cell>
          <cell r="AL4091">
            <v>624096.28</v>
          </cell>
          <cell r="AM4091">
            <v>624096.28</v>
          </cell>
          <cell r="AN4091">
            <v>624096.28</v>
          </cell>
          <cell r="AO4091">
            <v>0</v>
          </cell>
          <cell r="AP4091">
            <v>0</v>
          </cell>
          <cell r="AQ4091">
            <v>0</v>
          </cell>
          <cell r="AR4091">
            <v>0</v>
          </cell>
          <cell r="AS4091">
            <v>0</v>
          </cell>
          <cell r="AT4091">
            <v>0</v>
          </cell>
          <cell r="AU4091">
            <v>53907.73</v>
          </cell>
          <cell r="AV4091">
            <v>839353.38</v>
          </cell>
          <cell r="AW4091">
            <v>839353.38</v>
          </cell>
          <cell r="AX4091">
            <v>839353.38</v>
          </cell>
          <cell r="AY4091">
            <v>839353.38</v>
          </cell>
          <cell r="AZ4091">
            <v>6561961.4500000002</v>
          </cell>
          <cell r="BA4091">
            <v>0</v>
          </cell>
          <cell r="BB4091">
            <v>0</v>
          </cell>
          <cell r="BC4091">
            <v>-139738</v>
          </cell>
          <cell r="BD4091">
            <v>0</v>
          </cell>
          <cell r="BE4091">
            <v>0</v>
          </cell>
          <cell r="BF4091">
            <v>0</v>
          </cell>
          <cell r="BG4091">
            <v>0</v>
          </cell>
          <cell r="BH4091">
            <v>0</v>
          </cell>
          <cell r="BI4091">
            <v>0</v>
          </cell>
          <cell r="BJ4091">
            <v>0</v>
          </cell>
          <cell r="BK4091">
            <v>0</v>
          </cell>
          <cell r="BL4091">
            <v>0</v>
          </cell>
        </row>
        <row r="4092">
          <cell r="B4092" t="str">
            <v>3.2.25.05.00001</v>
          </cell>
          <cell r="C4092" t="str">
            <v xml:space="preserve">P.L.R                                             </v>
          </cell>
          <cell r="D4092">
            <v>5</v>
          </cell>
          <cell r="E4092">
            <v>0</v>
          </cell>
          <cell r="F4092">
            <v>0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  <cell r="AO4092">
            <v>0</v>
          </cell>
          <cell r="AP4092">
            <v>0</v>
          </cell>
          <cell r="AQ4092">
            <v>0</v>
          </cell>
          <cell r="AR4092">
            <v>0</v>
          </cell>
          <cell r="AS4092">
            <v>0</v>
          </cell>
          <cell r="AT4092">
            <v>0</v>
          </cell>
          <cell r="AU4092">
            <v>53907.73</v>
          </cell>
          <cell r="AV4092">
            <v>839353.38</v>
          </cell>
          <cell r="AW4092">
            <v>839353.38</v>
          </cell>
          <cell r="AX4092">
            <v>839353.38</v>
          </cell>
          <cell r="AY4092">
            <v>839353.38</v>
          </cell>
          <cell r="AZ4092">
            <v>6561961.4500000002</v>
          </cell>
          <cell r="BA4092">
            <v>0</v>
          </cell>
          <cell r="BB4092">
            <v>0</v>
          </cell>
          <cell r="BC4092">
            <v>-139738</v>
          </cell>
          <cell r="BD4092">
            <v>0</v>
          </cell>
          <cell r="BE4092">
            <v>0</v>
          </cell>
          <cell r="BF4092">
            <v>0</v>
          </cell>
          <cell r="BG4092">
            <v>0</v>
          </cell>
          <cell r="BH4092">
            <v>0</v>
          </cell>
          <cell r="BI4092">
            <v>0</v>
          </cell>
          <cell r="BJ4092">
            <v>0</v>
          </cell>
          <cell r="BK4092">
            <v>0</v>
          </cell>
          <cell r="BL4092">
            <v>0</v>
          </cell>
        </row>
        <row r="4093">
          <cell r="B4093" t="str">
            <v>3.2.25.06</v>
          </cell>
          <cell r="C4093" t="str">
            <v xml:space="preserve">AUX═LIO CRECHE                                    </v>
          </cell>
          <cell r="D4093">
            <v>4</v>
          </cell>
          <cell r="E4093">
            <v>0</v>
          </cell>
          <cell r="F4093">
            <v>0</v>
          </cell>
          <cell r="G4093">
            <v>0</v>
          </cell>
          <cell r="H4093">
            <v>0</v>
          </cell>
          <cell r="I4093">
            <v>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  <cell r="AO4093">
            <v>0</v>
          </cell>
          <cell r="AP4093">
            <v>0</v>
          </cell>
          <cell r="AQ4093">
            <v>0</v>
          </cell>
          <cell r="AR4093">
            <v>0</v>
          </cell>
          <cell r="AS4093">
            <v>0</v>
          </cell>
          <cell r="AT4093">
            <v>0</v>
          </cell>
          <cell r="AU4093">
            <v>0</v>
          </cell>
          <cell r="AV4093">
            <v>0</v>
          </cell>
          <cell r="AW4093">
            <v>0</v>
          </cell>
          <cell r="AX4093">
            <v>0</v>
          </cell>
          <cell r="AY4093">
            <v>0</v>
          </cell>
          <cell r="AZ4093">
            <v>0</v>
          </cell>
          <cell r="BA4093">
            <v>0</v>
          </cell>
          <cell r="BB4093">
            <v>0</v>
          </cell>
          <cell r="BC4093">
            <v>0</v>
          </cell>
          <cell r="BD4093">
            <v>0</v>
          </cell>
          <cell r="BE4093">
            <v>0</v>
          </cell>
          <cell r="BF4093">
            <v>0</v>
          </cell>
          <cell r="BG4093">
            <v>0</v>
          </cell>
          <cell r="BH4093">
            <v>0</v>
          </cell>
          <cell r="BI4093">
            <v>0</v>
          </cell>
          <cell r="BJ4093">
            <v>0</v>
          </cell>
          <cell r="BK4093">
            <v>0</v>
          </cell>
          <cell r="BL4093">
            <v>0</v>
          </cell>
        </row>
        <row r="4094">
          <cell r="B4094" t="str">
            <v>3.2.25.06.00001</v>
          </cell>
          <cell r="C4094" t="str">
            <v xml:space="preserve">AUX═LIO CRECHE                                    </v>
          </cell>
          <cell r="D4094">
            <v>5</v>
          </cell>
          <cell r="E4094">
            <v>0</v>
          </cell>
          <cell r="F4094">
            <v>0</v>
          </cell>
          <cell r="G4094">
            <v>0</v>
          </cell>
          <cell r="H4094">
            <v>0</v>
          </cell>
          <cell r="I4094">
            <v>0</v>
          </cell>
          <cell r="J4094">
            <v>0</v>
          </cell>
          <cell r="K4094">
            <v>0</v>
          </cell>
          <cell r="L4094">
            <v>0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  <cell r="AO4094">
            <v>0</v>
          </cell>
          <cell r="AP4094">
            <v>0</v>
          </cell>
          <cell r="AQ4094">
            <v>0</v>
          </cell>
          <cell r="AR4094">
            <v>0</v>
          </cell>
          <cell r="AS4094">
            <v>0</v>
          </cell>
          <cell r="AT4094">
            <v>0</v>
          </cell>
          <cell r="AU4094">
            <v>0</v>
          </cell>
          <cell r="AV4094">
            <v>0</v>
          </cell>
          <cell r="AW4094">
            <v>0</v>
          </cell>
          <cell r="AX4094">
            <v>0</v>
          </cell>
          <cell r="AY4094">
            <v>0</v>
          </cell>
          <cell r="AZ4094">
            <v>0</v>
          </cell>
          <cell r="BA4094">
            <v>0</v>
          </cell>
          <cell r="BB4094">
            <v>0</v>
          </cell>
          <cell r="BC4094">
            <v>0</v>
          </cell>
          <cell r="BD4094">
            <v>0</v>
          </cell>
          <cell r="BE4094">
            <v>0</v>
          </cell>
          <cell r="BF4094">
            <v>0</v>
          </cell>
          <cell r="BG4094">
            <v>0</v>
          </cell>
          <cell r="BH4094">
            <v>0</v>
          </cell>
          <cell r="BI4094">
            <v>0</v>
          </cell>
          <cell r="BJ4094">
            <v>0</v>
          </cell>
          <cell r="BK4094">
            <v>0</v>
          </cell>
          <cell r="BL4094">
            <v>0</v>
          </cell>
        </row>
        <row r="4095">
          <cell r="B4095" t="str">
            <v>3.2.25.07</v>
          </cell>
          <cell r="C4095" t="str">
            <v xml:space="preserve">TRANSFERENCIA C/ FUNCIONARIOS                     </v>
          </cell>
          <cell r="D4095">
            <v>4</v>
          </cell>
          <cell r="E4095">
            <v>0</v>
          </cell>
          <cell r="F4095">
            <v>0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  <cell r="AO4095">
            <v>0</v>
          </cell>
          <cell r="AP4095">
            <v>0</v>
          </cell>
          <cell r="AQ4095">
            <v>0</v>
          </cell>
          <cell r="AR4095">
            <v>0</v>
          </cell>
          <cell r="AS4095">
            <v>0</v>
          </cell>
          <cell r="AT4095">
            <v>0</v>
          </cell>
          <cell r="AU4095">
            <v>0</v>
          </cell>
          <cell r="AV4095">
            <v>0</v>
          </cell>
          <cell r="AW4095">
            <v>900</v>
          </cell>
          <cell r="AX4095">
            <v>900</v>
          </cell>
          <cell r="AY4095">
            <v>900</v>
          </cell>
          <cell r="AZ4095">
            <v>900</v>
          </cell>
          <cell r="BA4095">
            <v>0</v>
          </cell>
          <cell r="BB4095">
            <v>0</v>
          </cell>
          <cell r="BC4095">
            <v>0</v>
          </cell>
          <cell r="BD4095">
            <v>0</v>
          </cell>
          <cell r="BE4095">
            <v>0</v>
          </cell>
          <cell r="BF4095">
            <v>0</v>
          </cell>
          <cell r="BG4095">
            <v>0</v>
          </cell>
          <cell r="BH4095">
            <v>0</v>
          </cell>
          <cell r="BI4095">
            <v>0</v>
          </cell>
          <cell r="BJ4095">
            <v>0</v>
          </cell>
          <cell r="BK4095">
            <v>0</v>
          </cell>
          <cell r="BL4095">
            <v>0</v>
          </cell>
        </row>
        <row r="4096">
          <cell r="B4096" t="str">
            <v>3.2.25.07.00001</v>
          </cell>
          <cell r="C4096" t="str">
            <v xml:space="preserve">TRANSFERENCIA C/ FUNCIONARIOS                     </v>
          </cell>
          <cell r="D4096">
            <v>5</v>
          </cell>
          <cell r="E4096">
            <v>0</v>
          </cell>
          <cell r="F4096">
            <v>0</v>
          </cell>
          <cell r="G4096">
            <v>0</v>
          </cell>
          <cell r="H4096">
            <v>0</v>
          </cell>
          <cell r="I4096">
            <v>0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  <cell r="O4096">
            <v>0</v>
          </cell>
          <cell r="P4096">
            <v>0</v>
          </cell>
          <cell r="AO4096">
            <v>0</v>
          </cell>
          <cell r="AP4096">
            <v>0</v>
          </cell>
          <cell r="AQ4096">
            <v>0</v>
          </cell>
          <cell r="AR4096">
            <v>0</v>
          </cell>
          <cell r="AS4096">
            <v>0</v>
          </cell>
          <cell r="AT4096">
            <v>0</v>
          </cell>
          <cell r="AU4096">
            <v>0</v>
          </cell>
          <cell r="AV4096">
            <v>0</v>
          </cell>
          <cell r="AW4096">
            <v>900</v>
          </cell>
          <cell r="AX4096">
            <v>900</v>
          </cell>
          <cell r="AY4096">
            <v>900</v>
          </cell>
          <cell r="AZ4096">
            <v>900</v>
          </cell>
          <cell r="BA4096">
            <v>0</v>
          </cell>
          <cell r="BB4096">
            <v>0</v>
          </cell>
          <cell r="BC4096">
            <v>0</v>
          </cell>
          <cell r="BD4096">
            <v>0</v>
          </cell>
          <cell r="BE4096">
            <v>0</v>
          </cell>
          <cell r="BF4096">
            <v>0</v>
          </cell>
          <cell r="BG4096">
            <v>0</v>
          </cell>
          <cell r="BH4096">
            <v>0</v>
          </cell>
          <cell r="BI4096">
            <v>0</v>
          </cell>
          <cell r="BJ4096">
            <v>0</v>
          </cell>
          <cell r="BK4096">
            <v>0</v>
          </cell>
          <cell r="BL4096">
            <v>0</v>
          </cell>
        </row>
        <row r="4097">
          <cell r="A4097">
            <v>65</v>
          </cell>
          <cell r="B4097" t="str">
            <v>3.2.30</v>
          </cell>
          <cell r="C4097" t="str">
            <v xml:space="preserve">PROLABORE                                         </v>
          </cell>
          <cell r="D4097">
            <v>3</v>
          </cell>
          <cell r="E4097">
            <v>0</v>
          </cell>
          <cell r="F4097">
            <v>0</v>
          </cell>
          <cell r="G4097">
            <v>0</v>
          </cell>
          <cell r="H4097">
            <v>0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  <cell r="O4097">
            <v>0</v>
          </cell>
          <cell r="P4097">
            <v>0</v>
          </cell>
          <cell r="Q4097">
            <v>37080</v>
          </cell>
          <cell r="R4097">
            <v>74160</v>
          </cell>
          <cell r="S4097">
            <v>111240</v>
          </cell>
          <cell r="T4097">
            <v>148320</v>
          </cell>
          <cell r="U4097">
            <v>185400</v>
          </cell>
          <cell r="V4097">
            <v>222480</v>
          </cell>
          <cell r="W4097">
            <v>265380</v>
          </cell>
          <cell r="X4097">
            <v>308280</v>
          </cell>
          <cell r="Y4097">
            <v>351180</v>
          </cell>
          <cell r="Z4097">
            <v>394080</v>
          </cell>
          <cell r="AA4097">
            <v>440480.64</v>
          </cell>
          <cell r="AB4097">
            <v>486881.28000000003</v>
          </cell>
          <cell r="AC4097">
            <v>46400.639999999999</v>
          </cell>
          <cell r="AD4097">
            <v>92801.279999999999</v>
          </cell>
          <cell r="AE4097">
            <v>139201.92000000001</v>
          </cell>
          <cell r="AF4097">
            <v>185602.56</v>
          </cell>
          <cell r="AG4097">
            <v>232003.20000000001</v>
          </cell>
          <cell r="AH4097">
            <v>278403.84000000003</v>
          </cell>
          <cell r="AI4097">
            <v>324804.47999999998</v>
          </cell>
          <cell r="AJ4097">
            <v>371205.12</v>
          </cell>
          <cell r="AK4097">
            <v>417605.76</v>
          </cell>
          <cell r="AL4097">
            <v>464006.40000000002</v>
          </cell>
          <cell r="AM4097">
            <v>515167.75</v>
          </cell>
          <cell r="AN4097">
            <v>566329.1</v>
          </cell>
          <cell r="AO4097">
            <v>45698.45</v>
          </cell>
          <cell r="AP4097">
            <v>88632.91</v>
          </cell>
          <cell r="AQ4097">
            <v>131267.37</v>
          </cell>
          <cell r="AR4097">
            <v>185261.03</v>
          </cell>
          <cell r="AS4097">
            <v>234816.4</v>
          </cell>
          <cell r="AT4097">
            <v>285903.56</v>
          </cell>
          <cell r="AU4097">
            <v>344778.33</v>
          </cell>
          <cell r="AV4097">
            <v>406385.62</v>
          </cell>
          <cell r="AW4097">
            <v>477438.79</v>
          </cell>
          <cell r="AX4097">
            <v>524328.79</v>
          </cell>
          <cell r="AY4097">
            <v>574692.18000000005</v>
          </cell>
          <cell r="AZ4097">
            <v>625955.89</v>
          </cell>
          <cell r="BA4097">
            <v>50363.39</v>
          </cell>
          <cell r="BB4097">
            <v>100726.78</v>
          </cell>
          <cell r="BC4097">
            <v>151090.17000000001</v>
          </cell>
          <cell r="BD4097">
            <v>0</v>
          </cell>
          <cell r="BE4097">
            <v>0</v>
          </cell>
          <cell r="BF4097">
            <v>0</v>
          </cell>
          <cell r="BG4097">
            <v>0</v>
          </cell>
          <cell r="BH4097">
            <v>0</v>
          </cell>
          <cell r="BI4097">
            <v>0</v>
          </cell>
          <cell r="BJ4097">
            <v>0</v>
          </cell>
          <cell r="BK4097">
            <v>0</v>
          </cell>
          <cell r="BL4097">
            <v>0</v>
          </cell>
        </row>
        <row r="4098">
          <cell r="B4098" t="str">
            <v>3.2.30.01</v>
          </cell>
          <cell r="C4098" t="str">
            <v xml:space="preserve">RETIRADAS                                         </v>
          </cell>
          <cell r="D4098">
            <v>4</v>
          </cell>
          <cell r="E4098">
            <v>0</v>
          </cell>
          <cell r="F4098">
            <v>0</v>
          </cell>
          <cell r="G4098">
            <v>0</v>
          </cell>
          <cell r="H4098">
            <v>0</v>
          </cell>
          <cell r="I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  <cell r="O4098">
            <v>0</v>
          </cell>
          <cell r="P4098">
            <v>0</v>
          </cell>
          <cell r="Q4098">
            <v>30900</v>
          </cell>
          <cell r="R4098">
            <v>61800</v>
          </cell>
          <cell r="S4098">
            <v>92700</v>
          </cell>
          <cell r="T4098">
            <v>123600</v>
          </cell>
          <cell r="U4098">
            <v>154500</v>
          </cell>
          <cell r="V4098">
            <v>185400</v>
          </cell>
          <cell r="W4098">
            <v>221150</v>
          </cell>
          <cell r="X4098">
            <v>256900</v>
          </cell>
          <cell r="Y4098">
            <v>292650</v>
          </cell>
          <cell r="Z4098">
            <v>328400</v>
          </cell>
          <cell r="AA4098">
            <v>367067.2</v>
          </cell>
          <cell r="AB4098">
            <v>405734.40000000002</v>
          </cell>
          <cell r="AC4098">
            <v>38667.199999999997</v>
          </cell>
          <cell r="AD4098">
            <v>77334.399999999994</v>
          </cell>
          <cell r="AE4098">
            <v>116001.60000000001</v>
          </cell>
          <cell r="AF4098">
            <v>154668.79999999999</v>
          </cell>
          <cell r="AG4098">
            <v>193336</v>
          </cell>
          <cell r="AH4098">
            <v>232003.20000000001</v>
          </cell>
          <cell r="AI4098">
            <v>270670.40000000002</v>
          </cell>
          <cell r="AJ4098">
            <v>309337.59999999998</v>
          </cell>
          <cell r="AK4098">
            <v>348004.8</v>
          </cell>
          <cell r="AL4098">
            <v>386672</v>
          </cell>
          <cell r="AM4098">
            <v>429306.46</v>
          </cell>
          <cell r="AN4098">
            <v>471940.92</v>
          </cell>
          <cell r="AO4098">
            <v>42634.46</v>
          </cell>
          <cell r="AP4098">
            <v>85268.92</v>
          </cell>
          <cell r="AQ4098">
            <v>127903.38</v>
          </cell>
          <cell r="AR4098">
            <v>174793.38</v>
          </cell>
          <cell r="AS4098">
            <v>221683.38</v>
          </cell>
          <cell r="AT4098">
            <v>268573.38</v>
          </cell>
          <cell r="AU4098">
            <v>315463.38</v>
          </cell>
          <cell r="AV4098">
            <v>362353.38</v>
          </cell>
          <cell r="AW4098">
            <v>409243.38</v>
          </cell>
          <cell r="AX4098">
            <v>456133.38</v>
          </cell>
          <cell r="AY4098">
            <v>506496.77</v>
          </cell>
          <cell r="AZ4098">
            <v>556860.16000000003</v>
          </cell>
          <cell r="BA4098">
            <v>50363.39</v>
          </cell>
          <cell r="BB4098">
            <v>100726.78</v>
          </cell>
          <cell r="BC4098">
            <v>151090.17000000001</v>
          </cell>
          <cell r="BD4098">
            <v>0</v>
          </cell>
          <cell r="BE4098">
            <v>0</v>
          </cell>
          <cell r="BF4098">
            <v>0</v>
          </cell>
          <cell r="BG4098">
            <v>0</v>
          </cell>
          <cell r="BH4098">
            <v>0</v>
          </cell>
          <cell r="BI4098">
            <v>0</v>
          </cell>
          <cell r="BJ4098">
            <v>0</v>
          </cell>
          <cell r="BK4098">
            <v>0</v>
          </cell>
          <cell r="BL4098">
            <v>0</v>
          </cell>
        </row>
        <row r="4099">
          <cell r="B4099" t="str">
            <v>3.2.30.01.00001</v>
          </cell>
          <cell r="C4099" t="str">
            <v xml:space="preserve">RETIRADAS                                         </v>
          </cell>
          <cell r="D4099">
            <v>5</v>
          </cell>
          <cell r="E4099">
            <v>0</v>
          </cell>
          <cell r="F4099">
            <v>0</v>
          </cell>
          <cell r="G4099">
            <v>0</v>
          </cell>
          <cell r="H4099">
            <v>0</v>
          </cell>
          <cell r="I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AO4099">
            <v>42634.46</v>
          </cell>
          <cell r="AP4099">
            <v>85268.92</v>
          </cell>
          <cell r="AQ4099">
            <v>127903.38</v>
          </cell>
          <cell r="AR4099">
            <v>174793.38</v>
          </cell>
          <cell r="AS4099">
            <v>221683.38</v>
          </cell>
          <cell r="AT4099">
            <v>268573.38</v>
          </cell>
          <cell r="AU4099">
            <v>315463.38</v>
          </cell>
          <cell r="AV4099">
            <v>362353.38</v>
          </cell>
          <cell r="AW4099">
            <v>409243.38</v>
          </cell>
          <cell r="AX4099">
            <v>456133.38</v>
          </cell>
          <cell r="AY4099">
            <v>506496.77</v>
          </cell>
          <cell r="AZ4099">
            <v>556860.16000000003</v>
          </cell>
          <cell r="BA4099">
            <v>50363.39</v>
          </cell>
          <cell r="BB4099">
            <v>100726.78</v>
          </cell>
          <cell r="BC4099">
            <v>151090.17000000001</v>
          </cell>
          <cell r="BD4099">
            <v>0</v>
          </cell>
          <cell r="BE4099">
            <v>0</v>
          </cell>
          <cell r="BF4099">
            <v>0</v>
          </cell>
          <cell r="BG4099">
            <v>0</v>
          </cell>
          <cell r="BH4099">
            <v>0</v>
          </cell>
          <cell r="BI4099">
            <v>0</v>
          </cell>
          <cell r="BJ4099">
            <v>0</v>
          </cell>
          <cell r="BK4099">
            <v>0</v>
          </cell>
          <cell r="BL4099">
            <v>0</v>
          </cell>
        </row>
        <row r="4100">
          <cell r="B4100" t="str">
            <v>3.2.30.02</v>
          </cell>
          <cell r="C4100" t="str">
            <v xml:space="preserve">ENCARGOS SOCIAIS/INSS                             </v>
          </cell>
          <cell r="D4100">
            <v>4</v>
          </cell>
          <cell r="E4100">
            <v>0</v>
          </cell>
          <cell r="F4100">
            <v>0</v>
          </cell>
          <cell r="G4100">
            <v>0</v>
          </cell>
          <cell r="H4100">
            <v>0</v>
          </cell>
          <cell r="I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  <cell r="O4100">
            <v>0</v>
          </cell>
          <cell r="P4100">
            <v>0</v>
          </cell>
          <cell r="Q4100">
            <v>6180</v>
          </cell>
          <cell r="R4100">
            <v>12360</v>
          </cell>
          <cell r="S4100">
            <v>18540</v>
          </cell>
          <cell r="T4100">
            <v>24720</v>
          </cell>
          <cell r="U4100">
            <v>30900</v>
          </cell>
          <cell r="V4100">
            <v>37080</v>
          </cell>
          <cell r="W4100">
            <v>44230</v>
          </cell>
          <cell r="X4100">
            <v>51380</v>
          </cell>
          <cell r="Y4100">
            <v>58530</v>
          </cell>
          <cell r="Z4100">
            <v>65680</v>
          </cell>
          <cell r="AA4100">
            <v>73413.440000000002</v>
          </cell>
          <cell r="AB4100">
            <v>81146.880000000005</v>
          </cell>
          <cell r="AC4100">
            <v>7733.44</v>
          </cell>
          <cell r="AD4100">
            <v>15466.88</v>
          </cell>
          <cell r="AE4100">
            <v>23200.32</v>
          </cell>
          <cell r="AF4100">
            <v>30933.759999999998</v>
          </cell>
          <cell r="AG4100">
            <v>38667.199999999997</v>
          </cell>
          <cell r="AH4100">
            <v>46400.639999999999</v>
          </cell>
          <cell r="AI4100">
            <v>54134.080000000002</v>
          </cell>
          <cell r="AJ4100">
            <v>61867.519999999997</v>
          </cell>
          <cell r="AK4100">
            <v>69600.960000000006</v>
          </cell>
          <cell r="AL4100">
            <v>77334.399999999994</v>
          </cell>
          <cell r="AM4100">
            <v>85861.29</v>
          </cell>
          <cell r="AN4100">
            <v>94388.18</v>
          </cell>
          <cell r="AO4100">
            <v>3063.99</v>
          </cell>
          <cell r="AP4100">
            <v>3363.99</v>
          </cell>
          <cell r="AQ4100">
            <v>3363.99</v>
          </cell>
          <cell r="AR4100">
            <v>10467.65</v>
          </cell>
          <cell r="AS4100">
            <v>13133.02</v>
          </cell>
          <cell r="AT4100">
            <v>17330.18</v>
          </cell>
          <cell r="AU4100">
            <v>29314.95</v>
          </cell>
          <cell r="AV4100">
            <v>44032.24</v>
          </cell>
          <cell r="AW4100">
            <v>68195.41</v>
          </cell>
          <cell r="AX4100">
            <v>68195.41</v>
          </cell>
          <cell r="AY4100">
            <v>68195.41</v>
          </cell>
          <cell r="AZ4100">
            <v>69095.73</v>
          </cell>
          <cell r="BA4100">
            <v>0</v>
          </cell>
          <cell r="BB4100">
            <v>0</v>
          </cell>
          <cell r="BC4100">
            <v>0</v>
          </cell>
          <cell r="BD4100">
            <v>0</v>
          </cell>
          <cell r="BE4100">
            <v>0</v>
          </cell>
          <cell r="BF4100">
            <v>0</v>
          </cell>
          <cell r="BG4100">
            <v>0</v>
          </cell>
          <cell r="BH4100">
            <v>0</v>
          </cell>
          <cell r="BI4100">
            <v>0</v>
          </cell>
          <cell r="BJ4100">
            <v>0</v>
          </cell>
          <cell r="BK4100">
            <v>0</v>
          </cell>
          <cell r="BL4100">
            <v>0</v>
          </cell>
        </row>
        <row r="4101">
          <cell r="B4101" t="str">
            <v>3.2.30.02.00001</v>
          </cell>
          <cell r="C4101" t="str">
            <v xml:space="preserve">ENCARGOS SOCIAIS/INSS                             </v>
          </cell>
          <cell r="D4101">
            <v>5</v>
          </cell>
          <cell r="E4101">
            <v>0</v>
          </cell>
          <cell r="F4101">
            <v>0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  <cell r="O4101">
            <v>0</v>
          </cell>
          <cell r="P4101">
            <v>0</v>
          </cell>
          <cell r="AO4101">
            <v>3063.99</v>
          </cell>
          <cell r="AP4101">
            <v>3363.99</v>
          </cell>
          <cell r="AQ4101">
            <v>3363.99</v>
          </cell>
          <cell r="AR4101">
            <v>10467.65</v>
          </cell>
          <cell r="AS4101">
            <v>13133.02</v>
          </cell>
          <cell r="AT4101">
            <v>17330.18</v>
          </cell>
          <cell r="AU4101">
            <v>29314.95</v>
          </cell>
          <cell r="AV4101">
            <v>44032.24</v>
          </cell>
          <cell r="AW4101">
            <v>68195.41</v>
          </cell>
          <cell r="AX4101">
            <v>68195.41</v>
          </cell>
          <cell r="AY4101">
            <v>68195.41</v>
          </cell>
          <cell r="AZ4101">
            <v>69095.73</v>
          </cell>
          <cell r="BA4101">
            <v>0</v>
          </cell>
          <cell r="BB4101">
            <v>0</v>
          </cell>
          <cell r="BC4101">
            <v>0</v>
          </cell>
          <cell r="BD4101">
            <v>0</v>
          </cell>
          <cell r="BE4101">
            <v>0</v>
          </cell>
          <cell r="BF4101">
            <v>0</v>
          </cell>
          <cell r="BG4101">
            <v>0</v>
          </cell>
          <cell r="BH4101">
            <v>0</v>
          </cell>
          <cell r="BI4101">
            <v>0</v>
          </cell>
          <cell r="BJ4101">
            <v>0</v>
          </cell>
          <cell r="BK4101">
            <v>0</v>
          </cell>
          <cell r="BL4101">
            <v>0</v>
          </cell>
        </row>
        <row r="4102">
          <cell r="A4102">
            <v>65</v>
          </cell>
          <cell r="B4102" t="str">
            <v>3.2.35</v>
          </cell>
          <cell r="C4102" t="str">
            <v xml:space="preserve">DESPESAS ADMINISTRATIVAS                          </v>
          </cell>
          <cell r="D4102">
            <v>3</v>
          </cell>
          <cell r="E4102">
            <v>0</v>
          </cell>
          <cell r="F4102">
            <v>0</v>
          </cell>
          <cell r="G4102">
            <v>0</v>
          </cell>
          <cell r="H4102">
            <v>0</v>
          </cell>
          <cell r="I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  <cell r="Q4102">
            <v>279839.12</v>
          </cell>
          <cell r="R4102">
            <v>483758.43</v>
          </cell>
          <cell r="S4102">
            <v>729279.33</v>
          </cell>
          <cell r="T4102">
            <v>935188.84</v>
          </cell>
          <cell r="U4102">
            <v>1198712.27</v>
          </cell>
          <cell r="V4102">
            <v>1436987.7</v>
          </cell>
          <cell r="W4102">
            <v>1698491.62</v>
          </cell>
          <cell r="X4102">
            <v>2058812.85</v>
          </cell>
          <cell r="Y4102">
            <v>2540827.89</v>
          </cell>
          <cell r="Z4102">
            <v>2987889.64</v>
          </cell>
          <cell r="AA4102">
            <v>3399162.85</v>
          </cell>
          <cell r="AB4102">
            <v>3803302.38</v>
          </cell>
          <cell r="AC4102">
            <v>330477.42</v>
          </cell>
          <cell r="AD4102">
            <v>658561.77</v>
          </cell>
          <cell r="AE4102">
            <v>1040252.03</v>
          </cell>
          <cell r="AF4102">
            <v>1401413.45</v>
          </cell>
          <cell r="AG4102">
            <v>1827961.87</v>
          </cell>
          <cell r="AH4102">
            <v>2173125.38</v>
          </cell>
          <cell r="AI4102">
            <v>2679379.63</v>
          </cell>
          <cell r="AJ4102">
            <v>3136139.77</v>
          </cell>
          <cell r="AK4102">
            <v>3814005.39</v>
          </cell>
          <cell r="AL4102">
            <v>4346874.74</v>
          </cell>
          <cell r="AM4102">
            <v>4819299.68</v>
          </cell>
          <cell r="AN4102">
            <v>5108628.01</v>
          </cell>
          <cell r="AO4102">
            <v>359513.55</v>
          </cell>
          <cell r="AP4102">
            <v>712346.35</v>
          </cell>
          <cell r="AQ4102">
            <v>1103498.28</v>
          </cell>
          <cell r="AR4102">
            <v>1503435.68</v>
          </cell>
          <cell r="AS4102">
            <v>2028063.14</v>
          </cell>
          <cell r="AT4102">
            <v>2480530.87</v>
          </cell>
          <cell r="AU4102">
            <v>3024859.93</v>
          </cell>
          <cell r="AV4102">
            <v>3462149.78</v>
          </cell>
          <cell r="AW4102">
            <v>4207250.57</v>
          </cell>
          <cell r="AX4102">
            <v>4745075.68</v>
          </cell>
          <cell r="AY4102">
            <v>5438416.4800000004</v>
          </cell>
          <cell r="AZ4102">
            <v>6064333.0800000001</v>
          </cell>
          <cell r="BA4102">
            <v>793789.48</v>
          </cell>
          <cell r="BB4102">
            <v>1440089.1</v>
          </cell>
          <cell r="BC4102">
            <v>2148007.41</v>
          </cell>
          <cell r="BD4102">
            <v>0</v>
          </cell>
          <cell r="BE4102">
            <v>0</v>
          </cell>
          <cell r="BF4102">
            <v>0</v>
          </cell>
          <cell r="BG4102">
            <v>0</v>
          </cell>
          <cell r="BH4102">
            <v>0</v>
          </cell>
          <cell r="BI4102">
            <v>0</v>
          </cell>
          <cell r="BJ4102">
            <v>0</v>
          </cell>
          <cell r="BK4102">
            <v>0</v>
          </cell>
          <cell r="BL4102">
            <v>0</v>
          </cell>
        </row>
        <row r="4103">
          <cell r="B4103" t="str">
            <v>3.2.35.01</v>
          </cell>
          <cell r="C4103" t="str">
            <v xml:space="preserve">MATERIAL DE EXPEDIENTE                            </v>
          </cell>
          <cell r="D4103">
            <v>4</v>
          </cell>
          <cell r="E4103">
            <v>0</v>
          </cell>
          <cell r="F4103">
            <v>0</v>
          </cell>
          <cell r="G4103">
            <v>0</v>
          </cell>
          <cell r="H4103">
            <v>0</v>
          </cell>
          <cell r="I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  <cell r="Q4103">
            <v>11436.46</v>
          </cell>
          <cell r="R4103">
            <v>8064.51</v>
          </cell>
          <cell r="S4103">
            <v>12376.41</v>
          </cell>
          <cell r="T4103">
            <v>23358.9</v>
          </cell>
          <cell r="U4103">
            <v>4187.67</v>
          </cell>
          <cell r="V4103">
            <v>12176.86</v>
          </cell>
          <cell r="W4103">
            <v>17364.97</v>
          </cell>
          <cell r="X4103">
            <v>22149.59</v>
          </cell>
          <cell r="Y4103">
            <v>201173.9</v>
          </cell>
          <cell r="Z4103">
            <v>203332.63</v>
          </cell>
          <cell r="AA4103">
            <v>204404.88</v>
          </cell>
          <cell r="AB4103">
            <v>297061.56</v>
          </cell>
          <cell r="AC4103">
            <v>37837.800000000003</v>
          </cell>
          <cell r="AD4103">
            <v>59768.05</v>
          </cell>
          <cell r="AE4103">
            <v>98199.48</v>
          </cell>
          <cell r="AF4103">
            <v>125363.71</v>
          </cell>
          <cell r="AG4103">
            <v>135903.07999999999</v>
          </cell>
          <cell r="AH4103">
            <v>167817.92</v>
          </cell>
          <cell r="AI4103">
            <v>196666.8</v>
          </cell>
          <cell r="AJ4103">
            <v>239543.49</v>
          </cell>
          <cell r="AK4103">
            <v>275786.23</v>
          </cell>
          <cell r="AL4103">
            <v>322975.25</v>
          </cell>
          <cell r="AM4103">
            <v>373525.32</v>
          </cell>
          <cell r="AN4103">
            <v>428357.08</v>
          </cell>
          <cell r="AO4103">
            <v>38039.94</v>
          </cell>
          <cell r="AP4103">
            <v>64244.160000000003</v>
          </cell>
          <cell r="AQ4103">
            <v>108186.07</v>
          </cell>
          <cell r="AR4103">
            <v>133451.01999999999</v>
          </cell>
          <cell r="AS4103">
            <v>195933.97</v>
          </cell>
          <cell r="AT4103">
            <v>225313.38</v>
          </cell>
          <cell r="AU4103">
            <v>283586.08</v>
          </cell>
          <cell r="AV4103">
            <v>352207.65</v>
          </cell>
          <cell r="AW4103">
            <v>437305.29</v>
          </cell>
          <cell r="AX4103">
            <v>512385.92</v>
          </cell>
          <cell r="AY4103">
            <v>621650.88</v>
          </cell>
          <cell r="AZ4103">
            <v>682194.4</v>
          </cell>
          <cell r="BA4103">
            <v>55144.86</v>
          </cell>
          <cell r="BB4103">
            <v>89159.49</v>
          </cell>
          <cell r="BC4103">
            <v>133715.76999999999</v>
          </cell>
          <cell r="BD4103">
            <v>0</v>
          </cell>
          <cell r="BE4103">
            <v>0</v>
          </cell>
          <cell r="BF4103">
            <v>0</v>
          </cell>
          <cell r="BG4103">
            <v>0</v>
          </cell>
          <cell r="BH4103">
            <v>0</v>
          </cell>
          <cell r="BI4103">
            <v>0</v>
          </cell>
          <cell r="BJ4103">
            <v>0</v>
          </cell>
          <cell r="BK4103">
            <v>0</v>
          </cell>
          <cell r="BL4103">
            <v>0</v>
          </cell>
        </row>
        <row r="4104">
          <cell r="B4104" t="str">
            <v>3.2.35.01.00001</v>
          </cell>
          <cell r="C4104" t="str">
            <v xml:space="preserve">MATERIAL DE EXPEDIENTE                            </v>
          </cell>
          <cell r="D4104">
            <v>5</v>
          </cell>
          <cell r="E4104">
            <v>0</v>
          </cell>
          <cell r="F4104">
            <v>0</v>
          </cell>
          <cell r="G4104">
            <v>0</v>
          </cell>
          <cell r="H4104">
            <v>0</v>
          </cell>
          <cell r="I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  <cell r="AO4104">
            <v>38039.94</v>
          </cell>
          <cell r="AP4104">
            <v>64244.160000000003</v>
          </cell>
          <cell r="AQ4104">
            <v>108186.07</v>
          </cell>
          <cell r="AR4104">
            <v>133451.01999999999</v>
          </cell>
          <cell r="AS4104">
            <v>195933.97</v>
          </cell>
          <cell r="AT4104">
            <v>225313.38</v>
          </cell>
          <cell r="AU4104">
            <v>283586.08</v>
          </cell>
          <cell r="AV4104">
            <v>352207.65</v>
          </cell>
          <cell r="AW4104">
            <v>437305.29</v>
          </cell>
          <cell r="AX4104">
            <v>512385.92</v>
          </cell>
          <cell r="AY4104">
            <v>621650.88</v>
          </cell>
          <cell r="AZ4104">
            <v>682194.4</v>
          </cell>
          <cell r="BA4104">
            <v>55144.86</v>
          </cell>
          <cell r="BB4104">
            <v>89159.49</v>
          </cell>
          <cell r="BC4104">
            <v>133715.76999999999</v>
          </cell>
          <cell r="BD4104">
            <v>0</v>
          </cell>
          <cell r="BE4104">
            <v>0</v>
          </cell>
          <cell r="BF4104">
            <v>0</v>
          </cell>
          <cell r="BG4104">
            <v>0</v>
          </cell>
          <cell r="BH4104">
            <v>0</v>
          </cell>
          <cell r="BI4104">
            <v>0</v>
          </cell>
          <cell r="BJ4104">
            <v>0</v>
          </cell>
          <cell r="BK4104">
            <v>0</v>
          </cell>
          <cell r="BL4104">
            <v>0</v>
          </cell>
        </row>
        <row r="4105">
          <cell r="B4105" t="str">
            <v>3.2.35.02</v>
          </cell>
          <cell r="C4105" t="str">
            <v xml:space="preserve">CONSERVACAO E LIMPESA                             </v>
          </cell>
          <cell r="D4105">
            <v>4</v>
          </cell>
          <cell r="E4105">
            <v>0</v>
          </cell>
          <cell r="F4105">
            <v>0</v>
          </cell>
          <cell r="G4105">
            <v>0</v>
          </cell>
          <cell r="H4105">
            <v>0</v>
          </cell>
          <cell r="I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  <cell r="Q4105">
            <v>1708.22</v>
          </cell>
          <cell r="R4105">
            <v>1859.27</v>
          </cell>
          <cell r="S4105">
            <v>3009.95</v>
          </cell>
          <cell r="T4105">
            <v>3234.25</v>
          </cell>
          <cell r="U4105">
            <v>3548.77</v>
          </cell>
          <cell r="V4105">
            <v>3858.06</v>
          </cell>
          <cell r="W4105">
            <v>6911.52</v>
          </cell>
          <cell r="X4105">
            <v>8397.85</v>
          </cell>
          <cell r="Y4105">
            <v>49454.63</v>
          </cell>
          <cell r="Z4105">
            <v>62472.14</v>
          </cell>
          <cell r="AA4105">
            <v>68165.3</v>
          </cell>
          <cell r="AB4105">
            <v>80225.990000000005</v>
          </cell>
          <cell r="AC4105">
            <v>2951.03</v>
          </cell>
          <cell r="AD4105">
            <v>7763.6</v>
          </cell>
          <cell r="AE4105">
            <v>12860.13</v>
          </cell>
          <cell r="AF4105">
            <v>16901.810000000001</v>
          </cell>
          <cell r="AG4105">
            <v>22538.29</v>
          </cell>
          <cell r="AH4105">
            <v>27707.4</v>
          </cell>
          <cell r="AI4105">
            <v>32381.61</v>
          </cell>
          <cell r="AJ4105">
            <v>37836.019999999997</v>
          </cell>
          <cell r="AK4105">
            <v>44502.01</v>
          </cell>
          <cell r="AL4105">
            <v>55231.62</v>
          </cell>
          <cell r="AM4105">
            <v>63496.01</v>
          </cell>
          <cell r="AN4105">
            <v>71016.399999999994</v>
          </cell>
          <cell r="AO4105">
            <v>14277.94</v>
          </cell>
          <cell r="AP4105">
            <v>22968.99</v>
          </cell>
          <cell r="AQ4105">
            <v>29250.15</v>
          </cell>
          <cell r="AR4105">
            <v>38210.730000000003</v>
          </cell>
          <cell r="AS4105">
            <v>45034.09</v>
          </cell>
          <cell r="AT4105">
            <v>53868.83</v>
          </cell>
          <cell r="AU4105">
            <v>65867.490000000005</v>
          </cell>
          <cell r="AV4105">
            <v>78864.509999999995</v>
          </cell>
          <cell r="AW4105">
            <v>95496.78</v>
          </cell>
          <cell r="AX4105">
            <v>114939.08</v>
          </cell>
          <cell r="AY4105">
            <v>129876.58</v>
          </cell>
          <cell r="AZ4105">
            <v>147088.71</v>
          </cell>
          <cell r="BA4105">
            <v>15058.76</v>
          </cell>
          <cell r="BB4105">
            <v>28173.53</v>
          </cell>
          <cell r="BC4105">
            <v>46009.279999999999</v>
          </cell>
          <cell r="BD4105">
            <v>0</v>
          </cell>
          <cell r="BE4105">
            <v>0</v>
          </cell>
          <cell r="BF4105">
            <v>0</v>
          </cell>
          <cell r="BG4105">
            <v>0</v>
          </cell>
          <cell r="BH4105">
            <v>0</v>
          </cell>
          <cell r="BI4105">
            <v>0</v>
          </cell>
          <cell r="BJ4105">
            <v>0</v>
          </cell>
          <cell r="BK4105">
            <v>0</v>
          </cell>
          <cell r="BL4105">
            <v>0</v>
          </cell>
        </row>
        <row r="4106">
          <cell r="B4106" t="str">
            <v>3.2.35.02.00001</v>
          </cell>
          <cell r="C4106" t="str">
            <v xml:space="preserve">CONSERVACAO E LIMPESA                             </v>
          </cell>
          <cell r="D4106">
            <v>5</v>
          </cell>
          <cell r="E4106">
            <v>0</v>
          </cell>
          <cell r="F4106">
            <v>0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AO4106">
            <v>14277.94</v>
          </cell>
          <cell r="AP4106">
            <v>22968.99</v>
          </cell>
          <cell r="AQ4106">
            <v>29250.15</v>
          </cell>
          <cell r="AR4106">
            <v>38210.730000000003</v>
          </cell>
          <cell r="AS4106">
            <v>45034.09</v>
          </cell>
          <cell r="AT4106">
            <v>53868.83</v>
          </cell>
          <cell r="AU4106">
            <v>65867.490000000005</v>
          </cell>
          <cell r="AV4106">
            <v>78864.509999999995</v>
          </cell>
          <cell r="AW4106">
            <v>95496.78</v>
          </cell>
          <cell r="AX4106">
            <v>114939.08</v>
          </cell>
          <cell r="AY4106">
            <v>129876.58</v>
          </cell>
          <cell r="AZ4106">
            <v>147088.71</v>
          </cell>
          <cell r="BA4106">
            <v>15058.76</v>
          </cell>
          <cell r="BB4106">
            <v>28173.53</v>
          </cell>
          <cell r="BC4106">
            <v>46009.279999999999</v>
          </cell>
          <cell r="BD4106">
            <v>0</v>
          </cell>
          <cell r="BE4106">
            <v>0</v>
          </cell>
          <cell r="BF4106">
            <v>0</v>
          </cell>
          <cell r="BG4106">
            <v>0</v>
          </cell>
          <cell r="BH4106">
            <v>0</v>
          </cell>
          <cell r="BI4106">
            <v>0</v>
          </cell>
          <cell r="BJ4106">
            <v>0</v>
          </cell>
          <cell r="BK4106">
            <v>0</v>
          </cell>
          <cell r="BL4106">
            <v>0</v>
          </cell>
        </row>
        <row r="4107">
          <cell r="B4107" t="str">
            <v>3.2.35.03</v>
          </cell>
          <cell r="C4107" t="str">
            <v xml:space="preserve">MATS.MANUT./REP.BENS INSTAL.ADM                   </v>
          </cell>
          <cell r="D4107">
            <v>4</v>
          </cell>
          <cell r="E4107">
            <v>0</v>
          </cell>
          <cell r="F4107">
            <v>0</v>
          </cell>
          <cell r="G4107">
            <v>0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3420.78</v>
          </cell>
          <cell r="R4107">
            <v>8150.73</v>
          </cell>
          <cell r="S4107">
            <v>8432.18</v>
          </cell>
          <cell r="T4107">
            <v>10341.39</v>
          </cell>
          <cell r="U4107">
            <v>11674.34</v>
          </cell>
          <cell r="V4107">
            <v>11758.14</v>
          </cell>
          <cell r="W4107">
            <v>11879.15</v>
          </cell>
          <cell r="X4107">
            <v>15267.95</v>
          </cell>
          <cell r="Y4107">
            <v>15772.95</v>
          </cell>
          <cell r="Z4107">
            <v>15828.88</v>
          </cell>
          <cell r="AA4107">
            <v>16216.43</v>
          </cell>
          <cell r="AB4107">
            <v>18935.43</v>
          </cell>
          <cell r="AC4107">
            <v>5880.07</v>
          </cell>
          <cell r="AD4107">
            <v>7759.21</v>
          </cell>
          <cell r="AE4107">
            <v>9289.4599999999991</v>
          </cell>
          <cell r="AF4107">
            <v>11761.33</v>
          </cell>
          <cell r="AG4107">
            <v>13537.27</v>
          </cell>
          <cell r="AH4107">
            <v>18565.37</v>
          </cell>
          <cell r="AI4107">
            <v>20824.64</v>
          </cell>
          <cell r="AJ4107">
            <v>26214.95</v>
          </cell>
          <cell r="AK4107">
            <v>32925.449999999997</v>
          </cell>
          <cell r="AL4107">
            <v>37629.03</v>
          </cell>
          <cell r="AM4107">
            <v>40518.11</v>
          </cell>
          <cell r="AN4107">
            <v>49042.73</v>
          </cell>
          <cell r="AO4107">
            <v>3304.35</v>
          </cell>
          <cell r="AP4107">
            <v>7611.85</v>
          </cell>
          <cell r="AQ4107">
            <v>8690.49</v>
          </cell>
          <cell r="AR4107">
            <v>11777.79</v>
          </cell>
          <cell r="AS4107">
            <v>15360.41</v>
          </cell>
          <cell r="AT4107">
            <v>17045.23</v>
          </cell>
          <cell r="AU4107">
            <v>22577.32</v>
          </cell>
          <cell r="AV4107">
            <v>24752.77</v>
          </cell>
          <cell r="AW4107">
            <v>31403.16</v>
          </cell>
          <cell r="AX4107">
            <v>41220.9</v>
          </cell>
          <cell r="AY4107">
            <v>44820.61</v>
          </cell>
          <cell r="AZ4107">
            <v>56606.67</v>
          </cell>
          <cell r="BA4107">
            <v>10060.540000000001</v>
          </cell>
          <cell r="BB4107">
            <v>12519.12</v>
          </cell>
          <cell r="BC4107">
            <v>18537.18</v>
          </cell>
          <cell r="BD4107">
            <v>0</v>
          </cell>
          <cell r="BE4107">
            <v>0</v>
          </cell>
          <cell r="BF4107">
            <v>0</v>
          </cell>
          <cell r="BG4107">
            <v>0</v>
          </cell>
          <cell r="BH4107">
            <v>0</v>
          </cell>
          <cell r="BI4107">
            <v>0</v>
          </cell>
          <cell r="BJ4107">
            <v>0</v>
          </cell>
          <cell r="BK4107">
            <v>0</v>
          </cell>
          <cell r="BL4107">
            <v>0</v>
          </cell>
        </row>
        <row r="4108">
          <cell r="B4108" t="str">
            <v>3.2.35.03.00001</v>
          </cell>
          <cell r="C4108" t="str">
            <v xml:space="preserve">MATS.MANUT./REP.BENS INSTAL.ADM                   </v>
          </cell>
          <cell r="D4108">
            <v>5</v>
          </cell>
          <cell r="E4108">
            <v>0</v>
          </cell>
          <cell r="F4108">
            <v>0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AO4108">
            <v>3304.35</v>
          </cell>
          <cell r="AP4108">
            <v>7611.85</v>
          </cell>
          <cell r="AQ4108">
            <v>8690.49</v>
          </cell>
          <cell r="AR4108">
            <v>11777.79</v>
          </cell>
          <cell r="AS4108">
            <v>15360.41</v>
          </cell>
          <cell r="AT4108">
            <v>17045.23</v>
          </cell>
          <cell r="AU4108">
            <v>22577.32</v>
          </cell>
          <cell r="AV4108">
            <v>24752.77</v>
          </cell>
          <cell r="AW4108">
            <v>31403.16</v>
          </cell>
          <cell r="AX4108">
            <v>41220.9</v>
          </cell>
          <cell r="AY4108">
            <v>44820.61</v>
          </cell>
          <cell r="AZ4108">
            <v>56606.67</v>
          </cell>
          <cell r="BA4108">
            <v>10060.540000000001</v>
          </cell>
          <cell r="BB4108">
            <v>12519.12</v>
          </cell>
          <cell r="BC4108">
            <v>18537.18</v>
          </cell>
          <cell r="BD4108">
            <v>0</v>
          </cell>
          <cell r="BE4108">
            <v>0</v>
          </cell>
          <cell r="BF4108">
            <v>0</v>
          </cell>
          <cell r="BG4108">
            <v>0</v>
          </cell>
          <cell r="BH4108">
            <v>0</v>
          </cell>
          <cell r="BI4108">
            <v>0</v>
          </cell>
          <cell r="BJ4108">
            <v>0</v>
          </cell>
          <cell r="BK4108">
            <v>0</v>
          </cell>
          <cell r="BL4108">
            <v>0</v>
          </cell>
        </row>
        <row r="4109">
          <cell r="B4109" t="str">
            <v>3.2.35.04</v>
          </cell>
          <cell r="C4109" t="str">
            <v xml:space="preserve">SERV.MANUT./REP.BENS INSTAL.ADM PF                </v>
          </cell>
          <cell r="D4109">
            <v>4</v>
          </cell>
          <cell r="E4109">
            <v>0</v>
          </cell>
          <cell r="F4109">
            <v>0</v>
          </cell>
          <cell r="G4109">
            <v>0</v>
          </cell>
          <cell r="H4109">
            <v>0</v>
          </cell>
          <cell r="I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  <cell r="Q4109">
            <v>302.5</v>
          </cell>
          <cell r="R4109">
            <v>522.5</v>
          </cell>
          <cell r="S4109">
            <v>552.5</v>
          </cell>
          <cell r="T4109">
            <v>3319</v>
          </cell>
          <cell r="U4109">
            <v>3969</v>
          </cell>
          <cell r="V4109">
            <v>4071.5</v>
          </cell>
          <cell r="W4109">
            <v>5271.5</v>
          </cell>
          <cell r="X4109">
            <v>6982.1</v>
          </cell>
          <cell r="Y4109">
            <v>6982.1</v>
          </cell>
          <cell r="Z4109">
            <v>7390.5</v>
          </cell>
          <cell r="AA4109">
            <v>7396</v>
          </cell>
          <cell r="AB4109">
            <v>7605</v>
          </cell>
          <cell r="AC4109">
            <v>2850</v>
          </cell>
          <cell r="AD4109">
            <v>2850</v>
          </cell>
          <cell r="AE4109">
            <v>3150</v>
          </cell>
          <cell r="AF4109">
            <v>3150</v>
          </cell>
          <cell r="AG4109">
            <v>3595</v>
          </cell>
          <cell r="AH4109">
            <v>3749</v>
          </cell>
          <cell r="AI4109">
            <v>2799</v>
          </cell>
          <cell r="AJ4109">
            <v>2859</v>
          </cell>
          <cell r="AK4109">
            <v>3084</v>
          </cell>
          <cell r="AL4109">
            <v>3834</v>
          </cell>
          <cell r="AM4109">
            <v>4299.42</v>
          </cell>
          <cell r="AN4109">
            <v>5161.79</v>
          </cell>
          <cell r="AO4109">
            <v>175</v>
          </cell>
          <cell r="AP4109">
            <v>393</v>
          </cell>
          <cell r="AQ4109">
            <v>853</v>
          </cell>
          <cell r="AR4109">
            <v>1289.77</v>
          </cell>
          <cell r="AS4109">
            <v>2918.07</v>
          </cell>
          <cell r="AT4109">
            <v>3008.07</v>
          </cell>
          <cell r="AU4109">
            <v>3658.07</v>
          </cell>
          <cell r="AV4109">
            <v>4063.07</v>
          </cell>
          <cell r="AW4109">
            <v>5131.66</v>
          </cell>
          <cell r="AX4109">
            <v>7724.22</v>
          </cell>
          <cell r="AY4109">
            <v>9483.07</v>
          </cell>
          <cell r="AZ4109">
            <v>10607.39</v>
          </cell>
          <cell r="BA4109">
            <v>1852.52</v>
          </cell>
          <cell r="BB4109">
            <v>4138.0200000000004</v>
          </cell>
          <cell r="BC4109">
            <v>4518.0200000000004</v>
          </cell>
          <cell r="BD4109">
            <v>0</v>
          </cell>
          <cell r="BE4109">
            <v>0</v>
          </cell>
          <cell r="BF4109">
            <v>0</v>
          </cell>
          <cell r="BG4109">
            <v>0</v>
          </cell>
          <cell r="BH4109">
            <v>0</v>
          </cell>
          <cell r="BI4109">
            <v>0</v>
          </cell>
          <cell r="BJ4109">
            <v>0</v>
          </cell>
          <cell r="BK4109">
            <v>0</v>
          </cell>
          <cell r="BL4109">
            <v>0</v>
          </cell>
        </row>
        <row r="4110">
          <cell r="B4110" t="str">
            <v>3.2.35.04.00001</v>
          </cell>
          <cell r="C4110" t="str">
            <v xml:space="preserve">SERV.MANUT./REP.BENS INSTAL.ADM PF                </v>
          </cell>
          <cell r="D4110">
            <v>5</v>
          </cell>
          <cell r="E4110">
            <v>0</v>
          </cell>
          <cell r="F4110">
            <v>0</v>
          </cell>
          <cell r="G4110">
            <v>0</v>
          </cell>
          <cell r="H4110">
            <v>0</v>
          </cell>
          <cell r="I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  <cell r="AO4110">
            <v>175</v>
          </cell>
          <cell r="AP4110">
            <v>393</v>
          </cell>
          <cell r="AQ4110">
            <v>853</v>
          </cell>
          <cell r="AR4110">
            <v>1289.77</v>
          </cell>
          <cell r="AS4110">
            <v>2918.07</v>
          </cell>
          <cell r="AT4110">
            <v>3008.07</v>
          </cell>
          <cell r="AU4110">
            <v>3658.07</v>
          </cell>
          <cell r="AV4110">
            <v>4063.07</v>
          </cell>
          <cell r="AW4110">
            <v>5131.66</v>
          </cell>
          <cell r="AX4110">
            <v>7724.22</v>
          </cell>
          <cell r="AY4110">
            <v>9483.07</v>
          </cell>
          <cell r="AZ4110">
            <v>10607.39</v>
          </cell>
          <cell r="BA4110">
            <v>1852.52</v>
          </cell>
          <cell r="BB4110">
            <v>4138.0200000000004</v>
          </cell>
          <cell r="BC4110">
            <v>4518.0200000000004</v>
          </cell>
          <cell r="BD4110">
            <v>0</v>
          </cell>
          <cell r="BE4110">
            <v>0</v>
          </cell>
          <cell r="BF4110">
            <v>0</v>
          </cell>
          <cell r="BG4110">
            <v>0</v>
          </cell>
          <cell r="BH4110">
            <v>0</v>
          </cell>
          <cell r="BI4110">
            <v>0</v>
          </cell>
          <cell r="BJ4110">
            <v>0</v>
          </cell>
          <cell r="BK4110">
            <v>0</v>
          </cell>
          <cell r="BL4110">
            <v>0</v>
          </cell>
        </row>
        <row r="4111">
          <cell r="B4111" t="str">
            <v>3.2.35.05</v>
          </cell>
          <cell r="C4111" t="str">
            <v xml:space="preserve">SERV.MANUT./REP.BENS INSTAL.ADM PJ                </v>
          </cell>
          <cell r="D4111">
            <v>4</v>
          </cell>
          <cell r="E4111">
            <v>0</v>
          </cell>
          <cell r="F4111">
            <v>0</v>
          </cell>
          <cell r="G4111">
            <v>0</v>
          </cell>
          <cell r="H4111">
            <v>0</v>
          </cell>
          <cell r="I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9655.9</v>
          </cell>
          <cell r="R4111">
            <v>12404.15</v>
          </cell>
          <cell r="S4111">
            <v>19131.61</v>
          </cell>
          <cell r="T4111">
            <v>23979.279999999999</v>
          </cell>
          <cell r="U4111">
            <v>31271.41</v>
          </cell>
          <cell r="V4111">
            <v>36777.94</v>
          </cell>
          <cell r="W4111">
            <v>43742.080000000002</v>
          </cell>
          <cell r="X4111">
            <v>50326.85</v>
          </cell>
          <cell r="Y4111">
            <v>57008.11</v>
          </cell>
          <cell r="Z4111">
            <v>85311.039999999994</v>
          </cell>
          <cell r="AA4111">
            <v>118326.91</v>
          </cell>
          <cell r="AB4111">
            <v>146859.97</v>
          </cell>
          <cell r="AC4111">
            <v>12600.8</v>
          </cell>
          <cell r="AD4111">
            <v>29817.32</v>
          </cell>
          <cell r="AE4111">
            <v>47851.65</v>
          </cell>
          <cell r="AF4111">
            <v>53904.25</v>
          </cell>
          <cell r="AG4111">
            <v>59672.19</v>
          </cell>
          <cell r="AH4111">
            <v>70237.929999999993</v>
          </cell>
          <cell r="AI4111">
            <v>95548.4</v>
          </cell>
          <cell r="AJ4111">
            <v>113494.93</v>
          </cell>
          <cell r="AK4111">
            <v>143216.68</v>
          </cell>
          <cell r="AL4111">
            <v>157871.24</v>
          </cell>
          <cell r="AM4111">
            <v>163632.98000000001</v>
          </cell>
          <cell r="AN4111">
            <v>171434.07</v>
          </cell>
          <cell r="AO4111">
            <v>14306.54</v>
          </cell>
          <cell r="AP4111">
            <v>18513.07</v>
          </cell>
          <cell r="AQ4111">
            <v>24915.22</v>
          </cell>
          <cell r="AR4111">
            <v>28757.69</v>
          </cell>
          <cell r="AS4111">
            <v>42751.25</v>
          </cell>
          <cell r="AT4111">
            <v>64434.080000000002</v>
          </cell>
          <cell r="AU4111">
            <v>81945.929999999993</v>
          </cell>
          <cell r="AV4111">
            <v>86658.559999999998</v>
          </cell>
          <cell r="AW4111">
            <v>94886.86</v>
          </cell>
          <cell r="AX4111">
            <v>117444.06</v>
          </cell>
          <cell r="AY4111">
            <v>129124.16</v>
          </cell>
          <cell r="AZ4111">
            <v>165648.39000000001</v>
          </cell>
          <cell r="BA4111">
            <v>17096.310000000001</v>
          </cell>
          <cell r="BB4111">
            <v>24635.45</v>
          </cell>
          <cell r="BC4111">
            <v>28925.08</v>
          </cell>
          <cell r="BD4111">
            <v>0</v>
          </cell>
          <cell r="BE4111">
            <v>0</v>
          </cell>
          <cell r="BF4111">
            <v>0</v>
          </cell>
          <cell r="BG4111">
            <v>0</v>
          </cell>
          <cell r="BH4111">
            <v>0</v>
          </cell>
          <cell r="BI4111">
            <v>0</v>
          </cell>
          <cell r="BJ4111">
            <v>0</v>
          </cell>
          <cell r="BK4111">
            <v>0</v>
          </cell>
          <cell r="BL4111">
            <v>0</v>
          </cell>
        </row>
        <row r="4112">
          <cell r="B4112" t="str">
            <v>3.2.35.05.00001</v>
          </cell>
          <cell r="C4112" t="str">
            <v xml:space="preserve">SERV.MANUT./REP.BENS INSTAL.ADM PJ                </v>
          </cell>
          <cell r="D4112">
            <v>5</v>
          </cell>
          <cell r="E4112">
            <v>0</v>
          </cell>
          <cell r="F4112">
            <v>0</v>
          </cell>
          <cell r="G4112">
            <v>0</v>
          </cell>
          <cell r="H4112">
            <v>0</v>
          </cell>
          <cell r="I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  <cell r="AO4112">
            <v>14306.54</v>
          </cell>
          <cell r="AP4112">
            <v>18513.07</v>
          </cell>
          <cell r="AQ4112">
            <v>24915.22</v>
          </cell>
          <cell r="AR4112">
            <v>28757.69</v>
          </cell>
          <cell r="AS4112">
            <v>42751.25</v>
          </cell>
          <cell r="AT4112">
            <v>64434.080000000002</v>
          </cell>
          <cell r="AU4112">
            <v>81945.929999999993</v>
          </cell>
          <cell r="AV4112">
            <v>86658.559999999998</v>
          </cell>
          <cell r="AW4112">
            <v>94886.86</v>
          </cell>
          <cell r="AX4112">
            <v>117444.06</v>
          </cell>
          <cell r="AY4112">
            <v>129124.16</v>
          </cell>
          <cell r="AZ4112">
            <v>165648.39000000001</v>
          </cell>
          <cell r="BA4112">
            <v>17096.310000000001</v>
          </cell>
          <cell r="BB4112">
            <v>24635.45</v>
          </cell>
          <cell r="BC4112">
            <v>28925.08</v>
          </cell>
          <cell r="BD4112">
            <v>0</v>
          </cell>
          <cell r="BE4112">
            <v>0</v>
          </cell>
          <cell r="BF4112">
            <v>0</v>
          </cell>
          <cell r="BG4112">
            <v>0</v>
          </cell>
          <cell r="BH4112">
            <v>0</v>
          </cell>
          <cell r="BI4112">
            <v>0</v>
          </cell>
          <cell r="BJ4112">
            <v>0</v>
          </cell>
          <cell r="BK4112">
            <v>0</v>
          </cell>
          <cell r="BL4112">
            <v>0</v>
          </cell>
        </row>
        <row r="4113">
          <cell r="B4113" t="str">
            <v>3.2.35.06</v>
          </cell>
          <cell r="C4113" t="str">
            <v xml:space="preserve">AGUA                                              </v>
          </cell>
          <cell r="D4113">
            <v>4</v>
          </cell>
          <cell r="E4113">
            <v>0</v>
          </cell>
          <cell r="F4113">
            <v>0</v>
          </cell>
          <cell r="G4113">
            <v>0</v>
          </cell>
          <cell r="H4113">
            <v>0</v>
          </cell>
          <cell r="I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  <cell r="O4113">
            <v>0</v>
          </cell>
          <cell r="P4113">
            <v>0</v>
          </cell>
          <cell r="Q4113">
            <v>1169.52</v>
          </cell>
          <cell r="R4113">
            <v>1796.63</v>
          </cell>
          <cell r="S4113">
            <v>2196.0300000000002</v>
          </cell>
          <cell r="T4113">
            <v>2644.84</v>
          </cell>
          <cell r="U4113">
            <v>2750.09</v>
          </cell>
          <cell r="V4113">
            <v>2864.62</v>
          </cell>
          <cell r="W4113">
            <v>2965.87</v>
          </cell>
          <cell r="X4113">
            <v>3050.32</v>
          </cell>
          <cell r="Y4113">
            <v>3140.01</v>
          </cell>
          <cell r="Z4113">
            <v>3185.65</v>
          </cell>
          <cell r="AA4113">
            <v>3215.61</v>
          </cell>
          <cell r="AB4113">
            <v>3230.59</v>
          </cell>
          <cell r="AC4113">
            <v>39.85</v>
          </cell>
          <cell r="AD4113">
            <v>39.85</v>
          </cell>
          <cell r="AE4113">
            <v>340.46</v>
          </cell>
          <cell r="AF4113">
            <v>1107.08</v>
          </cell>
          <cell r="AG4113">
            <v>1138.8900000000001</v>
          </cell>
          <cell r="AH4113">
            <v>1169.44</v>
          </cell>
          <cell r="AI4113">
            <v>1169.44</v>
          </cell>
          <cell r="AJ4113">
            <v>1232.94</v>
          </cell>
          <cell r="AK4113">
            <v>1266.6400000000001</v>
          </cell>
          <cell r="AL4113">
            <v>1780.48</v>
          </cell>
          <cell r="AM4113">
            <v>1780.48</v>
          </cell>
          <cell r="AN4113">
            <v>1813.62</v>
          </cell>
          <cell r="AO4113">
            <v>452.67</v>
          </cell>
          <cell r="AP4113">
            <v>862.1</v>
          </cell>
          <cell r="AQ4113">
            <v>1263.48</v>
          </cell>
          <cell r="AR4113">
            <v>1543.58</v>
          </cell>
          <cell r="AS4113">
            <v>1839.16</v>
          </cell>
          <cell r="AT4113">
            <v>2845.01</v>
          </cell>
          <cell r="AU4113">
            <v>3028.15</v>
          </cell>
          <cell r="AV4113">
            <v>3186.17</v>
          </cell>
          <cell r="AW4113">
            <v>3348.03</v>
          </cell>
          <cell r="AX4113">
            <v>3636.76</v>
          </cell>
          <cell r="AY4113">
            <v>4500.3599999999997</v>
          </cell>
          <cell r="AZ4113">
            <v>5650.4</v>
          </cell>
          <cell r="BA4113">
            <v>998.8</v>
          </cell>
          <cell r="BB4113">
            <v>1678.28</v>
          </cell>
          <cell r="BC4113">
            <v>2459.88</v>
          </cell>
          <cell r="BD4113">
            <v>0</v>
          </cell>
          <cell r="BE4113">
            <v>0</v>
          </cell>
          <cell r="BF4113">
            <v>0</v>
          </cell>
          <cell r="BG4113">
            <v>0</v>
          </cell>
          <cell r="BH4113">
            <v>0</v>
          </cell>
          <cell r="BI4113">
            <v>0</v>
          </cell>
          <cell r="BJ4113">
            <v>0</v>
          </cell>
          <cell r="BK4113">
            <v>0</v>
          </cell>
          <cell r="BL4113">
            <v>0</v>
          </cell>
        </row>
        <row r="4114">
          <cell r="B4114" t="str">
            <v>3.2.35.06.00001</v>
          </cell>
          <cell r="C4114" t="str">
            <v xml:space="preserve">AGUA                                              </v>
          </cell>
          <cell r="D4114">
            <v>5</v>
          </cell>
          <cell r="E4114">
            <v>0</v>
          </cell>
          <cell r="F4114">
            <v>0</v>
          </cell>
          <cell r="G4114">
            <v>0</v>
          </cell>
          <cell r="H4114">
            <v>0</v>
          </cell>
          <cell r="I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  <cell r="AO4114">
            <v>452.67</v>
          </cell>
          <cell r="AP4114">
            <v>862.1</v>
          </cell>
          <cell r="AQ4114">
            <v>1263.48</v>
          </cell>
          <cell r="AR4114">
            <v>1543.58</v>
          </cell>
          <cell r="AS4114">
            <v>1839.16</v>
          </cell>
          <cell r="AT4114">
            <v>2845.01</v>
          </cell>
          <cell r="AU4114">
            <v>3028.15</v>
          </cell>
          <cell r="AV4114">
            <v>3186.17</v>
          </cell>
          <cell r="AW4114">
            <v>3348.03</v>
          </cell>
          <cell r="AX4114">
            <v>3636.76</v>
          </cell>
          <cell r="AY4114">
            <v>4500.3599999999997</v>
          </cell>
          <cell r="AZ4114">
            <v>5650.4</v>
          </cell>
          <cell r="BA4114">
            <v>998.8</v>
          </cell>
          <cell r="BB4114">
            <v>1678.28</v>
          </cell>
          <cell r="BC4114">
            <v>2459.88</v>
          </cell>
          <cell r="BD4114">
            <v>0</v>
          </cell>
          <cell r="BE4114">
            <v>0</v>
          </cell>
          <cell r="BF4114">
            <v>0</v>
          </cell>
          <cell r="BG4114">
            <v>0</v>
          </cell>
          <cell r="BH4114">
            <v>0</v>
          </cell>
          <cell r="BI4114">
            <v>0</v>
          </cell>
          <cell r="BJ4114">
            <v>0</v>
          </cell>
          <cell r="BK4114">
            <v>0</v>
          </cell>
          <cell r="BL4114">
            <v>0</v>
          </cell>
        </row>
        <row r="4115">
          <cell r="B4115" t="str">
            <v>3.2.35.07</v>
          </cell>
          <cell r="C4115" t="str">
            <v xml:space="preserve">ENERGIA                                           </v>
          </cell>
          <cell r="D4115">
            <v>4</v>
          </cell>
          <cell r="E4115">
            <v>0</v>
          </cell>
          <cell r="F4115">
            <v>0</v>
          </cell>
          <cell r="G4115">
            <v>0</v>
          </cell>
          <cell r="H4115">
            <v>0</v>
          </cell>
          <cell r="I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  <cell r="Q4115">
            <v>8141.14</v>
          </cell>
          <cell r="R4115">
            <v>22138.799999999999</v>
          </cell>
          <cell r="S4115">
            <v>34294.879999999997</v>
          </cell>
          <cell r="T4115">
            <v>46662.23</v>
          </cell>
          <cell r="U4115">
            <v>62786.95</v>
          </cell>
          <cell r="V4115">
            <v>71847.759999999995</v>
          </cell>
          <cell r="W4115">
            <v>82342.12</v>
          </cell>
          <cell r="X4115">
            <v>93850.01</v>
          </cell>
          <cell r="Y4115">
            <v>107908.42</v>
          </cell>
          <cell r="Z4115">
            <v>129723.48</v>
          </cell>
          <cell r="AA4115">
            <v>148825.16</v>
          </cell>
          <cell r="AB4115">
            <v>167009.22</v>
          </cell>
          <cell r="AC4115">
            <v>10596.92</v>
          </cell>
          <cell r="AD4115">
            <v>21009.16</v>
          </cell>
          <cell r="AE4115">
            <v>26665.39</v>
          </cell>
          <cell r="AF4115">
            <v>33310.949999999997</v>
          </cell>
          <cell r="AG4115">
            <v>38960.720000000001</v>
          </cell>
          <cell r="AH4115">
            <v>45864.3</v>
          </cell>
          <cell r="AI4115">
            <v>52952.18</v>
          </cell>
          <cell r="AJ4115">
            <v>60622.52</v>
          </cell>
          <cell r="AK4115">
            <v>69046.87</v>
          </cell>
          <cell r="AL4115">
            <v>78374.880000000005</v>
          </cell>
          <cell r="AM4115">
            <v>88455.27</v>
          </cell>
          <cell r="AN4115">
            <v>98100.78</v>
          </cell>
          <cell r="AO4115">
            <v>13648.52</v>
          </cell>
          <cell r="AP4115">
            <v>24945.1</v>
          </cell>
          <cell r="AQ4115">
            <v>37948.69</v>
          </cell>
          <cell r="AR4115">
            <v>60737.81</v>
          </cell>
          <cell r="AS4115">
            <v>73395.48</v>
          </cell>
          <cell r="AT4115">
            <v>88790.04</v>
          </cell>
          <cell r="AU4115">
            <v>102778.03</v>
          </cell>
          <cell r="AV4115">
            <v>122393.89</v>
          </cell>
          <cell r="AW4115">
            <v>155583.1</v>
          </cell>
          <cell r="AX4115">
            <v>182400.09</v>
          </cell>
          <cell r="AY4115">
            <v>213591.1</v>
          </cell>
          <cell r="AZ4115">
            <v>234623.83</v>
          </cell>
          <cell r="BA4115">
            <v>14156.66</v>
          </cell>
          <cell r="BB4115">
            <v>32794.67</v>
          </cell>
          <cell r="BC4115">
            <v>46656.12</v>
          </cell>
          <cell r="BD4115">
            <v>0</v>
          </cell>
          <cell r="BE4115">
            <v>0</v>
          </cell>
          <cell r="BF4115">
            <v>0</v>
          </cell>
          <cell r="BG4115">
            <v>0</v>
          </cell>
          <cell r="BH4115">
            <v>0</v>
          </cell>
          <cell r="BI4115">
            <v>0</v>
          </cell>
          <cell r="BJ4115">
            <v>0</v>
          </cell>
          <cell r="BK4115">
            <v>0</v>
          </cell>
          <cell r="BL4115">
            <v>0</v>
          </cell>
        </row>
        <row r="4116">
          <cell r="B4116" t="str">
            <v>3.2.35.07.00001</v>
          </cell>
          <cell r="C4116" t="str">
            <v xml:space="preserve">ENERGIA                                           </v>
          </cell>
          <cell r="D4116">
            <v>5</v>
          </cell>
          <cell r="E4116">
            <v>0</v>
          </cell>
          <cell r="F4116">
            <v>0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  <cell r="O4116">
            <v>0</v>
          </cell>
          <cell r="P4116">
            <v>0</v>
          </cell>
          <cell r="AO4116">
            <v>13648.52</v>
          </cell>
          <cell r="AP4116">
            <v>24945.1</v>
          </cell>
          <cell r="AQ4116">
            <v>37948.69</v>
          </cell>
          <cell r="AR4116">
            <v>60737.81</v>
          </cell>
          <cell r="AS4116">
            <v>73395.48</v>
          </cell>
          <cell r="AT4116">
            <v>88790.04</v>
          </cell>
          <cell r="AU4116">
            <v>102778.03</v>
          </cell>
          <cell r="AV4116">
            <v>122393.89</v>
          </cell>
          <cell r="AW4116">
            <v>155583.1</v>
          </cell>
          <cell r="AX4116">
            <v>182400.09</v>
          </cell>
          <cell r="AY4116">
            <v>213591.1</v>
          </cell>
          <cell r="AZ4116">
            <v>234623.83</v>
          </cell>
          <cell r="BA4116">
            <v>14156.66</v>
          </cell>
          <cell r="BB4116">
            <v>32794.67</v>
          </cell>
          <cell r="BC4116">
            <v>46656.12</v>
          </cell>
          <cell r="BD4116">
            <v>0</v>
          </cell>
          <cell r="BE4116">
            <v>0</v>
          </cell>
          <cell r="BF4116">
            <v>0</v>
          </cell>
          <cell r="BG4116">
            <v>0</v>
          </cell>
          <cell r="BH4116">
            <v>0</v>
          </cell>
          <cell r="BI4116">
            <v>0</v>
          </cell>
          <cell r="BJ4116">
            <v>0</v>
          </cell>
          <cell r="BK4116">
            <v>0</v>
          </cell>
          <cell r="BL4116">
            <v>0</v>
          </cell>
        </row>
        <row r="4117">
          <cell r="B4117" t="str">
            <v>3.2.35.08</v>
          </cell>
          <cell r="C4117" t="str">
            <v xml:space="preserve">TELEFONE                                          </v>
          </cell>
          <cell r="D4117">
            <v>4</v>
          </cell>
          <cell r="E4117">
            <v>0</v>
          </cell>
          <cell r="F4117">
            <v>0</v>
          </cell>
          <cell r="G4117">
            <v>0</v>
          </cell>
          <cell r="H4117">
            <v>0</v>
          </cell>
          <cell r="I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  <cell r="O4117">
            <v>0</v>
          </cell>
          <cell r="P4117">
            <v>0</v>
          </cell>
          <cell r="Q4117">
            <v>70256.89</v>
          </cell>
          <cell r="R4117">
            <v>135877.21</v>
          </cell>
          <cell r="S4117">
            <v>212251.53</v>
          </cell>
          <cell r="T4117">
            <v>270454.36</v>
          </cell>
          <cell r="U4117">
            <v>333121.08</v>
          </cell>
          <cell r="V4117">
            <v>395266.72</v>
          </cell>
          <cell r="W4117">
            <v>469316.25</v>
          </cell>
          <cell r="X4117">
            <v>551393.64</v>
          </cell>
          <cell r="Y4117">
            <v>649781.34</v>
          </cell>
          <cell r="Z4117">
            <v>742837.3</v>
          </cell>
          <cell r="AA4117">
            <v>849943.97</v>
          </cell>
          <cell r="AB4117">
            <v>956417.81</v>
          </cell>
          <cell r="AC4117">
            <v>65294.17</v>
          </cell>
          <cell r="AD4117">
            <v>145703.47</v>
          </cell>
          <cell r="AE4117">
            <v>221276.37</v>
          </cell>
          <cell r="AF4117">
            <v>322195.40000000002</v>
          </cell>
          <cell r="AG4117">
            <v>409937.11</v>
          </cell>
          <cell r="AH4117">
            <v>501624.49</v>
          </cell>
          <cell r="AI4117">
            <v>590761.29</v>
          </cell>
          <cell r="AJ4117">
            <v>695311.91</v>
          </cell>
          <cell r="AK4117">
            <v>825245.57</v>
          </cell>
          <cell r="AL4117">
            <v>961960.25</v>
          </cell>
          <cell r="AM4117">
            <v>1094188.8500000001</v>
          </cell>
          <cell r="AN4117">
            <v>1213508.77</v>
          </cell>
          <cell r="AO4117">
            <v>107434.51</v>
          </cell>
          <cell r="AP4117">
            <v>217482.2</v>
          </cell>
          <cell r="AQ4117">
            <v>316440.95</v>
          </cell>
          <cell r="AR4117">
            <v>441487.9</v>
          </cell>
          <cell r="AS4117">
            <v>547382.71</v>
          </cell>
          <cell r="AT4117">
            <v>643416.18000000005</v>
          </cell>
          <cell r="AU4117">
            <v>739550.39</v>
          </cell>
          <cell r="AV4117">
            <v>838810.48</v>
          </cell>
          <cell r="AW4117">
            <v>961136.09</v>
          </cell>
          <cell r="AX4117">
            <v>1120534.29</v>
          </cell>
          <cell r="AY4117">
            <v>1229384.8999999999</v>
          </cell>
          <cell r="AZ4117">
            <v>1395014.26</v>
          </cell>
          <cell r="BA4117">
            <v>156210.59</v>
          </cell>
          <cell r="BB4117">
            <v>257591.78</v>
          </cell>
          <cell r="BC4117">
            <v>376431.45</v>
          </cell>
          <cell r="BD4117">
            <v>0</v>
          </cell>
          <cell r="BE4117">
            <v>0</v>
          </cell>
          <cell r="BF4117">
            <v>0</v>
          </cell>
          <cell r="BG4117">
            <v>0</v>
          </cell>
          <cell r="BH4117">
            <v>0</v>
          </cell>
          <cell r="BI4117">
            <v>0</v>
          </cell>
          <cell r="BJ4117">
            <v>0</v>
          </cell>
          <cell r="BK4117">
            <v>0</v>
          </cell>
          <cell r="BL4117">
            <v>0</v>
          </cell>
        </row>
        <row r="4118">
          <cell r="B4118" t="str">
            <v>3.2.35.08.00001</v>
          </cell>
          <cell r="C4118" t="str">
            <v xml:space="preserve">TELEFONE                                          </v>
          </cell>
          <cell r="D4118">
            <v>5</v>
          </cell>
          <cell r="E4118">
            <v>0</v>
          </cell>
          <cell r="F4118">
            <v>0</v>
          </cell>
          <cell r="G4118">
            <v>0</v>
          </cell>
          <cell r="H4118">
            <v>0</v>
          </cell>
          <cell r="I4118">
            <v>0</v>
          </cell>
          <cell r="J4118">
            <v>0</v>
          </cell>
          <cell r="K4118">
            <v>0</v>
          </cell>
          <cell r="L4118">
            <v>0</v>
          </cell>
          <cell r="M4118">
            <v>0</v>
          </cell>
          <cell r="N4118">
            <v>0</v>
          </cell>
          <cell r="O4118">
            <v>0</v>
          </cell>
          <cell r="P4118">
            <v>0</v>
          </cell>
          <cell r="AO4118">
            <v>107434.51</v>
          </cell>
          <cell r="AP4118">
            <v>217482.2</v>
          </cell>
          <cell r="AQ4118">
            <v>316440.95</v>
          </cell>
          <cell r="AR4118">
            <v>441487.9</v>
          </cell>
          <cell r="AS4118">
            <v>547382.71</v>
          </cell>
          <cell r="AT4118">
            <v>643416.18000000005</v>
          </cell>
          <cell r="AU4118">
            <v>739550.39</v>
          </cell>
          <cell r="AV4118">
            <v>838810.48</v>
          </cell>
          <cell r="AW4118">
            <v>961136.09</v>
          </cell>
          <cell r="AX4118">
            <v>1120534.29</v>
          </cell>
          <cell r="AY4118">
            <v>1229384.8999999999</v>
          </cell>
          <cell r="AZ4118">
            <v>1395014.26</v>
          </cell>
          <cell r="BA4118">
            <v>156210.59</v>
          </cell>
          <cell r="BB4118">
            <v>257591.78</v>
          </cell>
          <cell r="BC4118">
            <v>376431.45</v>
          </cell>
          <cell r="BD4118">
            <v>0</v>
          </cell>
          <cell r="BE4118">
            <v>0</v>
          </cell>
          <cell r="BF4118">
            <v>0</v>
          </cell>
          <cell r="BG4118">
            <v>0</v>
          </cell>
          <cell r="BH4118">
            <v>0</v>
          </cell>
          <cell r="BI4118">
            <v>0</v>
          </cell>
          <cell r="BJ4118">
            <v>0</v>
          </cell>
          <cell r="BK4118">
            <v>0</v>
          </cell>
          <cell r="BL4118">
            <v>0</v>
          </cell>
        </row>
        <row r="4119">
          <cell r="B4119" t="str">
            <v>3.2.35.09</v>
          </cell>
          <cell r="C4119" t="str">
            <v xml:space="preserve">TRANSMISSAO DADOS / INTERNET                      </v>
          </cell>
          <cell r="D4119">
            <v>4</v>
          </cell>
          <cell r="E4119">
            <v>0</v>
          </cell>
          <cell r="F4119">
            <v>0</v>
          </cell>
          <cell r="G4119">
            <v>0</v>
          </cell>
          <cell r="H4119">
            <v>0</v>
          </cell>
          <cell r="I4119">
            <v>0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  <cell r="Q4119">
            <v>13496.33</v>
          </cell>
          <cell r="R4119">
            <v>33964.94</v>
          </cell>
          <cell r="S4119">
            <v>50974.71</v>
          </cell>
          <cell r="T4119">
            <v>77594.19</v>
          </cell>
          <cell r="U4119">
            <v>100473.37</v>
          </cell>
          <cell r="V4119">
            <v>123596.12</v>
          </cell>
          <cell r="W4119">
            <v>148392.67000000001</v>
          </cell>
          <cell r="X4119">
            <v>170966.66</v>
          </cell>
          <cell r="Y4119">
            <v>193883.38</v>
          </cell>
          <cell r="Z4119">
            <v>218564.11</v>
          </cell>
          <cell r="AA4119">
            <v>243491.05</v>
          </cell>
          <cell r="AB4119">
            <v>284525.95</v>
          </cell>
          <cell r="AC4119">
            <v>29173.16</v>
          </cell>
          <cell r="AD4119">
            <v>56887.21</v>
          </cell>
          <cell r="AE4119">
            <v>84047.94</v>
          </cell>
          <cell r="AF4119">
            <v>113035.7</v>
          </cell>
          <cell r="AG4119">
            <v>139432.12</v>
          </cell>
          <cell r="AH4119">
            <v>166023.54</v>
          </cell>
          <cell r="AI4119">
            <v>192564.84</v>
          </cell>
          <cell r="AJ4119">
            <v>219161.51</v>
          </cell>
          <cell r="AK4119">
            <v>219703.14</v>
          </cell>
          <cell r="AL4119">
            <v>293850.90999999997</v>
          </cell>
          <cell r="AM4119">
            <v>326105.06</v>
          </cell>
          <cell r="AN4119">
            <v>357286.84</v>
          </cell>
          <cell r="AO4119">
            <v>31675.61</v>
          </cell>
          <cell r="AP4119">
            <v>62313.27</v>
          </cell>
          <cell r="AQ4119">
            <v>100953.13</v>
          </cell>
          <cell r="AR4119">
            <v>164520.04999999999</v>
          </cell>
          <cell r="AS4119">
            <v>195295.77</v>
          </cell>
          <cell r="AT4119">
            <v>238075.49</v>
          </cell>
          <cell r="AU4119">
            <v>284180.15000000002</v>
          </cell>
          <cell r="AV4119">
            <v>311795.93</v>
          </cell>
          <cell r="AW4119">
            <v>363922.5</v>
          </cell>
          <cell r="AX4119">
            <v>422451.82</v>
          </cell>
          <cell r="AY4119">
            <v>481377.11</v>
          </cell>
          <cell r="AZ4119">
            <v>544130.22</v>
          </cell>
          <cell r="BA4119">
            <v>27848.41</v>
          </cell>
          <cell r="BB4119">
            <v>82941.95000000007</v>
          </cell>
          <cell r="BC4119">
            <v>140268.04999999999</v>
          </cell>
          <cell r="BD4119">
            <v>0</v>
          </cell>
          <cell r="BE4119">
            <v>0</v>
          </cell>
          <cell r="BF4119">
            <v>0</v>
          </cell>
          <cell r="BG4119">
            <v>0</v>
          </cell>
          <cell r="BH4119">
            <v>0</v>
          </cell>
          <cell r="BI4119">
            <v>0</v>
          </cell>
          <cell r="BJ4119">
            <v>0</v>
          </cell>
          <cell r="BK4119">
            <v>0</v>
          </cell>
          <cell r="BL4119">
            <v>0</v>
          </cell>
        </row>
        <row r="4120">
          <cell r="B4120" t="str">
            <v>3.2.35.09.00001</v>
          </cell>
          <cell r="C4120" t="str">
            <v xml:space="preserve">TRANSMISSAO DADOS / INTERNET                      </v>
          </cell>
          <cell r="D4120">
            <v>5</v>
          </cell>
          <cell r="E4120">
            <v>0</v>
          </cell>
          <cell r="F4120">
            <v>0</v>
          </cell>
          <cell r="G4120">
            <v>0</v>
          </cell>
          <cell r="H4120">
            <v>0</v>
          </cell>
          <cell r="I4120">
            <v>0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  <cell r="O4120">
            <v>0</v>
          </cell>
          <cell r="P4120">
            <v>0</v>
          </cell>
          <cell r="AO4120">
            <v>31675.61</v>
          </cell>
          <cell r="AP4120">
            <v>62313.27</v>
          </cell>
          <cell r="AQ4120">
            <v>100953.13</v>
          </cell>
          <cell r="AR4120">
            <v>164520.04999999999</v>
          </cell>
          <cell r="AS4120">
            <v>195295.77</v>
          </cell>
          <cell r="AT4120">
            <v>238075.49</v>
          </cell>
          <cell r="AU4120">
            <v>284180.15000000002</v>
          </cell>
          <cell r="AV4120">
            <v>311795.93</v>
          </cell>
          <cell r="AW4120">
            <v>363922.5</v>
          </cell>
          <cell r="AX4120">
            <v>422451.82</v>
          </cell>
          <cell r="AY4120">
            <v>481377.11</v>
          </cell>
          <cell r="AZ4120">
            <v>544130.22</v>
          </cell>
          <cell r="BA4120">
            <v>27848.41</v>
          </cell>
          <cell r="BB4120">
            <v>82941.95000000007</v>
          </cell>
          <cell r="BC4120">
            <v>140268.04999999999</v>
          </cell>
          <cell r="BD4120">
            <v>0</v>
          </cell>
          <cell r="BE4120">
            <v>0</v>
          </cell>
          <cell r="BF4120">
            <v>0</v>
          </cell>
          <cell r="BG4120">
            <v>0</v>
          </cell>
          <cell r="BH4120">
            <v>0</v>
          </cell>
          <cell r="BI4120">
            <v>0</v>
          </cell>
          <cell r="BJ4120">
            <v>0</v>
          </cell>
          <cell r="BK4120">
            <v>0</v>
          </cell>
          <cell r="BL4120">
            <v>0</v>
          </cell>
        </row>
        <row r="4121">
          <cell r="B4121" t="str">
            <v>3.2.35.10</v>
          </cell>
          <cell r="C4121" t="str">
            <v xml:space="preserve">FOTOCOPIAS EXTERNAS                               </v>
          </cell>
          <cell r="D4121">
            <v>4</v>
          </cell>
          <cell r="E4121">
            <v>0</v>
          </cell>
          <cell r="F4121">
            <v>0</v>
          </cell>
          <cell r="G4121">
            <v>0</v>
          </cell>
          <cell r="H4121">
            <v>0</v>
          </cell>
          <cell r="I4121">
            <v>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  <cell r="Q4121">
            <v>126.31</v>
          </cell>
          <cell r="R4121">
            <v>579.54999999999995</v>
          </cell>
          <cell r="S4121">
            <v>885.74</v>
          </cell>
          <cell r="T4121">
            <v>951.69</v>
          </cell>
          <cell r="U4121">
            <v>1204.1400000000001</v>
          </cell>
          <cell r="V4121">
            <v>1364.42</v>
          </cell>
          <cell r="W4121">
            <v>1652.97</v>
          </cell>
          <cell r="X4121">
            <v>1903.93</v>
          </cell>
          <cell r="Y4121">
            <v>2384.1799999999998</v>
          </cell>
          <cell r="Z4121">
            <v>2953.77</v>
          </cell>
          <cell r="AA4121">
            <v>3183.53</v>
          </cell>
          <cell r="AB4121">
            <v>3315.48</v>
          </cell>
          <cell r="AC4121">
            <v>371.95</v>
          </cell>
          <cell r="AD4121">
            <v>536.92999999999995</v>
          </cell>
          <cell r="AE4121">
            <v>665.13</v>
          </cell>
          <cell r="AF4121">
            <v>809.93</v>
          </cell>
          <cell r="AG4121">
            <v>1640.86</v>
          </cell>
          <cell r="AH4121">
            <v>2228.85</v>
          </cell>
          <cell r="AI4121">
            <v>3282.85</v>
          </cell>
          <cell r="AJ4121">
            <v>3837.76</v>
          </cell>
          <cell r="AK4121">
            <v>4107.79</v>
          </cell>
          <cell r="AL4121">
            <v>4656.58</v>
          </cell>
          <cell r="AM4121">
            <v>5117.38</v>
          </cell>
          <cell r="AN4121">
            <v>5644.28</v>
          </cell>
          <cell r="AO4121">
            <v>475.14</v>
          </cell>
          <cell r="AP4121">
            <v>720.32</v>
          </cell>
          <cell r="AQ4121">
            <v>2610.9699999999998</v>
          </cell>
          <cell r="AR4121">
            <v>3113.77</v>
          </cell>
          <cell r="AS4121">
            <v>4224.5200000000004</v>
          </cell>
          <cell r="AT4121">
            <v>4757.07</v>
          </cell>
          <cell r="AU4121">
            <v>6451.75</v>
          </cell>
          <cell r="AV4121">
            <v>8131.4</v>
          </cell>
          <cell r="AW4121">
            <v>11307.94</v>
          </cell>
          <cell r="AX4121">
            <v>13427</v>
          </cell>
          <cell r="AY4121">
            <v>14362.79</v>
          </cell>
          <cell r="AZ4121">
            <v>18078.09</v>
          </cell>
          <cell r="BA4121">
            <v>1636.6</v>
          </cell>
          <cell r="BB4121">
            <v>2237.38</v>
          </cell>
          <cell r="BC4121">
            <v>2897.03</v>
          </cell>
          <cell r="BD4121">
            <v>0</v>
          </cell>
          <cell r="BE4121">
            <v>0</v>
          </cell>
          <cell r="BF4121">
            <v>0</v>
          </cell>
          <cell r="BG4121">
            <v>0</v>
          </cell>
          <cell r="BH4121">
            <v>0</v>
          </cell>
          <cell r="BI4121">
            <v>0</v>
          </cell>
          <cell r="BJ4121">
            <v>0</v>
          </cell>
          <cell r="BK4121">
            <v>0</v>
          </cell>
          <cell r="BL4121">
            <v>0</v>
          </cell>
        </row>
        <row r="4122">
          <cell r="B4122" t="str">
            <v>3.2.35.10.00001</v>
          </cell>
          <cell r="C4122" t="str">
            <v xml:space="preserve">FOTOCOPIAS EXTERNAS                               </v>
          </cell>
          <cell r="D4122">
            <v>5</v>
          </cell>
          <cell r="E4122">
            <v>0</v>
          </cell>
          <cell r="F4122">
            <v>0</v>
          </cell>
          <cell r="G4122">
            <v>0</v>
          </cell>
          <cell r="H4122">
            <v>0</v>
          </cell>
          <cell r="I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  <cell r="O4122">
            <v>0</v>
          </cell>
          <cell r="P4122">
            <v>0</v>
          </cell>
          <cell r="AO4122">
            <v>475.14</v>
          </cell>
          <cell r="AP4122">
            <v>720.32</v>
          </cell>
          <cell r="AQ4122">
            <v>2610.9699999999998</v>
          </cell>
          <cell r="AR4122">
            <v>3113.77</v>
          </cell>
          <cell r="AS4122">
            <v>4224.5200000000004</v>
          </cell>
          <cell r="AT4122">
            <v>4757.07</v>
          </cell>
          <cell r="AU4122">
            <v>6451.75</v>
          </cell>
          <cell r="AV4122">
            <v>8131.4</v>
          </cell>
          <cell r="AW4122">
            <v>11307.94</v>
          </cell>
          <cell r="AX4122">
            <v>13427</v>
          </cell>
          <cell r="AY4122">
            <v>14362.79</v>
          </cell>
          <cell r="AZ4122">
            <v>18078.09</v>
          </cell>
          <cell r="BA4122">
            <v>1636.6</v>
          </cell>
          <cell r="BB4122">
            <v>2237.38</v>
          </cell>
          <cell r="BC4122">
            <v>2897.03</v>
          </cell>
          <cell r="BD4122">
            <v>0</v>
          </cell>
          <cell r="BE4122">
            <v>0</v>
          </cell>
          <cell r="BF4122">
            <v>0</v>
          </cell>
          <cell r="BG4122">
            <v>0</v>
          </cell>
          <cell r="BH4122">
            <v>0</v>
          </cell>
          <cell r="BI4122">
            <v>0</v>
          </cell>
          <cell r="BJ4122">
            <v>0</v>
          </cell>
          <cell r="BK4122">
            <v>0</v>
          </cell>
          <cell r="BL4122">
            <v>0</v>
          </cell>
        </row>
        <row r="4123">
          <cell r="B4123" t="str">
            <v>3.2.35.11</v>
          </cell>
          <cell r="C4123" t="str">
            <v xml:space="preserve">PORTES E TELEGRAMAS                               </v>
          </cell>
          <cell r="D4123">
            <v>4</v>
          </cell>
          <cell r="E4123">
            <v>0</v>
          </cell>
          <cell r="F4123">
            <v>0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  <cell r="Q4123">
            <v>2068.4299999999998</v>
          </cell>
          <cell r="R4123">
            <v>4872.1099999999997</v>
          </cell>
          <cell r="S4123">
            <v>6500.44</v>
          </cell>
          <cell r="T4123">
            <v>7941.53</v>
          </cell>
          <cell r="U4123">
            <v>10144.84</v>
          </cell>
          <cell r="V4123">
            <v>15399.16</v>
          </cell>
          <cell r="W4123">
            <v>22402.93</v>
          </cell>
          <cell r="X4123">
            <v>36277.230000000003</v>
          </cell>
          <cell r="Y4123">
            <v>38900.120000000003</v>
          </cell>
          <cell r="Z4123">
            <v>46959.32</v>
          </cell>
          <cell r="AA4123">
            <v>56583.9</v>
          </cell>
          <cell r="AB4123">
            <v>59457.81</v>
          </cell>
          <cell r="AC4123">
            <v>7210.56</v>
          </cell>
          <cell r="AD4123">
            <v>15135.39</v>
          </cell>
          <cell r="AE4123">
            <v>25522.400000000001</v>
          </cell>
          <cell r="AF4123">
            <v>33895.69</v>
          </cell>
          <cell r="AG4123">
            <v>40557.32</v>
          </cell>
          <cell r="AH4123">
            <v>47765.75</v>
          </cell>
          <cell r="AI4123">
            <v>55576.78</v>
          </cell>
          <cell r="AJ4123">
            <v>59016.94</v>
          </cell>
          <cell r="AK4123">
            <v>68052.98</v>
          </cell>
          <cell r="AL4123">
            <v>78709.740000000005</v>
          </cell>
          <cell r="AM4123">
            <v>82861.86</v>
          </cell>
          <cell r="AN4123">
            <v>85526.19</v>
          </cell>
          <cell r="AO4123">
            <v>3262.41</v>
          </cell>
          <cell r="AP4123">
            <v>5799.53</v>
          </cell>
          <cell r="AQ4123">
            <v>9538.59</v>
          </cell>
          <cell r="AR4123">
            <v>12222.5</v>
          </cell>
          <cell r="AS4123">
            <v>14809.66</v>
          </cell>
          <cell r="AT4123">
            <v>18332.580000000002</v>
          </cell>
          <cell r="AU4123">
            <v>32804.58</v>
          </cell>
          <cell r="AV4123">
            <v>42445.08</v>
          </cell>
          <cell r="AW4123">
            <v>52640.51</v>
          </cell>
          <cell r="AX4123">
            <v>64194.080000000002</v>
          </cell>
          <cell r="AY4123">
            <v>76385.83</v>
          </cell>
          <cell r="AZ4123">
            <v>89852.11</v>
          </cell>
          <cell r="BA4123">
            <v>12676.35</v>
          </cell>
          <cell r="BB4123">
            <v>25008.53</v>
          </cell>
          <cell r="BC4123">
            <v>37784.35</v>
          </cell>
          <cell r="BD4123">
            <v>0</v>
          </cell>
          <cell r="BE4123">
            <v>0</v>
          </cell>
          <cell r="BF4123">
            <v>0</v>
          </cell>
          <cell r="BG4123">
            <v>0</v>
          </cell>
          <cell r="BH4123">
            <v>0</v>
          </cell>
          <cell r="BI4123">
            <v>0</v>
          </cell>
          <cell r="BJ4123">
            <v>0</v>
          </cell>
          <cell r="BK4123">
            <v>0</v>
          </cell>
          <cell r="BL4123">
            <v>0</v>
          </cell>
        </row>
        <row r="4124">
          <cell r="B4124" t="str">
            <v>3.2.35.11.00001</v>
          </cell>
          <cell r="C4124" t="str">
            <v xml:space="preserve">PORTES E TELEGRAMAS                               </v>
          </cell>
          <cell r="D4124">
            <v>5</v>
          </cell>
          <cell r="E4124">
            <v>0</v>
          </cell>
          <cell r="F4124">
            <v>0</v>
          </cell>
          <cell r="G4124">
            <v>0</v>
          </cell>
          <cell r="H4124">
            <v>0</v>
          </cell>
          <cell r="I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  <cell r="AO4124">
            <v>3262.41</v>
          </cell>
          <cell r="AP4124">
            <v>5799.53</v>
          </cell>
          <cell r="AQ4124">
            <v>9538.59</v>
          </cell>
          <cell r="AR4124">
            <v>12222.5</v>
          </cell>
          <cell r="AS4124">
            <v>14809.66</v>
          </cell>
          <cell r="AT4124">
            <v>18332.580000000002</v>
          </cell>
          <cell r="AU4124">
            <v>32804.58</v>
          </cell>
          <cell r="AV4124">
            <v>42445.08</v>
          </cell>
          <cell r="AW4124">
            <v>52640.51</v>
          </cell>
          <cell r="AX4124">
            <v>64194.080000000002</v>
          </cell>
          <cell r="AY4124">
            <v>76385.83</v>
          </cell>
          <cell r="AZ4124">
            <v>89852.11</v>
          </cell>
          <cell r="BA4124">
            <v>12676.35</v>
          </cell>
          <cell r="BB4124">
            <v>25008.53</v>
          </cell>
          <cell r="BC4124">
            <v>37784.35</v>
          </cell>
          <cell r="BD4124">
            <v>0</v>
          </cell>
          <cell r="BE4124">
            <v>0</v>
          </cell>
          <cell r="BF4124">
            <v>0</v>
          </cell>
          <cell r="BG4124">
            <v>0</v>
          </cell>
          <cell r="BH4124">
            <v>0</v>
          </cell>
          <cell r="BI4124">
            <v>0</v>
          </cell>
          <cell r="BJ4124">
            <v>0</v>
          </cell>
          <cell r="BK4124">
            <v>0</v>
          </cell>
          <cell r="BL4124">
            <v>0</v>
          </cell>
        </row>
        <row r="4125">
          <cell r="B4125" t="str">
            <v>3.2.35.12</v>
          </cell>
          <cell r="C4125" t="str">
            <v xml:space="preserve">MALOTES                                           </v>
          </cell>
          <cell r="D4125">
            <v>4</v>
          </cell>
          <cell r="E4125">
            <v>0</v>
          </cell>
          <cell r="F4125">
            <v>0</v>
          </cell>
          <cell r="G4125">
            <v>0</v>
          </cell>
          <cell r="H4125">
            <v>0</v>
          </cell>
          <cell r="I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  <cell r="Q4125">
            <v>3687.1</v>
          </cell>
          <cell r="R4125">
            <v>7591.01</v>
          </cell>
          <cell r="S4125">
            <v>11201.45</v>
          </cell>
          <cell r="T4125">
            <v>14655.17</v>
          </cell>
          <cell r="U4125">
            <v>18167.46</v>
          </cell>
          <cell r="V4125">
            <v>18767.46</v>
          </cell>
          <cell r="W4125">
            <v>19129.46</v>
          </cell>
          <cell r="X4125">
            <v>19458</v>
          </cell>
          <cell r="Y4125">
            <v>25562.94</v>
          </cell>
          <cell r="Z4125">
            <v>26420.44</v>
          </cell>
          <cell r="AA4125">
            <v>26420.44</v>
          </cell>
          <cell r="AB4125">
            <v>26969.48</v>
          </cell>
          <cell r="AC4125">
            <v>825</v>
          </cell>
          <cell r="AD4125">
            <v>1675.96</v>
          </cell>
          <cell r="AE4125">
            <v>2503.83</v>
          </cell>
          <cell r="AF4125">
            <v>3328.83</v>
          </cell>
          <cell r="AG4125">
            <v>4153.83</v>
          </cell>
          <cell r="AH4125">
            <v>5073.0200000000004</v>
          </cell>
          <cell r="AI4125">
            <v>5976.52</v>
          </cell>
          <cell r="AJ4125">
            <v>12409.85</v>
          </cell>
          <cell r="AK4125">
            <v>13309.85</v>
          </cell>
          <cell r="AL4125">
            <v>14209.85</v>
          </cell>
          <cell r="AM4125">
            <v>15109.85</v>
          </cell>
          <cell r="AN4125">
            <v>22044.19</v>
          </cell>
          <cell r="AO4125">
            <v>7234.58</v>
          </cell>
          <cell r="AP4125">
            <v>14151.51</v>
          </cell>
          <cell r="AQ4125">
            <v>20443.25</v>
          </cell>
          <cell r="AR4125">
            <v>27419.53</v>
          </cell>
          <cell r="AS4125">
            <v>33984.22</v>
          </cell>
          <cell r="AT4125">
            <v>35589.72</v>
          </cell>
          <cell r="AU4125">
            <v>37240.019999999997</v>
          </cell>
          <cell r="AV4125">
            <v>38943.050000000003</v>
          </cell>
          <cell r="AW4125">
            <v>41237.43</v>
          </cell>
          <cell r="AX4125">
            <v>43408.47</v>
          </cell>
          <cell r="AY4125">
            <v>45376.69</v>
          </cell>
          <cell r="AZ4125">
            <v>47278.15</v>
          </cell>
          <cell r="BA4125">
            <v>1626.39</v>
          </cell>
          <cell r="BB4125">
            <v>3813.05</v>
          </cell>
          <cell r="BC4125">
            <v>6782.62</v>
          </cell>
          <cell r="BD4125">
            <v>0</v>
          </cell>
          <cell r="BE4125">
            <v>0</v>
          </cell>
          <cell r="BF4125">
            <v>0</v>
          </cell>
          <cell r="BG4125">
            <v>0</v>
          </cell>
          <cell r="BH4125">
            <v>0</v>
          </cell>
          <cell r="BI4125">
            <v>0</v>
          </cell>
          <cell r="BJ4125">
            <v>0</v>
          </cell>
          <cell r="BK4125">
            <v>0</v>
          </cell>
          <cell r="BL4125">
            <v>0</v>
          </cell>
        </row>
        <row r="4126">
          <cell r="B4126" t="str">
            <v>3.2.35.12.00001</v>
          </cell>
          <cell r="C4126" t="str">
            <v xml:space="preserve">MALOTES                                           </v>
          </cell>
          <cell r="D4126">
            <v>5</v>
          </cell>
          <cell r="E4126">
            <v>0</v>
          </cell>
          <cell r="F4126">
            <v>0</v>
          </cell>
          <cell r="G4126">
            <v>0</v>
          </cell>
          <cell r="H4126">
            <v>0</v>
          </cell>
          <cell r="I4126">
            <v>0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  <cell r="O4126">
            <v>0</v>
          </cell>
          <cell r="P4126">
            <v>0</v>
          </cell>
          <cell r="AO4126">
            <v>7234.58</v>
          </cell>
          <cell r="AP4126">
            <v>14151.51</v>
          </cell>
          <cell r="AQ4126">
            <v>20443.25</v>
          </cell>
          <cell r="AR4126">
            <v>27419.53</v>
          </cell>
          <cell r="AS4126">
            <v>33984.22</v>
          </cell>
          <cell r="AT4126">
            <v>35589.72</v>
          </cell>
          <cell r="AU4126">
            <v>37240.019999999997</v>
          </cell>
          <cell r="AV4126">
            <v>38943.050000000003</v>
          </cell>
          <cell r="AW4126">
            <v>41237.43</v>
          </cell>
          <cell r="AX4126">
            <v>43408.47</v>
          </cell>
          <cell r="AY4126">
            <v>45376.69</v>
          </cell>
          <cell r="AZ4126">
            <v>47278.15</v>
          </cell>
          <cell r="BA4126">
            <v>1626.39</v>
          </cell>
          <cell r="BB4126">
            <v>3813.05</v>
          </cell>
          <cell r="BC4126">
            <v>6782.62</v>
          </cell>
          <cell r="BD4126">
            <v>0</v>
          </cell>
          <cell r="BE4126">
            <v>0</v>
          </cell>
          <cell r="BF4126">
            <v>0</v>
          </cell>
          <cell r="BG4126">
            <v>0</v>
          </cell>
          <cell r="BH4126">
            <v>0</v>
          </cell>
          <cell r="BI4126">
            <v>0</v>
          </cell>
          <cell r="BJ4126">
            <v>0</v>
          </cell>
          <cell r="BK4126">
            <v>0</v>
          </cell>
          <cell r="BL4126">
            <v>0</v>
          </cell>
        </row>
        <row r="4127">
          <cell r="B4127" t="str">
            <v>3.2.35.13</v>
          </cell>
          <cell r="C4127" t="str">
            <v xml:space="preserve">REVISTAS JORNAIS E PUBLIC.TECNICAS                </v>
          </cell>
          <cell r="D4127">
            <v>4</v>
          </cell>
          <cell r="E4127">
            <v>0</v>
          </cell>
          <cell r="F4127">
            <v>0</v>
          </cell>
          <cell r="G4127">
            <v>0</v>
          </cell>
          <cell r="H4127">
            <v>0</v>
          </cell>
          <cell r="I4127">
            <v>0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  <cell r="O4127">
            <v>0</v>
          </cell>
          <cell r="P4127">
            <v>0</v>
          </cell>
          <cell r="Q4127">
            <v>2024.21</v>
          </cell>
          <cell r="R4127">
            <v>4084.26</v>
          </cell>
          <cell r="S4127">
            <v>6204.22</v>
          </cell>
          <cell r="T4127">
            <v>6609.22</v>
          </cell>
          <cell r="U4127">
            <v>7162.02</v>
          </cell>
          <cell r="V4127">
            <v>8671.57</v>
          </cell>
          <cell r="W4127">
            <v>12756.29</v>
          </cell>
          <cell r="X4127">
            <v>17671.09</v>
          </cell>
          <cell r="Y4127">
            <v>20868.59</v>
          </cell>
          <cell r="Z4127">
            <v>25839.49</v>
          </cell>
          <cell r="AA4127">
            <v>29653.18</v>
          </cell>
          <cell r="AB4127">
            <v>-47882.5</v>
          </cell>
          <cell r="AC4127">
            <v>2026.99</v>
          </cell>
          <cell r="AD4127">
            <v>3447.47</v>
          </cell>
          <cell r="AE4127">
            <v>4507.71</v>
          </cell>
          <cell r="AF4127">
            <v>6150.9</v>
          </cell>
          <cell r="AG4127">
            <v>8811.1</v>
          </cell>
          <cell r="AH4127">
            <v>9660.6</v>
          </cell>
          <cell r="AI4127">
            <v>14308.58</v>
          </cell>
          <cell r="AJ4127">
            <v>20494.560000000001</v>
          </cell>
          <cell r="AK4127">
            <v>24236.66</v>
          </cell>
          <cell r="AL4127">
            <v>27358.89</v>
          </cell>
          <cell r="AM4127">
            <v>30527.91</v>
          </cell>
          <cell r="AN4127">
            <v>33755.519999999997</v>
          </cell>
          <cell r="AO4127">
            <v>4053</v>
          </cell>
          <cell r="AP4127">
            <v>5560.13</v>
          </cell>
          <cell r="AQ4127">
            <v>10124.23</v>
          </cell>
          <cell r="AR4127">
            <v>16033.84</v>
          </cell>
          <cell r="AS4127">
            <v>19223.84</v>
          </cell>
          <cell r="AT4127">
            <v>24073.360000000001</v>
          </cell>
          <cell r="AU4127">
            <v>28983.54</v>
          </cell>
          <cell r="AV4127">
            <v>32932.019999999997</v>
          </cell>
          <cell r="AW4127">
            <v>38228.519999999997</v>
          </cell>
          <cell r="AX4127">
            <v>44919.81</v>
          </cell>
          <cell r="AY4127">
            <v>48700.82</v>
          </cell>
          <cell r="AZ4127">
            <v>50227.99</v>
          </cell>
          <cell r="BA4127">
            <v>2260.5100000000002</v>
          </cell>
          <cell r="BB4127">
            <v>2467.5100000000002</v>
          </cell>
          <cell r="BC4127">
            <v>3942.35</v>
          </cell>
          <cell r="BD4127">
            <v>0</v>
          </cell>
          <cell r="BE4127">
            <v>0</v>
          </cell>
          <cell r="BF4127">
            <v>0</v>
          </cell>
          <cell r="BG4127">
            <v>0</v>
          </cell>
          <cell r="BH4127">
            <v>0</v>
          </cell>
          <cell r="BI4127">
            <v>0</v>
          </cell>
          <cell r="BJ4127">
            <v>0</v>
          </cell>
          <cell r="BK4127">
            <v>0</v>
          </cell>
          <cell r="BL4127">
            <v>0</v>
          </cell>
        </row>
        <row r="4128">
          <cell r="B4128" t="str">
            <v>3.2.35.13.00001</v>
          </cell>
          <cell r="C4128" t="str">
            <v xml:space="preserve">REVISTAS JORNAIS E PUBLIC.TECNICAS                </v>
          </cell>
          <cell r="D4128">
            <v>5</v>
          </cell>
          <cell r="E4128">
            <v>0</v>
          </cell>
          <cell r="F4128">
            <v>0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AO4128">
            <v>4053</v>
          </cell>
          <cell r="AP4128">
            <v>5560.13</v>
          </cell>
          <cell r="AQ4128">
            <v>10124.23</v>
          </cell>
          <cell r="AR4128">
            <v>16033.84</v>
          </cell>
          <cell r="AS4128">
            <v>19223.84</v>
          </cell>
          <cell r="AT4128">
            <v>24073.360000000001</v>
          </cell>
          <cell r="AU4128">
            <v>28983.54</v>
          </cell>
          <cell r="AV4128">
            <v>32932.019999999997</v>
          </cell>
          <cell r="AW4128">
            <v>38228.519999999997</v>
          </cell>
          <cell r="AX4128">
            <v>44919.81</v>
          </cell>
          <cell r="AY4128">
            <v>48700.82</v>
          </cell>
          <cell r="AZ4128">
            <v>50227.99</v>
          </cell>
          <cell r="BA4128">
            <v>2260.5100000000002</v>
          </cell>
          <cell r="BB4128">
            <v>2467.5100000000002</v>
          </cell>
          <cell r="BC4128">
            <v>3942.35</v>
          </cell>
          <cell r="BD4128">
            <v>0</v>
          </cell>
          <cell r="BE4128">
            <v>0</v>
          </cell>
          <cell r="BF4128">
            <v>0</v>
          </cell>
          <cell r="BG4128">
            <v>0</v>
          </cell>
          <cell r="BH4128">
            <v>0</v>
          </cell>
          <cell r="BI4128">
            <v>0</v>
          </cell>
          <cell r="BJ4128">
            <v>0</v>
          </cell>
          <cell r="BK4128">
            <v>0</v>
          </cell>
          <cell r="BL4128">
            <v>0</v>
          </cell>
        </row>
        <row r="4129">
          <cell r="B4129" t="str">
            <v>3.2.35.14</v>
          </cell>
          <cell r="C4129" t="str">
            <v xml:space="preserve">DESENVOLVIMENTO TEC.PROFISSIONAL                  </v>
          </cell>
          <cell r="D4129">
            <v>4</v>
          </cell>
          <cell r="E4129">
            <v>0</v>
          </cell>
          <cell r="F4129">
            <v>0</v>
          </cell>
          <cell r="G4129">
            <v>0</v>
          </cell>
          <cell r="H4129">
            <v>0</v>
          </cell>
          <cell r="I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  <cell r="O4129">
            <v>0</v>
          </cell>
          <cell r="P4129">
            <v>0</v>
          </cell>
          <cell r="Q4129">
            <v>1110.55</v>
          </cell>
          <cell r="R4129">
            <v>1955.7</v>
          </cell>
          <cell r="S4129">
            <v>7783.25</v>
          </cell>
          <cell r="T4129">
            <v>9618.4</v>
          </cell>
          <cell r="U4129">
            <v>12385.05</v>
          </cell>
          <cell r="V4129">
            <v>13860.2</v>
          </cell>
          <cell r="W4129">
            <v>15612.83</v>
          </cell>
          <cell r="X4129">
            <v>18279.28</v>
          </cell>
          <cell r="Y4129">
            <v>21354.43</v>
          </cell>
          <cell r="Z4129">
            <v>22319.58</v>
          </cell>
          <cell r="AA4129">
            <v>25815.23</v>
          </cell>
          <cell r="AB4129">
            <v>26737.38</v>
          </cell>
          <cell r="AC4129">
            <v>1166.43</v>
          </cell>
          <cell r="AD4129">
            <v>1806.43</v>
          </cell>
          <cell r="AE4129">
            <v>3769.03</v>
          </cell>
          <cell r="AF4129">
            <v>6826.94</v>
          </cell>
          <cell r="AG4129">
            <v>9249.5</v>
          </cell>
          <cell r="AH4129">
            <v>15276.62</v>
          </cell>
          <cell r="AI4129">
            <v>21795.119999999999</v>
          </cell>
          <cell r="AJ4129">
            <v>34021.019999999997</v>
          </cell>
          <cell r="AK4129">
            <v>40192.46</v>
          </cell>
          <cell r="AL4129">
            <v>47730.47</v>
          </cell>
          <cell r="AM4129">
            <v>56130.42</v>
          </cell>
          <cell r="AN4129">
            <v>78778.5</v>
          </cell>
          <cell r="AO4129">
            <v>10820.16</v>
          </cell>
          <cell r="AP4129">
            <v>34642.31</v>
          </cell>
          <cell r="AQ4129">
            <v>40817.550000000003</v>
          </cell>
          <cell r="AR4129">
            <v>57760.89</v>
          </cell>
          <cell r="AS4129">
            <v>91994.35</v>
          </cell>
          <cell r="AT4129">
            <v>119709.42</v>
          </cell>
          <cell r="AU4129">
            <v>131549.34</v>
          </cell>
          <cell r="AV4129">
            <v>160913.48000000001</v>
          </cell>
          <cell r="AW4129">
            <v>183032.36</v>
          </cell>
          <cell r="AX4129">
            <v>190758.52</v>
          </cell>
          <cell r="AY4129">
            <v>198633.45</v>
          </cell>
          <cell r="AZ4129">
            <v>211604</v>
          </cell>
          <cell r="BA4129">
            <v>2972</v>
          </cell>
          <cell r="BB4129">
            <v>10665.57</v>
          </cell>
          <cell r="BC4129">
            <v>22407.8</v>
          </cell>
          <cell r="BD4129">
            <v>0</v>
          </cell>
          <cell r="BE4129">
            <v>0</v>
          </cell>
          <cell r="BF4129">
            <v>0</v>
          </cell>
          <cell r="BG4129">
            <v>0</v>
          </cell>
          <cell r="BH4129">
            <v>0</v>
          </cell>
          <cell r="BI4129">
            <v>0</v>
          </cell>
          <cell r="BJ4129">
            <v>0</v>
          </cell>
          <cell r="BK4129">
            <v>0</v>
          </cell>
          <cell r="BL4129">
            <v>0</v>
          </cell>
        </row>
        <row r="4130">
          <cell r="B4130" t="str">
            <v>3.2.35.14.00001</v>
          </cell>
          <cell r="C4130" t="str">
            <v xml:space="preserve">DESENVOLVIMENTO TEC.PROFISSIONAL                  </v>
          </cell>
          <cell r="D4130">
            <v>5</v>
          </cell>
          <cell r="E4130">
            <v>0</v>
          </cell>
          <cell r="F4130">
            <v>0</v>
          </cell>
          <cell r="G4130">
            <v>0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  <cell r="O4130">
            <v>0</v>
          </cell>
          <cell r="P4130">
            <v>0</v>
          </cell>
          <cell r="AO4130">
            <v>10820.16</v>
          </cell>
          <cell r="AP4130">
            <v>34642.31</v>
          </cell>
          <cell r="AQ4130">
            <v>40817.550000000003</v>
          </cell>
          <cell r="AR4130">
            <v>57760.89</v>
          </cell>
          <cell r="AS4130">
            <v>91994.35</v>
          </cell>
          <cell r="AT4130">
            <v>119709.42</v>
          </cell>
          <cell r="AU4130">
            <v>131549.34</v>
          </cell>
          <cell r="AV4130">
            <v>160913.48000000001</v>
          </cell>
          <cell r="AW4130">
            <v>183032.36</v>
          </cell>
          <cell r="AX4130">
            <v>190758.52</v>
          </cell>
          <cell r="AY4130">
            <v>198633.45</v>
          </cell>
          <cell r="AZ4130">
            <v>211604</v>
          </cell>
          <cell r="BA4130">
            <v>2972</v>
          </cell>
          <cell r="BB4130">
            <v>10665.57</v>
          </cell>
          <cell r="BC4130">
            <v>22407.8</v>
          </cell>
          <cell r="BD4130">
            <v>0</v>
          </cell>
          <cell r="BE4130">
            <v>0</v>
          </cell>
          <cell r="BF4130">
            <v>0</v>
          </cell>
          <cell r="BG4130">
            <v>0</v>
          </cell>
          <cell r="BH4130">
            <v>0</v>
          </cell>
          <cell r="BI4130">
            <v>0</v>
          </cell>
          <cell r="BJ4130">
            <v>0</v>
          </cell>
          <cell r="BK4130">
            <v>0</v>
          </cell>
          <cell r="BL4130">
            <v>0</v>
          </cell>
        </row>
        <row r="4131">
          <cell r="B4131" t="str">
            <v>3.2.35.15</v>
          </cell>
          <cell r="C4131" t="str">
            <v xml:space="preserve">ALUGUEIS                                          </v>
          </cell>
          <cell r="D4131">
            <v>4</v>
          </cell>
          <cell r="E4131">
            <v>0</v>
          </cell>
          <cell r="F4131">
            <v>0</v>
          </cell>
          <cell r="G4131">
            <v>0</v>
          </cell>
          <cell r="H4131">
            <v>0</v>
          </cell>
          <cell r="I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  <cell r="O4131">
            <v>0</v>
          </cell>
          <cell r="P4131">
            <v>0</v>
          </cell>
          <cell r="Q4131">
            <v>7134.04</v>
          </cell>
          <cell r="R4131">
            <v>13006.51</v>
          </cell>
          <cell r="S4131">
            <v>18704.96</v>
          </cell>
          <cell r="T4131">
            <v>25423.98</v>
          </cell>
          <cell r="U4131">
            <v>32122.47</v>
          </cell>
          <cell r="V4131">
            <v>37994.6</v>
          </cell>
          <cell r="W4131">
            <v>43335.47</v>
          </cell>
          <cell r="X4131">
            <v>48745.34</v>
          </cell>
          <cell r="Y4131">
            <v>53999.21</v>
          </cell>
          <cell r="Z4131">
            <v>57317.07</v>
          </cell>
          <cell r="AA4131">
            <v>67873.45</v>
          </cell>
          <cell r="AB4131">
            <v>73389.95</v>
          </cell>
          <cell r="AC4131">
            <v>6111.42</v>
          </cell>
          <cell r="AD4131">
            <v>41202.6</v>
          </cell>
          <cell r="AE4131">
            <v>76922.080000000002</v>
          </cell>
          <cell r="AF4131">
            <v>82825.36</v>
          </cell>
          <cell r="AG4131">
            <v>86211.56</v>
          </cell>
          <cell r="AH4131">
            <v>123366.82</v>
          </cell>
          <cell r="AI4131">
            <v>158668.25</v>
          </cell>
          <cell r="AJ4131">
            <v>163345.82999999999</v>
          </cell>
          <cell r="AK4131">
            <v>168109.27</v>
          </cell>
          <cell r="AL4131">
            <v>170340.57</v>
          </cell>
          <cell r="AM4131">
            <v>205334.84</v>
          </cell>
          <cell r="AN4131">
            <v>239443.89</v>
          </cell>
          <cell r="AO4131">
            <v>6090.78</v>
          </cell>
          <cell r="AP4131">
            <v>15450.77</v>
          </cell>
          <cell r="AQ4131">
            <v>16250.77</v>
          </cell>
          <cell r="AR4131">
            <v>31236.71</v>
          </cell>
          <cell r="AS4131">
            <v>33004.15</v>
          </cell>
          <cell r="AT4131">
            <v>36684.769999999997</v>
          </cell>
          <cell r="AU4131">
            <v>41341.64</v>
          </cell>
          <cell r="AV4131">
            <v>44645.279999999999</v>
          </cell>
          <cell r="AW4131">
            <v>49081.82</v>
          </cell>
          <cell r="AX4131">
            <v>52100.42</v>
          </cell>
          <cell r="AY4131">
            <v>55392.09</v>
          </cell>
          <cell r="AZ4131">
            <v>57726.07</v>
          </cell>
          <cell r="BA4131">
            <v>38885.26</v>
          </cell>
          <cell r="BB4131">
            <v>77596.7</v>
          </cell>
          <cell r="BC4131">
            <v>122087.74</v>
          </cell>
          <cell r="BD4131">
            <v>0</v>
          </cell>
          <cell r="BE4131">
            <v>0</v>
          </cell>
          <cell r="BF4131">
            <v>0</v>
          </cell>
          <cell r="BG4131">
            <v>0</v>
          </cell>
          <cell r="BH4131">
            <v>0</v>
          </cell>
          <cell r="BI4131">
            <v>0</v>
          </cell>
          <cell r="BJ4131">
            <v>0</v>
          </cell>
          <cell r="BK4131">
            <v>0</v>
          </cell>
          <cell r="BL4131">
            <v>0</v>
          </cell>
        </row>
        <row r="4132">
          <cell r="B4132" t="str">
            <v>3.2.35.15.00001</v>
          </cell>
          <cell r="C4132" t="str">
            <v xml:space="preserve">ALUGUEIS PJ                                       </v>
          </cell>
          <cell r="D4132">
            <v>5</v>
          </cell>
          <cell r="E4132">
            <v>0</v>
          </cell>
          <cell r="F4132">
            <v>0</v>
          </cell>
          <cell r="G4132">
            <v>0</v>
          </cell>
          <cell r="H4132">
            <v>0</v>
          </cell>
          <cell r="I4132">
            <v>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  <cell r="AO4132">
            <v>6090.78</v>
          </cell>
          <cell r="AP4132">
            <v>15450.77</v>
          </cell>
          <cell r="AQ4132">
            <v>16250.77</v>
          </cell>
          <cell r="AR4132">
            <v>31236.71</v>
          </cell>
          <cell r="AS4132">
            <v>33004.15</v>
          </cell>
          <cell r="AT4132">
            <v>36684.769999999997</v>
          </cell>
          <cell r="AU4132">
            <v>41341.64</v>
          </cell>
          <cell r="AV4132">
            <v>44645.279999999999</v>
          </cell>
          <cell r="AW4132">
            <v>49081.82</v>
          </cell>
          <cell r="AX4132">
            <v>52100.42</v>
          </cell>
          <cell r="AY4132">
            <v>55392.09</v>
          </cell>
          <cell r="AZ4132">
            <v>57726.07</v>
          </cell>
          <cell r="BA4132">
            <v>38885.26</v>
          </cell>
          <cell r="BB4132">
            <v>77596.7</v>
          </cell>
          <cell r="BC4132">
            <v>122087.74</v>
          </cell>
          <cell r="BD4132">
            <v>0</v>
          </cell>
          <cell r="BE4132">
            <v>0</v>
          </cell>
          <cell r="BF4132">
            <v>0</v>
          </cell>
          <cell r="BG4132">
            <v>0</v>
          </cell>
          <cell r="BH4132">
            <v>0</v>
          </cell>
          <cell r="BI4132">
            <v>0</v>
          </cell>
          <cell r="BJ4132">
            <v>0</v>
          </cell>
          <cell r="BK4132">
            <v>0</v>
          </cell>
          <cell r="BL4132">
            <v>0</v>
          </cell>
        </row>
        <row r="4133">
          <cell r="B4133" t="str">
            <v>3.2.35.15.00002</v>
          </cell>
          <cell r="C4133" t="str">
            <v xml:space="preserve">ALUGUEIS PF                                       </v>
          </cell>
          <cell r="D4133">
            <v>5</v>
          </cell>
          <cell r="E4133">
            <v>0</v>
          </cell>
          <cell r="F4133">
            <v>0</v>
          </cell>
          <cell r="G4133">
            <v>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  <cell r="O4133">
            <v>0</v>
          </cell>
          <cell r="P4133">
            <v>0</v>
          </cell>
          <cell r="AO4133">
            <v>0</v>
          </cell>
          <cell r="AP4133">
            <v>0</v>
          </cell>
          <cell r="AQ4133">
            <v>0</v>
          </cell>
          <cell r="AR4133">
            <v>0</v>
          </cell>
          <cell r="AS4133">
            <v>0</v>
          </cell>
          <cell r="AT4133">
            <v>0</v>
          </cell>
          <cell r="AU4133">
            <v>0</v>
          </cell>
          <cell r="AV4133">
            <v>0</v>
          </cell>
          <cell r="AW4133">
            <v>0</v>
          </cell>
          <cell r="AX4133">
            <v>0</v>
          </cell>
          <cell r="AY4133">
            <v>0</v>
          </cell>
          <cell r="AZ4133">
            <v>0</v>
          </cell>
          <cell r="BA4133">
            <v>0</v>
          </cell>
          <cell r="BB4133">
            <v>0</v>
          </cell>
          <cell r="BC4133">
            <v>0</v>
          </cell>
          <cell r="BD4133">
            <v>0</v>
          </cell>
          <cell r="BE4133">
            <v>0</v>
          </cell>
          <cell r="BF4133">
            <v>0</v>
          </cell>
          <cell r="BG4133">
            <v>0</v>
          </cell>
          <cell r="BH4133">
            <v>0</v>
          </cell>
          <cell r="BI4133">
            <v>0</v>
          </cell>
          <cell r="BJ4133">
            <v>0</v>
          </cell>
          <cell r="BK4133">
            <v>0</v>
          </cell>
          <cell r="BL4133">
            <v>0</v>
          </cell>
        </row>
        <row r="4134">
          <cell r="B4134" t="str">
            <v>3.2.35.16</v>
          </cell>
          <cell r="C4134" t="str">
            <v xml:space="preserve">CONTRIBUICOES E DONATIVOS                         </v>
          </cell>
          <cell r="D4134">
            <v>4</v>
          </cell>
          <cell r="E4134">
            <v>0</v>
          </cell>
          <cell r="F4134">
            <v>0</v>
          </cell>
          <cell r="G4134">
            <v>0</v>
          </cell>
          <cell r="H4134">
            <v>0</v>
          </cell>
          <cell r="I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  <cell r="Q4134">
            <v>1817.4</v>
          </cell>
          <cell r="R4134">
            <v>3479.28</v>
          </cell>
          <cell r="S4134">
            <v>4521.28</v>
          </cell>
          <cell r="T4134">
            <v>4641.28</v>
          </cell>
          <cell r="U4134">
            <v>7526.28</v>
          </cell>
          <cell r="V4134">
            <v>7796.68</v>
          </cell>
          <cell r="W4134">
            <v>7926.68</v>
          </cell>
          <cell r="X4134">
            <v>10907.68</v>
          </cell>
          <cell r="Y4134">
            <v>13794.68</v>
          </cell>
          <cell r="Z4134">
            <v>50271.77</v>
          </cell>
          <cell r="AA4134">
            <v>24079.68</v>
          </cell>
          <cell r="AB4134">
            <v>24723.22</v>
          </cell>
          <cell r="AC4134">
            <v>2930</v>
          </cell>
          <cell r="AD4134">
            <v>4258</v>
          </cell>
          <cell r="AE4134">
            <v>4958</v>
          </cell>
          <cell r="AF4134">
            <v>6727</v>
          </cell>
          <cell r="AG4134">
            <v>8533.9599999999991</v>
          </cell>
          <cell r="AH4134">
            <v>16328.58</v>
          </cell>
          <cell r="AI4134">
            <v>34202.32</v>
          </cell>
          <cell r="AJ4134">
            <v>66620.740000000005</v>
          </cell>
          <cell r="AK4134">
            <v>75776.58</v>
          </cell>
          <cell r="AL4134">
            <v>87335.45</v>
          </cell>
          <cell r="AM4134">
            <v>94491.75</v>
          </cell>
          <cell r="AN4134">
            <v>99939.99</v>
          </cell>
          <cell r="AO4134">
            <v>7285.81</v>
          </cell>
          <cell r="AP4134">
            <v>12671.05</v>
          </cell>
          <cell r="AQ4134">
            <v>14804.75</v>
          </cell>
          <cell r="AR4134">
            <v>17880.63</v>
          </cell>
          <cell r="AS4134">
            <v>20590.009999999998</v>
          </cell>
          <cell r="AT4134">
            <v>28421.39</v>
          </cell>
          <cell r="AU4134">
            <v>37892.82</v>
          </cell>
          <cell r="AV4134">
            <v>41107.64</v>
          </cell>
          <cell r="AW4134">
            <v>43479.02</v>
          </cell>
          <cell r="AX4134">
            <v>52113.2</v>
          </cell>
          <cell r="AY4134">
            <v>75627.83</v>
          </cell>
          <cell r="AZ4134">
            <v>77802.83</v>
          </cell>
          <cell r="BA4134">
            <v>92292.82</v>
          </cell>
          <cell r="BB4134">
            <v>92292.82</v>
          </cell>
          <cell r="BC4134">
            <v>92422.82</v>
          </cell>
          <cell r="BD4134">
            <v>0</v>
          </cell>
          <cell r="BE4134">
            <v>0</v>
          </cell>
          <cell r="BF4134">
            <v>0</v>
          </cell>
          <cell r="BG4134">
            <v>0</v>
          </cell>
          <cell r="BH4134">
            <v>0</v>
          </cell>
          <cell r="BI4134">
            <v>0</v>
          </cell>
          <cell r="BJ4134">
            <v>0</v>
          </cell>
          <cell r="BK4134">
            <v>0</v>
          </cell>
          <cell r="BL4134">
            <v>0</v>
          </cell>
        </row>
        <row r="4135">
          <cell r="B4135" t="str">
            <v>3.2.35.16.00001</v>
          </cell>
          <cell r="C4135" t="str">
            <v xml:space="preserve">CONTRIBUICOES E DONATIVOS                         </v>
          </cell>
          <cell r="D4135">
            <v>5</v>
          </cell>
          <cell r="E4135">
            <v>0</v>
          </cell>
          <cell r="F4135">
            <v>0</v>
          </cell>
          <cell r="G4135">
            <v>0</v>
          </cell>
          <cell r="H4135">
            <v>0</v>
          </cell>
          <cell r="I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  <cell r="O4135">
            <v>0</v>
          </cell>
          <cell r="P4135">
            <v>0</v>
          </cell>
          <cell r="AO4135">
            <v>7285.81</v>
          </cell>
          <cell r="AP4135">
            <v>12671.05</v>
          </cell>
          <cell r="AQ4135">
            <v>14804.75</v>
          </cell>
          <cell r="AR4135">
            <v>17880.63</v>
          </cell>
          <cell r="AS4135">
            <v>20590.009999999998</v>
          </cell>
          <cell r="AT4135">
            <v>28421.39</v>
          </cell>
          <cell r="AU4135">
            <v>37892.82</v>
          </cell>
          <cell r="AV4135">
            <v>41107.64</v>
          </cell>
          <cell r="AW4135">
            <v>43479.02</v>
          </cell>
          <cell r="AX4135">
            <v>52113.2</v>
          </cell>
          <cell r="AY4135">
            <v>75627.83</v>
          </cell>
          <cell r="AZ4135">
            <v>77802.83</v>
          </cell>
          <cell r="BA4135">
            <v>92292.82</v>
          </cell>
          <cell r="BB4135">
            <v>92292.82</v>
          </cell>
          <cell r="BC4135">
            <v>92422.82</v>
          </cell>
          <cell r="BD4135">
            <v>0</v>
          </cell>
          <cell r="BE4135">
            <v>0</v>
          </cell>
          <cell r="BF4135">
            <v>0</v>
          </cell>
          <cell r="BG4135">
            <v>0</v>
          </cell>
          <cell r="BH4135">
            <v>0</v>
          </cell>
          <cell r="BI4135">
            <v>0</v>
          </cell>
          <cell r="BJ4135">
            <v>0</v>
          </cell>
          <cell r="BK4135">
            <v>0</v>
          </cell>
          <cell r="BL4135">
            <v>0</v>
          </cell>
        </row>
        <row r="4136">
          <cell r="B4136" t="str">
            <v>3.2.35.17</v>
          </cell>
          <cell r="C4136" t="str">
            <v xml:space="preserve">CUSTAS JUDICIAIS                                  </v>
          </cell>
          <cell r="D4136">
            <v>4</v>
          </cell>
          <cell r="E4136">
            <v>0</v>
          </cell>
          <cell r="F4136">
            <v>0</v>
          </cell>
          <cell r="G4136">
            <v>0</v>
          </cell>
          <cell r="H4136">
            <v>0</v>
          </cell>
          <cell r="I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  <cell r="O4136">
            <v>0</v>
          </cell>
          <cell r="P4136">
            <v>0</v>
          </cell>
          <cell r="Q4136">
            <v>3569.67</v>
          </cell>
          <cell r="R4136">
            <v>7152</v>
          </cell>
          <cell r="S4136">
            <v>10920.5</v>
          </cell>
          <cell r="T4136">
            <v>17862.150000000001</v>
          </cell>
          <cell r="U4136">
            <v>21328.720000000001</v>
          </cell>
          <cell r="V4136">
            <v>26506.880000000001</v>
          </cell>
          <cell r="W4136">
            <v>34065.629999999997</v>
          </cell>
          <cell r="X4136">
            <v>39257.69</v>
          </cell>
          <cell r="Y4136">
            <v>40312.49</v>
          </cell>
          <cell r="Z4136">
            <v>48236.27</v>
          </cell>
          <cell r="AA4136">
            <v>52353.99</v>
          </cell>
          <cell r="AB4136">
            <v>54307.39</v>
          </cell>
          <cell r="AC4136">
            <v>1620</v>
          </cell>
          <cell r="AD4136">
            <v>1620</v>
          </cell>
          <cell r="AE4136">
            <v>3931.78</v>
          </cell>
          <cell r="AF4136">
            <v>8096.11</v>
          </cell>
          <cell r="AG4136">
            <v>12510.16</v>
          </cell>
          <cell r="AH4136">
            <v>13643.01</v>
          </cell>
          <cell r="AI4136">
            <v>24137.19</v>
          </cell>
          <cell r="AJ4136">
            <v>47710.400000000001</v>
          </cell>
          <cell r="AK4136">
            <v>56334.6</v>
          </cell>
          <cell r="AL4136">
            <v>62417.36</v>
          </cell>
          <cell r="AM4136">
            <v>68735.77</v>
          </cell>
          <cell r="AN4136">
            <v>72096.67</v>
          </cell>
          <cell r="AO4136">
            <v>5797.82</v>
          </cell>
          <cell r="AP4136">
            <v>7765.46</v>
          </cell>
          <cell r="AQ4136">
            <v>9688.59</v>
          </cell>
          <cell r="AR4136">
            <v>13505.11</v>
          </cell>
          <cell r="AS4136">
            <v>34448.15</v>
          </cell>
          <cell r="AT4136">
            <v>42035.56</v>
          </cell>
          <cell r="AU4136">
            <v>51972.49</v>
          </cell>
          <cell r="AV4136">
            <v>56408.75</v>
          </cell>
          <cell r="AW4136">
            <v>61081.25</v>
          </cell>
          <cell r="AX4136">
            <v>65276.73</v>
          </cell>
          <cell r="AY4136">
            <v>66433.72</v>
          </cell>
          <cell r="AZ4136">
            <v>70231.789999999994</v>
          </cell>
          <cell r="BA4136">
            <v>2318.9900000000052</v>
          </cell>
          <cell r="BB4136">
            <v>14229.3</v>
          </cell>
          <cell r="BC4136">
            <v>24654.25</v>
          </cell>
          <cell r="BD4136">
            <v>0</v>
          </cell>
          <cell r="BE4136">
            <v>0</v>
          </cell>
          <cell r="BF4136">
            <v>0</v>
          </cell>
          <cell r="BG4136">
            <v>0</v>
          </cell>
          <cell r="BH4136">
            <v>0</v>
          </cell>
          <cell r="BI4136">
            <v>0</v>
          </cell>
          <cell r="BJ4136">
            <v>0</v>
          </cell>
          <cell r="BK4136">
            <v>0</v>
          </cell>
          <cell r="BL4136">
            <v>0</v>
          </cell>
        </row>
        <row r="4137">
          <cell r="B4137" t="str">
            <v>3.2.35.17.00001</v>
          </cell>
          <cell r="C4137" t="str">
            <v xml:space="preserve">CUSTAS JUDICIAIS                                  </v>
          </cell>
          <cell r="D4137">
            <v>5</v>
          </cell>
          <cell r="E4137">
            <v>0</v>
          </cell>
          <cell r="F4137">
            <v>0</v>
          </cell>
          <cell r="G4137">
            <v>0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  <cell r="AO4137">
            <v>5797.82</v>
          </cell>
          <cell r="AP4137">
            <v>7765.46</v>
          </cell>
          <cell r="AQ4137">
            <v>9688.59</v>
          </cell>
          <cell r="AR4137">
            <v>13505.11</v>
          </cell>
          <cell r="AS4137">
            <v>34448.15</v>
          </cell>
          <cell r="AT4137">
            <v>42035.56</v>
          </cell>
          <cell r="AU4137">
            <v>51972.49</v>
          </cell>
          <cell r="AV4137">
            <v>56408.75</v>
          </cell>
          <cell r="AW4137">
            <v>61081.25</v>
          </cell>
          <cell r="AX4137">
            <v>65276.73</v>
          </cell>
          <cell r="AY4137">
            <v>66433.72</v>
          </cell>
          <cell r="AZ4137">
            <v>70231.789999999994</v>
          </cell>
          <cell r="BA4137">
            <v>2318.9900000000052</v>
          </cell>
          <cell r="BB4137">
            <v>14229.3</v>
          </cell>
          <cell r="BC4137">
            <v>24654.25</v>
          </cell>
          <cell r="BD4137">
            <v>0</v>
          </cell>
          <cell r="BE4137">
            <v>0</v>
          </cell>
          <cell r="BF4137">
            <v>0</v>
          </cell>
          <cell r="BG4137">
            <v>0</v>
          </cell>
          <cell r="BH4137">
            <v>0</v>
          </cell>
          <cell r="BI4137">
            <v>0</v>
          </cell>
          <cell r="BJ4137">
            <v>0</v>
          </cell>
          <cell r="BK4137">
            <v>0</v>
          </cell>
          <cell r="BL4137">
            <v>0</v>
          </cell>
        </row>
        <row r="4138">
          <cell r="B4138" t="str">
            <v>3.2.35.18</v>
          </cell>
          <cell r="C4138" t="str">
            <v xml:space="preserve">CONTRIBUICOES E TAXAS P/ASSOC.CLASSE              </v>
          </cell>
          <cell r="D4138">
            <v>4</v>
          </cell>
          <cell r="E4138">
            <v>0</v>
          </cell>
          <cell r="F4138">
            <v>0</v>
          </cell>
          <cell r="G4138">
            <v>0</v>
          </cell>
          <cell r="H4138">
            <v>0</v>
          </cell>
          <cell r="I4138">
            <v>0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  <cell r="O4138">
            <v>0</v>
          </cell>
          <cell r="P4138">
            <v>0</v>
          </cell>
          <cell r="Q4138">
            <v>23652.880000000001</v>
          </cell>
          <cell r="R4138">
            <v>42395.59</v>
          </cell>
          <cell r="S4138">
            <v>57638.04</v>
          </cell>
          <cell r="T4138">
            <v>81802.69</v>
          </cell>
          <cell r="U4138">
            <v>92657.04</v>
          </cell>
          <cell r="V4138">
            <v>105430.75</v>
          </cell>
          <cell r="W4138">
            <v>118411.19</v>
          </cell>
          <cell r="X4138">
            <v>132038.35</v>
          </cell>
          <cell r="Y4138">
            <v>143935.26</v>
          </cell>
          <cell r="Z4138">
            <v>163586.1</v>
          </cell>
          <cell r="AA4138">
            <v>181263.15</v>
          </cell>
          <cell r="AB4138">
            <v>200313.42</v>
          </cell>
          <cell r="AC4138">
            <v>38350.04</v>
          </cell>
          <cell r="AD4138">
            <v>57117.25</v>
          </cell>
          <cell r="AE4138">
            <v>86618.15</v>
          </cell>
          <cell r="AF4138">
            <v>109681.05</v>
          </cell>
          <cell r="AG4138">
            <v>130412.06</v>
          </cell>
          <cell r="AH4138">
            <v>143130.01999999999</v>
          </cell>
          <cell r="AI4138">
            <v>153936.24</v>
          </cell>
          <cell r="AJ4138">
            <v>166282.79</v>
          </cell>
          <cell r="AK4138">
            <v>181688.34</v>
          </cell>
          <cell r="AL4138">
            <v>205511.92</v>
          </cell>
          <cell r="AM4138">
            <v>211642.72</v>
          </cell>
          <cell r="AN4138">
            <v>241725.86</v>
          </cell>
          <cell r="AO4138">
            <v>34512.82</v>
          </cell>
          <cell r="AP4138">
            <v>42280.09</v>
          </cell>
          <cell r="AQ4138">
            <v>53595.49</v>
          </cell>
          <cell r="AR4138">
            <v>59186.57</v>
          </cell>
          <cell r="AS4138">
            <v>64694.55</v>
          </cell>
          <cell r="AT4138">
            <v>78522.58</v>
          </cell>
          <cell r="AU4138">
            <v>95212.33</v>
          </cell>
          <cell r="AV4138">
            <v>101760.48</v>
          </cell>
          <cell r="AW4138">
            <v>111728.96000000001</v>
          </cell>
          <cell r="AX4138">
            <v>141461.01</v>
          </cell>
          <cell r="AY4138">
            <v>170962.95</v>
          </cell>
          <cell r="AZ4138">
            <v>196788.11</v>
          </cell>
          <cell r="BA4138">
            <v>70954.490000000005</v>
          </cell>
          <cell r="BB4138">
            <v>82148.38</v>
          </cell>
          <cell r="BC4138">
            <v>103411.7</v>
          </cell>
          <cell r="BD4138">
            <v>0</v>
          </cell>
          <cell r="BE4138">
            <v>0</v>
          </cell>
          <cell r="BF4138">
            <v>0</v>
          </cell>
          <cell r="BG4138">
            <v>0</v>
          </cell>
          <cell r="BH4138">
            <v>0</v>
          </cell>
          <cell r="BI4138">
            <v>0</v>
          </cell>
          <cell r="BJ4138">
            <v>0</v>
          </cell>
          <cell r="BK4138">
            <v>0</v>
          </cell>
          <cell r="BL4138">
            <v>0</v>
          </cell>
        </row>
        <row r="4139">
          <cell r="B4139" t="str">
            <v>3.2.35.18.00001</v>
          </cell>
          <cell r="C4139" t="str">
            <v xml:space="preserve">CONTRIBUICOES E TAXAS P/ASSOC.CLASSE              </v>
          </cell>
          <cell r="D4139">
            <v>5</v>
          </cell>
          <cell r="E4139">
            <v>0</v>
          </cell>
          <cell r="F4139">
            <v>0</v>
          </cell>
          <cell r="G4139">
            <v>0</v>
          </cell>
          <cell r="H4139">
            <v>0</v>
          </cell>
          <cell r="I4139">
            <v>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  <cell r="AO4139">
            <v>34512.82</v>
          </cell>
          <cell r="AP4139">
            <v>42280.09</v>
          </cell>
          <cell r="AQ4139">
            <v>53595.49</v>
          </cell>
          <cell r="AR4139">
            <v>59186.57</v>
          </cell>
          <cell r="AS4139">
            <v>64694.55</v>
          </cell>
          <cell r="AT4139">
            <v>78522.58</v>
          </cell>
          <cell r="AU4139">
            <v>95212.33</v>
          </cell>
          <cell r="AV4139">
            <v>101760.48</v>
          </cell>
          <cell r="AW4139">
            <v>111728.96000000001</v>
          </cell>
          <cell r="AX4139">
            <v>141461.01</v>
          </cell>
          <cell r="AY4139">
            <v>170962.95</v>
          </cell>
          <cell r="AZ4139">
            <v>196788.11</v>
          </cell>
          <cell r="BA4139">
            <v>70954.490000000005</v>
          </cell>
          <cell r="BB4139">
            <v>82148.38</v>
          </cell>
          <cell r="BC4139">
            <v>103411.7</v>
          </cell>
          <cell r="BD4139">
            <v>0</v>
          </cell>
          <cell r="BE4139">
            <v>0</v>
          </cell>
          <cell r="BF4139">
            <v>0</v>
          </cell>
          <cell r="BG4139">
            <v>0</v>
          </cell>
          <cell r="BH4139">
            <v>0</v>
          </cell>
          <cell r="BI4139">
            <v>0</v>
          </cell>
          <cell r="BJ4139">
            <v>0</v>
          </cell>
          <cell r="BK4139">
            <v>0</v>
          </cell>
          <cell r="BL4139">
            <v>0</v>
          </cell>
        </row>
        <row r="4140">
          <cell r="B4140" t="str">
            <v>3.2.35.19</v>
          </cell>
          <cell r="C4140" t="str">
            <v xml:space="preserve">BENS DE VALORES IRRELEVANTES ADMINISTRAT          </v>
          </cell>
          <cell r="D4140">
            <v>4</v>
          </cell>
          <cell r="E4140">
            <v>0</v>
          </cell>
          <cell r="F4140">
            <v>0</v>
          </cell>
          <cell r="G4140">
            <v>0</v>
          </cell>
          <cell r="H4140">
            <v>0</v>
          </cell>
          <cell r="I4140">
            <v>0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  <cell r="O4140">
            <v>0</v>
          </cell>
          <cell r="P4140">
            <v>0</v>
          </cell>
          <cell r="Q4140">
            <v>259.75</v>
          </cell>
          <cell r="R4140">
            <v>340.25</v>
          </cell>
          <cell r="S4140">
            <v>988.05</v>
          </cell>
          <cell r="T4140">
            <v>1033.55</v>
          </cell>
          <cell r="U4140">
            <v>1278.55</v>
          </cell>
          <cell r="V4140">
            <v>2258.09</v>
          </cell>
          <cell r="W4140">
            <v>2739.38</v>
          </cell>
          <cell r="X4140">
            <v>3310.38</v>
          </cell>
          <cell r="Y4140">
            <v>3912.88</v>
          </cell>
          <cell r="Z4140">
            <v>4683.2700000000004</v>
          </cell>
          <cell r="AA4140">
            <v>4815.67</v>
          </cell>
          <cell r="AB4140">
            <v>5275.22</v>
          </cell>
          <cell r="AC4140">
            <v>2182.73</v>
          </cell>
          <cell r="AD4140">
            <v>2439.4</v>
          </cell>
          <cell r="AE4140">
            <v>3383.15</v>
          </cell>
          <cell r="AF4140">
            <v>3810.53</v>
          </cell>
          <cell r="AG4140">
            <v>4750.0200000000004</v>
          </cell>
          <cell r="AH4140">
            <v>5678.02</v>
          </cell>
          <cell r="AI4140">
            <v>6564.11</v>
          </cell>
          <cell r="AJ4140">
            <v>6335.31</v>
          </cell>
          <cell r="AK4140">
            <v>6520.31</v>
          </cell>
          <cell r="AL4140">
            <v>7563.57</v>
          </cell>
          <cell r="AM4140">
            <v>7621.57</v>
          </cell>
          <cell r="AN4140">
            <v>9157.57</v>
          </cell>
          <cell r="AO4140">
            <v>2275.4</v>
          </cell>
          <cell r="AP4140">
            <v>3391.68</v>
          </cell>
          <cell r="AQ4140">
            <v>3599.64</v>
          </cell>
          <cell r="AR4140">
            <v>4214.5600000000004</v>
          </cell>
          <cell r="AS4140">
            <v>5351.46</v>
          </cell>
          <cell r="AT4140">
            <v>6956.83</v>
          </cell>
          <cell r="AU4140">
            <v>9587.67</v>
          </cell>
          <cell r="AV4140">
            <v>15566.05</v>
          </cell>
          <cell r="AW4140">
            <v>16257.05</v>
          </cell>
          <cell r="AX4140">
            <v>21747.33</v>
          </cell>
          <cell r="AY4140">
            <v>24026.93</v>
          </cell>
          <cell r="AZ4140">
            <v>27220.93</v>
          </cell>
          <cell r="BA4140">
            <v>2062</v>
          </cell>
          <cell r="BB4140">
            <v>5085.13</v>
          </cell>
          <cell r="BC4140">
            <v>5900.13</v>
          </cell>
          <cell r="BD4140">
            <v>0</v>
          </cell>
          <cell r="BE4140">
            <v>0</v>
          </cell>
          <cell r="BF4140">
            <v>0</v>
          </cell>
          <cell r="BG4140">
            <v>0</v>
          </cell>
          <cell r="BH4140">
            <v>0</v>
          </cell>
          <cell r="BI4140">
            <v>0</v>
          </cell>
          <cell r="BJ4140">
            <v>0</v>
          </cell>
          <cell r="BK4140">
            <v>0</v>
          </cell>
          <cell r="BL4140">
            <v>0</v>
          </cell>
        </row>
        <row r="4141">
          <cell r="B4141" t="str">
            <v>3.2.35.19.00001</v>
          </cell>
          <cell r="C4141" t="str">
            <v xml:space="preserve">BENS DE VALORES IRRELEVANTES ADMINISTRAT          </v>
          </cell>
          <cell r="D4141">
            <v>5</v>
          </cell>
          <cell r="E4141">
            <v>0</v>
          </cell>
          <cell r="F4141">
            <v>0</v>
          </cell>
          <cell r="G4141">
            <v>0</v>
          </cell>
          <cell r="H4141">
            <v>0</v>
          </cell>
          <cell r="I4141">
            <v>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  <cell r="AO4141">
            <v>2275.4</v>
          </cell>
          <cell r="AP4141">
            <v>3391.68</v>
          </cell>
          <cell r="AQ4141">
            <v>3599.64</v>
          </cell>
          <cell r="AR4141">
            <v>4214.5600000000004</v>
          </cell>
          <cell r="AS4141">
            <v>5351.46</v>
          </cell>
          <cell r="AT4141">
            <v>6956.83</v>
          </cell>
          <cell r="AU4141">
            <v>9587.67</v>
          </cell>
          <cell r="AV4141">
            <v>15566.05</v>
          </cell>
          <cell r="AW4141">
            <v>16257.05</v>
          </cell>
          <cell r="AX4141">
            <v>21747.33</v>
          </cell>
          <cell r="AY4141">
            <v>24026.93</v>
          </cell>
          <cell r="AZ4141">
            <v>27220.93</v>
          </cell>
          <cell r="BA4141">
            <v>2062</v>
          </cell>
          <cell r="BB4141">
            <v>5085.13</v>
          </cell>
          <cell r="BC4141">
            <v>5900.13</v>
          </cell>
          <cell r="BD4141">
            <v>0</v>
          </cell>
          <cell r="BE4141">
            <v>0</v>
          </cell>
          <cell r="BF4141">
            <v>0</v>
          </cell>
          <cell r="BG4141">
            <v>0</v>
          </cell>
          <cell r="BH4141">
            <v>0</v>
          </cell>
          <cell r="BI4141">
            <v>0</v>
          </cell>
          <cell r="BJ4141">
            <v>0</v>
          </cell>
          <cell r="BK4141">
            <v>0</v>
          </cell>
          <cell r="BL4141">
            <v>0</v>
          </cell>
        </row>
        <row r="4142">
          <cell r="B4142" t="str">
            <v>3.2.35.20</v>
          </cell>
          <cell r="C4142" t="str">
            <v xml:space="preserve">SINISTROS                                         </v>
          </cell>
          <cell r="D4142">
            <v>4</v>
          </cell>
          <cell r="E4142">
            <v>0</v>
          </cell>
          <cell r="F4142">
            <v>0</v>
          </cell>
          <cell r="G4142">
            <v>0</v>
          </cell>
          <cell r="H4142">
            <v>0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  <cell r="O4142">
            <v>0</v>
          </cell>
          <cell r="P4142">
            <v>0</v>
          </cell>
          <cell r="Q4142">
            <v>0</v>
          </cell>
          <cell r="R4142">
            <v>0</v>
          </cell>
          <cell r="S4142">
            <v>0</v>
          </cell>
          <cell r="T4142">
            <v>0</v>
          </cell>
          <cell r="U4142">
            <v>0</v>
          </cell>
          <cell r="V4142">
            <v>0</v>
          </cell>
          <cell r="W4142">
            <v>0</v>
          </cell>
          <cell r="X4142">
            <v>1029.8499999999999</v>
          </cell>
          <cell r="Y4142">
            <v>1329.85</v>
          </cell>
          <cell r="Z4142">
            <v>1629.85</v>
          </cell>
          <cell r="AA4142">
            <v>1629.85</v>
          </cell>
          <cell r="AB4142">
            <v>1629.85</v>
          </cell>
          <cell r="AC4142">
            <v>0</v>
          </cell>
          <cell r="AD4142">
            <v>0</v>
          </cell>
          <cell r="AE4142">
            <v>2989.7</v>
          </cell>
          <cell r="AF4142">
            <v>13702.34</v>
          </cell>
          <cell r="AG4142">
            <v>13702.34</v>
          </cell>
          <cell r="AH4142">
            <v>16367.34</v>
          </cell>
          <cell r="AI4142">
            <v>16367.34</v>
          </cell>
          <cell r="AJ4142">
            <v>16367.34</v>
          </cell>
          <cell r="AK4142">
            <v>16367.34</v>
          </cell>
          <cell r="AL4142">
            <v>16367.34</v>
          </cell>
          <cell r="AM4142">
            <v>16367.34</v>
          </cell>
          <cell r="AN4142">
            <v>16367.34</v>
          </cell>
          <cell r="AO4142">
            <v>0</v>
          </cell>
          <cell r="AP4142">
            <v>0</v>
          </cell>
          <cell r="AQ4142">
            <v>0</v>
          </cell>
          <cell r="AR4142">
            <v>0</v>
          </cell>
          <cell r="AS4142">
            <v>0</v>
          </cell>
          <cell r="AT4142">
            <v>0</v>
          </cell>
          <cell r="AU4142">
            <v>0</v>
          </cell>
          <cell r="AV4142">
            <v>0</v>
          </cell>
          <cell r="AW4142">
            <v>0</v>
          </cell>
          <cell r="AX4142">
            <v>0</v>
          </cell>
          <cell r="AY4142">
            <v>0</v>
          </cell>
          <cell r="AZ4142">
            <v>0</v>
          </cell>
          <cell r="BA4142">
            <v>0</v>
          </cell>
          <cell r="BB4142">
            <v>0</v>
          </cell>
          <cell r="BC4142">
            <v>0</v>
          </cell>
          <cell r="BD4142">
            <v>0</v>
          </cell>
          <cell r="BE4142">
            <v>0</v>
          </cell>
          <cell r="BF4142">
            <v>0</v>
          </cell>
          <cell r="BG4142">
            <v>0</v>
          </cell>
          <cell r="BH4142">
            <v>0</v>
          </cell>
          <cell r="BI4142">
            <v>0</v>
          </cell>
          <cell r="BJ4142">
            <v>0</v>
          </cell>
          <cell r="BK4142">
            <v>0</v>
          </cell>
          <cell r="BL4142">
            <v>0</v>
          </cell>
        </row>
        <row r="4143">
          <cell r="B4143" t="str">
            <v>3.2.35.20.00001</v>
          </cell>
          <cell r="C4143" t="str">
            <v xml:space="preserve">SINISTROS                                         </v>
          </cell>
          <cell r="D4143">
            <v>5</v>
          </cell>
          <cell r="E4143">
            <v>0</v>
          </cell>
          <cell r="F4143">
            <v>0</v>
          </cell>
          <cell r="G4143">
            <v>0</v>
          </cell>
          <cell r="H4143">
            <v>0</v>
          </cell>
          <cell r="I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  <cell r="O4143">
            <v>0</v>
          </cell>
          <cell r="P4143">
            <v>0</v>
          </cell>
          <cell r="AO4143">
            <v>0</v>
          </cell>
          <cell r="AP4143">
            <v>0</v>
          </cell>
          <cell r="AQ4143">
            <v>0</v>
          </cell>
          <cell r="AR4143">
            <v>0</v>
          </cell>
          <cell r="AS4143">
            <v>0</v>
          </cell>
          <cell r="AT4143">
            <v>0</v>
          </cell>
          <cell r="AU4143">
            <v>0</v>
          </cell>
          <cell r="AV4143">
            <v>0</v>
          </cell>
          <cell r="AW4143">
            <v>0</v>
          </cell>
          <cell r="AX4143">
            <v>0</v>
          </cell>
          <cell r="AY4143">
            <v>0</v>
          </cell>
          <cell r="AZ4143">
            <v>0</v>
          </cell>
          <cell r="BA4143">
            <v>0</v>
          </cell>
          <cell r="BB4143">
            <v>0</v>
          </cell>
          <cell r="BC4143">
            <v>0</v>
          </cell>
          <cell r="BD4143">
            <v>0</v>
          </cell>
          <cell r="BE4143">
            <v>0</v>
          </cell>
          <cell r="BF4143">
            <v>0</v>
          </cell>
          <cell r="BG4143">
            <v>0</v>
          </cell>
          <cell r="BH4143">
            <v>0</v>
          </cell>
          <cell r="BI4143">
            <v>0</v>
          </cell>
          <cell r="BJ4143">
            <v>0</v>
          </cell>
          <cell r="BK4143">
            <v>0</v>
          </cell>
          <cell r="BL4143">
            <v>0</v>
          </cell>
        </row>
        <row r="4144">
          <cell r="B4144" t="str">
            <v>3.2.35.21</v>
          </cell>
          <cell r="C4144" t="str">
            <v xml:space="preserve">DESPESAS CARTORARIAS                              </v>
          </cell>
          <cell r="D4144">
            <v>4</v>
          </cell>
          <cell r="E4144">
            <v>0</v>
          </cell>
          <cell r="F4144">
            <v>0</v>
          </cell>
          <cell r="G4144">
            <v>0</v>
          </cell>
          <cell r="H4144">
            <v>0</v>
          </cell>
          <cell r="I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  <cell r="Q4144">
            <v>10964.94</v>
          </cell>
          <cell r="R4144">
            <v>18533.64</v>
          </cell>
          <cell r="S4144">
            <v>25574.66</v>
          </cell>
          <cell r="T4144">
            <v>32676.959999999999</v>
          </cell>
          <cell r="U4144">
            <v>39287.230000000003</v>
          </cell>
          <cell r="V4144">
            <v>44300.38</v>
          </cell>
          <cell r="W4144">
            <v>52990.47</v>
          </cell>
          <cell r="X4144">
            <v>62453.61</v>
          </cell>
          <cell r="Y4144">
            <v>68563.91</v>
          </cell>
          <cell r="Z4144">
            <v>73412.69</v>
          </cell>
          <cell r="AA4144">
            <v>79647.820000000007</v>
          </cell>
          <cell r="AB4144">
            <v>88946.880000000005</v>
          </cell>
          <cell r="AC4144">
            <v>19090.89</v>
          </cell>
          <cell r="AD4144">
            <v>29504.74</v>
          </cell>
          <cell r="AE4144">
            <v>45015.98</v>
          </cell>
          <cell r="AF4144">
            <v>57261.63</v>
          </cell>
          <cell r="AG4144">
            <v>64776.959999999999</v>
          </cell>
          <cell r="AH4144">
            <v>72164.86</v>
          </cell>
          <cell r="AI4144">
            <v>81376.149999999994</v>
          </cell>
          <cell r="AJ4144">
            <v>89210.06</v>
          </cell>
          <cell r="AK4144">
            <v>94150.66</v>
          </cell>
          <cell r="AL4144">
            <v>102970.56</v>
          </cell>
          <cell r="AM4144">
            <v>158703.79</v>
          </cell>
          <cell r="AN4144">
            <v>161488.95000000001</v>
          </cell>
          <cell r="AO4144">
            <v>169.09</v>
          </cell>
          <cell r="AP4144">
            <v>10328.81</v>
          </cell>
          <cell r="AQ4144">
            <v>16226.7</v>
          </cell>
          <cell r="AR4144">
            <v>28685.18</v>
          </cell>
          <cell r="AS4144">
            <v>38644.86</v>
          </cell>
          <cell r="AT4144">
            <v>47121.37</v>
          </cell>
          <cell r="AU4144">
            <v>71872.990000000005</v>
          </cell>
          <cell r="AV4144">
            <v>82938.720000000001</v>
          </cell>
          <cell r="AW4144">
            <v>102504.72</v>
          </cell>
          <cell r="AX4144">
            <v>120602.92</v>
          </cell>
          <cell r="AY4144">
            <v>137097.15</v>
          </cell>
          <cell r="AZ4144">
            <v>149591.21</v>
          </cell>
          <cell r="BA4144">
            <v>10700.47</v>
          </cell>
          <cell r="BB4144">
            <v>24893.13</v>
          </cell>
          <cell r="BC4144">
            <v>40131.949999999997</v>
          </cell>
          <cell r="BD4144">
            <v>0</v>
          </cell>
          <cell r="BE4144">
            <v>0</v>
          </cell>
          <cell r="BF4144">
            <v>0</v>
          </cell>
          <cell r="BG4144">
            <v>0</v>
          </cell>
          <cell r="BH4144">
            <v>0</v>
          </cell>
          <cell r="BI4144">
            <v>0</v>
          </cell>
          <cell r="BJ4144">
            <v>0</v>
          </cell>
          <cell r="BK4144">
            <v>0</v>
          </cell>
          <cell r="BL4144">
            <v>0</v>
          </cell>
        </row>
        <row r="4145">
          <cell r="B4145" t="str">
            <v>3.2.35.21.00001</v>
          </cell>
          <cell r="C4145" t="str">
            <v xml:space="preserve">DESPESAS CARTORARIAS                              </v>
          </cell>
          <cell r="D4145">
            <v>5</v>
          </cell>
          <cell r="E4145">
            <v>0</v>
          </cell>
          <cell r="F4145">
            <v>0</v>
          </cell>
          <cell r="G4145">
            <v>0</v>
          </cell>
          <cell r="H4145">
            <v>0</v>
          </cell>
          <cell r="I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  <cell r="O4145">
            <v>0</v>
          </cell>
          <cell r="P4145">
            <v>0</v>
          </cell>
          <cell r="AO4145">
            <v>169.09</v>
          </cell>
          <cell r="AP4145">
            <v>10328.81</v>
          </cell>
          <cell r="AQ4145">
            <v>16226.7</v>
          </cell>
          <cell r="AR4145">
            <v>28685.18</v>
          </cell>
          <cell r="AS4145">
            <v>38644.86</v>
          </cell>
          <cell r="AT4145">
            <v>47121.37</v>
          </cell>
          <cell r="AU4145">
            <v>71872.990000000005</v>
          </cell>
          <cell r="AV4145">
            <v>82938.720000000001</v>
          </cell>
          <cell r="AW4145">
            <v>102504.72</v>
          </cell>
          <cell r="AX4145">
            <v>120602.92</v>
          </cell>
          <cell r="AY4145">
            <v>137097.15</v>
          </cell>
          <cell r="AZ4145">
            <v>149591.21</v>
          </cell>
          <cell r="BA4145">
            <v>10700.47</v>
          </cell>
          <cell r="BB4145">
            <v>24893.13</v>
          </cell>
          <cell r="BC4145">
            <v>40131.949999999997</v>
          </cell>
          <cell r="BD4145">
            <v>0</v>
          </cell>
          <cell r="BE4145">
            <v>0</v>
          </cell>
          <cell r="BF4145">
            <v>0</v>
          </cell>
          <cell r="BG4145">
            <v>0</v>
          </cell>
          <cell r="BH4145">
            <v>0</v>
          </cell>
          <cell r="BI4145">
            <v>0</v>
          </cell>
          <cell r="BJ4145">
            <v>0</v>
          </cell>
          <cell r="BK4145">
            <v>0</v>
          </cell>
          <cell r="BL4145">
            <v>0</v>
          </cell>
        </row>
        <row r="4146">
          <cell r="B4146" t="str">
            <v>3.2.35.22</v>
          </cell>
          <cell r="C4146" t="str">
            <v xml:space="preserve">HON. ADVOC. PROC. TRABAH. PF                      </v>
          </cell>
          <cell r="D4146">
            <v>4</v>
          </cell>
          <cell r="E4146">
            <v>0</v>
          </cell>
          <cell r="F4146">
            <v>0</v>
          </cell>
          <cell r="G4146">
            <v>0</v>
          </cell>
          <cell r="H4146">
            <v>0</v>
          </cell>
          <cell r="I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  <cell r="Q4146">
            <v>0</v>
          </cell>
          <cell r="R4146">
            <v>0</v>
          </cell>
          <cell r="S4146">
            <v>0</v>
          </cell>
          <cell r="T4146">
            <v>3308.24</v>
          </cell>
          <cell r="U4146">
            <v>10799.44</v>
          </cell>
          <cell r="V4146">
            <v>10799.44</v>
          </cell>
          <cell r="W4146">
            <v>12322.28</v>
          </cell>
          <cell r="X4146">
            <v>14145.12</v>
          </cell>
          <cell r="Y4146">
            <v>15667.96</v>
          </cell>
          <cell r="Z4146">
            <v>17190.8</v>
          </cell>
          <cell r="AA4146">
            <v>18713.64</v>
          </cell>
          <cell r="AB4146">
            <v>21136.48</v>
          </cell>
          <cell r="AC4146">
            <v>1522.84</v>
          </cell>
          <cell r="AD4146">
            <v>4568.5200000000004</v>
          </cell>
          <cell r="AE4146">
            <v>4568.5200000000004</v>
          </cell>
          <cell r="AF4146">
            <v>6548.87</v>
          </cell>
          <cell r="AG4146">
            <v>8171.71</v>
          </cell>
          <cell r="AH4146">
            <v>9999.1200000000008</v>
          </cell>
          <cell r="AI4146">
            <v>11826.53</v>
          </cell>
          <cell r="AJ4146">
            <v>13653.53</v>
          </cell>
          <cell r="AK4146">
            <v>16185.96</v>
          </cell>
          <cell r="AL4146">
            <v>22772.02</v>
          </cell>
          <cell r="AM4146">
            <v>22772.02</v>
          </cell>
          <cell r="AN4146">
            <v>24599.43</v>
          </cell>
          <cell r="AO4146">
            <v>1238.76</v>
          </cell>
          <cell r="AP4146">
            <v>1238.76</v>
          </cell>
          <cell r="AQ4146">
            <v>2463.9299999999998</v>
          </cell>
          <cell r="AR4146">
            <v>10412.08</v>
          </cell>
          <cell r="AS4146">
            <v>13997.11</v>
          </cell>
          <cell r="AT4146">
            <v>14997.11</v>
          </cell>
          <cell r="AU4146">
            <v>14997.11</v>
          </cell>
          <cell r="AV4146">
            <v>15497.11</v>
          </cell>
          <cell r="AW4146">
            <v>24743.09</v>
          </cell>
          <cell r="AX4146">
            <v>24743.09</v>
          </cell>
          <cell r="AY4146">
            <v>25343.09</v>
          </cell>
          <cell r="AZ4146">
            <v>25613.07</v>
          </cell>
          <cell r="BA4146">
            <v>0</v>
          </cell>
          <cell r="BB4146">
            <v>0</v>
          </cell>
          <cell r="BC4146">
            <v>2230.64</v>
          </cell>
          <cell r="BD4146">
            <v>0</v>
          </cell>
          <cell r="BE4146">
            <v>0</v>
          </cell>
          <cell r="BF4146">
            <v>0</v>
          </cell>
          <cell r="BG4146">
            <v>0</v>
          </cell>
          <cell r="BH4146">
            <v>0</v>
          </cell>
          <cell r="BI4146">
            <v>0</v>
          </cell>
          <cell r="BJ4146">
            <v>0</v>
          </cell>
          <cell r="BK4146">
            <v>0</v>
          </cell>
          <cell r="BL4146">
            <v>0</v>
          </cell>
        </row>
        <row r="4147">
          <cell r="B4147" t="str">
            <v>3.2.35.22.00001</v>
          </cell>
          <cell r="C4147" t="str">
            <v xml:space="preserve">HON. ADVOC. PROC. TRABAH. PF                      </v>
          </cell>
          <cell r="D4147">
            <v>5</v>
          </cell>
          <cell r="E4147">
            <v>0</v>
          </cell>
          <cell r="F4147">
            <v>0</v>
          </cell>
          <cell r="G4147">
            <v>0</v>
          </cell>
          <cell r="H4147">
            <v>0</v>
          </cell>
          <cell r="I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  <cell r="O4147">
            <v>0</v>
          </cell>
          <cell r="P4147">
            <v>0</v>
          </cell>
          <cell r="AO4147">
            <v>1238.76</v>
          </cell>
          <cell r="AP4147">
            <v>1238.76</v>
          </cell>
          <cell r="AQ4147">
            <v>2463.9299999999998</v>
          </cell>
          <cell r="AR4147">
            <v>10412.08</v>
          </cell>
          <cell r="AS4147">
            <v>13997.11</v>
          </cell>
          <cell r="AT4147">
            <v>14997.11</v>
          </cell>
          <cell r="AU4147">
            <v>14997.11</v>
          </cell>
          <cell r="AV4147">
            <v>15497.11</v>
          </cell>
          <cell r="AW4147">
            <v>24743.09</v>
          </cell>
          <cell r="AX4147">
            <v>24743.09</v>
          </cell>
          <cell r="AY4147">
            <v>25343.09</v>
          </cell>
          <cell r="AZ4147">
            <v>25613.07</v>
          </cell>
          <cell r="BA4147">
            <v>0</v>
          </cell>
          <cell r="BB4147">
            <v>0</v>
          </cell>
          <cell r="BC4147">
            <v>2230.64</v>
          </cell>
          <cell r="BD4147">
            <v>0</v>
          </cell>
          <cell r="BE4147">
            <v>0</v>
          </cell>
          <cell r="BF4147">
            <v>0</v>
          </cell>
          <cell r="BG4147">
            <v>0</v>
          </cell>
          <cell r="BH4147">
            <v>0</v>
          </cell>
          <cell r="BI4147">
            <v>0</v>
          </cell>
          <cell r="BJ4147">
            <v>0</v>
          </cell>
          <cell r="BK4147">
            <v>0</v>
          </cell>
          <cell r="BL4147">
            <v>0</v>
          </cell>
        </row>
        <row r="4148">
          <cell r="B4148" t="str">
            <v>3.2.35.23</v>
          </cell>
          <cell r="C4148" t="str">
            <v xml:space="preserve">HON. ADVOC. PROC. TRABAH. PJ                      </v>
          </cell>
          <cell r="D4148">
            <v>4</v>
          </cell>
          <cell r="E4148">
            <v>0</v>
          </cell>
          <cell r="F4148">
            <v>0</v>
          </cell>
          <cell r="G4148">
            <v>0</v>
          </cell>
          <cell r="H4148">
            <v>0</v>
          </cell>
          <cell r="I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62.25</v>
          </cell>
          <cell r="S4148">
            <v>62.25</v>
          </cell>
          <cell r="T4148">
            <v>62.25</v>
          </cell>
          <cell r="U4148">
            <v>2715.62</v>
          </cell>
          <cell r="V4148">
            <v>2791.16</v>
          </cell>
          <cell r="W4148">
            <v>2791.16</v>
          </cell>
          <cell r="X4148">
            <v>2791.16</v>
          </cell>
          <cell r="Y4148">
            <v>2791.16</v>
          </cell>
          <cell r="Z4148">
            <v>9394.1200000000008</v>
          </cell>
          <cell r="AA4148">
            <v>15394.12</v>
          </cell>
          <cell r="AB4148">
            <v>15994.12</v>
          </cell>
          <cell r="AC4148">
            <v>0</v>
          </cell>
          <cell r="AD4148">
            <v>44.84</v>
          </cell>
          <cell r="AE4148">
            <v>44.84</v>
          </cell>
          <cell r="AF4148">
            <v>1736.71</v>
          </cell>
          <cell r="AG4148">
            <v>3452.56</v>
          </cell>
          <cell r="AH4148">
            <v>3524.56</v>
          </cell>
          <cell r="AI4148">
            <v>3524.56</v>
          </cell>
          <cell r="AJ4148">
            <v>4524.5600000000004</v>
          </cell>
          <cell r="AK4148">
            <v>5424.56</v>
          </cell>
          <cell r="AL4148">
            <v>7224.56</v>
          </cell>
          <cell r="AM4148">
            <v>7224.56</v>
          </cell>
          <cell r="AN4148">
            <v>7224.56</v>
          </cell>
          <cell r="AO4148">
            <v>930</v>
          </cell>
          <cell r="AP4148">
            <v>4085</v>
          </cell>
          <cell r="AQ4148">
            <v>5403.74</v>
          </cell>
          <cell r="AR4148">
            <v>5703.74</v>
          </cell>
          <cell r="AS4148">
            <v>5803.74</v>
          </cell>
          <cell r="AT4148">
            <v>5803.74</v>
          </cell>
          <cell r="AU4148">
            <v>5803.74</v>
          </cell>
          <cell r="AV4148">
            <v>5803.74</v>
          </cell>
          <cell r="AW4148">
            <v>59344.31</v>
          </cell>
          <cell r="AX4148">
            <v>60001</v>
          </cell>
          <cell r="AY4148">
            <v>60681</v>
          </cell>
          <cell r="AZ4148">
            <v>61041</v>
          </cell>
          <cell r="BA4148">
            <v>0</v>
          </cell>
          <cell r="BB4148">
            <v>100</v>
          </cell>
          <cell r="BC4148">
            <v>700</v>
          </cell>
          <cell r="BD4148">
            <v>0</v>
          </cell>
          <cell r="BE4148">
            <v>0</v>
          </cell>
          <cell r="BF4148">
            <v>0</v>
          </cell>
          <cell r="BG4148">
            <v>0</v>
          </cell>
          <cell r="BH4148">
            <v>0</v>
          </cell>
          <cell r="BI4148">
            <v>0</v>
          </cell>
          <cell r="BJ4148">
            <v>0</v>
          </cell>
          <cell r="BK4148">
            <v>0</v>
          </cell>
          <cell r="BL4148">
            <v>0</v>
          </cell>
        </row>
        <row r="4149">
          <cell r="B4149" t="str">
            <v>3.2.35.23.00001</v>
          </cell>
          <cell r="C4149" t="str">
            <v xml:space="preserve">HON. ADVOC. PROC. TRABAH. PJ                      </v>
          </cell>
          <cell r="D4149">
            <v>5</v>
          </cell>
          <cell r="E4149">
            <v>0</v>
          </cell>
          <cell r="F4149">
            <v>0</v>
          </cell>
          <cell r="G4149">
            <v>0</v>
          </cell>
          <cell r="H4149">
            <v>0</v>
          </cell>
          <cell r="I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  <cell r="O4149">
            <v>0</v>
          </cell>
          <cell r="P4149">
            <v>0</v>
          </cell>
          <cell r="AO4149">
            <v>930</v>
          </cell>
          <cell r="AP4149">
            <v>4085</v>
          </cell>
          <cell r="AQ4149">
            <v>5403.74</v>
          </cell>
          <cell r="AR4149">
            <v>5703.74</v>
          </cell>
          <cell r="AS4149">
            <v>5803.74</v>
          </cell>
          <cell r="AT4149">
            <v>5803.74</v>
          </cell>
          <cell r="AU4149">
            <v>5803.74</v>
          </cell>
          <cell r="AV4149">
            <v>5803.74</v>
          </cell>
          <cell r="AW4149">
            <v>59344.31</v>
          </cell>
          <cell r="AX4149">
            <v>60001</v>
          </cell>
          <cell r="AY4149">
            <v>60681</v>
          </cell>
          <cell r="AZ4149">
            <v>61041</v>
          </cell>
          <cell r="BA4149">
            <v>0</v>
          </cell>
          <cell r="BB4149">
            <v>100</v>
          </cell>
          <cell r="BC4149">
            <v>700</v>
          </cell>
          <cell r="BD4149">
            <v>0</v>
          </cell>
          <cell r="BE4149">
            <v>0</v>
          </cell>
          <cell r="BF4149">
            <v>0</v>
          </cell>
          <cell r="BG4149">
            <v>0</v>
          </cell>
          <cell r="BH4149">
            <v>0</v>
          </cell>
          <cell r="BI4149">
            <v>0</v>
          </cell>
          <cell r="BJ4149">
            <v>0</v>
          </cell>
          <cell r="BK4149">
            <v>0</v>
          </cell>
          <cell r="BL4149">
            <v>0</v>
          </cell>
        </row>
        <row r="4150">
          <cell r="B4150" t="str">
            <v>3.2.35.24</v>
          </cell>
          <cell r="C4150" t="str">
            <v xml:space="preserve">HON. ADVOC. PROC. TRIBUTARIO PF                   </v>
          </cell>
          <cell r="D4150">
            <v>4</v>
          </cell>
          <cell r="E4150">
            <v>0</v>
          </cell>
          <cell r="F4150">
            <v>0</v>
          </cell>
          <cell r="G4150">
            <v>0</v>
          </cell>
          <cell r="H4150">
            <v>0</v>
          </cell>
          <cell r="I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  <cell r="Q4150">
            <v>0</v>
          </cell>
          <cell r="R4150">
            <v>1500</v>
          </cell>
          <cell r="S4150">
            <v>1500</v>
          </cell>
          <cell r="T4150">
            <v>1500</v>
          </cell>
          <cell r="U4150">
            <v>6400</v>
          </cell>
          <cell r="V4150">
            <v>11120</v>
          </cell>
          <cell r="W4150">
            <v>11840</v>
          </cell>
          <cell r="X4150">
            <v>62460</v>
          </cell>
          <cell r="Y4150">
            <v>62460</v>
          </cell>
          <cell r="Z4150">
            <v>62460</v>
          </cell>
          <cell r="AA4150">
            <v>62460</v>
          </cell>
          <cell r="AB4150">
            <v>62960</v>
          </cell>
          <cell r="AC4150">
            <v>5000</v>
          </cell>
          <cell r="AD4150">
            <v>25195.46</v>
          </cell>
          <cell r="AE4150">
            <v>30595.46</v>
          </cell>
          <cell r="AF4150">
            <v>36195.46</v>
          </cell>
          <cell r="AG4150">
            <v>41195.46</v>
          </cell>
          <cell r="AH4150">
            <v>56695.46</v>
          </cell>
          <cell r="AI4150">
            <v>75949.460000000006</v>
          </cell>
          <cell r="AJ4150">
            <v>80949.460000000006</v>
          </cell>
          <cell r="AK4150">
            <v>167284.60999999999</v>
          </cell>
          <cell r="AL4150">
            <v>167284.60999999999</v>
          </cell>
          <cell r="AM4150">
            <v>172284.61</v>
          </cell>
          <cell r="AN4150">
            <v>177284.61</v>
          </cell>
          <cell r="AO4150">
            <v>5000</v>
          </cell>
          <cell r="AP4150">
            <v>5000</v>
          </cell>
          <cell r="AQ4150">
            <v>10150</v>
          </cell>
          <cell r="AR4150">
            <v>10150</v>
          </cell>
          <cell r="AS4150">
            <v>10150</v>
          </cell>
          <cell r="AT4150">
            <v>10150</v>
          </cell>
          <cell r="AU4150">
            <v>10150</v>
          </cell>
          <cell r="AV4150">
            <v>10150</v>
          </cell>
          <cell r="AW4150">
            <v>10150</v>
          </cell>
          <cell r="AX4150">
            <v>10150</v>
          </cell>
          <cell r="AY4150">
            <v>10150</v>
          </cell>
          <cell r="AZ4150">
            <v>12480.8</v>
          </cell>
          <cell r="BA4150">
            <v>0</v>
          </cell>
          <cell r="BB4150">
            <v>0</v>
          </cell>
          <cell r="BC4150">
            <v>0</v>
          </cell>
          <cell r="BD4150">
            <v>0</v>
          </cell>
          <cell r="BE4150">
            <v>0</v>
          </cell>
          <cell r="BF4150">
            <v>0</v>
          </cell>
          <cell r="BG4150">
            <v>0</v>
          </cell>
          <cell r="BH4150">
            <v>0</v>
          </cell>
          <cell r="BI4150">
            <v>0</v>
          </cell>
          <cell r="BJ4150">
            <v>0</v>
          </cell>
          <cell r="BK4150">
            <v>0</v>
          </cell>
          <cell r="BL4150">
            <v>0</v>
          </cell>
        </row>
        <row r="4151">
          <cell r="B4151" t="str">
            <v>3.2.35.24.00001</v>
          </cell>
          <cell r="C4151" t="str">
            <v xml:space="preserve">HON. ADVOC. PROC. TRIBUTARIO PF                   </v>
          </cell>
          <cell r="D4151">
            <v>5</v>
          </cell>
          <cell r="E4151">
            <v>0</v>
          </cell>
          <cell r="F4151">
            <v>0</v>
          </cell>
          <cell r="G4151">
            <v>0</v>
          </cell>
          <cell r="H4151">
            <v>0</v>
          </cell>
          <cell r="I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  <cell r="O4151">
            <v>0</v>
          </cell>
          <cell r="P4151">
            <v>0</v>
          </cell>
          <cell r="AO4151">
            <v>5000</v>
          </cell>
          <cell r="AP4151">
            <v>5000</v>
          </cell>
          <cell r="AQ4151">
            <v>10150</v>
          </cell>
          <cell r="AR4151">
            <v>10150</v>
          </cell>
          <cell r="AS4151">
            <v>10150</v>
          </cell>
          <cell r="AT4151">
            <v>10150</v>
          </cell>
          <cell r="AU4151">
            <v>10150</v>
          </cell>
          <cell r="AV4151">
            <v>10150</v>
          </cell>
          <cell r="AW4151">
            <v>10150</v>
          </cell>
          <cell r="AX4151">
            <v>10150</v>
          </cell>
          <cell r="AY4151">
            <v>10150</v>
          </cell>
          <cell r="AZ4151">
            <v>12480.8</v>
          </cell>
          <cell r="BA4151">
            <v>0</v>
          </cell>
          <cell r="BB4151">
            <v>0</v>
          </cell>
          <cell r="BC4151">
            <v>0</v>
          </cell>
          <cell r="BD4151">
            <v>0</v>
          </cell>
          <cell r="BE4151">
            <v>0</v>
          </cell>
          <cell r="BF4151">
            <v>0</v>
          </cell>
          <cell r="BG4151">
            <v>0</v>
          </cell>
          <cell r="BH4151">
            <v>0</v>
          </cell>
          <cell r="BI4151">
            <v>0</v>
          </cell>
          <cell r="BJ4151">
            <v>0</v>
          </cell>
          <cell r="BK4151">
            <v>0</v>
          </cell>
          <cell r="BL4151">
            <v>0</v>
          </cell>
        </row>
        <row r="4152">
          <cell r="B4152" t="str">
            <v>3.2.35.25</v>
          </cell>
          <cell r="C4152" t="str">
            <v xml:space="preserve">HON. ADVOC. PROC. TRIBUTARIO PJ                   </v>
          </cell>
          <cell r="D4152">
            <v>4</v>
          </cell>
          <cell r="E4152">
            <v>0</v>
          </cell>
          <cell r="F4152">
            <v>0</v>
          </cell>
          <cell r="G4152">
            <v>0</v>
          </cell>
          <cell r="H4152">
            <v>0</v>
          </cell>
          <cell r="I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  <cell r="Q4152">
            <v>0</v>
          </cell>
          <cell r="R4152">
            <v>0</v>
          </cell>
          <cell r="S4152">
            <v>0</v>
          </cell>
          <cell r="T4152">
            <v>1372.6</v>
          </cell>
          <cell r="U4152">
            <v>1372.6</v>
          </cell>
          <cell r="V4152">
            <v>1372.6</v>
          </cell>
          <cell r="W4152">
            <v>1372.6</v>
          </cell>
          <cell r="X4152">
            <v>34186.6</v>
          </cell>
          <cell r="Y4152">
            <v>51424.1</v>
          </cell>
          <cell r="Z4152">
            <v>51424.1</v>
          </cell>
          <cell r="AA4152">
            <v>59461.75</v>
          </cell>
          <cell r="AB4152">
            <v>59461.75</v>
          </cell>
          <cell r="AC4152">
            <v>0</v>
          </cell>
          <cell r="AD4152">
            <v>841.56</v>
          </cell>
          <cell r="AE4152">
            <v>841.56</v>
          </cell>
          <cell r="AF4152">
            <v>841.56</v>
          </cell>
          <cell r="AG4152">
            <v>841.56</v>
          </cell>
          <cell r="AH4152">
            <v>6178.46</v>
          </cell>
          <cell r="AI4152">
            <v>6178.46</v>
          </cell>
          <cell r="AJ4152">
            <v>6178.46</v>
          </cell>
          <cell r="AK4152">
            <v>12117.57</v>
          </cell>
          <cell r="AL4152">
            <v>13172.94</v>
          </cell>
          <cell r="AM4152">
            <v>14273.34</v>
          </cell>
          <cell r="AN4152">
            <v>14273.34</v>
          </cell>
          <cell r="AO4152">
            <v>1514.94</v>
          </cell>
          <cell r="AP4152">
            <v>6563.06</v>
          </cell>
          <cell r="AQ4152">
            <v>86563.06</v>
          </cell>
          <cell r="AR4152">
            <v>91563.06</v>
          </cell>
          <cell r="AS4152">
            <v>96710.080000000002</v>
          </cell>
          <cell r="AT4152">
            <v>101710.08</v>
          </cell>
          <cell r="AU4152">
            <v>109110.08</v>
          </cell>
          <cell r="AV4152">
            <v>115682.45</v>
          </cell>
          <cell r="AW4152">
            <v>121882.45</v>
          </cell>
          <cell r="AX4152">
            <v>128082.45</v>
          </cell>
          <cell r="AY4152">
            <v>182928.47</v>
          </cell>
          <cell r="AZ4152">
            <v>189128.47</v>
          </cell>
          <cell r="BA4152">
            <v>38400</v>
          </cell>
          <cell r="BB4152">
            <v>42900</v>
          </cell>
          <cell r="BC4152">
            <v>56150</v>
          </cell>
          <cell r="BD4152">
            <v>0</v>
          </cell>
          <cell r="BE4152">
            <v>0</v>
          </cell>
          <cell r="BF4152">
            <v>0</v>
          </cell>
          <cell r="BG4152">
            <v>0</v>
          </cell>
          <cell r="BH4152">
            <v>0</v>
          </cell>
          <cell r="BI4152">
            <v>0</v>
          </cell>
          <cell r="BJ4152">
            <v>0</v>
          </cell>
          <cell r="BK4152">
            <v>0</v>
          </cell>
          <cell r="BL4152">
            <v>0</v>
          </cell>
        </row>
        <row r="4153">
          <cell r="B4153" t="str">
            <v>3.2.35.25.00001</v>
          </cell>
          <cell r="C4153" t="str">
            <v xml:space="preserve">HON. ADVOC. PROC. TRIBUTARIO PJ                   </v>
          </cell>
          <cell r="D4153">
            <v>5</v>
          </cell>
          <cell r="E4153">
            <v>0</v>
          </cell>
          <cell r="F4153">
            <v>0</v>
          </cell>
          <cell r="G4153">
            <v>0</v>
          </cell>
          <cell r="H4153">
            <v>0</v>
          </cell>
          <cell r="I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  <cell r="O4153">
            <v>0</v>
          </cell>
          <cell r="P4153">
            <v>0</v>
          </cell>
          <cell r="AO4153">
            <v>1514.94</v>
          </cell>
          <cell r="AP4153">
            <v>6563.06</v>
          </cell>
          <cell r="AQ4153">
            <v>86563.06</v>
          </cell>
          <cell r="AR4153">
            <v>91563.06</v>
          </cell>
          <cell r="AS4153">
            <v>96710.080000000002</v>
          </cell>
          <cell r="AT4153">
            <v>101710.08</v>
          </cell>
          <cell r="AU4153">
            <v>109110.08</v>
          </cell>
          <cell r="AV4153">
            <v>115682.45</v>
          </cell>
          <cell r="AW4153">
            <v>121882.45</v>
          </cell>
          <cell r="AX4153">
            <v>128082.45</v>
          </cell>
          <cell r="AY4153">
            <v>182928.47</v>
          </cell>
          <cell r="AZ4153">
            <v>189128.47</v>
          </cell>
          <cell r="BA4153">
            <v>38400</v>
          </cell>
          <cell r="BB4153">
            <v>42900</v>
          </cell>
          <cell r="BC4153">
            <v>56150</v>
          </cell>
          <cell r="BD4153">
            <v>0</v>
          </cell>
          <cell r="BE4153">
            <v>0</v>
          </cell>
          <cell r="BF4153">
            <v>0</v>
          </cell>
          <cell r="BG4153">
            <v>0</v>
          </cell>
          <cell r="BH4153">
            <v>0</v>
          </cell>
          <cell r="BI4153">
            <v>0</v>
          </cell>
          <cell r="BJ4153">
            <v>0</v>
          </cell>
          <cell r="BK4153">
            <v>0</v>
          </cell>
          <cell r="BL4153">
            <v>0</v>
          </cell>
        </row>
        <row r="4154">
          <cell r="B4154" t="str">
            <v>3.2.35.26</v>
          </cell>
          <cell r="C4154" t="str">
            <v xml:space="preserve">HON. ADVOC. PROC. COBRANCA PF                     </v>
          </cell>
          <cell r="D4154">
            <v>4</v>
          </cell>
          <cell r="E4154">
            <v>0</v>
          </cell>
          <cell r="F4154">
            <v>0</v>
          </cell>
          <cell r="G4154">
            <v>0</v>
          </cell>
          <cell r="H4154">
            <v>0</v>
          </cell>
          <cell r="I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  <cell r="Q4154">
            <v>7153.81</v>
          </cell>
          <cell r="R4154">
            <v>12813.14</v>
          </cell>
          <cell r="S4154">
            <v>18802.849999999999</v>
          </cell>
          <cell r="T4154">
            <v>25065.78</v>
          </cell>
          <cell r="U4154">
            <v>34598.699999999997</v>
          </cell>
          <cell r="V4154">
            <v>38663.1</v>
          </cell>
          <cell r="W4154">
            <v>68433.3</v>
          </cell>
          <cell r="X4154">
            <v>71333.3</v>
          </cell>
          <cell r="Y4154">
            <v>94002.87</v>
          </cell>
          <cell r="Z4154">
            <v>98191.2</v>
          </cell>
          <cell r="AA4154">
            <v>112132.34</v>
          </cell>
          <cell r="AB4154">
            <v>118068.62</v>
          </cell>
          <cell r="AC4154">
            <v>6024.62</v>
          </cell>
          <cell r="AD4154">
            <v>9815.6</v>
          </cell>
          <cell r="AE4154">
            <v>24572.19</v>
          </cell>
          <cell r="AF4154">
            <v>36262.050000000003</v>
          </cell>
          <cell r="AG4154">
            <v>46408.69</v>
          </cell>
          <cell r="AH4154">
            <v>57238.68</v>
          </cell>
          <cell r="AI4154">
            <v>70176.83</v>
          </cell>
          <cell r="AJ4154">
            <v>95314.98</v>
          </cell>
          <cell r="AK4154">
            <v>109414.81</v>
          </cell>
          <cell r="AL4154">
            <v>116530.95</v>
          </cell>
          <cell r="AM4154">
            <v>123612.43</v>
          </cell>
          <cell r="AN4154">
            <v>137817.57999999999</v>
          </cell>
          <cell r="AO4154">
            <v>5615.99</v>
          </cell>
          <cell r="AP4154">
            <v>29742.63</v>
          </cell>
          <cell r="AQ4154">
            <v>39130.75</v>
          </cell>
          <cell r="AR4154">
            <v>43250.75</v>
          </cell>
          <cell r="AS4154">
            <v>80241.75</v>
          </cell>
          <cell r="AT4154">
            <v>82329.67</v>
          </cell>
          <cell r="AU4154">
            <v>84968.2</v>
          </cell>
          <cell r="AV4154">
            <v>90369.16</v>
          </cell>
          <cell r="AW4154">
            <v>92323.48</v>
          </cell>
          <cell r="AX4154">
            <v>97946.62</v>
          </cell>
          <cell r="AY4154">
            <v>100446.62</v>
          </cell>
          <cell r="AZ4154">
            <v>103731.62</v>
          </cell>
          <cell r="BA4154">
            <v>4338.1099999999997</v>
          </cell>
          <cell r="BB4154">
            <v>6838.1200000000099</v>
          </cell>
          <cell r="BC4154">
            <v>23330.51</v>
          </cell>
          <cell r="BD4154">
            <v>0</v>
          </cell>
          <cell r="BE4154">
            <v>0</v>
          </cell>
          <cell r="BF4154">
            <v>0</v>
          </cell>
          <cell r="BG4154">
            <v>0</v>
          </cell>
          <cell r="BH4154">
            <v>0</v>
          </cell>
          <cell r="BI4154">
            <v>0</v>
          </cell>
          <cell r="BJ4154">
            <v>0</v>
          </cell>
          <cell r="BK4154">
            <v>0</v>
          </cell>
          <cell r="BL4154">
            <v>0</v>
          </cell>
        </row>
        <row r="4155">
          <cell r="B4155" t="str">
            <v>3.2.35.26.00001</v>
          </cell>
          <cell r="C4155" t="str">
            <v xml:space="preserve">HON. ADVOC. PROC. COBRANCA PF                     </v>
          </cell>
          <cell r="D4155">
            <v>5</v>
          </cell>
          <cell r="E4155">
            <v>0</v>
          </cell>
          <cell r="F4155">
            <v>0</v>
          </cell>
          <cell r="G4155">
            <v>0</v>
          </cell>
          <cell r="H4155">
            <v>0</v>
          </cell>
          <cell r="I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  <cell r="O4155">
            <v>0</v>
          </cell>
          <cell r="P4155">
            <v>0</v>
          </cell>
          <cell r="AO4155">
            <v>5615.99</v>
          </cell>
          <cell r="AP4155">
            <v>29742.63</v>
          </cell>
          <cell r="AQ4155">
            <v>39130.75</v>
          </cell>
          <cell r="AR4155">
            <v>43250.75</v>
          </cell>
          <cell r="AS4155">
            <v>80241.75</v>
          </cell>
          <cell r="AT4155">
            <v>82329.67</v>
          </cell>
          <cell r="AU4155">
            <v>84968.2</v>
          </cell>
          <cell r="AV4155">
            <v>90369.16</v>
          </cell>
          <cell r="AW4155">
            <v>92323.48</v>
          </cell>
          <cell r="AX4155">
            <v>97946.62</v>
          </cell>
          <cell r="AY4155">
            <v>100446.62</v>
          </cell>
          <cell r="AZ4155">
            <v>103731.62</v>
          </cell>
          <cell r="BA4155">
            <v>4338.1099999999997</v>
          </cell>
          <cell r="BB4155">
            <v>6838.1200000000099</v>
          </cell>
          <cell r="BC4155">
            <v>23330.51</v>
          </cell>
          <cell r="BD4155">
            <v>0</v>
          </cell>
          <cell r="BE4155">
            <v>0</v>
          </cell>
          <cell r="BF4155">
            <v>0</v>
          </cell>
          <cell r="BG4155">
            <v>0</v>
          </cell>
          <cell r="BH4155">
            <v>0</v>
          </cell>
          <cell r="BI4155">
            <v>0</v>
          </cell>
          <cell r="BJ4155">
            <v>0</v>
          </cell>
          <cell r="BK4155">
            <v>0</v>
          </cell>
          <cell r="BL4155">
            <v>0</v>
          </cell>
        </row>
        <row r="4156">
          <cell r="B4156" t="str">
            <v>3.2.35.27</v>
          </cell>
          <cell r="C4156" t="str">
            <v xml:space="preserve">HON. ADVOC. PROC. COBRANCA PJ                     </v>
          </cell>
          <cell r="D4156">
            <v>4</v>
          </cell>
          <cell r="E4156">
            <v>0</v>
          </cell>
          <cell r="F4156">
            <v>0</v>
          </cell>
          <cell r="G4156">
            <v>0</v>
          </cell>
          <cell r="H4156">
            <v>0</v>
          </cell>
          <cell r="I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  <cell r="Q4156">
            <v>16392.18</v>
          </cell>
          <cell r="R4156">
            <v>16392.18</v>
          </cell>
          <cell r="S4156">
            <v>40504.93</v>
          </cell>
          <cell r="T4156">
            <v>40504.93</v>
          </cell>
          <cell r="U4156">
            <v>65504.93</v>
          </cell>
          <cell r="V4156">
            <v>68254.929999999993</v>
          </cell>
          <cell r="W4156">
            <v>77464.740000000005</v>
          </cell>
          <cell r="X4156">
            <v>79964.740000000005</v>
          </cell>
          <cell r="Y4156">
            <v>79964.740000000005</v>
          </cell>
          <cell r="Z4156">
            <v>79964.740000000005</v>
          </cell>
          <cell r="AA4156">
            <v>79964.740000000005</v>
          </cell>
          <cell r="AB4156">
            <v>93064.74</v>
          </cell>
          <cell r="AC4156">
            <v>400</v>
          </cell>
          <cell r="AD4156">
            <v>3757.58</v>
          </cell>
          <cell r="AE4156">
            <v>3757.58</v>
          </cell>
          <cell r="AF4156">
            <v>13513.56</v>
          </cell>
          <cell r="AG4156">
            <v>20278.87</v>
          </cell>
          <cell r="AH4156">
            <v>20486.95</v>
          </cell>
          <cell r="AI4156">
            <v>25567.32</v>
          </cell>
          <cell r="AJ4156">
            <v>28067.32</v>
          </cell>
          <cell r="AK4156">
            <v>64139.47</v>
          </cell>
          <cell r="AL4156">
            <v>65635.679999999993</v>
          </cell>
          <cell r="AM4156">
            <v>65635.679999999993</v>
          </cell>
          <cell r="AN4156">
            <v>65635.679999999993</v>
          </cell>
          <cell r="AO4156">
            <v>0</v>
          </cell>
          <cell r="AP4156">
            <v>2876.73</v>
          </cell>
          <cell r="AQ4156">
            <v>8630.19</v>
          </cell>
          <cell r="AR4156">
            <v>8630.19</v>
          </cell>
          <cell r="AS4156">
            <v>8630.19</v>
          </cell>
          <cell r="AT4156">
            <v>9230.19</v>
          </cell>
          <cell r="AU4156">
            <v>11084.35</v>
          </cell>
          <cell r="AV4156">
            <v>11084.35</v>
          </cell>
          <cell r="AW4156">
            <v>11084.35</v>
          </cell>
          <cell r="AX4156">
            <v>11804.35</v>
          </cell>
          <cell r="AY4156">
            <v>12460.35</v>
          </cell>
          <cell r="AZ4156">
            <v>12460.35</v>
          </cell>
          <cell r="BA4156">
            <v>0</v>
          </cell>
          <cell r="BB4156">
            <v>4695.25</v>
          </cell>
          <cell r="BC4156">
            <v>9414.48</v>
          </cell>
          <cell r="BD4156">
            <v>0</v>
          </cell>
          <cell r="BE4156">
            <v>0</v>
          </cell>
          <cell r="BF4156">
            <v>0</v>
          </cell>
          <cell r="BG4156">
            <v>0</v>
          </cell>
          <cell r="BH4156">
            <v>0</v>
          </cell>
          <cell r="BI4156">
            <v>0</v>
          </cell>
          <cell r="BJ4156">
            <v>0</v>
          </cell>
          <cell r="BK4156">
            <v>0</v>
          </cell>
          <cell r="BL4156">
            <v>0</v>
          </cell>
        </row>
        <row r="4157">
          <cell r="B4157" t="str">
            <v>3.2.35.27.00001</v>
          </cell>
          <cell r="C4157" t="str">
            <v xml:space="preserve">HON. ADVOC. PROC. COBRANCA PJ                     </v>
          </cell>
          <cell r="D4157">
            <v>5</v>
          </cell>
          <cell r="E4157">
            <v>0</v>
          </cell>
          <cell r="F4157">
            <v>0</v>
          </cell>
          <cell r="G4157">
            <v>0</v>
          </cell>
          <cell r="H4157">
            <v>0</v>
          </cell>
          <cell r="I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  <cell r="O4157">
            <v>0</v>
          </cell>
          <cell r="P4157">
            <v>0</v>
          </cell>
          <cell r="AO4157">
            <v>0</v>
          </cell>
          <cell r="AP4157">
            <v>2876.73</v>
          </cell>
          <cell r="AQ4157">
            <v>8630.19</v>
          </cell>
          <cell r="AR4157">
            <v>8630.19</v>
          </cell>
          <cell r="AS4157">
            <v>8630.19</v>
          </cell>
          <cell r="AT4157">
            <v>9230.19</v>
          </cell>
          <cell r="AU4157">
            <v>11084.35</v>
          </cell>
          <cell r="AV4157">
            <v>11084.35</v>
          </cell>
          <cell r="AW4157">
            <v>11084.35</v>
          </cell>
          <cell r="AX4157">
            <v>11804.35</v>
          </cell>
          <cell r="AY4157">
            <v>12460.35</v>
          </cell>
          <cell r="AZ4157">
            <v>12460.35</v>
          </cell>
          <cell r="BA4157">
            <v>0</v>
          </cell>
          <cell r="BB4157">
            <v>4695.25</v>
          </cell>
          <cell r="BC4157">
            <v>9414.48</v>
          </cell>
          <cell r="BD4157">
            <v>0</v>
          </cell>
          <cell r="BE4157">
            <v>0</v>
          </cell>
          <cell r="BF4157">
            <v>0</v>
          </cell>
          <cell r="BG4157">
            <v>0</v>
          </cell>
          <cell r="BH4157">
            <v>0</v>
          </cell>
          <cell r="BI4157">
            <v>0</v>
          </cell>
          <cell r="BJ4157">
            <v>0</v>
          </cell>
          <cell r="BK4157">
            <v>0</v>
          </cell>
          <cell r="BL4157">
            <v>0</v>
          </cell>
        </row>
        <row r="4158">
          <cell r="B4158" t="str">
            <v>3.2.35.28</v>
          </cell>
          <cell r="C4158" t="str">
            <v xml:space="preserve">HON. AUDITORIA DE BALANCO - PJ                    </v>
          </cell>
          <cell r="D4158">
            <v>4</v>
          </cell>
          <cell r="E4158">
            <v>0</v>
          </cell>
          <cell r="F4158">
            <v>0</v>
          </cell>
          <cell r="G4158">
            <v>0</v>
          </cell>
          <cell r="H4158">
            <v>0</v>
          </cell>
          <cell r="I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  <cell r="O4158">
            <v>0</v>
          </cell>
          <cell r="P4158">
            <v>0</v>
          </cell>
          <cell r="Q4158">
            <v>20941</v>
          </cell>
          <cell r="R4158">
            <v>20941</v>
          </cell>
          <cell r="S4158">
            <v>26166.720000000001</v>
          </cell>
          <cell r="T4158">
            <v>26166.720000000001</v>
          </cell>
          <cell r="U4158">
            <v>26166.720000000001</v>
          </cell>
          <cell r="V4158">
            <v>49286.720000000001</v>
          </cell>
          <cell r="W4158">
            <v>72386.720000000001</v>
          </cell>
          <cell r="X4158">
            <v>118778.37</v>
          </cell>
          <cell r="Y4158">
            <v>118778.37</v>
          </cell>
          <cell r="Z4158">
            <v>212753.76</v>
          </cell>
          <cell r="AA4158">
            <v>282811.32</v>
          </cell>
          <cell r="AB4158">
            <v>283247.03999999998</v>
          </cell>
          <cell r="AC4158">
            <v>4659</v>
          </cell>
          <cell r="AD4158">
            <v>7960.53</v>
          </cell>
          <cell r="AE4158">
            <v>38843.54</v>
          </cell>
          <cell r="AF4158">
            <v>41123.22</v>
          </cell>
          <cell r="AG4158">
            <v>41123.22</v>
          </cell>
          <cell r="AH4158">
            <v>41123.22</v>
          </cell>
          <cell r="AI4158">
            <v>168123.22</v>
          </cell>
          <cell r="AJ4158">
            <v>168123.22</v>
          </cell>
          <cell r="AK4158">
            <v>168123.22</v>
          </cell>
          <cell r="AL4158">
            <v>168466.83</v>
          </cell>
          <cell r="AM4158">
            <v>168966.83</v>
          </cell>
          <cell r="AN4158">
            <v>186066.77</v>
          </cell>
          <cell r="AO4158">
            <v>14461.2</v>
          </cell>
          <cell r="AP4158">
            <v>14461.2</v>
          </cell>
          <cell r="AQ4158">
            <v>14461.2</v>
          </cell>
          <cell r="AR4158">
            <v>14461.2</v>
          </cell>
          <cell r="AS4158">
            <v>14461.2</v>
          </cell>
          <cell r="AT4158">
            <v>64461.2</v>
          </cell>
          <cell r="AU4158">
            <v>101961.2</v>
          </cell>
          <cell r="AV4158">
            <v>139461.20000000001</v>
          </cell>
          <cell r="AW4158">
            <v>176961.2</v>
          </cell>
          <cell r="AX4158">
            <v>176961.2</v>
          </cell>
          <cell r="AY4158">
            <v>176961.2</v>
          </cell>
          <cell r="AZ4158">
            <v>177586.04</v>
          </cell>
          <cell r="BA4158">
            <v>0</v>
          </cell>
          <cell r="BB4158">
            <v>0</v>
          </cell>
          <cell r="BC4158">
            <v>1295.5199999999895</v>
          </cell>
          <cell r="BD4158">
            <v>0</v>
          </cell>
          <cell r="BE4158">
            <v>0</v>
          </cell>
          <cell r="BF4158">
            <v>0</v>
          </cell>
          <cell r="BG4158">
            <v>0</v>
          </cell>
          <cell r="BH4158">
            <v>0</v>
          </cell>
          <cell r="BI4158">
            <v>0</v>
          </cell>
          <cell r="BJ4158">
            <v>0</v>
          </cell>
          <cell r="BK4158">
            <v>0</v>
          </cell>
          <cell r="BL4158">
            <v>0</v>
          </cell>
        </row>
        <row r="4159">
          <cell r="B4159" t="str">
            <v>3.2.35.28.00001</v>
          </cell>
          <cell r="C4159" t="str">
            <v xml:space="preserve">HON. AUDITORIA DE BALANCO - PJ                    </v>
          </cell>
          <cell r="D4159">
            <v>5</v>
          </cell>
          <cell r="E4159">
            <v>0</v>
          </cell>
          <cell r="F4159">
            <v>0</v>
          </cell>
          <cell r="G4159">
            <v>0</v>
          </cell>
          <cell r="H4159">
            <v>0</v>
          </cell>
          <cell r="I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AO4159">
            <v>14461.2</v>
          </cell>
          <cell r="AP4159">
            <v>14461.2</v>
          </cell>
          <cell r="AQ4159">
            <v>14461.2</v>
          </cell>
          <cell r="AR4159">
            <v>14461.2</v>
          </cell>
          <cell r="AS4159">
            <v>14461.2</v>
          </cell>
          <cell r="AT4159">
            <v>64461.2</v>
          </cell>
          <cell r="AU4159">
            <v>101961.2</v>
          </cell>
          <cell r="AV4159">
            <v>139461.20000000001</v>
          </cell>
          <cell r="AW4159">
            <v>176961.2</v>
          </cell>
          <cell r="AX4159">
            <v>176961.2</v>
          </cell>
          <cell r="AY4159">
            <v>176961.2</v>
          </cell>
          <cell r="AZ4159">
            <v>177586.04</v>
          </cell>
          <cell r="BA4159">
            <v>0</v>
          </cell>
          <cell r="BB4159">
            <v>0</v>
          </cell>
          <cell r="BC4159">
            <v>1295.5199999999895</v>
          </cell>
          <cell r="BD4159">
            <v>0</v>
          </cell>
          <cell r="BE4159">
            <v>0</v>
          </cell>
          <cell r="BF4159">
            <v>0</v>
          </cell>
          <cell r="BG4159">
            <v>0</v>
          </cell>
          <cell r="BH4159">
            <v>0</v>
          </cell>
          <cell r="BI4159">
            <v>0</v>
          </cell>
          <cell r="BJ4159">
            <v>0</v>
          </cell>
          <cell r="BK4159">
            <v>0</v>
          </cell>
          <cell r="BL4159">
            <v>0</v>
          </cell>
        </row>
        <row r="4160">
          <cell r="B4160" t="str">
            <v>3.2.35.29</v>
          </cell>
          <cell r="C4160" t="str">
            <v xml:space="preserve">HON. CONSULTORIA TRIBUTARIA - PF                  </v>
          </cell>
          <cell r="D4160">
            <v>4</v>
          </cell>
          <cell r="E4160">
            <v>0</v>
          </cell>
          <cell r="F4160">
            <v>0</v>
          </cell>
          <cell r="G4160">
            <v>0</v>
          </cell>
          <cell r="H4160">
            <v>0</v>
          </cell>
          <cell r="I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  <cell r="O4160">
            <v>0</v>
          </cell>
          <cell r="P4160">
            <v>0</v>
          </cell>
          <cell r="Q4160">
            <v>0</v>
          </cell>
          <cell r="R4160">
            <v>100</v>
          </cell>
          <cell r="S4160">
            <v>250</v>
          </cell>
          <cell r="T4160">
            <v>582.5</v>
          </cell>
          <cell r="U4160">
            <v>2477.92</v>
          </cell>
          <cell r="V4160">
            <v>2657.92</v>
          </cell>
          <cell r="W4160">
            <v>2837.92</v>
          </cell>
          <cell r="X4160">
            <v>3817.92</v>
          </cell>
          <cell r="Y4160">
            <v>5427.92</v>
          </cell>
          <cell r="Z4160">
            <v>7627.92</v>
          </cell>
          <cell r="AA4160">
            <v>9738.52</v>
          </cell>
          <cell r="AB4160">
            <v>11288.52</v>
          </cell>
          <cell r="AC4160">
            <v>1810</v>
          </cell>
          <cell r="AD4160">
            <v>2710</v>
          </cell>
          <cell r="AE4160">
            <v>4980</v>
          </cell>
          <cell r="AF4160">
            <v>6530</v>
          </cell>
          <cell r="AG4160">
            <v>7620</v>
          </cell>
          <cell r="AH4160">
            <v>9270</v>
          </cell>
          <cell r="AI4160">
            <v>11570</v>
          </cell>
          <cell r="AJ4160">
            <v>13633.3</v>
          </cell>
          <cell r="AK4160">
            <v>175233.3</v>
          </cell>
          <cell r="AL4160">
            <v>176533.3</v>
          </cell>
          <cell r="AM4160">
            <v>178859.49</v>
          </cell>
          <cell r="AN4160">
            <v>380778.11</v>
          </cell>
          <cell r="AO4160">
            <v>1572</v>
          </cell>
          <cell r="AP4160">
            <v>5079.83</v>
          </cell>
          <cell r="AQ4160">
            <v>5904.58</v>
          </cell>
          <cell r="AR4160">
            <v>8962.7099999999991</v>
          </cell>
          <cell r="AS4160">
            <v>10078.98</v>
          </cell>
          <cell r="AT4160">
            <v>12258.45</v>
          </cell>
          <cell r="AU4160">
            <v>13351.65</v>
          </cell>
          <cell r="AV4160">
            <v>16217.95</v>
          </cell>
          <cell r="AW4160">
            <v>18531.12</v>
          </cell>
          <cell r="AX4160">
            <v>19647.39</v>
          </cell>
          <cell r="AY4160">
            <v>21563.66</v>
          </cell>
          <cell r="AZ4160">
            <v>23839.93</v>
          </cell>
          <cell r="BA4160">
            <v>1116.27</v>
          </cell>
          <cell r="BB4160">
            <v>2232.54</v>
          </cell>
          <cell r="BC4160">
            <v>3348.81</v>
          </cell>
          <cell r="BD4160">
            <v>0</v>
          </cell>
          <cell r="BE4160">
            <v>0</v>
          </cell>
          <cell r="BF4160">
            <v>0</v>
          </cell>
          <cell r="BG4160">
            <v>0</v>
          </cell>
          <cell r="BH4160">
            <v>0</v>
          </cell>
          <cell r="BI4160">
            <v>0</v>
          </cell>
          <cell r="BJ4160">
            <v>0</v>
          </cell>
          <cell r="BK4160">
            <v>0</v>
          </cell>
          <cell r="BL4160">
            <v>0</v>
          </cell>
        </row>
        <row r="4161">
          <cell r="B4161" t="str">
            <v>3.2.35.29.00001</v>
          </cell>
          <cell r="C4161" t="str">
            <v xml:space="preserve">HON. CONSULTORIA TRIBUTARIA - PF                  </v>
          </cell>
          <cell r="D4161">
            <v>5</v>
          </cell>
          <cell r="E4161">
            <v>0</v>
          </cell>
          <cell r="F4161">
            <v>0</v>
          </cell>
          <cell r="G4161">
            <v>0</v>
          </cell>
          <cell r="H4161">
            <v>0</v>
          </cell>
          <cell r="I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  <cell r="O4161">
            <v>0</v>
          </cell>
          <cell r="P4161">
            <v>0</v>
          </cell>
          <cell r="AO4161">
            <v>1572</v>
          </cell>
          <cell r="AP4161">
            <v>5079.83</v>
          </cell>
          <cell r="AQ4161">
            <v>5904.58</v>
          </cell>
          <cell r="AR4161">
            <v>8962.7099999999991</v>
          </cell>
          <cell r="AS4161">
            <v>10078.98</v>
          </cell>
          <cell r="AT4161">
            <v>12258.45</v>
          </cell>
          <cell r="AU4161">
            <v>13351.65</v>
          </cell>
          <cell r="AV4161">
            <v>16217.95</v>
          </cell>
          <cell r="AW4161">
            <v>18531.12</v>
          </cell>
          <cell r="AX4161">
            <v>19647.39</v>
          </cell>
          <cell r="AY4161">
            <v>21563.66</v>
          </cell>
          <cell r="AZ4161">
            <v>23839.93</v>
          </cell>
          <cell r="BA4161">
            <v>1116.27</v>
          </cell>
          <cell r="BB4161">
            <v>2232.54</v>
          </cell>
          <cell r="BC4161">
            <v>3348.81</v>
          </cell>
          <cell r="BD4161">
            <v>0</v>
          </cell>
          <cell r="BE4161">
            <v>0</v>
          </cell>
          <cell r="BF4161">
            <v>0</v>
          </cell>
          <cell r="BG4161">
            <v>0</v>
          </cell>
          <cell r="BH4161">
            <v>0</v>
          </cell>
          <cell r="BI4161">
            <v>0</v>
          </cell>
          <cell r="BJ4161">
            <v>0</v>
          </cell>
          <cell r="BK4161">
            <v>0</v>
          </cell>
          <cell r="BL4161">
            <v>0</v>
          </cell>
        </row>
        <row r="4162">
          <cell r="B4162" t="str">
            <v>3.2.35.30</v>
          </cell>
          <cell r="C4162" t="str">
            <v xml:space="preserve">HON. CONSULTORIA TRIBUTARIA - PJ                  </v>
          </cell>
          <cell r="D4162">
            <v>4</v>
          </cell>
          <cell r="E4162">
            <v>0</v>
          </cell>
          <cell r="F4162">
            <v>0</v>
          </cell>
          <cell r="G4162">
            <v>0</v>
          </cell>
          <cell r="H4162">
            <v>0</v>
          </cell>
          <cell r="I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  <cell r="O4162">
            <v>0</v>
          </cell>
          <cell r="P4162">
            <v>0</v>
          </cell>
          <cell r="Q4162">
            <v>24587.5</v>
          </cell>
          <cell r="R4162">
            <v>24587.5</v>
          </cell>
          <cell r="S4162">
            <v>24587.5</v>
          </cell>
          <cell r="T4162">
            <v>24587.5</v>
          </cell>
          <cell r="U4162">
            <v>24587.5</v>
          </cell>
          <cell r="V4162">
            <v>24587.5</v>
          </cell>
          <cell r="W4162">
            <v>24587.5</v>
          </cell>
          <cell r="X4162">
            <v>24587.5</v>
          </cell>
          <cell r="Y4162">
            <v>24587.5</v>
          </cell>
          <cell r="Z4162">
            <v>24587.5</v>
          </cell>
          <cell r="AA4162">
            <v>96962.5</v>
          </cell>
          <cell r="AB4162">
            <v>151712.5</v>
          </cell>
          <cell r="AC4162">
            <v>40445.199999999997</v>
          </cell>
          <cell r="AD4162">
            <v>74820.2</v>
          </cell>
          <cell r="AE4162">
            <v>107820.2</v>
          </cell>
          <cell r="AF4162">
            <v>130945.2</v>
          </cell>
          <cell r="AG4162">
            <v>305733.34000000003</v>
          </cell>
          <cell r="AH4162">
            <v>329358.34000000003</v>
          </cell>
          <cell r="AI4162">
            <v>357233.34</v>
          </cell>
          <cell r="AJ4162">
            <v>402131.24</v>
          </cell>
          <cell r="AK4162">
            <v>465131.24</v>
          </cell>
          <cell r="AL4162">
            <v>575706.24</v>
          </cell>
          <cell r="AM4162">
            <v>644781.24</v>
          </cell>
          <cell r="AN4162">
            <v>644781.24</v>
          </cell>
          <cell r="AO4162">
            <v>0</v>
          </cell>
          <cell r="AP4162">
            <v>0</v>
          </cell>
          <cell r="AQ4162">
            <v>3250</v>
          </cell>
          <cell r="AR4162">
            <v>6500</v>
          </cell>
          <cell r="AS4162">
            <v>20475</v>
          </cell>
          <cell r="AT4162">
            <v>57975</v>
          </cell>
          <cell r="AU4162">
            <v>62975</v>
          </cell>
          <cell r="AV4162">
            <v>62975</v>
          </cell>
          <cell r="AW4162">
            <v>80906.03</v>
          </cell>
          <cell r="AX4162">
            <v>80906.03</v>
          </cell>
          <cell r="AY4162">
            <v>100906.03</v>
          </cell>
          <cell r="AZ4162">
            <v>100906.03</v>
          </cell>
          <cell r="BA4162">
            <v>0</v>
          </cell>
          <cell r="BB4162">
            <v>1200</v>
          </cell>
          <cell r="BC4162">
            <v>6200</v>
          </cell>
          <cell r="BD4162">
            <v>0</v>
          </cell>
          <cell r="BE4162">
            <v>0</v>
          </cell>
          <cell r="BF4162">
            <v>0</v>
          </cell>
          <cell r="BG4162">
            <v>0</v>
          </cell>
          <cell r="BH4162">
            <v>0</v>
          </cell>
          <cell r="BI4162">
            <v>0</v>
          </cell>
          <cell r="BJ4162">
            <v>0</v>
          </cell>
          <cell r="BK4162">
            <v>0</v>
          </cell>
          <cell r="BL4162">
            <v>0</v>
          </cell>
        </row>
        <row r="4163">
          <cell r="B4163" t="str">
            <v>3.2.35.30.00001</v>
          </cell>
          <cell r="C4163" t="str">
            <v xml:space="preserve">HON. CONSULTORIA TRIBUTARIA - PJ                  </v>
          </cell>
          <cell r="D4163">
            <v>5</v>
          </cell>
          <cell r="E4163">
            <v>0</v>
          </cell>
          <cell r="F4163">
            <v>0</v>
          </cell>
          <cell r="G4163">
            <v>0</v>
          </cell>
          <cell r="H4163">
            <v>0</v>
          </cell>
          <cell r="I4163">
            <v>0</v>
          </cell>
          <cell r="J4163">
            <v>0</v>
          </cell>
          <cell r="K4163">
            <v>0</v>
          </cell>
          <cell r="L4163">
            <v>0</v>
          </cell>
          <cell r="M4163">
            <v>0</v>
          </cell>
          <cell r="N4163">
            <v>0</v>
          </cell>
          <cell r="O4163">
            <v>0</v>
          </cell>
          <cell r="P4163">
            <v>0</v>
          </cell>
          <cell r="AO4163">
            <v>0</v>
          </cell>
          <cell r="AP4163">
            <v>0</v>
          </cell>
          <cell r="AQ4163">
            <v>3250</v>
          </cell>
          <cell r="AR4163">
            <v>6500</v>
          </cell>
          <cell r="AS4163">
            <v>20475</v>
          </cell>
          <cell r="AT4163">
            <v>57975</v>
          </cell>
          <cell r="AU4163">
            <v>62975</v>
          </cell>
          <cell r="AV4163">
            <v>62975</v>
          </cell>
          <cell r="AW4163">
            <v>80906.03</v>
          </cell>
          <cell r="AX4163">
            <v>80906.03</v>
          </cell>
          <cell r="AY4163">
            <v>100906.03</v>
          </cell>
          <cell r="AZ4163">
            <v>100906.03</v>
          </cell>
          <cell r="BA4163">
            <v>0</v>
          </cell>
          <cell r="BB4163">
            <v>1200</v>
          </cell>
          <cell r="BC4163">
            <v>6200</v>
          </cell>
          <cell r="BD4163">
            <v>0</v>
          </cell>
          <cell r="BE4163">
            <v>0</v>
          </cell>
          <cell r="BF4163">
            <v>0</v>
          </cell>
          <cell r="BG4163">
            <v>0</v>
          </cell>
          <cell r="BH4163">
            <v>0</v>
          </cell>
          <cell r="BI4163">
            <v>0</v>
          </cell>
          <cell r="BJ4163">
            <v>0</v>
          </cell>
          <cell r="BK4163">
            <v>0</v>
          </cell>
          <cell r="BL4163">
            <v>0</v>
          </cell>
        </row>
        <row r="4164">
          <cell r="B4164" t="str">
            <v>3.2.35.31</v>
          </cell>
          <cell r="C4164" t="str">
            <v xml:space="preserve">HON. CONSULTORIA ADMINISTRATIVA                   </v>
          </cell>
          <cell r="D4164">
            <v>4</v>
          </cell>
          <cell r="E4164">
            <v>0</v>
          </cell>
          <cell r="F4164">
            <v>0</v>
          </cell>
          <cell r="G4164">
            <v>0</v>
          </cell>
          <cell r="H4164">
            <v>0</v>
          </cell>
          <cell r="I4164">
            <v>0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  <cell r="O4164">
            <v>0</v>
          </cell>
          <cell r="P4164">
            <v>0</v>
          </cell>
          <cell r="Q4164">
            <v>24768.799999999999</v>
          </cell>
          <cell r="R4164">
            <v>26214.9</v>
          </cell>
          <cell r="S4164">
            <v>36654.9</v>
          </cell>
          <cell r="T4164">
            <v>42504.9</v>
          </cell>
          <cell r="U4164">
            <v>47293.440000000002</v>
          </cell>
          <cell r="V4164">
            <v>48693.440000000002</v>
          </cell>
          <cell r="W4164">
            <v>52093.440000000002</v>
          </cell>
          <cell r="X4164">
            <v>54357.99</v>
          </cell>
          <cell r="Y4164">
            <v>58373.15</v>
          </cell>
          <cell r="Z4164">
            <v>106403.09</v>
          </cell>
          <cell r="AA4164">
            <v>106592.69</v>
          </cell>
          <cell r="AB4164">
            <v>118634.99</v>
          </cell>
          <cell r="AC4164">
            <v>6513.06</v>
          </cell>
          <cell r="AD4164">
            <v>11379.22</v>
          </cell>
          <cell r="AE4164">
            <v>12829.22</v>
          </cell>
          <cell r="AF4164">
            <v>16997.38</v>
          </cell>
          <cell r="AG4164">
            <v>21634.74</v>
          </cell>
          <cell r="AH4164">
            <v>25714.62</v>
          </cell>
          <cell r="AI4164">
            <v>28949.18</v>
          </cell>
          <cell r="AJ4164">
            <v>32290.14</v>
          </cell>
          <cell r="AK4164">
            <v>35354.46</v>
          </cell>
          <cell r="AL4164">
            <v>42369.599999999999</v>
          </cell>
          <cell r="AM4164">
            <v>43369.599999999999</v>
          </cell>
          <cell r="AN4164">
            <v>67126.960000000006</v>
          </cell>
          <cell r="AO4164">
            <v>400</v>
          </cell>
          <cell r="AP4164">
            <v>6905.36</v>
          </cell>
          <cell r="AQ4164">
            <v>8105.36</v>
          </cell>
          <cell r="AR4164">
            <v>12982.66</v>
          </cell>
          <cell r="AS4164">
            <v>20602.16</v>
          </cell>
          <cell r="AT4164">
            <v>28734.16</v>
          </cell>
          <cell r="AU4164">
            <v>34156.43</v>
          </cell>
          <cell r="AV4164">
            <v>52533.760000000002</v>
          </cell>
          <cell r="AW4164">
            <v>55433.760000000002</v>
          </cell>
          <cell r="AX4164">
            <v>57597.52</v>
          </cell>
          <cell r="AY4164">
            <v>59497.52</v>
          </cell>
          <cell r="AZ4164">
            <v>111175.45</v>
          </cell>
          <cell r="BA4164">
            <v>15985.22</v>
          </cell>
          <cell r="BB4164">
            <v>162138.41</v>
          </cell>
          <cell r="BC4164">
            <v>331760.05</v>
          </cell>
          <cell r="BD4164">
            <v>0</v>
          </cell>
          <cell r="BE4164">
            <v>0</v>
          </cell>
          <cell r="BF4164">
            <v>0</v>
          </cell>
          <cell r="BG4164">
            <v>0</v>
          </cell>
          <cell r="BH4164">
            <v>0</v>
          </cell>
          <cell r="BI4164">
            <v>0</v>
          </cell>
          <cell r="BJ4164">
            <v>0</v>
          </cell>
          <cell r="BK4164">
            <v>0</v>
          </cell>
          <cell r="BL4164">
            <v>0</v>
          </cell>
        </row>
        <row r="4165">
          <cell r="B4165" t="str">
            <v>3.2.35.31.00001</v>
          </cell>
          <cell r="C4165" t="str">
            <v xml:space="preserve">HON. CONSULTORIA ADMINISTRATIVA                   </v>
          </cell>
          <cell r="D4165">
            <v>5</v>
          </cell>
          <cell r="E4165">
            <v>0</v>
          </cell>
          <cell r="F4165">
            <v>0</v>
          </cell>
          <cell r="G4165">
            <v>0</v>
          </cell>
          <cell r="H4165">
            <v>0</v>
          </cell>
          <cell r="I4165">
            <v>0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  <cell r="O4165">
            <v>0</v>
          </cell>
          <cell r="P4165">
            <v>0</v>
          </cell>
          <cell r="AO4165">
            <v>400</v>
          </cell>
          <cell r="AP4165">
            <v>6905.36</v>
          </cell>
          <cell r="AQ4165">
            <v>8105.36</v>
          </cell>
          <cell r="AR4165">
            <v>12982.66</v>
          </cell>
          <cell r="AS4165">
            <v>20602.16</v>
          </cell>
          <cell r="AT4165">
            <v>28734.16</v>
          </cell>
          <cell r="AU4165">
            <v>34156.43</v>
          </cell>
          <cell r="AV4165">
            <v>52533.760000000002</v>
          </cell>
          <cell r="AW4165">
            <v>55433.760000000002</v>
          </cell>
          <cell r="AX4165">
            <v>57597.52</v>
          </cell>
          <cell r="AY4165">
            <v>59497.52</v>
          </cell>
          <cell r="AZ4165">
            <v>111175.45</v>
          </cell>
          <cell r="BA4165">
            <v>15985.22</v>
          </cell>
          <cell r="BB4165">
            <v>162138.41</v>
          </cell>
          <cell r="BC4165">
            <v>331760.05</v>
          </cell>
          <cell r="BD4165">
            <v>0</v>
          </cell>
          <cell r="BE4165">
            <v>0</v>
          </cell>
          <cell r="BF4165">
            <v>0</v>
          </cell>
          <cell r="BG4165">
            <v>0</v>
          </cell>
          <cell r="BH4165">
            <v>0</v>
          </cell>
          <cell r="BI4165">
            <v>0</v>
          </cell>
          <cell r="BJ4165">
            <v>0</v>
          </cell>
          <cell r="BK4165">
            <v>0</v>
          </cell>
          <cell r="BL4165">
            <v>0</v>
          </cell>
        </row>
        <row r="4166">
          <cell r="B4166" t="str">
            <v>3.2.35.32</v>
          </cell>
          <cell r="C4166" t="str">
            <v xml:space="preserve">HON. CONSULTORIA ECONOMICA - PJ                   </v>
          </cell>
          <cell r="D4166">
            <v>4</v>
          </cell>
          <cell r="E4166">
            <v>0</v>
          </cell>
          <cell r="F4166">
            <v>0</v>
          </cell>
          <cell r="G4166">
            <v>0</v>
          </cell>
          <cell r="H4166">
            <v>0</v>
          </cell>
          <cell r="I4166">
            <v>0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>
            <v>0</v>
          </cell>
          <cell r="Q4166">
            <v>7743.61</v>
          </cell>
          <cell r="R4166">
            <v>12944.73</v>
          </cell>
          <cell r="S4166">
            <v>17529.669999999998</v>
          </cell>
          <cell r="T4166">
            <v>18870.91</v>
          </cell>
          <cell r="U4166">
            <v>23476.75</v>
          </cell>
          <cell r="V4166">
            <v>51445.69</v>
          </cell>
          <cell r="W4166">
            <v>55381.54</v>
          </cell>
          <cell r="X4166">
            <v>62015.57</v>
          </cell>
          <cell r="Y4166">
            <v>67781.31</v>
          </cell>
          <cell r="Z4166">
            <v>73766.25</v>
          </cell>
          <cell r="AA4166">
            <v>80031.350000000006</v>
          </cell>
          <cell r="AB4166">
            <v>81696.45</v>
          </cell>
          <cell r="AC4166">
            <v>7635.68</v>
          </cell>
          <cell r="AD4166">
            <v>13258.64</v>
          </cell>
          <cell r="AE4166">
            <v>20314.419999999998</v>
          </cell>
          <cell r="AF4166">
            <v>61401.29</v>
          </cell>
          <cell r="AG4166">
            <v>70667.509999999995</v>
          </cell>
          <cell r="AH4166">
            <v>76953.179999999993</v>
          </cell>
          <cell r="AI4166">
            <v>83238.850000000006</v>
          </cell>
          <cell r="AJ4166">
            <v>89524.52</v>
          </cell>
          <cell r="AK4166">
            <v>97108.95</v>
          </cell>
          <cell r="AL4166">
            <v>104896.18</v>
          </cell>
          <cell r="AM4166">
            <v>111554.33</v>
          </cell>
          <cell r="AN4166">
            <v>119236.8</v>
          </cell>
          <cell r="AO4166">
            <v>6285.67</v>
          </cell>
          <cell r="AP4166">
            <v>23307.119999999999</v>
          </cell>
          <cell r="AQ4166">
            <v>41350.83</v>
          </cell>
          <cell r="AR4166">
            <v>51022.14</v>
          </cell>
          <cell r="AS4166">
            <v>61063.27</v>
          </cell>
          <cell r="AT4166">
            <v>75064.05</v>
          </cell>
          <cell r="AU4166">
            <v>92529.68</v>
          </cell>
          <cell r="AV4166">
            <v>113461.8</v>
          </cell>
          <cell r="AW4166">
            <v>136147.49</v>
          </cell>
          <cell r="AX4166">
            <v>147613.53</v>
          </cell>
          <cell r="AY4166">
            <v>154363.21</v>
          </cell>
          <cell r="AZ4166">
            <v>161657.38</v>
          </cell>
          <cell r="BA4166">
            <v>6737.8899999999849</v>
          </cell>
          <cell r="BB4166">
            <v>23606.21</v>
          </cell>
          <cell r="BC4166">
            <v>31251.360000000001</v>
          </cell>
          <cell r="BD4166">
            <v>0</v>
          </cell>
          <cell r="BE4166">
            <v>0</v>
          </cell>
          <cell r="BF4166">
            <v>0</v>
          </cell>
          <cell r="BG4166">
            <v>0</v>
          </cell>
          <cell r="BH4166">
            <v>0</v>
          </cell>
          <cell r="BI4166">
            <v>0</v>
          </cell>
          <cell r="BJ4166">
            <v>0</v>
          </cell>
          <cell r="BK4166">
            <v>0</v>
          </cell>
          <cell r="BL4166">
            <v>0</v>
          </cell>
        </row>
        <row r="4167">
          <cell r="B4167" t="str">
            <v>3.2.35.32.00001</v>
          </cell>
          <cell r="C4167" t="str">
            <v xml:space="preserve">HON. CONSULTORIA ECONOMICA - PJ                   </v>
          </cell>
          <cell r="D4167">
            <v>5</v>
          </cell>
          <cell r="E4167">
            <v>0</v>
          </cell>
          <cell r="F4167">
            <v>0</v>
          </cell>
          <cell r="G4167">
            <v>0</v>
          </cell>
          <cell r="H4167">
            <v>0</v>
          </cell>
          <cell r="I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>
            <v>0</v>
          </cell>
          <cell r="AO4167">
            <v>6285.67</v>
          </cell>
          <cell r="AP4167">
            <v>23307.119999999999</v>
          </cell>
          <cell r="AQ4167">
            <v>41350.83</v>
          </cell>
          <cell r="AR4167">
            <v>51022.14</v>
          </cell>
          <cell r="AS4167">
            <v>61063.27</v>
          </cell>
          <cell r="AT4167">
            <v>75064.05</v>
          </cell>
          <cell r="AU4167">
            <v>92529.68</v>
          </cell>
          <cell r="AV4167">
            <v>113461.8</v>
          </cell>
          <cell r="AW4167">
            <v>136147.49</v>
          </cell>
          <cell r="AX4167">
            <v>147613.53</v>
          </cell>
          <cell r="AY4167">
            <v>154363.21</v>
          </cell>
          <cell r="AZ4167">
            <v>161657.38</v>
          </cell>
          <cell r="BA4167">
            <v>6737.8899999999849</v>
          </cell>
          <cell r="BB4167">
            <v>23606.21</v>
          </cell>
          <cell r="BC4167">
            <v>31251.360000000001</v>
          </cell>
          <cell r="BD4167">
            <v>0</v>
          </cell>
          <cell r="BE4167">
            <v>0</v>
          </cell>
          <cell r="BF4167">
            <v>0</v>
          </cell>
          <cell r="BG4167">
            <v>0</v>
          </cell>
          <cell r="BH4167">
            <v>0</v>
          </cell>
          <cell r="BI4167">
            <v>0</v>
          </cell>
          <cell r="BJ4167">
            <v>0</v>
          </cell>
          <cell r="BK4167">
            <v>0</v>
          </cell>
          <cell r="BL4167">
            <v>0</v>
          </cell>
        </row>
        <row r="4168">
          <cell r="B4168" t="str">
            <v>3.2.35.33</v>
          </cell>
          <cell r="C4168" t="str">
            <v xml:space="preserve">CONFRATERNIZACOES                                 </v>
          </cell>
          <cell r="D4168">
            <v>4</v>
          </cell>
          <cell r="E4168">
            <v>0</v>
          </cell>
          <cell r="F4168">
            <v>0</v>
          </cell>
          <cell r="G4168">
            <v>0</v>
          </cell>
          <cell r="H4168">
            <v>0</v>
          </cell>
          <cell r="I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  <cell r="X4168">
            <v>0</v>
          </cell>
          <cell r="Y4168">
            <v>341.13</v>
          </cell>
          <cell r="Z4168">
            <v>376.35</v>
          </cell>
          <cell r="AA4168">
            <v>676.35</v>
          </cell>
          <cell r="AB4168">
            <v>23200.16</v>
          </cell>
          <cell r="AC4168">
            <v>510.6</v>
          </cell>
          <cell r="AD4168">
            <v>510.6</v>
          </cell>
          <cell r="AE4168">
            <v>510.6</v>
          </cell>
          <cell r="AF4168">
            <v>1315.6</v>
          </cell>
          <cell r="AG4168">
            <v>2109.2199999999998</v>
          </cell>
          <cell r="AH4168">
            <v>2509.2199999999998</v>
          </cell>
          <cell r="AI4168">
            <v>2509.2199999999998</v>
          </cell>
          <cell r="AJ4168">
            <v>2509.2199999999998</v>
          </cell>
          <cell r="AK4168">
            <v>2509.2199999999998</v>
          </cell>
          <cell r="AL4168">
            <v>2509.2199999999998</v>
          </cell>
          <cell r="AM4168">
            <v>2509.2199999999998</v>
          </cell>
          <cell r="AN4168">
            <v>34108.01</v>
          </cell>
          <cell r="AO4168">
            <v>0</v>
          </cell>
          <cell r="AP4168">
            <v>4626.5200000000004</v>
          </cell>
          <cell r="AQ4168">
            <v>4626.5200000000004</v>
          </cell>
          <cell r="AR4168">
            <v>4626.5200000000004</v>
          </cell>
          <cell r="AS4168">
            <v>5436.62</v>
          </cell>
          <cell r="AT4168">
            <v>5594.67</v>
          </cell>
          <cell r="AU4168">
            <v>5790.91</v>
          </cell>
          <cell r="AV4168">
            <v>5790.91</v>
          </cell>
          <cell r="AW4168">
            <v>5790.91</v>
          </cell>
          <cell r="AX4168">
            <v>5960.91</v>
          </cell>
          <cell r="AY4168">
            <v>6668.71</v>
          </cell>
          <cell r="AZ4168">
            <v>33120.58</v>
          </cell>
          <cell r="BA4168">
            <v>117.63999999999942</v>
          </cell>
          <cell r="BB4168">
            <v>117.63999999999942</v>
          </cell>
          <cell r="BC4168">
            <v>214.63999999999942</v>
          </cell>
          <cell r="BD4168">
            <v>0</v>
          </cell>
          <cell r="BE4168">
            <v>0</v>
          </cell>
          <cell r="BF4168">
            <v>0</v>
          </cell>
          <cell r="BG4168">
            <v>0</v>
          </cell>
          <cell r="BH4168">
            <v>0</v>
          </cell>
          <cell r="BI4168">
            <v>0</v>
          </cell>
          <cell r="BJ4168">
            <v>0</v>
          </cell>
          <cell r="BK4168">
            <v>0</v>
          </cell>
          <cell r="BL4168">
            <v>0</v>
          </cell>
        </row>
        <row r="4169">
          <cell r="B4169" t="str">
            <v>3.2.35.33.00001</v>
          </cell>
          <cell r="C4169" t="str">
            <v xml:space="preserve">CONFRATERNIZACOES                                 </v>
          </cell>
          <cell r="D4169">
            <v>5</v>
          </cell>
          <cell r="E4169">
            <v>0</v>
          </cell>
          <cell r="F4169">
            <v>0</v>
          </cell>
          <cell r="G4169">
            <v>0</v>
          </cell>
          <cell r="H4169">
            <v>0</v>
          </cell>
          <cell r="I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  <cell r="O4169">
            <v>0</v>
          </cell>
          <cell r="P4169">
            <v>0</v>
          </cell>
          <cell r="AO4169">
            <v>0</v>
          </cell>
          <cell r="AP4169">
            <v>4626.5200000000004</v>
          </cell>
          <cell r="AQ4169">
            <v>4626.5200000000004</v>
          </cell>
          <cell r="AR4169">
            <v>4626.5200000000004</v>
          </cell>
          <cell r="AS4169">
            <v>5436.62</v>
          </cell>
          <cell r="AT4169">
            <v>5594.67</v>
          </cell>
          <cell r="AU4169">
            <v>5790.91</v>
          </cell>
          <cell r="AV4169">
            <v>5790.91</v>
          </cell>
          <cell r="AW4169">
            <v>5790.91</v>
          </cell>
          <cell r="AX4169">
            <v>5960.91</v>
          </cell>
          <cell r="AY4169">
            <v>6668.71</v>
          </cell>
          <cell r="AZ4169">
            <v>33120.58</v>
          </cell>
          <cell r="BA4169">
            <v>117.63999999999942</v>
          </cell>
          <cell r="BB4169">
            <v>117.63999999999942</v>
          </cell>
          <cell r="BC4169">
            <v>214.63999999999942</v>
          </cell>
          <cell r="BD4169">
            <v>0</v>
          </cell>
          <cell r="BE4169">
            <v>0</v>
          </cell>
          <cell r="BF4169">
            <v>0</v>
          </cell>
          <cell r="BG4169">
            <v>0</v>
          </cell>
          <cell r="BH4169">
            <v>0</v>
          </cell>
          <cell r="BI4169">
            <v>0</v>
          </cell>
          <cell r="BJ4169">
            <v>0</v>
          </cell>
          <cell r="BK4169">
            <v>0</v>
          </cell>
          <cell r="BL4169">
            <v>0</v>
          </cell>
        </row>
        <row r="4170">
          <cell r="B4170" t="str">
            <v>3.2.35.45</v>
          </cell>
          <cell r="C4170" t="str">
            <v>HONORARIOS - CONSULTORIA AMBIENTAL</v>
          </cell>
          <cell r="D4170">
            <v>4</v>
          </cell>
          <cell r="E4170">
            <v>0</v>
          </cell>
          <cell r="F4170">
            <v>0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  <cell r="X4170">
            <v>0</v>
          </cell>
          <cell r="Y4170">
            <v>0</v>
          </cell>
          <cell r="Z4170">
            <v>5750</v>
          </cell>
          <cell r="AA4170">
            <v>5750</v>
          </cell>
          <cell r="AB4170">
            <v>5750</v>
          </cell>
          <cell r="AC4170">
            <v>0</v>
          </cell>
          <cell r="AD4170">
            <v>0</v>
          </cell>
          <cell r="AE4170">
            <v>0</v>
          </cell>
          <cell r="AF4170">
            <v>0</v>
          </cell>
          <cell r="AG4170">
            <v>0</v>
          </cell>
          <cell r="AH4170">
            <v>0</v>
          </cell>
          <cell r="AI4170">
            <v>0</v>
          </cell>
          <cell r="AJ4170">
            <v>0</v>
          </cell>
          <cell r="AK4170">
            <v>0</v>
          </cell>
          <cell r="AL4170">
            <v>0</v>
          </cell>
          <cell r="AM4170">
            <v>0</v>
          </cell>
          <cell r="AN4170">
            <v>1750</v>
          </cell>
          <cell r="BA4170">
            <v>0</v>
          </cell>
          <cell r="BB4170">
            <v>0</v>
          </cell>
          <cell r="BC4170">
            <v>0</v>
          </cell>
          <cell r="BD4170">
            <v>0</v>
          </cell>
          <cell r="BE4170">
            <v>0</v>
          </cell>
          <cell r="BF4170">
            <v>0</v>
          </cell>
          <cell r="BG4170">
            <v>0</v>
          </cell>
          <cell r="BH4170">
            <v>0</v>
          </cell>
          <cell r="BI4170">
            <v>0</v>
          </cell>
          <cell r="BJ4170">
            <v>0</v>
          </cell>
          <cell r="BK4170">
            <v>0</v>
          </cell>
          <cell r="BL4170">
            <v>0</v>
          </cell>
        </row>
        <row r="4171">
          <cell r="B4171" t="str">
            <v>3.2.35.34</v>
          </cell>
          <cell r="C4171" t="str">
            <v xml:space="preserve">SERV.PREST.P/ DESENV.SOFTWARE PF                  </v>
          </cell>
          <cell r="D4171">
            <v>4</v>
          </cell>
          <cell r="E4171">
            <v>0</v>
          </cell>
          <cell r="F4171">
            <v>0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23898.45</v>
          </cell>
          <cell r="S4171">
            <v>23898.45</v>
          </cell>
          <cell r="T4171">
            <v>25383.45</v>
          </cell>
          <cell r="U4171">
            <v>25383.45</v>
          </cell>
          <cell r="V4171">
            <v>25383.45</v>
          </cell>
          <cell r="W4171">
            <v>25383.45</v>
          </cell>
          <cell r="X4171">
            <v>25383.45</v>
          </cell>
          <cell r="Y4171">
            <v>25383.45</v>
          </cell>
          <cell r="Z4171">
            <v>25383.45</v>
          </cell>
          <cell r="AA4171">
            <v>25383.45</v>
          </cell>
          <cell r="AB4171">
            <v>25383.45</v>
          </cell>
          <cell r="AC4171">
            <v>0</v>
          </cell>
          <cell r="AD4171">
            <v>0</v>
          </cell>
          <cell r="AE4171">
            <v>0</v>
          </cell>
          <cell r="AF4171">
            <v>0</v>
          </cell>
          <cell r="AG4171">
            <v>0</v>
          </cell>
          <cell r="AH4171">
            <v>0</v>
          </cell>
          <cell r="AI4171">
            <v>0</v>
          </cell>
          <cell r="AJ4171">
            <v>0</v>
          </cell>
          <cell r="AK4171">
            <v>0</v>
          </cell>
          <cell r="AL4171">
            <v>0</v>
          </cell>
          <cell r="AM4171">
            <v>0</v>
          </cell>
          <cell r="AN4171">
            <v>0</v>
          </cell>
          <cell r="AO4171">
            <v>0</v>
          </cell>
          <cell r="AP4171">
            <v>2662.75</v>
          </cell>
          <cell r="AQ4171">
            <v>3582.92</v>
          </cell>
          <cell r="AR4171">
            <v>5836.26</v>
          </cell>
          <cell r="AS4171">
            <v>5836.26</v>
          </cell>
          <cell r="AT4171">
            <v>5836.26</v>
          </cell>
          <cell r="AU4171">
            <v>11061.56</v>
          </cell>
          <cell r="AV4171">
            <v>11661.56</v>
          </cell>
          <cell r="AW4171">
            <v>12561.56</v>
          </cell>
          <cell r="AX4171">
            <v>12796.21</v>
          </cell>
          <cell r="AY4171">
            <v>12796.21</v>
          </cell>
          <cell r="AZ4171">
            <v>12796.21</v>
          </cell>
          <cell r="BA4171">
            <v>814.80000000000109</v>
          </cell>
          <cell r="BB4171">
            <v>76503.8</v>
          </cell>
          <cell r="BC4171">
            <v>76503.8</v>
          </cell>
          <cell r="BD4171">
            <v>0</v>
          </cell>
          <cell r="BE4171">
            <v>0</v>
          </cell>
          <cell r="BF4171">
            <v>0</v>
          </cell>
          <cell r="BG4171">
            <v>0</v>
          </cell>
          <cell r="BH4171">
            <v>0</v>
          </cell>
          <cell r="BI4171">
            <v>0</v>
          </cell>
          <cell r="BJ4171">
            <v>0</v>
          </cell>
          <cell r="BK4171">
            <v>0</v>
          </cell>
          <cell r="BL4171">
            <v>0</v>
          </cell>
        </row>
        <row r="4172">
          <cell r="B4172" t="str">
            <v>3.2.35.34.00001</v>
          </cell>
          <cell r="C4172" t="str">
            <v xml:space="preserve">SERV.PREST.P/ DESENV.SOFTWARE PF                  </v>
          </cell>
          <cell r="D4172">
            <v>5</v>
          </cell>
          <cell r="E4172">
            <v>0</v>
          </cell>
          <cell r="F4172">
            <v>0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  <cell r="O4172">
            <v>0</v>
          </cell>
          <cell r="P4172">
            <v>0</v>
          </cell>
          <cell r="AO4172">
            <v>0</v>
          </cell>
          <cell r="AP4172">
            <v>2662.75</v>
          </cell>
          <cell r="AQ4172">
            <v>3582.92</v>
          </cell>
          <cell r="AR4172">
            <v>5836.26</v>
          </cell>
          <cell r="AS4172">
            <v>5836.26</v>
          </cell>
          <cell r="AT4172">
            <v>5836.26</v>
          </cell>
          <cell r="AU4172">
            <v>11061.56</v>
          </cell>
          <cell r="AV4172">
            <v>11661.56</v>
          </cell>
          <cell r="AW4172">
            <v>12561.56</v>
          </cell>
          <cell r="AX4172">
            <v>12796.21</v>
          </cell>
          <cell r="AY4172">
            <v>12796.21</v>
          </cell>
          <cell r="AZ4172">
            <v>12796.21</v>
          </cell>
          <cell r="BA4172">
            <v>814.80000000000109</v>
          </cell>
          <cell r="BB4172">
            <v>76503.8</v>
          </cell>
          <cell r="BC4172">
            <v>76503.8</v>
          </cell>
          <cell r="BD4172">
            <v>0</v>
          </cell>
          <cell r="BE4172">
            <v>0</v>
          </cell>
          <cell r="BF4172">
            <v>0</v>
          </cell>
          <cell r="BG4172">
            <v>0</v>
          </cell>
          <cell r="BH4172">
            <v>0</v>
          </cell>
          <cell r="BI4172">
            <v>0</v>
          </cell>
          <cell r="BJ4172">
            <v>0</v>
          </cell>
          <cell r="BK4172">
            <v>0</v>
          </cell>
          <cell r="BL4172">
            <v>0</v>
          </cell>
        </row>
        <row r="4173">
          <cell r="B4173" t="str">
            <v>3.2.35.35</v>
          </cell>
          <cell r="C4173" t="str">
            <v xml:space="preserve">SERV.PREST.P/ DESENV.SOFTWARE PJ                  </v>
          </cell>
          <cell r="D4173">
            <v>4</v>
          </cell>
          <cell r="E4173">
            <v>0</v>
          </cell>
          <cell r="F4173">
            <v>0</v>
          </cell>
          <cell r="G4173">
            <v>0</v>
          </cell>
          <cell r="H4173">
            <v>0</v>
          </cell>
          <cell r="I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  <cell r="O4173">
            <v>0</v>
          </cell>
          <cell r="P4173">
            <v>0</v>
          </cell>
          <cell r="Q4173">
            <v>0</v>
          </cell>
          <cell r="R4173">
            <v>11611.45</v>
          </cell>
          <cell r="S4173">
            <v>39555.26</v>
          </cell>
          <cell r="T4173">
            <v>51898.48</v>
          </cell>
          <cell r="U4173">
            <v>68038.820000000007</v>
          </cell>
          <cell r="V4173">
            <v>87862.86</v>
          </cell>
          <cell r="W4173">
            <v>95693.13</v>
          </cell>
          <cell r="X4173">
            <v>111032.93</v>
          </cell>
          <cell r="Y4173">
            <v>127507.85</v>
          </cell>
          <cell r="Z4173">
            <v>129694.41</v>
          </cell>
          <cell r="AA4173">
            <v>134310.97</v>
          </cell>
          <cell r="AB4173">
            <v>136847.53</v>
          </cell>
          <cell r="AC4173">
            <v>2138.5</v>
          </cell>
          <cell r="AD4173">
            <v>4310.83</v>
          </cell>
          <cell r="AE4173">
            <v>6483.16</v>
          </cell>
          <cell r="AF4173">
            <v>8940.49</v>
          </cell>
          <cell r="AG4173">
            <v>12942.82</v>
          </cell>
          <cell r="AH4173">
            <v>16265.15</v>
          </cell>
          <cell r="AI4173">
            <v>18903.259999999998</v>
          </cell>
          <cell r="AJ4173">
            <v>21515.01</v>
          </cell>
          <cell r="AK4173">
            <v>23946.76</v>
          </cell>
          <cell r="AL4173">
            <v>28233.81</v>
          </cell>
          <cell r="AM4173">
            <v>29574.76</v>
          </cell>
          <cell r="AN4173">
            <v>32583.18</v>
          </cell>
          <cell r="AO4173">
            <v>8116.91</v>
          </cell>
          <cell r="AP4173">
            <v>11255.05</v>
          </cell>
          <cell r="AQ4173">
            <v>11460.05</v>
          </cell>
          <cell r="AR4173">
            <v>29316.32</v>
          </cell>
          <cell r="AS4173">
            <v>35655.07</v>
          </cell>
          <cell r="AT4173">
            <v>55704.62</v>
          </cell>
          <cell r="AU4173">
            <v>150588.89000000001</v>
          </cell>
          <cell r="AV4173">
            <v>167390.9</v>
          </cell>
          <cell r="AW4173">
            <v>201600.17</v>
          </cell>
          <cell r="AX4173">
            <v>212737.1</v>
          </cell>
          <cell r="AY4173">
            <v>225791.86</v>
          </cell>
          <cell r="AZ4173">
            <v>250416.72</v>
          </cell>
          <cell r="BA4173">
            <v>174840.31</v>
          </cell>
          <cell r="BB4173">
            <v>211607.94</v>
          </cell>
          <cell r="BC4173">
            <v>300233.81</v>
          </cell>
          <cell r="BD4173">
            <v>0</v>
          </cell>
          <cell r="BE4173">
            <v>0</v>
          </cell>
          <cell r="BF4173">
            <v>0</v>
          </cell>
          <cell r="BG4173">
            <v>0</v>
          </cell>
          <cell r="BH4173">
            <v>0</v>
          </cell>
          <cell r="BI4173">
            <v>0</v>
          </cell>
          <cell r="BJ4173">
            <v>0</v>
          </cell>
          <cell r="BK4173">
            <v>0</v>
          </cell>
          <cell r="BL4173">
            <v>0</v>
          </cell>
        </row>
        <row r="4174">
          <cell r="B4174" t="str">
            <v>3.2.35.35.00001</v>
          </cell>
          <cell r="C4174" t="str">
            <v xml:space="preserve">SERV.PREST.P/ DESENV.SOFTWARE PJ                  </v>
          </cell>
          <cell r="D4174">
            <v>5</v>
          </cell>
          <cell r="E4174">
            <v>0</v>
          </cell>
          <cell r="F4174">
            <v>0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  <cell r="O4174">
            <v>0</v>
          </cell>
          <cell r="P4174">
            <v>0</v>
          </cell>
          <cell r="AO4174">
            <v>8116.91</v>
          </cell>
          <cell r="AP4174">
            <v>11255.05</v>
          </cell>
          <cell r="AQ4174">
            <v>11460.05</v>
          </cell>
          <cell r="AR4174">
            <v>29316.32</v>
          </cell>
          <cell r="AS4174">
            <v>35655.07</v>
          </cell>
          <cell r="AT4174">
            <v>55704.62</v>
          </cell>
          <cell r="AU4174">
            <v>150588.89000000001</v>
          </cell>
          <cell r="AV4174">
            <v>167390.9</v>
          </cell>
          <cell r="AW4174">
            <v>201600.17</v>
          </cell>
          <cell r="AX4174">
            <v>212737.1</v>
          </cell>
          <cell r="AY4174">
            <v>225791.86</v>
          </cell>
          <cell r="AZ4174">
            <v>250416.72</v>
          </cell>
          <cell r="BA4174">
            <v>174840.31</v>
          </cell>
          <cell r="BB4174">
            <v>211607.94</v>
          </cell>
          <cell r="BC4174">
            <v>300233.81</v>
          </cell>
          <cell r="BD4174">
            <v>0</v>
          </cell>
          <cell r="BE4174">
            <v>0</v>
          </cell>
          <cell r="BF4174">
            <v>0</v>
          </cell>
          <cell r="BG4174">
            <v>0</v>
          </cell>
          <cell r="BH4174">
            <v>0</v>
          </cell>
          <cell r="BI4174">
            <v>0</v>
          </cell>
          <cell r="BJ4174">
            <v>0</v>
          </cell>
          <cell r="BK4174">
            <v>0</v>
          </cell>
          <cell r="BL4174">
            <v>0</v>
          </cell>
        </row>
        <row r="4175">
          <cell r="B4175" t="str">
            <v>3.2.35.36</v>
          </cell>
          <cell r="C4175" t="str">
            <v xml:space="preserve">SERV.PREST.P/SEGURANCA DO TRABAL                  </v>
          </cell>
          <cell r="D4175">
            <v>4</v>
          </cell>
          <cell r="E4175">
            <v>0</v>
          </cell>
          <cell r="F4175">
            <v>0</v>
          </cell>
          <cell r="G4175">
            <v>0</v>
          </cell>
          <cell r="H4175">
            <v>0</v>
          </cell>
          <cell r="I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  <cell r="O4175">
            <v>0</v>
          </cell>
          <cell r="P4175">
            <v>0</v>
          </cell>
          <cell r="Q4175">
            <v>1017.2</v>
          </cell>
          <cell r="R4175">
            <v>1927.2</v>
          </cell>
          <cell r="S4175">
            <v>2457.1999999999998</v>
          </cell>
          <cell r="T4175">
            <v>3797.2</v>
          </cell>
          <cell r="U4175">
            <v>4707.2</v>
          </cell>
          <cell r="V4175">
            <v>8597.2000000000007</v>
          </cell>
          <cell r="W4175">
            <v>9785.2000000000007</v>
          </cell>
          <cell r="X4175">
            <v>11130.2</v>
          </cell>
          <cell r="Y4175">
            <v>15990.2</v>
          </cell>
          <cell r="Z4175">
            <v>16900.2</v>
          </cell>
          <cell r="AA4175">
            <v>17810.2</v>
          </cell>
          <cell r="AB4175">
            <v>19100.2</v>
          </cell>
          <cell r="AC4175">
            <v>1263.3800000000001</v>
          </cell>
          <cell r="AD4175">
            <v>3509.5</v>
          </cell>
          <cell r="AE4175">
            <v>6493.94</v>
          </cell>
          <cell r="AF4175">
            <v>7765.94</v>
          </cell>
          <cell r="AG4175">
            <v>12057.84</v>
          </cell>
          <cell r="AH4175">
            <v>17291.98</v>
          </cell>
          <cell r="AI4175">
            <v>20127.7</v>
          </cell>
          <cell r="AJ4175">
            <v>21915</v>
          </cell>
          <cell r="AK4175">
            <v>22653.4</v>
          </cell>
          <cell r="AL4175">
            <v>26026.73</v>
          </cell>
          <cell r="AM4175">
            <v>26795.32</v>
          </cell>
          <cell r="AN4175">
            <v>29380.32</v>
          </cell>
          <cell r="AO4175">
            <v>2820</v>
          </cell>
          <cell r="AP4175">
            <v>3567</v>
          </cell>
          <cell r="AQ4175">
            <v>4181</v>
          </cell>
          <cell r="AR4175">
            <v>9358.9</v>
          </cell>
          <cell r="AS4175">
            <v>14539.9</v>
          </cell>
          <cell r="AT4175">
            <v>15879.9</v>
          </cell>
          <cell r="AU4175">
            <v>19306.7</v>
          </cell>
          <cell r="AV4175">
            <v>21052.7</v>
          </cell>
          <cell r="AW4175">
            <v>27097.5</v>
          </cell>
          <cell r="AX4175">
            <v>34259.68</v>
          </cell>
          <cell r="AY4175">
            <v>46346.879999999997</v>
          </cell>
          <cell r="AZ4175">
            <v>56862.28</v>
          </cell>
          <cell r="BA4175">
            <v>3189.89</v>
          </cell>
          <cell r="BB4175">
            <v>9656.44</v>
          </cell>
          <cell r="BC4175">
            <v>11450.47</v>
          </cell>
          <cell r="BD4175">
            <v>0</v>
          </cell>
          <cell r="BE4175">
            <v>0</v>
          </cell>
          <cell r="BF4175">
            <v>0</v>
          </cell>
          <cell r="BG4175">
            <v>0</v>
          </cell>
          <cell r="BH4175">
            <v>0</v>
          </cell>
          <cell r="BI4175">
            <v>0</v>
          </cell>
          <cell r="BJ4175">
            <v>0</v>
          </cell>
          <cell r="BK4175">
            <v>0</v>
          </cell>
          <cell r="BL4175">
            <v>0</v>
          </cell>
        </row>
        <row r="4176">
          <cell r="B4176" t="str">
            <v>3.2.35.36.00001</v>
          </cell>
          <cell r="C4176" t="str">
            <v xml:space="preserve">SERV.PREST.P/SEGURANCA DO TRABAL                  </v>
          </cell>
          <cell r="D4176">
            <v>5</v>
          </cell>
          <cell r="E4176">
            <v>0</v>
          </cell>
          <cell r="F4176">
            <v>0</v>
          </cell>
          <cell r="G4176">
            <v>0</v>
          </cell>
          <cell r="H4176">
            <v>0</v>
          </cell>
          <cell r="I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  <cell r="O4176">
            <v>0</v>
          </cell>
          <cell r="P4176">
            <v>0</v>
          </cell>
          <cell r="AO4176">
            <v>2820</v>
          </cell>
          <cell r="AP4176">
            <v>3567</v>
          </cell>
          <cell r="AQ4176">
            <v>4181</v>
          </cell>
          <cell r="AR4176">
            <v>9358.9</v>
          </cell>
          <cell r="AS4176">
            <v>14539.9</v>
          </cell>
          <cell r="AT4176">
            <v>15879.9</v>
          </cell>
          <cell r="AU4176">
            <v>19306.7</v>
          </cell>
          <cell r="AV4176">
            <v>21052.7</v>
          </cell>
          <cell r="AW4176">
            <v>27097.5</v>
          </cell>
          <cell r="AX4176">
            <v>34259.68</v>
          </cell>
          <cell r="AY4176">
            <v>46346.879999999997</v>
          </cell>
          <cell r="AZ4176">
            <v>56862.28</v>
          </cell>
          <cell r="BA4176">
            <v>3189.89</v>
          </cell>
          <cell r="BB4176">
            <v>9656.44</v>
          </cell>
          <cell r="BC4176">
            <v>11450.47</v>
          </cell>
          <cell r="BD4176">
            <v>0</v>
          </cell>
          <cell r="BE4176">
            <v>0</v>
          </cell>
          <cell r="BF4176">
            <v>0</v>
          </cell>
          <cell r="BG4176">
            <v>0</v>
          </cell>
          <cell r="BH4176">
            <v>0</v>
          </cell>
          <cell r="BI4176">
            <v>0</v>
          </cell>
          <cell r="BJ4176">
            <v>0</v>
          </cell>
          <cell r="BK4176">
            <v>0</v>
          </cell>
          <cell r="BL4176">
            <v>0</v>
          </cell>
        </row>
        <row r="4177">
          <cell r="B4177" t="str">
            <v>3.2.35.37</v>
          </cell>
          <cell r="C4177" t="str">
            <v xml:space="preserve">DESPACHOS VIA AEREA                               </v>
          </cell>
          <cell r="D4177">
            <v>4</v>
          </cell>
          <cell r="E4177">
            <v>0</v>
          </cell>
          <cell r="F4177">
            <v>0</v>
          </cell>
          <cell r="G4177">
            <v>0</v>
          </cell>
          <cell r="H4177">
            <v>0</v>
          </cell>
          <cell r="I4177">
            <v>0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  <cell r="O4177">
            <v>0</v>
          </cell>
          <cell r="P4177">
            <v>0</v>
          </cell>
          <cell r="Q4177">
            <v>0</v>
          </cell>
          <cell r="R4177">
            <v>132.99</v>
          </cell>
          <cell r="S4177">
            <v>267.99</v>
          </cell>
          <cell r="T4177">
            <v>333.45</v>
          </cell>
          <cell r="U4177">
            <v>395.12</v>
          </cell>
          <cell r="V4177">
            <v>395.12</v>
          </cell>
          <cell r="W4177">
            <v>469.86</v>
          </cell>
          <cell r="X4177">
            <v>649.25</v>
          </cell>
          <cell r="Y4177">
            <v>923.45</v>
          </cell>
          <cell r="Z4177">
            <v>1152.56</v>
          </cell>
          <cell r="AA4177">
            <v>1789.09</v>
          </cell>
          <cell r="AB4177">
            <v>1879.09</v>
          </cell>
          <cell r="AC4177">
            <v>0</v>
          </cell>
          <cell r="AD4177">
            <v>58.5</v>
          </cell>
          <cell r="AE4177">
            <v>58.5</v>
          </cell>
          <cell r="AF4177">
            <v>561.5</v>
          </cell>
          <cell r="AG4177">
            <v>561.5</v>
          </cell>
          <cell r="AH4177">
            <v>614.12</v>
          </cell>
          <cell r="AI4177">
            <v>663.12</v>
          </cell>
          <cell r="AJ4177">
            <v>809.9</v>
          </cell>
          <cell r="AK4177">
            <v>1136.52</v>
          </cell>
          <cell r="AL4177">
            <v>1153.8699999999999</v>
          </cell>
          <cell r="AM4177">
            <v>1240.23</v>
          </cell>
          <cell r="AN4177">
            <v>1268.18</v>
          </cell>
          <cell r="AO4177">
            <v>0</v>
          </cell>
          <cell r="AP4177">
            <v>174.54</v>
          </cell>
          <cell r="AQ4177">
            <v>186.54</v>
          </cell>
          <cell r="AR4177">
            <v>186.54</v>
          </cell>
          <cell r="AS4177">
            <v>446.98</v>
          </cell>
          <cell r="AT4177">
            <v>446.98</v>
          </cell>
          <cell r="AU4177">
            <v>526.98</v>
          </cell>
          <cell r="AV4177">
            <v>972.88</v>
          </cell>
          <cell r="AW4177">
            <v>1370.52</v>
          </cell>
          <cell r="AX4177">
            <v>1809.88</v>
          </cell>
          <cell r="AY4177">
            <v>2313.87</v>
          </cell>
          <cell r="AZ4177">
            <v>2462.87</v>
          </cell>
          <cell r="BA4177">
            <v>329.73</v>
          </cell>
          <cell r="BB4177">
            <v>806.22</v>
          </cell>
          <cell r="BC4177">
            <v>1068.06</v>
          </cell>
          <cell r="BD4177">
            <v>0</v>
          </cell>
          <cell r="BE4177">
            <v>0</v>
          </cell>
          <cell r="BF4177">
            <v>0</v>
          </cell>
          <cell r="BG4177">
            <v>0</v>
          </cell>
          <cell r="BH4177">
            <v>0</v>
          </cell>
          <cell r="BI4177">
            <v>0</v>
          </cell>
          <cell r="BJ4177">
            <v>0</v>
          </cell>
          <cell r="BK4177">
            <v>0</v>
          </cell>
          <cell r="BL4177">
            <v>0</v>
          </cell>
        </row>
        <row r="4178">
          <cell r="B4178" t="str">
            <v>3.2.35.37.00001</v>
          </cell>
          <cell r="C4178" t="str">
            <v xml:space="preserve">DESPACHOS VIA AEREA                               </v>
          </cell>
          <cell r="D4178">
            <v>5</v>
          </cell>
          <cell r="E4178">
            <v>0</v>
          </cell>
          <cell r="F4178">
            <v>0</v>
          </cell>
          <cell r="G4178">
            <v>0</v>
          </cell>
          <cell r="H4178">
            <v>0</v>
          </cell>
          <cell r="I4178">
            <v>0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  <cell r="O4178">
            <v>0</v>
          </cell>
          <cell r="P4178">
            <v>0</v>
          </cell>
          <cell r="AO4178">
            <v>0</v>
          </cell>
          <cell r="AP4178">
            <v>174.54</v>
          </cell>
          <cell r="AQ4178">
            <v>186.54</v>
          </cell>
          <cell r="AR4178">
            <v>186.54</v>
          </cell>
          <cell r="AS4178">
            <v>446.98</v>
          </cell>
          <cell r="AT4178">
            <v>446.98</v>
          </cell>
          <cell r="AU4178">
            <v>526.98</v>
          </cell>
          <cell r="AV4178">
            <v>972.88</v>
          </cell>
          <cell r="AW4178">
            <v>1370.52</v>
          </cell>
          <cell r="AX4178">
            <v>1809.88</v>
          </cell>
          <cell r="AY4178">
            <v>2313.87</v>
          </cell>
          <cell r="AZ4178">
            <v>2462.87</v>
          </cell>
          <cell r="BA4178">
            <v>329.73</v>
          </cell>
          <cell r="BB4178">
            <v>806.22</v>
          </cell>
          <cell r="BC4178">
            <v>1068.06</v>
          </cell>
          <cell r="BD4178">
            <v>0</v>
          </cell>
          <cell r="BE4178">
            <v>0</v>
          </cell>
          <cell r="BF4178">
            <v>0</v>
          </cell>
          <cell r="BG4178">
            <v>0</v>
          </cell>
          <cell r="BH4178">
            <v>0</v>
          </cell>
          <cell r="BI4178">
            <v>0</v>
          </cell>
          <cell r="BJ4178">
            <v>0</v>
          </cell>
          <cell r="BK4178">
            <v>0</v>
          </cell>
          <cell r="BL4178">
            <v>0</v>
          </cell>
        </row>
        <row r="4179">
          <cell r="B4179" t="str">
            <v>3.2.35.38</v>
          </cell>
          <cell r="C4179" t="str">
            <v xml:space="preserve">PROCESSOS PREVIDENCIARIOS - PF                    </v>
          </cell>
          <cell r="D4179">
            <v>4</v>
          </cell>
          <cell r="E4179">
            <v>0</v>
          </cell>
          <cell r="F4179">
            <v>0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  <cell r="O4179">
            <v>0</v>
          </cell>
          <cell r="P4179">
            <v>0</v>
          </cell>
          <cell r="AO4179">
            <v>0</v>
          </cell>
          <cell r="AP4179">
            <v>0</v>
          </cell>
          <cell r="AQ4179">
            <v>0</v>
          </cell>
          <cell r="AR4179">
            <v>130</v>
          </cell>
          <cell r="AS4179">
            <v>130</v>
          </cell>
          <cell r="AT4179">
            <v>683.56</v>
          </cell>
          <cell r="AU4179">
            <v>683.56</v>
          </cell>
          <cell r="AV4179">
            <v>683.56</v>
          </cell>
          <cell r="AW4179">
            <v>683.56</v>
          </cell>
          <cell r="AX4179">
            <v>1504.56</v>
          </cell>
          <cell r="AY4179">
            <v>1504.56</v>
          </cell>
          <cell r="AZ4179">
            <v>1504.56</v>
          </cell>
          <cell r="BA4179">
            <v>0</v>
          </cell>
          <cell r="BB4179">
            <v>0</v>
          </cell>
          <cell r="BC4179">
            <v>0</v>
          </cell>
          <cell r="BD4179">
            <v>0</v>
          </cell>
          <cell r="BE4179">
            <v>0</v>
          </cell>
          <cell r="BF4179">
            <v>0</v>
          </cell>
          <cell r="BG4179">
            <v>0</v>
          </cell>
          <cell r="BH4179">
            <v>0</v>
          </cell>
          <cell r="BI4179">
            <v>0</v>
          </cell>
          <cell r="BJ4179">
            <v>0</v>
          </cell>
          <cell r="BK4179">
            <v>0</v>
          </cell>
          <cell r="BL4179">
            <v>0</v>
          </cell>
        </row>
        <row r="4180">
          <cell r="B4180" t="str">
            <v>3.2.35.38.00001</v>
          </cell>
          <cell r="C4180" t="str">
            <v xml:space="preserve">PROCESSOS PREVIDENCIARIOS - PF                    </v>
          </cell>
          <cell r="D4180">
            <v>5</v>
          </cell>
          <cell r="E4180">
            <v>0</v>
          </cell>
          <cell r="F4180">
            <v>0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  <cell r="O4180">
            <v>0</v>
          </cell>
          <cell r="P4180">
            <v>0</v>
          </cell>
          <cell r="AO4180">
            <v>0</v>
          </cell>
          <cell r="AP4180">
            <v>0</v>
          </cell>
          <cell r="AQ4180">
            <v>0</v>
          </cell>
          <cell r="AR4180">
            <v>130</v>
          </cell>
          <cell r="AS4180">
            <v>130</v>
          </cell>
          <cell r="AT4180">
            <v>683.56</v>
          </cell>
          <cell r="AU4180">
            <v>683.56</v>
          </cell>
          <cell r="AV4180">
            <v>683.56</v>
          </cell>
          <cell r="AW4180">
            <v>683.56</v>
          </cell>
          <cell r="AX4180">
            <v>1504.56</v>
          </cell>
          <cell r="AY4180">
            <v>1504.56</v>
          </cell>
          <cell r="AZ4180">
            <v>1504.56</v>
          </cell>
          <cell r="BA4180">
            <v>0</v>
          </cell>
          <cell r="BB4180">
            <v>0</v>
          </cell>
          <cell r="BC4180">
            <v>0</v>
          </cell>
          <cell r="BD4180">
            <v>0</v>
          </cell>
          <cell r="BE4180">
            <v>0</v>
          </cell>
          <cell r="BF4180">
            <v>0</v>
          </cell>
          <cell r="BG4180">
            <v>0</v>
          </cell>
          <cell r="BH4180">
            <v>0</v>
          </cell>
          <cell r="BI4180">
            <v>0</v>
          </cell>
          <cell r="BJ4180">
            <v>0</v>
          </cell>
          <cell r="BK4180">
            <v>0</v>
          </cell>
          <cell r="BL4180">
            <v>0</v>
          </cell>
        </row>
        <row r="4181">
          <cell r="B4181" t="str">
            <v>3.2.35.39</v>
          </cell>
          <cell r="C4181" t="str">
            <v xml:space="preserve">PROCESSOS PREVIDENCIARIOS - PJ                    </v>
          </cell>
          <cell r="D4181">
            <v>4</v>
          </cell>
          <cell r="E4181">
            <v>0</v>
          </cell>
          <cell r="F4181">
            <v>0</v>
          </cell>
          <cell r="G4181">
            <v>0</v>
          </cell>
          <cell r="H4181">
            <v>0</v>
          </cell>
          <cell r="I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>
            <v>0</v>
          </cell>
          <cell r="S4181">
            <v>0</v>
          </cell>
          <cell r="T4181">
            <v>0</v>
          </cell>
          <cell r="U4181">
            <v>51222.47</v>
          </cell>
          <cell r="V4181">
            <v>51222.47</v>
          </cell>
          <cell r="W4181">
            <v>51222.47</v>
          </cell>
          <cell r="X4181">
            <v>51222.47</v>
          </cell>
          <cell r="Y4181">
            <v>51222.47</v>
          </cell>
          <cell r="Z4181">
            <v>51222.47</v>
          </cell>
          <cell r="AA4181">
            <v>51222.47</v>
          </cell>
          <cell r="AB4181">
            <v>51222.47</v>
          </cell>
          <cell r="AC4181">
            <v>0</v>
          </cell>
          <cell r="AD4181">
            <v>0</v>
          </cell>
          <cell r="AE4181">
            <v>0</v>
          </cell>
          <cell r="AF4181">
            <v>0</v>
          </cell>
          <cell r="AG4181">
            <v>0</v>
          </cell>
          <cell r="AH4181">
            <v>0</v>
          </cell>
          <cell r="AI4181">
            <v>0</v>
          </cell>
          <cell r="AJ4181">
            <v>0</v>
          </cell>
          <cell r="AK4181">
            <v>0</v>
          </cell>
          <cell r="AL4181">
            <v>0</v>
          </cell>
          <cell r="AM4181">
            <v>0</v>
          </cell>
          <cell r="AN4181">
            <v>0</v>
          </cell>
          <cell r="AO4181">
            <v>0</v>
          </cell>
          <cell r="AP4181">
            <v>0</v>
          </cell>
          <cell r="AQ4181">
            <v>0</v>
          </cell>
          <cell r="AR4181">
            <v>0</v>
          </cell>
          <cell r="AS4181">
            <v>0</v>
          </cell>
          <cell r="AT4181">
            <v>0</v>
          </cell>
          <cell r="AU4181">
            <v>0</v>
          </cell>
          <cell r="AV4181">
            <v>0</v>
          </cell>
          <cell r="AW4181">
            <v>0</v>
          </cell>
          <cell r="AX4181">
            <v>0</v>
          </cell>
          <cell r="AY4181">
            <v>0</v>
          </cell>
          <cell r="AZ4181">
            <v>0</v>
          </cell>
          <cell r="BA4181">
            <v>0</v>
          </cell>
          <cell r="BB4181">
            <v>0</v>
          </cell>
          <cell r="BC4181">
            <v>0</v>
          </cell>
          <cell r="BD4181">
            <v>0</v>
          </cell>
          <cell r="BE4181">
            <v>0</v>
          </cell>
          <cell r="BF4181">
            <v>0</v>
          </cell>
          <cell r="BG4181">
            <v>0</v>
          </cell>
          <cell r="BH4181">
            <v>0</v>
          </cell>
          <cell r="BI4181">
            <v>0</v>
          </cell>
          <cell r="BJ4181">
            <v>0</v>
          </cell>
          <cell r="BK4181">
            <v>0</v>
          </cell>
          <cell r="BL4181">
            <v>0</v>
          </cell>
        </row>
        <row r="4182">
          <cell r="B4182" t="str">
            <v>3.2.35.39.00001</v>
          </cell>
          <cell r="C4182" t="str">
            <v xml:space="preserve">PROCESSOS PREVIDENCIARIOS - PJ                    </v>
          </cell>
          <cell r="D4182">
            <v>5</v>
          </cell>
          <cell r="E4182">
            <v>0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AO4182">
            <v>0</v>
          </cell>
          <cell r="AP4182">
            <v>0</v>
          </cell>
          <cell r="AQ4182">
            <v>0</v>
          </cell>
          <cell r="AR4182">
            <v>0</v>
          </cell>
          <cell r="AS4182">
            <v>0</v>
          </cell>
          <cell r="AT4182">
            <v>0</v>
          </cell>
          <cell r="AU4182">
            <v>0</v>
          </cell>
          <cell r="AV4182">
            <v>0</v>
          </cell>
          <cell r="AW4182">
            <v>0</v>
          </cell>
          <cell r="AX4182">
            <v>0</v>
          </cell>
          <cell r="AY4182">
            <v>0</v>
          </cell>
          <cell r="AZ4182">
            <v>0</v>
          </cell>
          <cell r="BA4182">
            <v>0</v>
          </cell>
          <cell r="BB4182">
            <v>0</v>
          </cell>
          <cell r="BC4182">
            <v>0</v>
          </cell>
          <cell r="BD4182">
            <v>0</v>
          </cell>
          <cell r="BE4182">
            <v>0</v>
          </cell>
          <cell r="BF4182">
            <v>0</v>
          </cell>
          <cell r="BG4182">
            <v>0</v>
          </cell>
          <cell r="BH4182">
            <v>0</v>
          </cell>
          <cell r="BI4182">
            <v>0</v>
          </cell>
          <cell r="BJ4182">
            <v>0</v>
          </cell>
          <cell r="BK4182">
            <v>0</v>
          </cell>
          <cell r="BL4182">
            <v>0</v>
          </cell>
        </row>
        <row r="4183">
          <cell r="B4183" t="str">
            <v>3.2.35.40</v>
          </cell>
          <cell r="C4183" t="str">
            <v xml:space="preserve">ENCARGOS SOCIAIS S/ SERV DE TERCEIROS(HO          </v>
          </cell>
          <cell r="D4183">
            <v>4</v>
          </cell>
          <cell r="E4183">
            <v>0</v>
          </cell>
          <cell r="F4183">
            <v>0</v>
          </cell>
          <cell r="G4183">
            <v>0</v>
          </cell>
          <cell r="H4183">
            <v>0</v>
          </cell>
          <cell r="I4183">
            <v>0</v>
          </cell>
          <cell r="J4183">
            <v>0</v>
          </cell>
          <cell r="K4183">
            <v>0</v>
          </cell>
          <cell r="L4183">
            <v>0</v>
          </cell>
          <cell r="M4183">
            <v>0</v>
          </cell>
          <cell r="N4183">
            <v>0</v>
          </cell>
          <cell r="O4183">
            <v>0</v>
          </cell>
          <cell r="P4183">
            <v>0</v>
          </cell>
          <cell r="Q4183">
            <v>1232</v>
          </cell>
          <cell r="R4183">
            <v>1864</v>
          </cell>
          <cell r="S4183">
            <v>2899.22</v>
          </cell>
          <cell r="T4183">
            <v>4444.87</v>
          </cell>
          <cell r="U4183">
            <v>6525.11</v>
          </cell>
          <cell r="V4183">
            <v>9286.19</v>
          </cell>
          <cell r="W4183">
            <v>15216.88</v>
          </cell>
          <cell r="X4183">
            <v>17238.88</v>
          </cell>
          <cell r="Y4183">
            <v>18176.88</v>
          </cell>
          <cell r="Z4183">
            <v>21371.37</v>
          </cell>
          <cell r="AA4183">
            <v>24652.15</v>
          </cell>
          <cell r="AB4183">
            <v>43599.17</v>
          </cell>
          <cell r="AC4183">
            <v>3444.73</v>
          </cell>
          <cell r="AD4183">
            <v>5478.15</v>
          </cell>
          <cell r="AE4183">
            <v>13070.48</v>
          </cell>
          <cell r="AF4183">
            <v>16888.080000000002</v>
          </cell>
          <cell r="AG4183">
            <v>23138.49</v>
          </cell>
          <cell r="AH4183">
            <v>26459.439999999999</v>
          </cell>
          <cell r="AI4183">
            <v>32978.93</v>
          </cell>
          <cell r="AJ4183">
            <v>73070.039999999994</v>
          </cell>
          <cell r="AK4183">
            <v>84617.91</v>
          </cell>
          <cell r="AL4183">
            <v>89678.24</v>
          </cell>
          <cell r="AM4183">
            <v>97199.32</v>
          </cell>
          <cell r="AN4183">
            <v>107899.21</v>
          </cell>
          <cell r="AO4183">
            <v>6265.99</v>
          </cell>
          <cell r="AP4183">
            <v>18705.400000000001</v>
          </cell>
          <cell r="AQ4183">
            <v>27845.9</v>
          </cell>
          <cell r="AR4183">
            <v>37306.980000000003</v>
          </cell>
          <cell r="AS4183">
            <v>52237.56</v>
          </cell>
          <cell r="AT4183">
            <v>63983.68</v>
          </cell>
          <cell r="AU4183">
            <v>73046.52</v>
          </cell>
          <cell r="AV4183">
            <v>82149.179999999993</v>
          </cell>
          <cell r="AW4183">
            <v>91159.43</v>
          </cell>
          <cell r="AX4183">
            <v>101266.7</v>
          </cell>
          <cell r="AY4183">
            <v>112145.18</v>
          </cell>
          <cell r="AZ4183">
            <v>138355.46</v>
          </cell>
          <cell r="BA4183">
            <v>9332.8999999999942</v>
          </cell>
          <cell r="BB4183">
            <v>20926.919999999998</v>
          </cell>
          <cell r="BC4183">
            <v>29852.639999999999</v>
          </cell>
          <cell r="BD4183">
            <v>0</v>
          </cell>
          <cell r="BE4183">
            <v>0</v>
          </cell>
          <cell r="BF4183">
            <v>0</v>
          </cell>
          <cell r="BG4183">
            <v>0</v>
          </cell>
          <cell r="BH4183">
            <v>0</v>
          </cell>
          <cell r="BI4183">
            <v>0</v>
          </cell>
          <cell r="BJ4183">
            <v>0</v>
          </cell>
          <cell r="BK4183">
            <v>0</v>
          </cell>
          <cell r="BL4183">
            <v>0</v>
          </cell>
        </row>
        <row r="4184">
          <cell r="B4184" t="str">
            <v>3.2.35.40.00001</v>
          </cell>
          <cell r="C4184" t="str">
            <v xml:space="preserve">ENCARGOS SOCIAIS S/ SERV DE TERCEIROS(HO          </v>
          </cell>
          <cell r="D4184">
            <v>5</v>
          </cell>
          <cell r="E4184">
            <v>0</v>
          </cell>
          <cell r="F4184">
            <v>0</v>
          </cell>
          <cell r="G4184">
            <v>0</v>
          </cell>
          <cell r="H4184">
            <v>0</v>
          </cell>
          <cell r="I4184">
            <v>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  <cell r="O4184">
            <v>0</v>
          </cell>
          <cell r="P4184">
            <v>0</v>
          </cell>
          <cell r="AO4184">
            <v>6265.99</v>
          </cell>
          <cell r="AP4184">
            <v>18705.400000000001</v>
          </cell>
          <cell r="AQ4184">
            <v>27845.9</v>
          </cell>
          <cell r="AR4184">
            <v>37306.980000000003</v>
          </cell>
          <cell r="AS4184">
            <v>52237.56</v>
          </cell>
          <cell r="AT4184">
            <v>63983.68</v>
          </cell>
          <cell r="AU4184">
            <v>73046.52</v>
          </cell>
          <cell r="AV4184">
            <v>82149.179999999993</v>
          </cell>
          <cell r="AW4184">
            <v>91159.43</v>
          </cell>
          <cell r="AX4184">
            <v>101266.7</v>
          </cell>
          <cell r="AY4184">
            <v>112145.18</v>
          </cell>
          <cell r="AZ4184">
            <v>138355.46</v>
          </cell>
          <cell r="BA4184">
            <v>9332.8999999999942</v>
          </cell>
          <cell r="BB4184">
            <v>20926.919999999998</v>
          </cell>
          <cell r="BC4184">
            <v>29852.639999999999</v>
          </cell>
          <cell r="BD4184">
            <v>0</v>
          </cell>
          <cell r="BE4184">
            <v>0</v>
          </cell>
          <cell r="BF4184">
            <v>0</v>
          </cell>
          <cell r="BG4184">
            <v>0</v>
          </cell>
          <cell r="BH4184">
            <v>0</v>
          </cell>
          <cell r="BI4184">
            <v>0</v>
          </cell>
          <cell r="BJ4184">
            <v>0</v>
          </cell>
          <cell r="BK4184">
            <v>0</v>
          </cell>
          <cell r="BL4184">
            <v>0</v>
          </cell>
        </row>
        <row r="4185">
          <cell r="B4185" t="str">
            <v>3.2.35.41</v>
          </cell>
          <cell r="C4185" t="str">
            <v xml:space="preserve">(-) REVERSAO DE DESPESAS MOACIR                   </v>
          </cell>
          <cell r="D4185">
            <v>4</v>
          </cell>
          <cell r="E4185">
            <v>0</v>
          </cell>
          <cell r="F4185">
            <v>0</v>
          </cell>
          <cell r="G4185">
            <v>0</v>
          </cell>
          <cell r="H4185">
            <v>0</v>
          </cell>
          <cell r="I4185">
            <v>0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  <cell r="O4185">
            <v>0</v>
          </cell>
          <cell r="P4185">
            <v>0</v>
          </cell>
          <cell r="Q4185">
            <v>0</v>
          </cell>
          <cell r="R4185">
            <v>0</v>
          </cell>
          <cell r="S4185">
            <v>0</v>
          </cell>
          <cell r="T4185">
            <v>0</v>
          </cell>
          <cell r="U4185">
            <v>0</v>
          </cell>
          <cell r="V4185">
            <v>0</v>
          </cell>
          <cell r="W4185">
            <v>0</v>
          </cell>
          <cell r="X4185">
            <v>0</v>
          </cell>
          <cell r="Y4185">
            <v>0</v>
          </cell>
          <cell r="Z4185">
            <v>0</v>
          </cell>
          <cell r="AA4185">
            <v>0</v>
          </cell>
          <cell r="AB4185">
            <v>0</v>
          </cell>
          <cell r="AC4185">
            <v>0</v>
          </cell>
          <cell r="AD4185">
            <v>0</v>
          </cell>
          <cell r="AE4185">
            <v>0</v>
          </cell>
          <cell r="AF4185">
            <v>0</v>
          </cell>
          <cell r="AG4185">
            <v>0</v>
          </cell>
          <cell r="AH4185">
            <v>0</v>
          </cell>
          <cell r="AI4185">
            <v>0</v>
          </cell>
          <cell r="AJ4185">
            <v>0</v>
          </cell>
          <cell r="AK4185">
            <v>0</v>
          </cell>
          <cell r="AL4185">
            <v>0</v>
          </cell>
          <cell r="AM4185">
            <v>0</v>
          </cell>
          <cell r="AN4185">
            <v>-514020</v>
          </cell>
          <cell r="AO4185">
            <v>0</v>
          </cell>
          <cell r="AP4185">
            <v>0</v>
          </cell>
          <cell r="AQ4185">
            <v>0</v>
          </cell>
          <cell r="AR4185">
            <v>0</v>
          </cell>
          <cell r="AS4185">
            <v>0</v>
          </cell>
          <cell r="AT4185">
            <v>0</v>
          </cell>
          <cell r="AU4185">
            <v>0</v>
          </cell>
          <cell r="AV4185">
            <v>0</v>
          </cell>
          <cell r="AW4185">
            <v>0</v>
          </cell>
          <cell r="AX4185">
            <v>0</v>
          </cell>
          <cell r="AY4185">
            <v>0</v>
          </cell>
          <cell r="AZ4185">
            <v>0</v>
          </cell>
          <cell r="BA4185">
            <v>0</v>
          </cell>
          <cell r="BB4185">
            <v>0</v>
          </cell>
          <cell r="BC4185">
            <v>0</v>
          </cell>
          <cell r="BD4185">
            <v>0</v>
          </cell>
          <cell r="BE4185">
            <v>0</v>
          </cell>
          <cell r="BF4185">
            <v>0</v>
          </cell>
          <cell r="BG4185">
            <v>0</v>
          </cell>
          <cell r="BH4185">
            <v>0</v>
          </cell>
          <cell r="BI4185">
            <v>0</v>
          </cell>
          <cell r="BJ4185">
            <v>0</v>
          </cell>
          <cell r="BK4185">
            <v>0</v>
          </cell>
          <cell r="BL4185">
            <v>0</v>
          </cell>
        </row>
        <row r="4186">
          <cell r="B4186" t="str">
            <v>3.2.35.41.00001</v>
          </cell>
          <cell r="C4186" t="str">
            <v xml:space="preserve">(-) REVERSAO DE DESPESAS MOACIR                   </v>
          </cell>
          <cell r="D4186">
            <v>5</v>
          </cell>
          <cell r="E4186">
            <v>0</v>
          </cell>
          <cell r="F4186">
            <v>0</v>
          </cell>
          <cell r="G4186">
            <v>0</v>
          </cell>
          <cell r="H4186">
            <v>0</v>
          </cell>
          <cell r="I4186">
            <v>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  <cell r="AO4186">
            <v>0</v>
          </cell>
          <cell r="AP4186">
            <v>0</v>
          </cell>
          <cell r="AQ4186">
            <v>0</v>
          </cell>
          <cell r="AR4186">
            <v>0</v>
          </cell>
          <cell r="AS4186">
            <v>0</v>
          </cell>
          <cell r="AT4186">
            <v>0</v>
          </cell>
          <cell r="AU4186">
            <v>0</v>
          </cell>
          <cell r="AV4186">
            <v>0</v>
          </cell>
          <cell r="AW4186">
            <v>0</v>
          </cell>
          <cell r="AX4186">
            <v>0</v>
          </cell>
          <cell r="AY4186">
            <v>0</v>
          </cell>
          <cell r="AZ4186">
            <v>0</v>
          </cell>
          <cell r="BA4186">
            <v>0</v>
          </cell>
          <cell r="BB4186">
            <v>0</v>
          </cell>
          <cell r="BC4186">
            <v>0</v>
          </cell>
          <cell r="BD4186">
            <v>0</v>
          </cell>
          <cell r="BE4186">
            <v>0</v>
          </cell>
          <cell r="BF4186">
            <v>0</v>
          </cell>
          <cell r="BG4186">
            <v>0</v>
          </cell>
          <cell r="BH4186">
            <v>0</v>
          </cell>
          <cell r="BI4186">
            <v>0</v>
          </cell>
          <cell r="BJ4186">
            <v>0</v>
          </cell>
          <cell r="BK4186">
            <v>0</v>
          </cell>
          <cell r="BL4186">
            <v>0</v>
          </cell>
        </row>
        <row r="4187">
          <cell r="B4187" t="str">
            <v>3.2.35.42</v>
          </cell>
          <cell r="C4187" t="str">
            <v xml:space="preserve">PROVISAO PERDAS MOACIR                            </v>
          </cell>
          <cell r="D4187">
            <v>4</v>
          </cell>
          <cell r="E4187">
            <v>0</v>
          </cell>
          <cell r="F4187">
            <v>0</v>
          </cell>
          <cell r="G4187">
            <v>0</v>
          </cell>
          <cell r="H4187">
            <v>0</v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  <cell r="O4187">
            <v>0</v>
          </cell>
          <cell r="P4187">
            <v>0</v>
          </cell>
          <cell r="Q4187">
            <v>0</v>
          </cell>
          <cell r="R4187">
            <v>0</v>
          </cell>
          <cell r="S4187">
            <v>0</v>
          </cell>
          <cell r="T4187">
            <v>0</v>
          </cell>
          <cell r="U4187">
            <v>0</v>
          </cell>
          <cell r="V4187">
            <v>0</v>
          </cell>
          <cell r="W4187">
            <v>0</v>
          </cell>
          <cell r="X4187">
            <v>0</v>
          </cell>
          <cell r="Y4187">
            <v>0</v>
          </cell>
          <cell r="Z4187">
            <v>0</v>
          </cell>
          <cell r="AA4187">
            <v>0</v>
          </cell>
          <cell r="AB4187">
            <v>0</v>
          </cell>
          <cell r="AC4187">
            <v>0</v>
          </cell>
          <cell r="AD4187">
            <v>0</v>
          </cell>
          <cell r="AE4187">
            <v>0</v>
          </cell>
          <cell r="AF4187">
            <v>0</v>
          </cell>
          <cell r="AG4187">
            <v>0</v>
          </cell>
          <cell r="AH4187">
            <v>0</v>
          </cell>
          <cell r="AI4187">
            <v>0</v>
          </cell>
          <cell r="AJ4187">
            <v>0</v>
          </cell>
          <cell r="AK4187">
            <v>0</v>
          </cell>
          <cell r="AL4187">
            <v>0</v>
          </cell>
          <cell r="AM4187">
            <v>0</v>
          </cell>
          <cell r="AN4187">
            <v>129143</v>
          </cell>
          <cell r="AO4187">
            <v>0</v>
          </cell>
          <cell r="AP4187">
            <v>0</v>
          </cell>
          <cell r="AQ4187">
            <v>0</v>
          </cell>
          <cell r="AR4187">
            <v>0</v>
          </cell>
          <cell r="AS4187">
            <v>-34748.19</v>
          </cell>
          <cell r="AT4187">
            <v>-34748.19</v>
          </cell>
          <cell r="AU4187">
            <v>-34748.19</v>
          </cell>
          <cell r="AV4187">
            <v>-34748.19</v>
          </cell>
          <cell r="AW4187">
            <v>95251.81</v>
          </cell>
          <cell r="AX4187">
            <v>95251.81</v>
          </cell>
          <cell r="AY4187">
            <v>95251.81</v>
          </cell>
          <cell r="AZ4187">
            <v>95251.81</v>
          </cell>
          <cell r="BA4187">
            <v>0</v>
          </cell>
          <cell r="BB4187">
            <v>0</v>
          </cell>
          <cell r="BC4187">
            <v>0</v>
          </cell>
          <cell r="BD4187">
            <v>0</v>
          </cell>
          <cell r="BE4187">
            <v>0</v>
          </cell>
          <cell r="BF4187">
            <v>0</v>
          </cell>
          <cell r="BG4187">
            <v>0</v>
          </cell>
          <cell r="BH4187">
            <v>0</v>
          </cell>
          <cell r="BI4187">
            <v>0</v>
          </cell>
          <cell r="BJ4187">
            <v>0</v>
          </cell>
          <cell r="BK4187">
            <v>0</v>
          </cell>
          <cell r="BL4187">
            <v>0</v>
          </cell>
        </row>
        <row r="4188">
          <cell r="B4188" t="str">
            <v>3.2.35.42.00001</v>
          </cell>
          <cell r="C4188" t="str">
            <v xml:space="preserve">PROVISAO PERDAS MOACIR                            </v>
          </cell>
          <cell r="D4188">
            <v>5</v>
          </cell>
          <cell r="E4188">
            <v>0</v>
          </cell>
          <cell r="F4188">
            <v>0</v>
          </cell>
          <cell r="G4188">
            <v>0</v>
          </cell>
          <cell r="H4188">
            <v>0</v>
          </cell>
          <cell r="I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AO4188">
            <v>0</v>
          </cell>
          <cell r="AP4188">
            <v>0</v>
          </cell>
          <cell r="AQ4188">
            <v>0</v>
          </cell>
          <cell r="AR4188">
            <v>0</v>
          </cell>
          <cell r="AS4188">
            <v>-34748.19</v>
          </cell>
          <cell r="AT4188">
            <v>-34748.19</v>
          </cell>
          <cell r="AU4188">
            <v>-34748.19</v>
          </cell>
          <cell r="AV4188">
            <v>-34748.19</v>
          </cell>
          <cell r="AW4188">
            <v>95251.81</v>
          </cell>
          <cell r="AX4188">
            <v>95251.81</v>
          </cell>
          <cell r="AY4188">
            <v>95251.81</v>
          </cell>
          <cell r="AZ4188">
            <v>95251.81</v>
          </cell>
          <cell r="BA4188">
            <v>0</v>
          </cell>
          <cell r="BB4188">
            <v>0</v>
          </cell>
          <cell r="BC4188">
            <v>0</v>
          </cell>
          <cell r="BD4188">
            <v>0</v>
          </cell>
          <cell r="BE4188">
            <v>0</v>
          </cell>
          <cell r="BF4188">
            <v>0</v>
          </cell>
          <cell r="BG4188">
            <v>0</v>
          </cell>
          <cell r="BH4188">
            <v>0</v>
          </cell>
          <cell r="BI4188">
            <v>0</v>
          </cell>
          <cell r="BJ4188">
            <v>0</v>
          </cell>
          <cell r="BK4188">
            <v>0</v>
          </cell>
          <cell r="BL4188">
            <v>0</v>
          </cell>
        </row>
        <row r="4189">
          <cell r="B4189" t="str">
            <v>3.2.35.43</v>
          </cell>
          <cell r="C4189" t="str">
            <v xml:space="preserve">ARRENDAMENTO MERCANTIL                            </v>
          </cell>
          <cell r="D4189">
            <v>4</v>
          </cell>
          <cell r="E4189">
            <v>0</v>
          </cell>
          <cell r="F4189">
            <v>0</v>
          </cell>
          <cell r="G4189">
            <v>0</v>
          </cell>
          <cell r="H4189">
            <v>0</v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  <cell r="O4189">
            <v>0</v>
          </cell>
          <cell r="P4189">
            <v>0</v>
          </cell>
          <cell r="AO4189">
            <v>0</v>
          </cell>
          <cell r="AP4189">
            <v>0</v>
          </cell>
          <cell r="AQ4189">
            <v>0</v>
          </cell>
          <cell r="AR4189">
            <v>0</v>
          </cell>
          <cell r="AS4189">
            <v>125434.78</v>
          </cell>
          <cell r="AT4189">
            <v>125434.78</v>
          </cell>
          <cell r="AU4189">
            <v>125434.78</v>
          </cell>
          <cell r="AV4189">
            <v>125434.78</v>
          </cell>
          <cell r="AW4189">
            <v>125434.78</v>
          </cell>
          <cell r="AX4189">
            <v>125434.78</v>
          </cell>
          <cell r="AY4189">
            <v>246906.74</v>
          </cell>
          <cell r="AZ4189">
            <v>246906.74</v>
          </cell>
          <cell r="BA4189">
            <v>0</v>
          </cell>
          <cell r="BB4189">
            <v>0</v>
          </cell>
          <cell r="BC4189">
            <v>0</v>
          </cell>
          <cell r="BD4189">
            <v>0</v>
          </cell>
          <cell r="BE4189">
            <v>0</v>
          </cell>
          <cell r="BF4189">
            <v>0</v>
          </cell>
          <cell r="BG4189">
            <v>0</v>
          </cell>
          <cell r="BH4189">
            <v>0</v>
          </cell>
          <cell r="BI4189">
            <v>0</v>
          </cell>
          <cell r="BJ4189">
            <v>0</v>
          </cell>
          <cell r="BK4189">
            <v>0</v>
          </cell>
          <cell r="BL4189">
            <v>0</v>
          </cell>
        </row>
        <row r="4190">
          <cell r="B4190" t="str">
            <v>3.2.35.43.00001</v>
          </cell>
          <cell r="C4190" t="str">
            <v xml:space="preserve">ARRENDAMENTO MERCANTIL                            </v>
          </cell>
          <cell r="D4190">
            <v>5</v>
          </cell>
          <cell r="E4190">
            <v>0</v>
          </cell>
          <cell r="F4190">
            <v>0</v>
          </cell>
          <cell r="G4190">
            <v>0</v>
          </cell>
          <cell r="H4190">
            <v>0</v>
          </cell>
          <cell r="I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  <cell r="O4190">
            <v>0</v>
          </cell>
          <cell r="P4190">
            <v>0</v>
          </cell>
          <cell r="AO4190">
            <v>0</v>
          </cell>
          <cell r="AP4190">
            <v>0</v>
          </cell>
          <cell r="AQ4190">
            <v>0</v>
          </cell>
          <cell r="AR4190">
            <v>0</v>
          </cell>
          <cell r="AS4190">
            <v>125434.78</v>
          </cell>
          <cell r="AT4190">
            <v>125434.78</v>
          </cell>
          <cell r="AU4190">
            <v>125434.78</v>
          </cell>
          <cell r="AV4190">
            <v>125434.78</v>
          </cell>
          <cell r="AW4190">
            <v>125434.78</v>
          </cell>
          <cell r="AX4190">
            <v>125434.78</v>
          </cell>
          <cell r="AY4190">
            <v>246906.74</v>
          </cell>
          <cell r="AZ4190">
            <v>246906.74</v>
          </cell>
          <cell r="BA4190">
            <v>0</v>
          </cell>
          <cell r="BB4190">
            <v>0</v>
          </cell>
          <cell r="BC4190">
            <v>0</v>
          </cell>
          <cell r="BD4190">
            <v>0</v>
          </cell>
          <cell r="BE4190">
            <v>0</v>
          </cell>
          <cell r="BF4190">
            <v>0</v>
          </cell>
          <cell r="BG4190">
            <v>0</v>
          </cell>
          <cell r="BH4190">
            <v>0</v>
          </cell>
          <cell r="BI4190">
            <v>0</v>
          </cell>
          <cell r="BJ4190">
            <v>0</v>
          </cell>
          <cell r="BK4190">
            <v>0</v>
          </cell>
          <cell r="BL4190">
            <v>0</v>
          </cell>
        </row>
        <row r="4191">
          <cell r="B4191" t="str">
            <v>3.2.35.44</v>
          </cell>
          <cell r="C4191" t="str">
            <v xml:space="preserve">DESPESAS COM CONDOM═NIO                           </v>
          </cell>
          <cell r="D4191">
            <v>4</v>
          </cell>
          <cell r="E4191">
            <v>0</v>
          </cell>
          <cell r="F4191">
            <v>0</v>
          </cell>
          <cell r="G4191">
            <v>0</v>
          </cell>
          <cell r="H4191">
            <v>0</v>
          </cell>
          <cell r="I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  <cell r="AO4191">
            <v>0</v>
          </cell>
          <cell r="AP4191">
            <v>0</v>
          </cell>
          <cell r="AQ4191">
            <v>0</v>
          </cell>
          <cell r="AR4191">
            <v>0</v>
          </cell>
          <cell r="AS4191">
            <v>0</v>
          </cell>
          <cell r="AT4191">
            <v>0</v>
          </cell>
          <cell r="AU4191">
            <v>0</v>
          </cell>
          <cell r="AV4191">
            <v>0</v>
          </cell>
          <cell r="AW4191">
            <v>0</v>
          </cell>
          <cell r="AX4191">
            <v>5854.24</v>
          </cell>
          <cell r="AY4191">
            <v>6580.49</v>
          </cell>
          <cell r="AZ4191">
            <v>9070.16</v>
          </cell>
          <cell r="BA4191">
            <v>1773.39</v>
          </cell>
          <cell r="BB4191">
            <v>2689.82</v>
          </cell>
          <cell r="BC4191">
            <v>3059.05</v>
          </cell>
          <cell r="BD4191">
            <v>0</v>
          </cell>
          <cell r="BE4191">
            <v>0</v>
          </cell>
          <cell r="BF4191">
            <v>0</v>
          </cell>
          <cell r="BG4191">
            <v>0</v>
          </cell>
          <cell r="BH4191">
            <v>0</v>
          </cell>
          <cell r="BI4191">
            <v>0</v>
          </cell>
          <cell r="BJ4191">
            <v>0</v>
          </cell>
          <cell r="BK4191">
            <v>0</v>
          </cell>
          <cell r="BL4191">
            <v>0</v>
          </cell>
        </row>
        <row r="4192">
          <cell r="B4192" t="str">
            <v>3.2.35.44.00001</v>
          </cell>
          <cell r="C4192" t="str">
            <v xml:space="preserve">DESPESAS COM CONDOM═NIO                           </v>
          </cell>
          <cell r="D4192">
            <v>5</v>
          </cell>
          <cell r="E4192">
            <v>0</v>
          </cell>
          <cell r="F4192">
            <v>0</v>
          </cell>
          <cell r="G4192">
            <v>0</v>
          </cell>
          <cell r="H4192">
            <v>0</v>
          </cell>
          <cell r="I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  <cell r="O4192">
            <v>0</v>
          </cell>
          <cell r="P4192">
            <v>0</v>
          </cell>
          <cell r="AO4192">
            <v>0</v>
          </cell>
          <cell r="AP4192">
            <v>0</v>
          </cell>
          <cell r="AQ4192">
            <v>0</v>
          </cell>
          <cell r="AR4192">
            <v>0</v>
          </cell>
          <cell r="AS4192">
            <v>0</v>
          </cell>
          <cell r="AT4192">
            <v>0</v>
          </cell>
          <cell r="AU4192">
            <v>0</v>
          </cell>
          <cell r="AV4192">
            <v>0</v>
          </cell>
          <cell r="AW4192">
            <v>0</v>
          </cell>
          <cell r="AX4192">
            <v>5854.24</v>
          </cell>
          <cell r="AY4192">
            <v>6580.49</v>
          </cell>
          <cell r="AZ4192">
            <v>9070.16</v>
          </cell>
          <cell r="BA4192">
            <v>1773.39</v>
          </cell>
          <cell r="BB4192">
            <v>2689.82</v>
          </cell>
          <cell r="BC4192">
            <v>3059.05</v>
          </cell>
          <cell r="BD4192">
            <v>0</v>
          </cell>
          <cell r="BE4192">
            <v>0</v>
          </cell>
          <cell r="BF4192">
            <v>0</v>
          </cell>
          <cell r="BG4192">
            <v>0</v>
          </cell>
          <cell r="BH4192">
            <v>0</v>
          </cell>
          <cell r="BI4192">
            <v>0</v>
          </cell>
          <cell r="BJ4192">
            <v>0</v>
          </cell>
          <cell r="BK4192">
            <v>0</v>
          </cell>
          <cell r="BL4192">
            <v>0</v>
          </cell>
        </row>
        <row r="4193">
          <cell r="A4193">
            <v>69</v>
          </cell>
          <cell r="B4193" t="str">
            <v>3.2.40</v>
          </cell>
          <cell r="C4193" t="str">
            <v xml:space="preserve">DEPRECIACOES E AMORTIZACOES                       </v>
          </cell>
          <cell r="D4193">
            <v>3</v>
          </cell>
          <cell r="E4193">
            <v>0</v>
          </cell>
          <cell r="F4193">
            <v>0</v>
          </cell>
          <cell r="G4193">
            <v>0</v>
          </cell>
          <cell r="H4193">
            <v>0</v>
          </cell>
          <cell r="I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>
            <v>0</v>
          </cell>
          <cell r="Q4193">
            <v>118840.53</v>
          </cell>
          <cell r="R4193">
            <v>238294.79</v>
          </cell>
          <cell r="S4193">
            <v>358477.15</v>
          </cell>
          <cell r="T4193">
            <v>479868.17</v>
          </cell>
          <cell r="U4193">
            <v>602658.22</v>
          </cell>
          <cell r="V4193">
            <v>727257.53</v>
          </cell>
          <cell r="W4193">
            <v>854247.19</v>
          </cell>
          <cell r="X4193">
            <v>981019.27</v>
          </cell>
          <cell r="Y4193">
            <v>1081724.8600000001</v>
          </cell>
          <cell r="Z4193">
            <v>1220535.06</v>
          </cell>
          <cell r="AA4193">
            <v>1364051.36</v>
          </cell>
          <cell r="AB4193">
            <v>1542964.26</v>
          </cell>
          <cell r="AC4193">
            <v>141979.04</v>
          </cell>
          <cell r="AD4193">
            <v>295874.49</v>
          </cell>
          <cell r="AE4193">
            <v>450063.6</v>
          </cell>
          <cell r="AF4193">
            <v>604653.34</v>
          </cell>
          <cell r="AG4193">
            <v>759482.07</v>
          </cell>
          <cell r="AH4193">
            <v>914886.81</v>
          </cell>
          <cell r="AI4193">
            <v>1070763.93</v>
          </cell>
          <cell r="AJ4193">
            <v>1227607.93</v>
          </cell>
          <cell r="AK4193">
            <v>1384781.35</v>
          </cell>
          <cell r="AL4193">
            <v>1548540.87</v>
          </cell>
          <cell r="AM4193">
            <v>1718788.14</v>
          </cell>
          <cell r="AN4193">
            <v>1873228.56</v>
          </cell>
          <cell r="AO4193">
            <v>154065.99</v>
          </cell>
          <cell r="AP4193">
            <v>307365.40999999997</v>
          </cell>
          <cell r="AQ4193">
            <v>460145.94</v>
          </cell>
          <cell r="AR4193">
            <v>613388.75</v>
          </cell>
          <cell r="AS4193">
            <v>766943.52</v>
          </cell>
          <cell r="AT4193">
            <v>922185.3</v>
          </cell>
          <cell r="AU4193">
            <v>1077143.94</v>
          </cell>
          <cell r="AV4193">
            <v>1233774.53</v>
          </cell>
          <cell r="AW4193">
            <v>1391109.47</v>
          </cell>
          <cell r="AX4193">
            <v>1552872.82</v>
          </cell>
          <cell r="AY4193">
            <v>1715640.57</v>
          </cell>
          <cell r="AZ4193">
            <v>1882365.56</v>
          </cell>
          <cell r="BA4193">
            <v>171782.65</v>
          </cell>
          <cell r="BB4193">
            <v>345801.9</v>
          </cell>
          <cell r="BC4193">
            <v>521234.06</v>
          </cell>
          <cell r="BD4193">
            <v>0</v>
          </cell>
          <cell r="BE4193">
            <v>0</v>
          </cell>
          <cell r="BF4193">
            <v>0</v>
          </cell>
          <cell r="BG4193">
            <v>0</v>
          </cell>
          <cell r="BH4193">
            <v>0</v>
          </cell>
          <cell r="BI4193">
            <v>0</v>
          </cell>
          <cell r="BJ4193">
            <v>0</v>
          </cell>
          <cell r="BK4193">
            <v>0</v>
          </cell>
          <cell r="BL4193">
            <v>0</v>
          </cell>
        </row>
        <row r="4194">
          <cell r="B4194" t="str">
            <v>3.2.40.01</v>
          </cell>
          <cell r="C4194" t="str">
            <v xml:space="preserve">DEPRECIACOES                                      </v>
          </cell>
          <cell r="D4194">
            <v>4</v>
          </cell>
          <cell r="E4194">
            <v>0</v>
          </cell>
          <cell r="F4194">
            <v>0</v>
          </cell>
          <cell r="G4194">
            <v>0</v>
          </cell>
          <cell r="H4194">
            <v>0</v>
          </cell>
          <cell r="I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  <cell r="O4194">
            <v>0</v>
          </cell>
          <cell r="P4194">
            <v>0</v>
          </cell>
          <cell r="Q4194">
            <v>118840.53</v>
          </cell>
          <cell r="R4194">
            <v>238294.79</v>
          </cell>
          <cell r="S4194">
            <v>358477.15</v>
          </cell>
          <cell r="T4194">
            <v>479868.17</v>
          </cell>
          <cell r="U4194">
            <v>602658.22</v>
          </cell>
          <cell r="V4194">
            <v>727257.53</v>
          </cell>
          <cell r="W4194">
            <v>854247.19</v>
          </cell>
          <cell r="X4194">
            <v>981019.27</v>
          </cell>
          <cell r="Y4194">
            <v>1081724.8600000001</v>
          </cell>
          <cell r="Z4194">
            <v>1220535.06</v>
          </cell>
          <cell r="AA4194">
            <v>1364051.36</v>
          </cell>
          <cell r="AB4194">
            <v>1509964.26</v>
          </cell>
          <cell r="AC4194">
            <v>141979.04</v>
          </cell>
          <cell r="AD4194">
            <v>295874.49</v>
          </cell>
          <cell r="AE4194">
            <v>450063.6</v>
          </cell>
          <cell r="AF4194">
            <v>604653.34</v>
          </cell>
          <cell r="AG4194">
            <v>759482.07</v>
          </cell>
          <cell r="AH4194">
            <v>914886.81</v>
          </cell>
          <cell r="AI4194">
            <v>1070763.93</v>
          </cell>
          <cell r="AJ4194">
            <v>1227607.93</v>
          </cell>
          <cell r="AK4194">
            <v>1384781.35</v>
          </cell>
          <cell r="AL4194">
            <v>1548540.87</v>
          </cell>
          <cell r="AM4194">
            <v>1718788.14</v>
          </cell>
          <cell r="AN4194">
            <v>1873228.56</v>
          </cell>
          <cell r="AO4194">
            <v>154065.99</v>
          </cell>
          <cell r="AP4194">
            <v>307365.40999999997</v>
          </cell>
          <cell r="AQ4194">
            <v>460145.94</v>
          </cell>
          <cell r="AR4194">
            <v>613388.75</v>
          </cell>
          <cell r="AS4194">
            <v>766943.52</v>
          </cell>
          <cell r="AT4194">
            <v>922185.3</v>
          </cell>
          <cell r="AU4194">
            <v>1077143.94</v>
          </cell>
          <cell r="AV4194">
            <v>1233774.53</v>
          </cell>
          <cell r="AW4194">
            <v>1391109.47</v>
          </cell>
          <cell r="AX4194">
            <v>1552872.82</v>
          </cell>
          <cell r="AY4194">
            <v>1715640.57</v>
          </cell>
          <cell r="AZ4194">
            <v>1882365.56</v>
          </cell>
          <cell r="BA4194">
            <v>171782.65</v>
          </cell>
          <cell r="BB4194">
            <v>345801.9</v>
          </cell>
          <cell r="BC4194">
            <v>521234.06</v>
          </cell>
          <cell r="BD4194">
            <v>0</v>
          </cell>
          <cell r="BE4194">
            <v>0</v>
          </cell>
          <cell r="BF4194">
            <v>0</v>
          </cell>
          <cell r="BG4194">
            <v>0</v>
          </cell>
          <cell r="BH4194">
            <v>0</v>
          </cell>
          <cell r="BI4194">
            <v>0</v>
          </cell>
          <cell r="BJ4194">
            <v>0</v>
          </cell>
          <cell r="BK4194">
            <v>0</v>
          </cell>
          <cell r="BL4194">
            <v>0</v>
          </cell>
        </row>
        <row r="4195">
          <cell r="B4195" t="str">
            <v>3.2.40.01.00001</v>
          </cell>
          <cell r="C4195" t="str">
            <v xml:space="preserve">DEPRECIACOES                                      </v>
          </cell>
          <cell r="D4195">
            <v>5</v>
          </cell>
          <cell r="E4195">
            <v>0</v>
          </cell>
          <cell r="F4195">
            <v>0</v>
          </cell>
          <cell r="G4195">
            <v>0</v>
          </cell>
          <cell r="H4195">
            <v>0</v>
          </cell>
          <cell r="I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  <cell r="AO4195">
            <v>154065.99</v>
          </cell>
          <cell r="AP4195">
            <v>307365.40999999997</v>
          </cell>
          <cell r="AQ4195">
            <v>460145.94</v>
          </cell>
          <cell r="AR4195">
            <v>613388.75</v>
          </cell>
          <cell r="AS4195">
            <v>766943.52</v>
          </cell>
          <cell r="AT4195">
            <v>922185.3</v>
          </cell>
          <cell r="AU4195">
            <v>1077143.94</v>
          </cell>
          <cell r="AV4195">
            <v>1233774.53</v>
          </cell>
          <cell r="AW4195">
            <v>1391109.47</v>
          </cell>
          <cell r="AX4195">
            <v>1552872.82</v>
          </cell>
          <cell r="AY4195">
            <v>1715640.57</v>
          </cell>
          <cell r="AZ4195">
            <v>1882365.56</v>
          </cell>
          <cell r="BA4195">
            <v>171782.65</v>
          </cell>
          <cell r="BB4195">
            <v>345801.9</v>
          </cell>
          <cell r="BC4195">
            <v>521234.06</v>
          </cell>
          <cell r="BD4195">
            <v>0</v>
          </cell>
          <cell r="BE4195">
            <v>0</v>
          </cell>
          <cell r="BF4195">
            <v>0</v>
          </cell>
          <cell r="BG4195">
            <v>0</v>
          </cell>
          <cell r="BH4195">
            <v>0</v>
          </cell>
          <cell r="BI4195">
            <v>0</v>
          </cell>
          <cell r="BJ4195">
            <v>0</v>
          </cell>
          <cell r="BK4195">
            <v>0</v>
          </cell>
          <cell r="BL4195">
            <v>0</v>
          </cell>
        </row>
        <row r="4196">
          <cell r="B4196" t="str">
            <v>3.2.40.02</v>
          </cell>
          <cell r="C4196" t="str">
            <v xml:space="preserve">AMORTIZACAO DIFERIDO                              </v>
          </cell>
          <cell r="D4196">
            <v>4</v>
          </cell>
          <cell r="E4196">
            <v>0</v>
          </cell>
          <cell r="F4196">
            <v>0</v>
          </cell>
          <cell r="G4196">
            <v>0</v>
          </cell>
          <cell r="H4196">
            <v>0</v>
          </cell>
          <cell r="I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  <cell r="O4196">
            <v>0</v>
          </cell>
          <cell r="P4196">
            <v>0</v>
          </cell>
          <cell r="AO4196">
            <v>0</v>
          </cell>
          <cell r="AP4196">
            <v>0</v>
          </cell>
          <cell r="AQ4196">
            <v>0</v>
          </cell>
          <cell r="AR4196">
            <v>0</v>
          </cell>
          <cell r="AS4196">
            <v>0</v>
          </cell>
          <cell r="AT4196">
            <v>0</v>
          </cell>
          <cell r="AU4196">
            <v>0</v>
          </cell>
          <cell r="AV4196">
            <v>0</v>
          </cell>
          <cell r="AW4196">
            <v>0</v>
          </cell>
          <cell r="AX4196">
            <v>0</v>
          </cell>
          <cell r="AY4196">
            <v>0</v>
          </cell>
          <cell r="AZ4196">
            <v>0</v>
          </cell>
          <cell r="BA4196">
            <v>0</v>
          </cell>
          <cell r="BB4196">
            <v>0</v>
          </cell>
          <cell r="BC4196">
            <v>0</v>
          </cell>
          <cell r="BD4196">
            <v>0</v>
          </cell>
          <cell r="BE4196">
            <v>0</v>
          </cell>
          <cell r="BF4196">
            <v>0</v>
          </cell>
          <cell r="BG4196">
            <v>0</v>
          </cell>
          <cell r="BH4196">
            <v>0</v>
          </cell>
          <cell r="BI4196">
            <v>0</v>
          </cell>
          <cell r="BJ4196">
            <v>0</v>
          </cell>
          <cell r="BK4196">
            <v>0</v>
          </cell>
          <cell r="BL4196">
            <v>0</v>
          </cell>
        </row>
        <row r="4197">
          <cell r="B4197" t="str">
            <v>3.2.40.02.00001</v>
          </cell>
          <cell r="C4197" t="str">
            <v xml:space="preserve">AMORTIZACAO DIFERIDO                              </v>
          </cell>
          <cell r="D4197">
            <v>5</v>
          </cell>
          <cell r="E4197">
            <v>0</v>
          </cell>
          <cell r="F4197">
            <v>0</v>
          </cell>
          <cell r="G4197">
            <v>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  <cell r="O4197">
            <v>0</v>
          </cell>
          <cell r="P4197">
            <v>0</v>
          </cell>
          <cell r="AO4197">
            <v>0</v>
          </cell>
          <cell r="AP4197">
            <v>0</v>
          </cell>
          <cell r="AQ4197">
            <v>0</v>
          </cell>
          <cell r="AR4197">
            <v>0</v>
          </cell>
          <cell r="AS4197">
            <v>0</v>
          </cell>
          <cell r="AT4197">
            <v>0</v>
          </cell>
          <cell r="AU4197">
            <v>0</v>
          </cell>
          <cell r="AV4197">
            <v>0</v>
          </cell>
          <cell r="AW4197">
            <v>0</v>
          </cell>
          <cell r="AX4197">
            <v>0</v>
          </cell>
          <cell r="AY4197">
            <v>0</v>
          </cell>
          <cell r="AZ4197">
            <v>0</v>
          </cell>
          <cell r="BA4197">
            <v>0</v>
          </cell>
          <cell r="BB4197">
            <v>0</v>
          </cell>
          <cell r="BC4197">
            <v>0</v>
          </cell>
          <cell r="BD4197">
            <v>0</v>
          </cell>
          <cell r="BE4197">
            <v>0</v>
          </cell>
          <cell r="BF4197">
            <v>0</v>
          </cell>
          <cell r="BG4197">
            <v>0</v>
          </cell>
          <cell r="BH4197">
            <v>0</v>
          </cell>
          <cell r="BI4197">
            <v>0</v>
          </cell>
          <cell r="BJ4197">
            <v>0</v>
          </cell>
          <cell r="BK4197">
            <v>0</v>
          </cell>
          <cell r="BL4197">
            <v>0</v>
          </cell>
        </row>
        <row r="4198">
          <cell r="A4198">
            <v>72</v>
          </cell>
          <cell r="B4198" t="str">
            <v>3.2.45</v>
          </cell>
          <cell r="C4198" t="str">
            <v xml:space="preserve">DESPESAS NAO DEDUTIVEIS                           </v>
          </cell>
          <cell r="D4198">
            <v>3</v>
          </cell>
          <cell r="E4198">
            <v>0</v>
          </cell>
          <cell r="F4198">
            <v>0</v>
          </cell>
          <cell r="G4198">
            <v>0</v>
          </cell>
          <cell r="H4198">
            <v>0</v>
          </cell>
          <cell r="I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  <cell r="O4198">
            <v>0</v>
          </cell>
          <cell r="P4198">
            <v>0</v>
          </cell>
          <cell r="Q4198">
            <v>299373.7</v>
          </cell>
          <cell r="R4198">
            <v>366090.85</v>
          </cell>
          <cell r="S4198">
            <v>374832.24</v>
          </cell>
          <cell r="T4198">
            <v>376764.79</v>
          </cell>
          <cell r="U4198">
            <v>400865.18</v>
          </cell>
          <cell r="V4198">
            <v>432283.35</v>
          </cell>
          <cell r="W4198">
            <v>451142.08</v>
          </cell>
          <cell r="X4198">
            <v>459346.94</v>
          </cell>
          <cell r="Y4198">
            <v>464813.32</v>
          </cell>
          <cell r="Z4198">
            <v>607263.79</v>
          </cell>
          <cell r="AA4198">
            <v>650933.29</v>
          </cell>
          <cell r="AB4198">
            <v>665290.5</v>
          </cell>
          <cell r="AC4198">
            <v>3513.89</v>
          </cell>
          <cell r="AD4198">
            <v>27064.85</v>
          </cell>
          <cell r="AE4198">
            <v>72804.320000000007</v>
          </cell>
          <cell r="AF4198">
            <v>77825.100000000006</v>
          </cell>
          <cell r="AG4198">
            <v>105813.56</v>
          </cell>
          <cell r="AH4198">
            <v>166230.96</v>
          </cell>
          <cell r="AI4198">
            <v>174494.09</v>
          </cell>
          <cell r="AJ4198">
            <v>164032.42000000001</v>
          </cell>
          <cell r="AK4198">
            <v>210874.4</v>
          </cell>
          <cell r="AL4198">
            <v>307792.31</v>
          </cell>
          <cell r="AM4198">
            <v>308634.44</v>
          </cell>
          <cell r="AN4198">
            <v>314228.7</v>
          </cell>
          <cell r="AO4198">
            <v>80486.44</v>
          </cell>
          <cell r="AP4198">
            <v>132794.14000000001</v>
          </cell>
          <cell r="AQ4198">
            <v>139423.78</v>
          </cell>
          <cell r="AR4198">
            <v>147477.32999999999</v>
          </cell>
          <cell r="AS4198">
            <v>168334.35</v>
          </cell>
          <cell r="AT4198">
            <v>204346.28</v>
          </cell>
          <cell r="AU4198">
            <v>216143.19</v>
          </cell>
          <cell r="AV4198">
            <v>230568.6</v>
          </cell>
          <cell r="AW4198">
            <v>254877.93</v>
          </cell>
          <cell r="AX4198">
            <v>270831.68</v>
          </cell>
          <cell r="AY4198">
            <v>287263.08</v>
          </cell>
          <cell r="AZ4198">
            <v>347226.32</v>
          </cell>
          <cell r="BA4198">
            <v>27371.439999999999</v>
          </cell>
          <cell r="BB4198">
            <v>130742.53</v>
          </cell>
          <cell r="BC4198">
            <v>170069.43</v>
          </cell>
          <cell r="BD4198">
            <v>0</v>
          </cell>
          <cell r="BE4198">
            <v>0</v>
          </cell>
          <cell r="BF4198">
            <v>0</v>
          </cell>
          <cell r="BG4198">
            <v>0</v>
          </cell>
          <cell r="BH4198">
            <v>0</v>
          </cell>
          <cell r="BI4198">
            <v>0</v>
          </cell>
          <cell r="BJ4198">
            <v>0</v>
          </cell>
          <cell r="BK4198">
            <v>0</v>
          </cell>
          <cell r="BL4198">
            <v>0</v>
          </cell>
        </row>
        <row r="4199">
          <cell r="B4199" t="str">
            <v>3.2.45.01</v>
          </cell>
          <cell r="C4199" t="str">
            <v xml:space="preserve">MULTAS                                            </v>
          </cell>
          <cell r="D4199">
            <v>4</v>
          </cell>
          <cell r="E4199">
            <v>0</v>
          </cell>
          <cell r="F4199">
            <v>0</v>
          </cell>
          <cell r="G4199">
            <v>0</v>
          </cell>
          <cell r="H4199">
            <v>0</v>
          </cell>
          <cell r="I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297430.25</v>
          </cell>
          <cell r="R4199">
            <v>359800.19</v>
          </cell>
          <cell r="S4199">
            <v>368036.39</v>
          </cell>
          <cell r="T4199">
            <v>368817.03</v>
          </cell>
          <cell r="U4199">
            <v>389132.02</v>
          </cell>
          <cell r="V4199">
            <v>420265.19</v>
          </cell>
          <cell r="W4199">
            <v>436594.55</v>
          </cell>
          <cell r="X4199">
            <v>442614.86</v>
          </cell>
          <cell r="Y4199">
            <v>447213.54</v>
          </cell>
          <cell r="Z4199">
            <v>585369.06999999995</v>
          </cell>
          <cell r="AA4199">
            <v>626731.52000000002</v>
          </cell>
          <cell r="AB4199">
            <v>635240.53</v>
          </cell>
          <cell r="AC4199">
            <v>2020.09</v>
          </cell>
          <cell r="AD4199">
            <v>24853.05</v>
          </cell>
          <cell r="AE4199">
            <v>68991.009999999995</v>
          </cell>
          <cell r="AF4199">
            <v>72274.19</v>
          </cell>
          <cell r="AG4199">
            <v>99023.25</v>
          </cell>
          <cell r="AH4199">
            <v>157632.53</v>
          </cell>
          <cell r="AI4199">
            <v>158041.49</v>
          </cell>
          <cell r="AJ4199">
            <v>147625.45000000001</v>
          </cell>
          <cell r="AK4199">
            <v>156435.45000000001</v>
          </cell>
          <cell r="AL4199">
            <v>236561.41</v>
          </cell>
          <cell r="AM4199">
            <v>236683.34</v>
          </cell>
          <cell r="AN4199">
            <v>238079.9</v>
          </cell>
          <cell r="AO4199">
            <v>22766.9</v>
          </cell>
          <cell r="AP4199">
            <v>34065.980000000003</v>
          </cell>
          <cell r="AQ4199">
            <v>34190.410000000003</v>
          </cell>
          <cell r="AR4199">
            <v>35671.760000000002</v>
          </cell>
          <cell r="AS4199">
            <v>46973.65</v>
          </cell>
          <cell r="AT4199">
            <v>76613.490000000005</v>
          </cell>
          <cell r="AU4199">
            <v>83840.81</v>
          </cell>
          <cell r="AV4199">
            <v>85671.95</v>
          </cell>
          <cell r="AW4199">
            <v>93845.28</v>
          </cell>
          <cell r="AX4199">
            <v>103488.52</v>
          </cell>
          <cell r="AY4199">
            <v>108145.32</v>
          </cell>
          <cell r="AZ4199">
            <v>157829.87</v>
          </cell>
          <cell r="BA4199">
            <v>18042.240000000002</v>
          </cell>
          <cell r="BB4199">
            <v>119838.18</v>
          </cell>
          <cell r="BC4199">
            <v>126195.58</v>
          </cell>
          <cell r="BD4199">
            <v>0</v>
          </cell>
          <cell r="BE4199">
            <v>0</v>
          </cell>
          <cell r="BF4199">
            <v>0</v>
          </cell>
          <cell r="BG4199">
            <v>0</v>
          </cell>
          <cell r="BH4199">
            <v>0</v>
          </cell>
          <cell r="BI4199">
            <v>0</v>
          </cell>
          <cell r="BJ4199">
            <v>0</v>
          </cell>
          <cell r="BK4199">
            <v>0</v>
          </cell>
          <cell r="BL4199">
            <v>0</v>
          </cell>
        </row>
        <row r="4200">
          <cell r="B4200" t="str">
            <v>3.2.45.01.00001</v>
          </cell>
          <cell r="C4200" t="str">
            <v xml:space="preserve">MULTAS                                            </v>
          </cell>
          <cell r="D4200">
            <v>5</v>
          </cell>
          <cell r="E4200">
            <v>0</v>
          </cell>
          <cell r="F4200">
            <v>0</v>
          </cell>
          <cell r="G4200">
            <v>0</v>
          </cell>
          <cell r="H4200">
            <v>0</v>
          </cell>
          <cell r="I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  <cell r="O4200">
            <v>0</v>
          </cell>
          <cell r="P4200">
            <v>0</v>
          </cell>
          <cell r="AO4200">
            <v>1564.26</v>
          </cell>
          <cell r="AP4200">
            <v>12863.34</v>
          </cell>
          <cell r="AQ4200">
            <v>12987.77</v>
          </cell>
          <cell r="AR4200">
            <v>13123.77</v>
          </cell>
          <cell r="AS4200">
            <v>13523.37</v>
          </cell>
          <cell r="AT4200">
            <v>13646.13</v>
          </cell>
          <cell r="AU4200">
            <v>20873.45</v>
          </cell>
          <cell r="AV4200">
            <v>21701.59</v>
          </cell>
          <cell r="AW4200">
            <v>25746.92</v>
          </cell>
          <cell r="AX4200">
            <v>29886.16</v>
          </cell>
          <cell r="AY4200">
            <v>30414.959999999999</v>
          </cell>
          <cell r="AZ4200">
            <v>63415.21</v>
          </cell>
          <cell r="BA4200">
            <v>4570.2800000000061</v>
          </cell>
          <cell r="BB4200">
            <v>105752.68</v>
          </cell>
          <cell r="BC4200">
            <v>107110.08</v>
          </cell>
          <cell r="BD4200">
            <v>0</v>
          </cell>
          <cell r="BE4200">
            <v>0</v>
          </cell>
          <cell r="BF4200">
            <v>0</v>
          </cell>
          <cell r="BG4200">
            <v>0</v>
          </cell>
          <cell r="BH4200">
            <v>0</v>
          </cell>
          <cell r="BI4200">
            <v>0</v>
          </cell>
          <cell r="BJ4200">
            <v>0</v>
          </cell>
          <cell r="BK4200">
            <v>0</v>
          </cell>
          <cell r="BL4200">
            <v>0</v>
          </cell>
        </row>
        <row r="4201">
          <cell r="B4201" t="str">
            <v>3.2.45.01.00002</v>
          </cell>
          <cell r="C4201" t="str">
            <v xml:space="preserve">MULTAS - MINIST╔RIO DA AGRICULTURA                </v>
          </cell>
          <cell r="D4201">
            <v>5</v>
          </cell>
          <cell r="E4201">
            <v>0</v>
          </cell>
          <cell r="F4201">
            <v>0</v>
          </cell>
          <cell r="G4201">
            <v>0</v>
          </cell>
          <cell r="H4201">
            <v>0</v>
          </cell>
          <cell r="I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  <cell r="O4201">
            <v>0</v>
          </cell>
          <cell r="P4201">
            <v>0</v>
          </cell>
          <cell r="AO4201">
            <v>21202.639999999999</v>
          </cell>
          <cell r="AP4201">
            <v>21202.639999999999</v>
          </cell>
          <cell r="AQ4201">
            <v>21202.639999999999</v>
          </cell>
          <cell r="AR4201">
            <v>22547.99</v>
          </cell>
          <cell r="AS4201">
            <v>33450.28</v>
          </cell>
          <cell r="AT4201">
            <v>62967.360000000001</v>
          </cell>
          <cell r="AU4201">
            <v>62967.360000000001</v>
          </cell>
          <cell r="AV4201">
            <v>63970.36</v>
          </cell>
          <cell r="AW4201">
            <v>68098.36</v>
          </cell>
          <cell r="AX4201">
            <v>73602.36</v>
          </cell>
          <cell r="AY4201">
            <v>77730.36</v>
          </cell>
          <cell r="AZ4201">
            <v>94414.66</v>
          </cell>
          <cell r="BA4201">
            <v>13471.96</v>
          </cell>
          <cell r="BB4201">
            <v>14085.5</v>
          </cell>
          <cell r="BC4201">
            <v>19085.5</v>
          </cell>
          <cell r="BD4201">
            <v>0</v>
          </cell>
          <cell r="BE4201">
            <v>0</v>
          </cell>
          <cell r="BF4201">
            <v>0</v>
          </cell>
          <cell r="BG4201">
            <v>0</v>
          </cell>
          <cell r="BH4201">
            <v>0</v>
          </cell>
          <cell r="BI4201">
            <v>0</v>
          </cell>
          <cell r="BJ4201">
            <v>0</v>
          </cell>
          <cell r="BK4201">
            <v>0</v>
          </cell>
          <cell r="BL4201">
            <v>0</v>
          </cell>
        </row>
        <row r="4202">
          <cell r="B4202" t="str">
            <v>3.2.45.02</v>
          </cell>
          <cell r="C4202" t="str">
            <v xml:space="preserve">CONTRIBUICOES E DONATIVOS                         </v>
          </cell>
          <cell r="D4202">
            <v>4</v>
          </cell>
          <cell r="E4202">
            <v>0</v>
          </cell>
          <cell r="F4202">
            <v>0</v>
          </cell>
          <cell r="G4202">
            <v>0</v>
          </cell>
          <cell r="H4202">
            <v>0</v>
          </cell>
          <cell r="I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10</v>
          </cell>
          <cell r="T4202">
            <v>100</v>
          </cell>
          <cell r="U4202">
            <v>620</v>
          </cell>
          <cell r="V4202">
            <v>770</v>
          </cell>
          <cell r="W4202">
            <v>2692.97</v>
          </cell>
          <cell r="X4202">
            <v>2860.97</v>
          </cell>
          <cell r="Y4202">
            <v>2878.97</v>
          </cell>
          <cell r="Z4202">
            <v>3419.97</v>
          </cell>
          <cell r="AA4202">
            <v>4741.97</v>
          </cell>
          <cell r="AB4202">
            <v>9162.9699999999993</v>
          </cell>
          <cell r="AC4202">
            <v>400</v>
          </cell>
          <cell r="AD4202">
            <v>818</v>
          </cell>
          <cell r="AE4202">
            <v>1320</v>
          </cell>
          <cell r="AF4202">
            <v>1812</v>
          </cell>
          <cell r="AG4202">
            <v>2712</v>
          </cell>
          <cell r="AH4202">
            <v>3212</v>
          </cell>
          <cell r="AI4202">
            <v>3612</v>
          </cell>
          <cell r="AJ4202">
            <v>4142</v>
          </cell>
          <cell r="AK4202">
            <v>40552</v>
          </cell>
          <cell r="AL4202">
            <v>57162</v>
          </cell>
          <cell r="AM4202">
            <v>57602</v>
          </cell>
          <cell r="AN4202">
            <v>58002</v>
          </cell>
          <cell r="AO4202">
            <v>300</v>
          </cell>
          <cell r="AP4202">
            <v>1050</v>
          </cell>
          <cell r="AQ4202">
            <v>1460</v>
          </cell>
          <cell r="AR4202">
            <v>1950</v>
          </cell>
          <cell r="AS4202">
            <v>2350</v>
          </cell>
          <cell r="AT4202">
            <v>2350</v>
          </cell>
          <cell r="AU4202">
            <v>2350</v>
          </cell>
          <cell r="AV4202">
            <v>2350</v>
          </cell>
          <cell r="AW4202">
            <v>2350</v>
          </cell>
          <cell r="AX4202">
            <v>2350</v>
          </cell>
          <cell r="AY4202">
            <v>2350</v>
          </cell>
          <cell r="AZ4202">
            <v>3100</v>
          </cell>
          <cell r="BA4202">
            <v>1040</v>
          </cell>
          <cell r="BB4202">
            <v>2080</v>
          </cell>
          <cell r="BC4202">
            <v>3160</v>
          </cell>
          <cell r="BD4202">
            <v>0</v>
          </cell>
          <cell r="BE4202">
            <v>0</v>
          </cell>
          <cell r="BF4202">
            <v>0</v>
          </cell>
          <cell r="BG4202">
            <v>0</v>
          </cell>
          <cell r="BH4202">
            <v>0</v>
          </cell>
          <cell r="BI4202">
            <v>0</v>
          </cell>
          <cell r="BJ4202">
            <v>0</v>
          </cell>
          <cell r="BK4202">
            <v>0</v>
          </cell>
          <cell r="BL4202">
            <v>0</v>
          </cell>
        </row>
        <row r="4203">
          <cell r="B4203" t="str">
            <v>3.2.45.02.00001</v>
          </cell>
          <cell r="C4203" t="str">
            <v xml:space="preserve">CONTRIBUICOES E DONATIVOS                         </v>
          </cell>
          <cell r="D4203">
            <v>5</v>
          </cell>
          <cell r="E4203">
            <v>0</v>
          </cell>
          <cell r="F4203">
            <v>0</v>
          </cell>
          <cell r="G4203">
            <v>0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  <cell r="O4203">
            <v>0</v>
          </cell>
          <cell r="P4203">
            <v>0</v>
          </cell>
          <cell r="AO4203">
            <v>300</v>
          </cell>
          <cell r="AP4203">
            <v>1050</v>
          </cell>
          <cell r="AQ4203">
            <v>1460</v>
          </cell>
          <cell r="AR4203">
            <v>1950</v>
          </cell>
          <cell r="AS4203">
            <v>2350</v>
          </cell>
          <cell r="AT4203">
            <v>2350</v>
          </cell>
          <cell r="AU4203">
            <v>2350</v>
          </cell>
          <cell r="AV4203">
            <v>2350</v>
          </cell>
          <cell r="AW4203">
            <v>2350</v>
          </cell>
          <cell r="AX4203">
            <v>2350</v>
          </cell>
          <cell r="AY4203">
            <v>2350</v>
          </cell>
          <cell r="AZ4203">
            <v>3100</v>
          </cell>
          <cell r="BA4203">
            <v>1040</v>
          </cell>
          <cell r="BB4203">
            <v>2080</v>
          </cell>
          <cell r="BC4203">
            <v>3160</v>
          </cell>
          <cell r="BD4203">
            <v>0</v>
          </cell>
          <cell r="BE4203">
            <v>0</v>
          </cell>
          <cell r="BF4203">
            <v>0</v>
          </cell>
          <cell r="BG4203">
            <v>0</v>
          </cell>
          <cell r="BH4203">
            <v>0</v>
          </cell>
          <cell r="BI4203">
            <v>0</v>
          </cell>
          <cell r="BJ4203">
            <v>0</v>
          </cell>
          <cell r="BK4203">
            <v>0</v>
          </cell>
          <cell r="BL4203">
            <v>0</v>
          </cell>
        </row>
        <row r="4204">
          <cell r="B4204" t="str">
            <v>3.2.45.03</v>
          </cell>
          <cell r="C4204" t="str">
            <v xml:space="preserve">BRINDES                                           </v>
          </cell>
          <cell r="D4204">
            <v>4</v>
          </cell>
          <cell r="E4204">
            <v>0</v>
          </cell>
          <cell r="F4204">
            <v>0</v>
          </cell>
          <cell r="G4204">
            <v>0</v>
          </cell>
          <cell r="H4204">
            <v>0</v>
          </cell>
          <cell r="I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  <cell r="O4204">
            <v>0</v>
          </cell>
          <cell r="P4204">
            <v>0</v>
          </cell>
          <cell r="Q4204">
            <v>570</v>
          </cell>
          <cell r="R4204">
            <v>570</v>
          </cell>
          <cell r="S4204">
            <v>577.9</v>
          </cell>
          <cell r="T4204">
            <v>577.9</v>
          </cell>
          <cell r="U4204">
            <v>577.9</v>
          </cell>
          <cell r="V4204">
            <v>577.9</v>
          </cell>
          <cell r="W4204">
            <v>577.9</v>
          </cell>
          <cell r="X4204">
            <v>577.9</v>
          </cell>
          <cell r="Y4204">
            <v>577.9</v>
          </cell>
          <cell r="Z4204">
            <v>577.9</v>
          </cell>
          <cell r="AA4204">
            <v>577.9</v>
          </cell>
          <cell r="AB4204">
            <v>2005.1</v>
          </cell>
          <cell r="AC4204">
            <v>0</v>
          </cell>
          <cell r="AD4204">
            <v>0</v>
          </cell>
          <cell r="AE4204">
            <v>0</v>
          </cell>
          <cell r="AF4204">
            <v>0</v>
          </cell>
          <cell r="AG4204">
            <v>0</v>
          </cell>
          <cell r="AH4204">
            <v>984.01</v>
          </cell>
          <cell r="AI4204">
            <v>3003.01</v>
          </cell>
          <cell r="AJ4204">
            <v>3003.01</v>
          </cell>
          <cell r="AK4204">
            <v>3003.01</v>
          </cell>
          <cell r="AL4204">
            <v>3062.99</v>
          </cell>
          <cell r="AM4204">
            <v>3062.99</v>
          </cell>
          <cell r="AN4204">
            <v>6405.26</v>
          </cell>
          <cell r="AO4204">
            <v>10199.31</v>
          </cell>
          <cell r="AP4204">
            <v>10199.31</v>
          </cell>
          <cell r="AQ4204">
            <v>12424.41</v>
          </cell>
          <cell r="AR4204">
            <v>14192.57</v>
          </cell>
          <cell r="AS4204">
            <v>14872.57</v>
          </cell>
          <cell r="AT4204">
            <v>15448.55</v>
          </cell>
          <cell r="AU4204">
            <v>15448.55</v>
          </cell>
          <cell r="AV4204">
            <v>22069.86</v>
          </cell>
          <cell r="AW4204">
            <v>23069.66</v>
          </cell>
          <cell r="AX4204">
            <v>23189.16</v>
          </cell>
          <cell r="AY4204">
            <v>28481.16</v>
          </cell>
          <cell r="AZ4204">
            <v>31752.400000000001</v>
          </cell>
          <cell r="BA4204">
            <v>2473</v>
          </cell>
          <cell r="BB4204">
            <v>2591.9499999999998</v>
          </cell>
          <cell r="BC4204">
            <v>2807.05</v>
          </cell>
          <cell r="BD4204">
            <v>0</v>
          </cell>
          <cell r="BE4204">
            <v>0</v>
          </cell>
          <cell r="BF4204">
            <v>0</v>
          </cell>
          <cell r="BG4204">
            <v>0</v>
          </cell>
          <cell r="BH4204">
            <v>0</v>
          </cell>
          <cell r="BI4204">
            <v>0</v>
          </cell>
          <cell r="BJ4204">
            <v>0</v>
          </cell>
          <cell r="BK4204">
            <v>0</v>
          </cell>
          <cell r="BL4204">
            <v>0</v>
          </cell>
        </row>
        <row r="4205">
          <cell r="B4205" t="str">
            <v>3.2.45.03.00001</v>
          </cell>
          <cell r="C4205" t="str">
            <v xml:space="preserve">BRINDES                                           </v>
          </cell>
          <cell r="D4205">
            <v>5</v>
          </cell>
          <cell r="E4205">
            <v>0</v>
          </cell>
          <cell r="F4205">
            <v>0</v>
          </cell>
          <cell r="G4205">
            <v>0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  <cell r="O4205">
            <v>0</v>
          </cell>
          <cell r="P4205">
            <v>0</v>
          </cell>
          <cell r="AO4205">
            <v>10199.31</v>
          </cell>
          <cell r="AP4205">
            <v>10199.31</v>
          </cell>
          <cell r="AQ4205">
            <v>12424.41</v>
          </cell>
          <cell r="AR4205">
            <v>14192.57</v>
          </cell>
          <cell r="AS4205">
            <v>14872.57</v>
          </cell>
          <cell r="AT4205">
            <v>15448.55</v>
          </cell>
          <cell r="AU4205">
            <v>15448.55</v>
          </cell>
          <cell r="AV4205">
            <v>22069.86</v>
          </cell>
          <cell r="AW4205">
            <v>23069.66</v>
          </cell>
          <cell r="AX4205">
            <v>23189.16</v>
          </cell>
          <cell r="AY4205">
            <v>28481.16</v>
          </cell>
          <cell r="AZ4205">
            <v>31752.400000000001</v>
          </cell>
          <cell r="BA4205">
            <v>2473</v>
          </cell>
          <cell r="BB4205">
            <v>2591.9499999999998</v>
          </cell>
          <cell r="BC4205">
            <v>2807.05</v>
          </cell>
          <cell r="BD4205">
            <v>0</v>
          </cell>
          <cell r="BE4205">
            <v>0</v>
          </cell>
          <cell r="BF4205">
            <v>0</v>
          </cell>
          <cell r="BG4205">
            <v>0</v>
          </cell>
          <cell r="BH4205">
            <v>0</v>
          </cell>
          <cell r="BI4205">
            <v>0</v>
          </cell>
          <cell r="BJ4205">
            <v>0</v>
          </cell>
          <cell r="BK4205">
            <v>0</v>
          </cell>
          <cell r="BL4205">
            <v>0</v>
          </cell>
        </row>
        <row r="4206">
          <cell r="B4206" t="str">
            <v>3.2.45.04</v>
          </cell>
          <cell r="C4206" t="str">
            <v xml:space="preserve">DESPESAS DE VIAGENS                               </v>
          </cell>
          <cell r="D4206">
            <v>4</v>
          </cell>
          <cell r="E4206">
            <v>0</v>
          </cell>
          <cell r="F4206">
            <v>0</v>
          </cell>
          <cell r="G4206">
            <v>0</v>
          </cell>
          <cell r="H4206">
            <v>0</v>
          </cell>
          <cell r="I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  <cell r="O4206">
            <v>0</v>
          </cell>
          <cell r="P4206">
            <v>0</v>
          </cell>
          <cell r="Q4206">
            <v>1373.45</v>
          </cell>
          <cell r="R4206">
            <v>5720.66</v>
          </cell>
          <cell r="S4206">
            <v>6318.13</v>
          </cell>
          <cell r="T4206">
            <v>7354.01</v>
          </cell>
          <cell r="U4206">
            <v>10554.01</v>
          </cell>
          <cell r="V4206">
            <v>10689.01</v>
          </cell>
          <cell r="W4206">
            <v>11295.41</v>
          </cell>
          <cell r="X4206">
            <v>12001.01</v>
          </cell>
          <cell r="Y4206">
            <v>12425.11</v>
          </cell>
          <cell r="Z4206">
            <v>13447.71</v>
          </cell>
          <cell r="AA4206">
            <v>13671.91</v>
          </cell>
          <cell r="AB4206">
            <v>13671.91</v>
          </cell>
          <cell r="AC4206">
            <v>1093.8</v>
          </cell>
          <cell r="AD4206">
            <v>1093.8</v>
          </cell>
          <cell r="AE4206">
            <v>1093.8</v>
          </cell>
          <cell r="AF4206">
            <v>2141.4</v>
          </cell>
          <cell r="AG4206">
            <v>2480.8000000000002</v>
          </cell>
          <cell r="AH4206">
            <v>2804.91</v>
          </cell>
          <cell r="AI4206">
            <v>5318.88</v>
          </cell>
          <cell r="AJ4206">
            <v>4598.53</v>
          </cell>
          <cell r="AK4206">
            <v>6220.51</v>
          </cell>
          <cell r="AL4206">
            <v>6220.51</v>
          </cell>
          <cell r="AM4206">
            <v>6500.71</v>
          </cell>
          <cell r="AN4206">
            <v>6802.91</v>
          </cell>
          <cell r="AO4206">
            <v>12250</v>
          </cell>
          <cell r="AP4206">
            <v>25723</v>
          </cell>
          <cell r="AQ4206">
            <v>29508</v>
          </cell>
          <cell r="AR4206">
            <v>33758.199999999997</v>
          </cell>
          <cell r="AS4206">
            <v>39167.800000000003</v>
          </cell>
          <cell r="AT4206">
            <v>42952.800000000003</v>
          </cell>
          <cell r="AU4206">
            <v>47624.15</v>
          </cell>
          <cell r="AV4206">
            <v>53495.35</v>
          </cell>
          <cell r="AW4206">
            <v>59311.55</v>
          </cell>
          <cell r="AX4206">
            <v>65235.75</v>
          </cell>
          <cell r="AY4206">
            <v>71718.350000000006</v>
          </cell>
          <cell r="AZ4206">
            <v>77950.75</v>
          </cell>
          <cell r="BA4206">
            <v>5816.2</v>
          </cell>
          <cell r="BB4206">
            <v>6232.3999999999942</v>
          </cell>
          <cell r="BC4206">
            <v>37906.800000000003</v>
          </cell>
          <cell r="BD4206">
            <v>0</v>
          </cell>
          <cell r="BE4206">
            <v>0</v>
          </cell>
          <cell r="BF4206">
            <v>0</v>
          </cell>
          <cell r="BG4206">
            <v>0</v>
          </cell>
          <cell r="BH4206">
            <v>0</v>
          </cell>
          <cell r="BI4206">
            <v>0</v>
          </cell>
          <cell r="BJ4206">
            <v>0</v>
          </cell>
          <cell r="BK4206">
            <v>0</v>
          </cell>
          <cell r="BL4206">
            <v>0</v>
          </cell>
        </row>
        <row r="4207">
          <cell r="B4207" t="str">
            <v>3.2.45.04.00001</v>
          </cell>
          <cell r="C4207" t="str">
            <v xml:space="preserve">DESPESAS DE VIAGENS                               </v>
          </cell>
          <cell r="D4207">
            <v>5</v>
          </cell>
          <cell r="E4207">
            <v>0</v>
          </cell>
          <cell r="F4207">
            <v>0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AO4207">
            <v>12250</v>
          </cell>
          <cell r="AP4207">
            <v>25723</v>
          </cell>
          <cell r="AQ4207">
            <v>29508</v>
          </cell>
          <cell r="AR4207">
            <v>33758.199999999997</v>
          </cell>
          <cell r="AS4207">
            <v>39167.800000000003</v>
          </cell>
          <cell r="AT4207">
            <v>42952.800000000003</v>
          </cell>
          <cell r="AU4207">
            <v>47624.15</v>
          </cell>
          <cell r="AV4207">
            <v>53495.35</v>
          </cell>
          <cell r="AW4207">
            <v>59311.55</v>
          </cell>
          <cell r="AX4207">
            <v>65235.75</v>
          </cell>
          <cell r="AY4207">
            <v>71718.350000000006</v>
          </cell>
          <cell r="AZ4207">
            <v>77950.75</v>
          </cell>
          <cell r="BA4207">
            <v>5816.2</v>
          </cell>
          <cell r="BB4207">
            <v>6232.3999999999942</v>
          </cell>
          <cell r="BC4207">
            <v>37906.800000000003</v>
          </cell>
          <cell r="BD4207">
            <v>0</v>
          </cell>
          <cell r="BE4207">
            <v>0</v>
          </cell>
          <cell r="BF4207">
            <v>0</v>
          </cell>
          <cell r="BG4207">
            <v>0</v>
          </cell>
          <cell r="BH4207">
            <v>0</v>
          </cell>
          <cell r="BI4207">
            <v>0</v>
          </cell>
          <cell r="BJ4207">
            <v>0</v>
          </cell>
          <cell r="BK4207">
            <v>0</v>
          </cell>
          <cell r="BL4207">
            <v>0</v>
          </cell>
        </row>
        <row r="4208">
          <cell r="B4208" t="str">
            <v>3.2.45.05</v>
          </cell>
          <cell r="C4208" t="str">
            <v xml:space="preserve">MULTAS DE TRANSITO                                </v>
          </cell>
          <cell r="D4208">
            <v>4</v>
          </cell>
          <cell r="E4208">
            <v>0</v>
          </cell>
          <cell r="F4208">
            <v>0</v>
          </cell>
          <cell r="G4208">
            <v>0</v>
          </cell>
          <cell r="H4208">
            <v>0</v>
          </cell>
          <cell r="I4208">
            <v>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-110.18</v>
          </cell>
          <cell r="T4208">
            <v>-84.15</v>
          </cell>
          <cell r="U4208">
            <v>-211.35</v>
          </cell>
          <cell r="V4208">
            <v>-211.35</v>
          </cell>
          <cell r="W4208">
            <v>-211.35</v>
          </cell>
          <cell r="X4208">
            <v>1099.5999999999999</v>
          </cell>
          <cell r="Y4208">
            <v>1525.2</v>
          </cell>
          <cell r="Z4208">
            <v>1610.32</v>
          </cell>
          <cell r="AA4208">
            <v>1678.41</v>
          </cell>
          <cell r="AB4208">
            <v>1678.41</v>
          </cell>
          <cell r="AC4208">
            <v>0</v>
          </cell>
          <cell r="AD4208">
            <v>0</v>
          </cell>
          <cell r="AE4208">
            <v>659.71</v>
          </cell>
          <cell r="AF4208">
            <v>659.71</v>
          </cell>
          <cell r="AG4208">
            <v>659.71</v>
          </cell>
          <cell r="AH4208">
            <v>659.71</v>
          </cell>
          <cell r="AI4208">
            <v>659.71</v>
          </cell>
          <cell r="AJ4208">
            <v>804.43</v>
          </cell>
          <cell r="AK4208">
            <v>804.43</v>
          </cell>
          <cell r="AL4208">
            <v>926.4</v>
          </cell>
          <cell r="AM4208">
            <v>926.4</v>
          </cell>
          <cell r="AN4208">
            <v>1079.6300000000001</v>
          </cell>
          <cell r="AO4208">
            <v>170.23</v>
          </cell>
          <cell r="AP4208">
            <v>255.34</v>
          </cell>
          <cell r="AQ4208">
            <v>340.45</v>
          </cell>
          <cell r="AR4208">
            <v>404.29</v>
          </cell>
          <cell r="AS4208">
            <v>595.82000000000005</v>
          </cell>
          <cell r="AT4208">
            <v>1370.38</v>
          </cell>
          <cell r="AU4208">
            <v>1268.6199999999999</v>
          </cell>
          <cell r="AV4208">
            <v>1370.38</v>
          </cell>
          <cell r="AW4208">
            <v>1370.38</v>
          </cell>
          <cell r="AX4208">
            <v>1497.19</v>
          </cell>
          <cell r="AY4208">
            <v>1497.19</v>
          </cell>
          <cell r="AZ4208">
            <v>1522.24</v>
          </cell>
          <cell r="BA4208">
            <v>0</v>
          </cell>
          <cell r="BB4208">
            <v>0</v>
          </cell>
          <cell r="BC4208">
            <v>0</v>
          </cell>
          <cell r="BD4208">
            <v>0</v>
          </cell>
          <cell r="BE4208">
            <v>0</v>
          </cell>
          <cell r="BF4208">
            <v>0</v>
          </cell>
          <cell r="BG4208">
            <v>0</v>
          </cell>
          <cell r="BH4208">
            <v>0</v>
          </cell>
          <cell r="BI4208">
            <v>0</v>
          </cell>
          <cell r="BJ4208">
            <v>0</v>
          </cell>
          <cell r="BK4208">
            <v>0</v>
          </cell>
          <cell r="BL4208">
            <v>0</v>
          </cell>
        </row>
        <row r="4209">
          <cell r="B4209" t="str">
            <v>3.2.45.05.00001</v>
          </cell>
          <cell r="C4209" t="str">
            <v xml:space="preserve">MULTAS DE TRANSITO                                </v>
          </cell>
          <cell r="D4209">
            <v>5</v>
          </cell>
          <cell r="E4209">
            <v>0</v>
          </cell>
          <cell r="F4209">
            <v>0</v>
          </cell>
          <cell r="G4209">
            <v>0</v>
          </cell>
          <cell r="H4209">
            <v>0</v>
          </cell>
          <cell r="I4209">
            <v>0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  <cell r="O4209">
            <v>0</v>
          </cell>
          <cell r="P4209">
            <v>0</v>
          </cell>
          <cell r="AO4209">
            <v>170.23</v>
          </cell>
          <cell r="AP4209">
            <v>255.34</v>
          </cell>
          <cell r="AQ4209">
            <v>340.45</v>
          </cell>
          <cell r="AR4209">
            <v>404.29</v>
          </cell>
          <cell r="AS4209">
            <v>595.82000000000005</v>
          </cell>
          <cell r="AT4209">
            <v>1370.38</v>
          </cell>
          <cell r="AU4209">
            <v>1268.6199999999999</v>
          </cell>
          <cell r="AV4209">
            <v>1370.38</v>
          </cell>
          <cell r="AW4209">
            <v>1370.38</v>
          </cell>
          <cell r="AX4209">
            <v>1497.19</v>
          </cell>
          <cell r="AY4209">
            <v>1497.19</v>
          </cell>
          <cell r="AZ4209">
            <v>1522.24</v>
          </cell>
          <cell r="BA4209">
            <v>0</v>
          </cell>
          <cell r="BB4209">
            <v>0</v>
          </cell>
          <cell r="BC4209">
            <v>0</v>
          </cell>
          <cell r="BD4209">
            <v>0</v>
          </cell>
          <cell r="BE4209">
            <v>0</v>
          </cell>
          <cell r="BF4209">
            <v>0</v>
          </cell>
          <cell r="BG4209">
            <v>0</v>
          </cell>
          <cell r="BH4209">
            <v>0</v>
          </cell>
          <cell r="BI4209">
            <v>0</v>
          </cell>
          <cell r="BJ4209">
            <v>0</v>
          </cell>
          <cell r="BK4209">
            <v>0</v>
          </cell>
          <cell r="BL4209">
            <v>0</v>
          </cell>
        </row>
        <row r="4210">
          <cell r="B4210" t="str">
            <v>3.2.45.06</v>
          </cell>
          <cell r="C4210" t="str">
            <v xml:space="preserve">INDENIZACOES                                      </v>
          </cell>
          <cell r="D4210">
            <v>4</v>
          </cell>
          <cell r="E4210">
            <v>0</v>
          </cell>
          <cell r="F4210">
            <v>0</v>
          </cell>
          <cell r="G4210">
            <v>0</v>
          </cell>
          <cell r="H4210">
            <v>0</v>
          </cell>
          <cell r="I4210">
            <v>0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>
            <v>0</v>
          </cell>
          <cell r="S4210">
            <v>0</v>
          </cell>
          <cell r="T4210">
            <v>0</v>
          </cell>
          <cell r="U4210">
            <v>192.6</v>
          </cell>
          <cell r="V4210">
            <v>192.6</v>
          </cell>
          <cell r="W4210">
            <v>192.6</v>
          </cell>
          <cell r="X4210">
            <v>192.6</v>
          </cell>
          <cell r="Y4210">
            <v>192.6</v>
          </cell>
          <cell r="Z4210">
            <v>192.6</v>
          </cell>
          <cell r="AA4210">
            <v>192.6</v>
          </cell>
          <cell r="AB4210">
            <v>192.6</v>
          </cell>
          <cell r="AC4210">
            <v>0</v>
          </cell>
          <cell r="AD4210">
            <v>0</v>
          </cell>
          <cell r="AE4210">
            <v>0</v>
          </cell>
          <cell r="AF4210">
            <v>198</v>
          </cell>
          <cell r="AG4210">
            <v>198</v>
          </cell>
          <cell r="AH4210">
            <v>198</v>
          </cell>
          <cell r="AI4210">
            <v>198</v>
          </cell>
          <cell r="AJ4210">
            <v>198</v>
          </cell>
          <cell r="AK4210">
            <v>198</v>
          </cell>
          <cell r="AL4210">
            <v>198</v>
          </cell>
          <cell r="AM4210">
            <v>198</v>
          </cell>
          <cell r="AN4210">
            <v>198</v>
          </cell>
          <cell r="AO4210">
            <v>0</v>
          </cell>
          <cell r="AP4210">
            <v>0</v>
          </cell>
          <cell r="AQ4210">
            <v>0</v>
          </cell>
          <cell r="AR4210">
            <v>0</v>
          </cell>
          <cell r="AS4210">
            <v>0</v>
          </cell>
          <cell r="AT4210">
            <v>0</v>
          </cell>
          <cell r="AU4210">
            <v>0</v>
          </cell>
          <cell r="AV4210">
            <v>0</v>
          </cell>
          <cell r="AW4210">
            <v>0</v>
          </cell>
          <cell r="AX4210">
            <v>0</v>
          </cell>
          <cell r="AY4210">
            <v>0</v>
          </cell>
          <cell r="AZ4210">
            <v>0</v>
          </cell>
          <cell r="BA4210">
            <v>0</v>
          </cell>
          <cell r="BB4210">
            <v>0</v>
          </cell>
          <cell r="BC4210">
            <v>0</v>
          </cell>
          <cell r="BD4210">
            <v>0</v>
          </cell>
          <cell r="BE4210">
            <v>0</v>
          </cell>
          <cell r="BF4210">
            <v>0</v>
          </cell>
          <cell r="BG4210">
            <v>0</v>
          </cell>
          <cell r="BH4210">
            <v>0</v>
          </cell>
          <cell r="BI4210">
            <v>0</v>
          </cell>
          <cell r="BJ4210">
            <v>0</v>
          </cell>
          <cell r="BK4210">
            <v>0</v>
          </cell>
          <cell r="BL4210">
            <v>0</v>
          </cell>
        </row>
        <row r="4211">
          <cell r="B4211" t="str">
            <v>3.2.45.06.00001</v>
          </cell>
          <cell r="C4211" t="str">
            <v xml:space="preserve">INDENIZACOES                                      </v>
          </cell>
          <cell r="D4211">
            <v>5</v>
          </cell>
          <cell r="E4211">
            <v>0</v>
          </cell>
          <cell r="F4211">
            <v>0</v>
          </cell>
          <cell r="G4211">
            <v>0</v>
          </cell>
          <cell r="H4211">
            <v>0</v>
          </cell>
          <cell r="I4211">
            <v>0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  <cell r="O4211">
            <v>0</v>
          </cell>
          <cell r="P4211">
            <v>0</v>
          </cell>
          <cell r="AO4211">
            <v>0</v>
          </cell>
          <cell r="AP4211">
            <v>0</v>
          </cell>
          <cell r="AQ4211">
            <v>0</v>
          </cell>
          <cell r="AR4211">
            <v>0</v>
          </cell>
          <cell r="AS4211">
            <v>0</v>
          </cell>
          <cell r="AT4211">
            <v>0</v>
          </cell>
          <cell r="AU4211">
            <v>0</v>
          </cell>
          <cell r="AV4211">
            <v>0</v>
          </cell>
          <cell r="AW4211">
            <v>0</v>
          </cell>
          <cell r="AX4211">
            <v>0</v>
          </cell>
          <cell r="AY4211">
            <v>0</v>
          </cell>
          <cell r="AZ4211">
            <v>0</v>
          </cell>
          <cell r="BA4211">
            <v>0</v>
          </cell>
          <cell r="BB4211">
            <v>0</v>
          </cell>
          <cell r="BC4211">
            <v>0</v>
          </cell>
          <cell r="BD4211">
            <v>0</v>
          </cell>
          <cell r="BE4211">
            <v>0</v>
          </cell>
          <cell r="BF4211">
            <v>0</v>
          </cell>
          <cell r="BG4211">
            <v>0</v>
          </cell>
          <cell r="BH4211">
            <v>0</v>
          </cell>
          <cell r="BI4211">
            <v>0</v>
          </cell>
          <cell r="BJ4211">
            <v>0</v>
          </cell>
          <cell r="BK4211">
            <v>0</v>
          </cell>
          <cell r="BL4211">
            <v>0</v>
          </cell>
        </row>
        <row r="4212">
          <cell r="B4212" t="str">
            <v>3.2.45.07</v>
          </cell>
          <cell r="C4212" t="str">
            <v xml:space="preserve">COMISSOES                                         </v>
          </cell>
          <cell r="D4212">
            <v>4</v>
          </cell>
          <cell r="E4212">
            <v>0</v>
          </cell>
          <cell r="F4212">
            <v>0</v>
          </cell>
          <cell r="G4212">
            <v>0</v>
          </cell>
          <cell r="H4212">
            <v>0</v>
          </cell>
          <cell r="I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  <cell r="O4212">
            <v>0</v>
          </cell>
          <cell r="P4212">
            <v>0</v>
          </cell>
          <cell r="Q4212">
            <v>0</v>
          </cell>
          <cell r="R4212">
            <v>0</v>
          </cell>
          <cell r="S4212">
            <v>0</v>
          </cell>
          <cell r="T4212">
            <v>0</v>
          </cell>
          <cell r="U4212">
            <v>0</v>
          </cell>
          <cell r="V4212">
            <v>0</v>
          </cell>
          <cell r="W4212">
            <v>0</v>
          </cell>
          <cell r="X4212">
            <v>0</v>
          </cell>
          <cell r="Y4212">
            <v>0</v>
          </cell>
          <cell r="Z4212">
            <v>2646.22</v>
          </cell>
          <cell r="AA4212">
            <v>2813.98</v>
          </cell>
          <cell r="AB4212">
            <v>2813.98</v>
          </cell>
          <cell r="AC4212">
            <v>0</v>
          </cell>
          <cell r="AD4212">
            <v>0</v>
          </cell>
          <cell r="AE4212">
            <v>0</v>
          </cell>
          <cell r="AF4212">
            <v>0</v>
          </cell>
          <cell r="AG4212">
            <v>0</v>
          </cell>
          <cell r="AH4212">
            <v>0</v>
          </cell>
          <cell r="AI4212">
            <v>2921.2</v>
          </cell>
          <cell r="AJ4212">
            <v>2921.2</v>
          </cell>
          <cell r="AK4212">
            <v>2921.2</v>
          </cell>
          <cell r="AL4212">
            <v>2921.2</v>
          </cell>
          <cell r="AM4212">
            <v>2921.2</v>
          </cell>
          <cell r="AN4212">
            <v>2921.2</v>
          </cell>
          <cell r="AO4212">
            <v>0</v>
          </cell>
          <cell r="AP4212">
            <v>0</v>
          </cell>
          <cell r="AQ4212">
            <v>0</v>
          </cell>
          <cell r="AR4212">
            <v>0</v>
          </cell>
          <cell r="AS4212">
            <v>0</v>
          </cell>
          <cell r="AT4212">
            <v>0</v>
          </cell>
          <cell r="AU4212">
            <v>0</v>
          </cell>
          <cell r="AV4212">
            <v>0</v>
          </cell>
          <cell r="AW4212">
            <v>0</v>
          </cell>
          <cell r="AX4212">
            <v>0</v>
          </cell>
          <cell r="AY4212">
            <v>0</v>
          </cell>
          <cell r="AZ4212">
            <v>0</v>
          </cell>
          <cell r="BA4212">
            <v>0</v>
          </cell>
          <cell r="BB4212">
            <v>0</v>
          </cell>
          <cell r="BC4212">
            <v>0</v>
          </cell>
          <cell r="BD4212">
            <v>0</v>
          </cell>
          <cell r="BE4212">
            <v>0</v>
          </cell>
          <cell r="BF4212">
            <v>0</v>
          </cell>
          <cell r="BG4212">
            <v>0</v>
          </cell>
          <cell r="BH4212">
            <v>0</v>
          </cell>
          <cell r="BI4212">
            <v>0</v>
          </cell>
          <cell r="BJ4212">
            <v>0</v>
          </cell>
          <cell r="BK4212">
            <v>0</v>
          </cell>
          <cell r="BL4212">
            <v>0</v>
          </cell>
        </row>
        <row r="4213">
          <cell r="B4213" t="str">
            <v>3.2.45.07.00001</v>
          </cell>
          <cell r="C4213" t="str">
            <v xml:space="preserve">COMISSOES                                         </v>
          </cell>
          <cell r="D4213">
            <v>5</v>
          </cell>
          <cell r="E4213">
            <v>0</v>
          </cell>
          <cell r="F4213">
            <v>0</v>
          </cell>
          <cell r="G4213">
            <v>0</v>
          </cell>
          <cell r="H4213">
            <v>0</v>
          </cell>
          <cell r="I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  <cell r="O4213">
            <v>0</v>
          </cell>
          <cell r="P4213">
            <v>0</v>
          </cell>
          <cell r="AO4213">
            <v>0</v>
          </cell>
          <cell r="AP4213">
            <v>0</v>
          </cell>
          <cell r="AQ4213">
            <v>0</v>
          </cell>
          <cell r="AR4213">
            <v>0</v>
          </cell>
          <cell r="AS4213">
            <v>0</v>
          </cell>
          <cell r="AT4213">
            <v>0</v>
          </cell>
          <cell r="AU4213">
            <v>0</v>
          </cell>
          <cell r="AV4213">
            <v>0</v>
          </cell>
          <cell r="AW4213">
            <v>0</v>
          </cell>
          <cell r="AX4213">
            <v>0</v>
          </cell>
          <cell r="AY4213">
            <v>0</v>
          </cell>
          <cell r="AZ4213">
            <v>0</v>
          </cell>
          <cell r="BA4213">
            <v>0</v>
          </cell>
          <cell r="BB4213">
            <v>0</v>
          </cell>
          <cell r="BC4213">
            <v>0</v>
          </cell>
          <cell r="BD4213">
            <v>0</v>
          </cell>
          <cell r="BE4213">
            <v>0</v>
          </cell>
          <cell r="BF4213">
            <v>0</v>
          </cell>
          <cell r="BG4213">
            <v>0</v>
          </cell>
          <cell r="BH4213">
            <v>0</v>
          </cell>
          <cell r="BI4213">
            <v>0</v>
          </cell>
          <cell r="BJ4213">
            <v>0</v>
          </cell>
          <cell r="BK4213">
            <v>0</v>
          </cell>
          <cell r="BL4213">
            <v>0</v>
          </cell>
        </row>
        <row r="4214">
          <cell r="B4214" t="str">
            <v>3.2.45.08</v>
          </cell>
          <cell r="C4214" t="str">
            <v xml:space="preserve">CARGA E DESCARGA PRODUTOS                         </v>
          </cell>
          <cell r="D4214">
            <v>4</v>
          </cell>
          <cell r="E4214">
            <v>0</v>
          </cell>
          <cell r="F4214">
            <v>0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>
            <v>0</v>
          </cell>
          <cell r="S4214">
            <v>0</v>
          </cell>
          <cell r="T4214">
            <v>0</v>
          </cell>
          <cell r="U4214">
            <v>0</v>
          </cell>
          <cell r="V4214">
            <v>0</v>
          </cell>
          <cell r="W4214">
            <v>0</v>
          </cell>
          <cell r="X4214">
            <v>0</v>
          </cell>
          <cell r="Y4214">
            <v>0</v>
          </cell>
          <cell r="Z4214">
            <v>0</v>
          </cell>
          <cell r="AA4214">
            <v>525</v>
          </cell>
          <cell r="AB4214">
            <v>525</v>
          </cell>
          <cell r="AC4214">
            <v>0</v>
          </cell>
          <cell r="AD4214">
            <v>0</v>
          </cell>
          <cell r="AE4214">
            <v>371.8</v>
          </cell>
          <cell r="AF4214">
            <v>371.8</v>
          </cell>
          <cell r="AG4214">
            <v>371.8</v>
          </cell>
          <cell r="AH4214">
            <v>371.8</v>
          </cell>
          <cell r="AI4214">
            <v>371.8</v>
          </cell>
          <cell r="AJ4214">
            <v>371.8</v>
          </cell>
          <cell r="AK4214">
            <v>371.8</v>
          </cell>
          <cell r="AL4214">
            <v>371.8</v>
          </cell>
          <cell r="AM4214">
            <v>371.8</v>
          </cell>
          <cell r="AN4214">
            <v>371.8</v>
          </cell>
          <cell r="AO4214">
            <v>0</v>
          </cell>
          <cell r="AP4214">
            <v>0</v>
          </cell>
          <cell r="AQ4214">
            <v>0</v>
          </cell>
          <cell r="AR4214">
            <v>0</v>
          </cell>
          <cell r="AS4214">
            <v>2874</v>
          </cell>
          <cell r="AT4214">
            <v>4110.55</v>
          </cell>
          <cell r="AU4214">
            <v>4110.55</v>
          </cell>
          <cell r="AV4214">
            <v>4110.55</v>
          </cell>
          <cell r="AW4214">
            <v>4110.55</v>
          </cell>
          <cell r="AX4214">
            <v>4110.55</v>
          </cell>
          <cell r="AY4214">
            <v>4110.55</v>
          </cell>
          <cell r="AZ4214">
            <v>4110.55</v>
          </cell>
          <cell r="BA4214">
            <v>0</v>
          </cell>
          <cell r="BB4214">
            <v>0</v>
          </cell>
          <cell r="BC4214">
            <v>0</v>
          </cell>
          <cell r="BD4214">
            <v>0</v>
          </cell>
          <cell r="BE4214">
            <v>0</v>
          </cell>
          <cell r="BF4214">
            <v>0</v>
          </cell>
          <cell r="BG4214">
            <v>0</v>
          </cell>
          <cell r="BH4214">
            <v>0</v>
          </cell>
          <cell r="BI4214">
            <v>0</v>
          </cell>
          <cell r="BJ4214">
            <v>0</v>
          </cell>
          <cell r="BK4214">
            <v>0</v>
          </cell>
          <cell r="BL4214">
            <v>0</v>
          </cell>
        </row>
        <row r="4215">
          <cell r="B4215" t="str">
            <v>3.2.45.08.00001</v>
          </cell>
          <cell r="C4215" t="str">
            <v xml:space="preserve">CARGA E DESCARGA PRODUTOS                         </v>
          </cell>
          <cell r="D4215">
            <v>5</v>
          </cell>
          <cell r="E4215">
            <v>0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  <cell r="O4215">
            <v>0</v>
          </cell>
          <cell r="P4215">
            <v>0</v>
          </cell>
          <cell r="AO4215">
            <v>0</v>
          </cell>
          <cell r="AP4215">
            <v>0</v>
          </cell>
          <cell r="AQ4215">
            <v>0</v>
          </cell>
          <cell r="AR4215">
            <v>0</v>
          </cell>
          <cell r="AS4215">
            <v>2874</v>
          </cell>
          <cell r="AT4215">
            <v>4110.55</v>
          </cell>
          <cell r="AU4215">
            <v>4110.55</v>
          </cell>
          <cell r="AV4215">
            <v>4110.55</v>
          </cell>
          <cell r="AW4215">
            <v>4110.55</v>
          </cell>
          <cell r="AX4215">
            <v>4110.55</v>
          </cell>
          <cell r="AY4215">
            <v>4110.55</v>
          </cell>
          <cell r="AZ4215">
            <v>4110.55</v>
          </cell>
          <cell r="BA4215">
            <v>0</v>
          </cell>
          <cell r="BB4215">
            <v>0</v>
          </cell>
          <cell r="BC4215">
            <v>0</v>
          </cell>
          <cell r="BD4215">
            <v>0</v>
          </cell>
          <cell r="BE4215">
            <v>0</v>
          </cell>
          <cell r="BF4215">
            <v>0</v>
          </cell>
          <cell r="BG4215">
            <v>0</v>
          </cell>
          <cell r="BH4215">
            <v>0</v>
          </cell>
          <cell r="BI4215">
            <v>0</v>
          </cell>
          <cell r="BJ4215">
            <v>0</v>
          </cell>
          <cell r="BK4215">
            <v>0</v>
          </cell>
          <cell r="BL4215">
            <v>0</v>
          </cell>
        </row>
        <row r="4216">
          <cell r="B4216" t="str">
            <v>3.2.45.12</v>
          </cell>
          <cell r="C4216" t="str">
            <v>UNIFORMES</v>
          </cell>
          <cell r="D4216">
            <v>4</v>
          </cell>
          <cell r="E4216">
            <v>0</v>
          </cell>
          <cell r="F4216">
            <v>0</v>
          </cell>
          <cell r="G4216">
            <v>0</v>
          </cell>
          <cell r="H4216">
            <v>0</v>
          </cell>
          <cell r="I4216">
            <v>0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  <cell r="O4216">
            <v>0</v>
          </cell>
          <cell r="P4216">
            <v>0</v>
          </cell>
          <cell r="Q4216">
            <v>0</v>
          </cell>
          <cell r="R4216">
            <v>0</v>
          </cell>
          <cell r="S4216">
            <v>0</v>
          </cell>
          <cell r="T4216">
            <v>0</v>
          </cell>
          <cell r="U4216">
            <v>0</v>
          </cell>
          <cell r="V4216">
            <v>0</v>
          </cell>
          <cell r="W4216">
            <v>0</v>
          </cell>
          <cell r="X4216">
            <v>0</v>
          </cell>
          <cell r="Y4216">
            <v>0</v>
          </cell>
          <cell r="Z4216">
            <v>0</v>
          </cell>
          <cell r="AA4216">
            <v>0</v>
          </cell>
          <cell r="AB4216">
            <v>0</v>
          </cell>
          <cell r="AC4216">
            <v>0</v>
          </cell>
          <cell r="AD4216">
            <v>300</v>
          </cell>
          <cell r="AE4216">
            <v>368</v>
          </cell>
          <cell r="AF4216">
            <v>368</v>
          </cell>
          <cell r="AG4216">
            <v>368</v>
          </cell>
          <cell r="AH4216">
            <v>368</v>
          </cell>
          <cell r="AI4216">
            <v>368</v>
          </cell>
          <cell r="AJ4216">
            <v>368</v>
          </cell>
          <cell r="AK4216">
            <v>368</v>
          </cell>
          <cell r="AL4216">
            <v>368</v>
          </cell>
          <cell r="AM4216">
            <v>368</v>
          </cell>
          <cell r="AN4216">
            <v>368</v>
          </cell>
          <cell r="BA4216">
            <v>0</v>
          </cell>
          <cell r="BB4216">
            <v>0</v>
          </cell>
          <cell r="BC4216">
            <v>0</v>
          </cell>
          <cell r="BD4216">
            <v>0</v>
          </cell>
          <cell r="BE4216">
            <v>0</v>
          </cell>
          <cell r="BF4216">
            <v>0</v>
          </cell>
          <cell r="BG4216">
            <v>0</v>
          </cell>
          <cell r="BH4216">
            <v>0</v>
          </cell>
          <cell r="BI4216">
            <v>0</v>
          </cell>
          <cell r="BJ4216">
            <v>0</v>
          </cell>
          <cell r="BK4216">
            <v>0</v>
          </cell>
          <cell r="BL4216">
            <v>0</v>
          </cell>
        </row>
        <row r="4217">
          <cell r="B4217" t="str">
            <v>3.2.45.09</v>
          </cell>
          <cell r="C4217" t="str">
            <v xml:space="preserve">TAXAS E EMOLUMENTOS                               </v>
          </cell>
          <cell r="D4217">
            <v>4</v>
          </cell>
          <cell r="E4217">
            <v>0</v>
          </cell>
          <cell r="F4217">
            <v>0</v>
          </cell>
          <cell r="G4217">
            <v>0</v>
          </cell>
          <cell r="H4217">
            <v>0</v>
          </cell>
          <cell r="I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AO4217">
            <v>0</v>
          </cell>
          <cell r="AP4217">
            <v>0</v>
          </cell>
          <cell r="AQ4217">
            <v>0</v>
          </cell>
          <cell r="AR4217">
            <v>0</v>
          </cell>
          <cell r="AS4217">
            <v>0</v>
          </cell>
          <cell r="AT4217">
            <v>0</v>
          </cell>
          <cell r="AU4217">
            <v>0</v>
          </cell>
          <cell r="AV4217">
            <v>0</v>
          </cell>
          <cell r="AW4217">
            <v>0</v>
          </cell>
          <cell r="AX4217">
            <v>140</v>
          </cell>
          <cell r="AY4217">
            <v>140</v>
          </cell>
          <cell r="AZ4217">
            <v>140</v>
          </cell>
          <cell r="BA4217">
            <v>0</v>
          </cell>
          <cell r="BB4217">
            <v>0</v>
          </cell>
          <cell r="BC4217">
            <v>0</v>
          </cell>
          <cell r="BD4217">
            <v>0</v>
          </cell>
          <cell r="BE4217">
            <v>0</v>
          </cell>
          <cell r="BF4217">
            <v>0</v>
          </cell>
          <cell r="BG4217">
            <v>0</v>
          </cell>
          <cell r="BH4217">
            <v>0</v>
          </cell>
          <cell r="BI4217">
            <v>0</v>
          </cell>
          <cell r="BJ4217">
            <v>0</v>
          </cell>
          <cell r="BK4217">
            <v>0</v>
          </cell>
          <cell r="BL4217">
            <v>0</v>
          </cell>
        </row>
        <row r="4218">
          <cell r="B4218" t="str">
            <v>3.2.45.09.00001</v>
          </cell>
          <cell r="C4218" t="str">
            <v xml:space="preserve">TAXAS E EMOLUMENTOS                               </v>
          </cell>
          <cell r="D4218">
            <v>5</v>
          </cell>
          <cell r="E4218">
            <v>0</v>
          </cell>
          <cell r="F4218">
            <v>0</v>
          </cell>
          <cell r="G4218">
            <v>0</v>
          </cell>
          <cell r="H4218">
            <v>0</v>
          </cell>
          <cell r="I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  <cell r="O4218">
            <v>0</v>
          </cell>
          <cell r="P4218">
            <v>0</v>
          </cell>
          <cell r="AO4218">
            <v>0</v>
          </cell>
          <cell r="AP4218">
            <v>0</v>
          </cell>
          <cell r="AQ4218">
            <v>0</v>
          </cell>
          <cell r="AR4218">
            <v>0</v>
          </cell>
          <cell r="AS4218">
            <v>0</v>
          </cell>
          <cell r="AT4218">
            <v>0</v>
          </cell>
          <cell r="AU4218">
            <v>0</v>
          </cell>
          <cell r="AV4218">
            <v>0</v>
          </cell>
          <cell r="AW4218">
            <v>0</v>
          </cell>
          <cell r="AX4218">
            <v>140</v>
          </cell>
          <cell r="AY4218">
            <v>140</v>
          </cell>
          <cell r="AZ4218">
            <v>140</v>
          </cell>
          <cell r="BA4218">
            <v>0</v>
          </cell>
          <cell r="BB4218">
            <v>0</v>
          </cell>
          <cell r="BC4218">
            <v>0</v>
          </cell>
          <cell r="BD4218">
            <v>0</v>
          </cell>
          <cell r="BE4218">
            <v>0</v>
          </cell>
          <cell r="BF4218">
            <v>0</v>
          </cell>
          <cell r="BG4218">
            <v>0</v>
          </cell>
          <cell r="BH4218">
            <v>0</v>
          </cell>
          <cell r="BI4218">
            <v>0</v>
          </cell>
          <cell r="BJ4218">
            <v>0</v>
          </cell>
          <cell r="BK4218">
            <v>0</v>
          </cell>
          <cell r="BL4218">
            <v>0</v>
          </cell>
        </row>
        <row r="4219">
          <cell r="B4219" t="str">
            <v>3.2.45.10</v>
          </cell>
          <cell r="C4219" t="str">
            <v xml:space="preserve">DESPESAS PROCESSO MOACIR                          </v>
          </cell>
          <cell r="D4219">
            <v>4</v>
          </cell>
          <cell r="E4219">
            <v>0</v>
          </cell>
          <cell r="F4219">
            <v>0</v>
          </cell>
          <cell r="G4219">
            <v>0</v>
          </cell>
          <cell r="H4219">
            <v>0</v>
          </cell>
          <cell r="I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  <cell r="O4219">
            <v>0</v>
          </cell>
          <cell r="P4219">
            <v>0</v>
          </cell>
          <cell r="AO4219">
            <v>34800</v>
          </cell>
          <cell r="AP4219">
            <v>61500.51</v>
          </cell>
          <cell r="AQ4219">
            <v>61500.51</v>
          </cell>
          <cell r="AR4219">
            <v>61500.51</v>
          </cell>
          <cell r="AS4219">
            <v>61500.51</v>
          </cell>
          <cell r="AT4219">
            <v>61500.51</v>
          </cell>
          <cell r="AU4219">
            <v>61500.51</v>
          </cell>
          <cell r="AV4219">
            <v>61500.51</v>
          </cell>
          <cell r="AW4219">
            <v>70820.509999999995</v>
          </cell>
          <cell r="AX4219">
            <v>70820.509999999995</v>
          </cell>
          <cell r="AY4219">
            <v>70820.509999999995</v>
          </cell>
          <cell r="AZ4219">
            <v>70820.509999999995</v>
          </cell>
          <cell r="BA4219">
            <v>0</v>
          </cell>
          <cell r="BB4219">
            <v>0</v>
          </cell>
          <cell r="BC4219">
            <v>0</v>
          </cell>
          <cell r="BD4219">
            <v>0</v>
          </cell>
          <cell r="BE4219">
            <v>0</v>
          </cell>
          <cell r="BF4219">
            <v>0</v>
          </cell>
          <cell r="BG4219">
            <v>0</v>
          </cell>
          <cell r="BH4219">
            <v>0</v>
          </cell>
          <cell r="BI4219">
            <v>0</v>
          </cell>
          <cell r="BJ4219">
            <v>0</v>
          </cell>
          <cell r="BK4219">
            <v>0</v>
          </cell>
          <cell r="BL4219">
            <v>0</v>
          </cell>
        </row>
        <row r="4220">
          <cell r="B4220" t="str">
            <v>3.2.45.10.00001</v>
          </cell>
          <cell r="C4220" t="str">
            <v xml:space="preserve">DESPESAS PROCESSO MOACIR                          </v>
          </cell>
          <cell r="D4220">
            <v>5</v>
          </cell>
          <cell r="E4220">
            <v>0</v>
          </cell>
          <cell r="F4220">
            <v>0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  <cell r="O4220">
            <v>0</v>
          </cell>
          <cell r="P4220">
            <v>0</v>
          </cell>
          <cell r="AO4220">
            <v>34800</v>
          </cell>
          <cell r="AP4220">
            <v>61500.51</v>
          </cell>
          <cell r="AQ4220">
            <v>61500.51</v>
          </cell>
          <cell r="AR4220">
            <v>61500.51</v>
          </cell>
          <cell r="AS4220">
            <v>61500.51</v>
          </cell>
          <cell r="AT4220">
            <v>61500.51</v>
          </cell>
          <cell r="AU4220">
            <v>61500.51</v>
          </cell>
          <cell r="AV4220">
            <v>61500.51</v>
          </cell>
          <cell r="AW4220">
            <v>70820.509999999995</v>
          </cell>
          <cell r="AX4220">
            <v>70820.509999999995</v>
          </cell>
          <cell r="AY4220">
            <v>70820.509999999995</v>
          </cell>
          <cell r="AZ4220">
            <v>70820.509999999995</v>
          </cell>
          <cell r="BA4220">
            <v>0</v>
          </cell>
          <cell r="BB4220">
            <v>0</v>
          </cell>
          <cell r="BC4220">
            <v>0</v>
          </cell>
          <cell r="BD4220">
            <v>0</v>
          </cell>
          <cell r="BE4220">
            <v>0</v>
          </cell>
          <cell r="BF4220">
            <v>0</v>
          </cell>
          <cell r="BG4220">
            <v>0</v>
          </cell>
          <cell r="BH4220">
            <v>0</v>
          </cell>
          <cell r="BI4220">
            <v>0</v>
          </cell>
          <cell r="BJ4220">
            <v>0</v>
          </cell>
          <cell r="BK4220">
            <v>0</v>
          </cell>
          <cell r="BL4220">
            <v>0</v>
          </cell>
        </row>
        <row r="4221">
          <cell r="B4221" t="str">
            <v>3.2.45.11</v>
          </cell>
          <cell r="C4221" t="str">
            <v xml:space="preserve">CURSOS E TREINAMENTOS                             </v>
          </cell>
          <cell r="D4221">
            <v>4</v>
          </cell>
          <cell r="E4221">
            <v>0</v>
          </cell>
          <cell r="F4221">
            <v>0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  <cell r="O4221">
            <v>0</v>
          </cell>
          <cell r="P4221">
            <v>0</v>
          </cell>
          <cell r="AO4221">
            <v>0</v>
          </cell>
          <cell r="AP4221">
            <v>0</v>
          </cell>
          <cell r="AQ4221">
            <v>0</v>
          </cell>
          <cell r="AR4221">
            <v>0</v>
          </cell>
          <cell r="AS4221">
            <v>0</v>
          </cell>
          <cell r="AT4221">
            <v>0</v>
          </cell>
          <cell r="AU4221">
            <v>0</v>
          </cell>
          <cell r="AV4221">
            <v>0</v>
          </cell>
          <cell r="AW4221">
            <v>0</v>
          </cell>
          <cell r="AX4221">
            <v>0</v>
          </cell>
          <cell r="AY4221">
            <v>0</v>
          </cell>
          <cell r="AZ4221">
            <v>0</v>
          </cell>
          <cell r="BA4221">
            <v>0</v>
          </cell>
          <cell r="BB4221">
            <v>0</v>
          </cell>
          <cell r="BC4221">
            <v>0</v>
          </cell>
          <cell r="BD4221">
            <v>0</v>
          </cell>
          <cell r="BE4221">
            <v>0</v>
          </cell>
          <cell r="BF4221">
            <v>0</v>
          </cell>
          <cell r="BG4221">
            <v>0</v>
          </cell>
          <cell r="BH4221">
            <v>0</v>
          </cell>
          <cell r="BI4221">
            <v>0</v>
          </cell>
          <cell r="BJ4221">
            <v>0</v>
          </cell>
          <cell r="BK4221">
            <v>0</v>
          </cell>
          <cell r="BL4221">
            <v>0</v>
          </cell>
        </row>
        <row r="4222">
          <cell r="B4222" t="str">
            <v>3.2.45.11.00001</v>
          </cell>
          <cell r="C4222" t="str">
            <v xml:space="preserve">CURSOS E TREINAMENTOS                             </v>
          </cell>
          <cell r="D4222">
            <v>5</v>
          </cell>
          <cell r="E4222">
            <v>0</v>
          </cell>
          <cell r="F4222">
            <v>0</v>
          </cell>
          <cell r="G4222">
            <v>0</v>
          </cell>
          <cell r="H4222">
            <v>0</v>
          </cell>
          <cell r="I4222">
            <v>0</v>
          </cell>
          <cell r="J4222">
            <v>0</v>
          </cell>
          <cell r="K4222">
            <v>0</v>
          </cell>
          <cell r="L4222">
            <v>0</v>
          </cell>
          <cell r="M4222">
            <v>0</v>
          </cell>
          <cell r="N4222">
            <v>0</v>
          </cell>
          <cell r="O4222">
            <v>0</v>
          </cell>
          <cell r="P4222">
            <v>0</v>
          </cell>
          <cell r="AO4222">
            <v>0</v>
          </cell>
          <cell r="AP4222">
            <v>0</v>
          </cell>
          <cell r="AQ4222">
            <v>0</v>
          </cell>
          <cell r="AR4222">
            <v>0</v>
          </cell>
          <cell r="AS4222">
            <v>0</v>
          </cell>
          <cell r="AT4222">
            <v>0</v>
          </cell>
          <cell r="AU4222">
            <v>0</v>
          </cell>
          <cell r="AV4222">
            <v>0</v>
          </cell>
          <cell r="AW4222">
            <v>0</v>
          </cell>
          <cell r="AX4222">
            <v>0</v>
          </cell>
          <cell r="AY4222">
            <v>0</v>
          </cell>
          <cell r="AZ4222">
            <v>0</v>
          </cell>
          <cell r="BA4222">
            <v>0</v>
          </cell>
          <cell r="BB4222">
            <v>0</v>
          </cell>
          <cell r="BC4222">
            <v>0</v>
          </cell>
          <cell r="BD4222">
            <v>0</v>
          </cell>
          <cell r="BE4222">
            <v>0</v>
          </cell>
          <cell r="BF4222">
            <v>0</v>
          </cell>
          <cell r="BG4222">
            <v>0</v>
          </cell>
          <cell r="BH4222">
            <v>0</v>
          </cell>
          <cell r="BI4222">
            <v>0</v>
          </cell>
          <cell r="BJ4222">
            <v>0</v>
          </cell>
          <cell r="BK4222">
            <v>0</v>
          </cell>
          <cell r="BL4222">
            <v>0</v>
          </cell>
        </row>
        <row r="4223">
          <cell r="A4223">
            <v>70</v>
          </cell>
          <cell r="B4223" t="str">
            <v>3.2.50</v>
          </cell>
          <cell r="C4223" t="str">
            <v xml:space="preserve">DESPESAS FINANCEIRAS                              </v>
          </cell>
          <cell r="D4223">
            <v>3</v>
          </cell>
          <cell r="E4223">
            <v>0</v>
          </cell>
          <cell r="F4223">
            <v>0</v>
          </cell>
          <cell r="G4223">
            <v>0</v>
          </cell>
          <cell r="H4223">
            <v>0</v>
          </cell>
          <cell r="I4223">
            <v>0</v>
          </cell>
          <cell r="J4223">
            <v>0</v>
          </cell>
          <cell r="K4223">
            <v>0</v>
          </cell>
          <cell r="L4223">
            <v>0</v>
          </cell>
          <cell r="M4223">
            <v>0</v>
          </cell>
          <cell r="N4223">
            <v>0</v>
          </cell>
          <cell r="O4223">
            <v>0</v>
          </cell>
          <cell r="P4223">
            <v>0</v>
          </cell>
          <cell r="Q4223">
            <v>1812507.14</v>
          </cell>
          <cell r="R4223">
            <v>8862075.9299999997</v>
          </cell>
          <cell r="S4223">
            <v>19726704.18</v>
          </cell>
          <cell r="T4223">
            <v>24073888.57</v>
          </cell>
          <cell r="U4223">
            <v>35640437.049999997</v>
          </cell>
          <cell r="V4223">
            <v>35607414.380000003</v>
          </cell>
          <cell r="W4223">
            <v>43581741.43</v>
          </cell>
          <cell r="X4223">
            <v>50571029.270000003</v>
          </cell>
          <cell r="Y4223">
            <v>59343737.390000001</v>
          </cell>
          <cell r="Z4223">
            <v>64625722.149999999</v>
          </cell>
          <cell r="AA4223">
            <v>70249632.650000006</v>
          </cell>
          <cell r="AB4223">
            <v>77932279.529999986</v>
          </cell>
          <cell r="AC4223">
            <v>6317896.2999999998</v>
          </cell>
          <cell r="AD4223">
            <v>7165200.0700000003</v>
          </cell>
          <cell r="AE4223">
            <v>9499457.5999999996</v>
          </cell>
          <cell r="AF4223">
            <v>13702197.800000001</v>
          </cell>
          <cell r="AG4223">
            <v>21868693.859999999</v>
          </cell>
          <cell r="AH4223">
            <v>37515479.369999997</v>
          </cell>
          <cell r="AI4223">
            <v>63457728.310000002</v>
          </cell>
          <cell r="AJ4223">
            <v>69309301.400000006</v>
          </cell>
          <cell r="AK4223">
            <v>128084868.85000001</v>
          </cell>
          <cell r="AL4223">
            <v>130082912.51000001</v>
          </cell>
          <cell r="AM4223">
            <v>131614640.86</v>
          </cell>
          <cell r="AN4223">
            <v>90716647.599999994</v>
          </cell>
          <cell r="AO4223">
            <v>2169150.87</v>
          </cell>
          <cell r="AP4223">
            <v>6481625.8600000003</v>
          </cell>
          <cell r="AQ4223">
            <v>14533548.119999999</v>
          </cell>
          <cell r="AR4223">
            <v>32024069.149999999</v>
          </cell>
          <cell r="AS4223">
            <v>39852569.090000004</v>
          </cell>
          <cell r="AT4223">
            <v>46321998.460000001</v>
          </cell>
          <cell r="AU4223">
            <v>54203383.119999997</v>
          </cell>
          <cell r="AV4223">
            <v>57918010.280000001</v>
          </cell>
          <cell r="AW4223">
            <v>63673287.329999998</v>
          </cell>
          <cell r="AX4223">
            <v>78503773.719999999</v>
          </cell>
          <cell r="AY4223">
            <v>89787929.359999999</v>
          </cell>
          <cell r="AZ4223">
            <v>96236494.319999993</v>
          </cell>
          <cell r="BA4223">
            <v>9671855.1000000089</v>
          </cell>
          <cell r="BB4223">
            <v>12128818.99000001</v>
          </cell>
          <cell r="BC4223">
            <v>15270857.200000003</v>
          </cell>
          <cell r="BD4223">
            <v>0</v>
          </cell>
          <cell r="BE4223">
            <v>0</v>
          </cell>
          <cell r="BF4223">
            <v>0</v>
          </cell>
          <cell r="BG4223">
            <v>0</v>
          </cell>
          <cell r="BH4223">
            <v>0</v>
          </cell>
          <cell r="BI4223">
            <v>0</v>
          </cell>
          <cell r="BJ4223">
            <v>0</v>
          </cell>
          <cell r="BK4223">
            <v>0</v>
          </cell>
          <cell r="BL4223">
            <v>0</v>
          </cell>
        </row>
        <row r="4224">
          <cell r="B4224" t="str">
            <v>3.2.50.01</v>
          </cell>
          <cell r="C4224" t="str">
            <v xml:space="preserve">JUROS DE MORA                                     </v>
          </cell>
          <cell r="D4224">
            <v>4</v>
          </cell>
          <cell r="E4224">
            <v>0</v>
          </cell>
          <cell r="F4224">
            <v>0</v>
          </cell>
          <cell r="G4224">
            <v>0</v>
          </cell>
          <cell r="H4224">
            <v>0</v>
          </cell>
          <cell r="I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  <cell r="O4224">
            <v>0</v>
          </cell>
          <cell r="P4224">
            <v>0</v>
          </cell>
          <cell r="Q4224">
            <v>16520.05</v>
          </cell>
          <cell r="R4224">
            <v>21522.95</v>
          </cell>
          <cell r="S4224">
            <v>265889.56</v>
          </cell>
          <cell r="T4224">
            <v>267469.96999999997</v>
          </cell>
          <cell r="U4224">
            <v>313746.96000000002</v>
          </cell>
          <cell r="V4224">
            <v>320603.74</v>
          </cell>
          <cell r="W4224">
            <v>320698.43</v>
          </cell>
          <cell r="X4224">
            <v>320936.25</v>
          </cell>
          <cell r="Y4224">
            <v>1168102.55</v>
          </cell>
          <cell r="Z4224">
            <v>1416527.75</v>
          </cell>
          <cell r="AA4224">
            <v>1822753.9</v>
          </cell>
          <cell r="AB4224">
            <v>2240987.0699999998</v>
          </cell>
          <cell r="AC4224">
            <v>381587.48</v>
          </cell>
          <cell r="AD4224">
            <v>706464.56</v>
          </cell>
          <cell r="AE4224">
            <v>1086933.8500000001</v>
          </cell>
          <cell r="AF4224">
            <v>1537777.87</v>
          </cell>
          <cell r="AG4224">
            <v>1952055.84</v>
          </cell>
          <cell r="AH4224">
            <v>2231969.56</v>
          </cell>
          <cell r="AI4224">
            <v>2714167.24</v>
          </cell>
          <cell r="AJ4224">
            <v>3159614.74</v>
          </cell>
          <cell r="AK4224">
            <v>3752399.17</v>
          </cell>
          <cell r="AL4224">
            <v>4400020.76</v>
          </cell>
          <cell r="AM4224">
            <v>4662909.38</v>
          </cell>
          <cell r="AN4224">
            <v>5088638.79</v>
          </cell>
          <cell r="AO4224">
            <v>1094.78</v>
          </cell>
          <cell r="AP4224">
            <v>1636.88</v>
          </cell>
          <cell r="AQ4224">
            <v>1782.96</v>
          </cell>
          <cell r="AR4224">
            <v>7192.81</v>
          </cell>
          <cell r="AS4224">
            <v>10076.31</v>
          </cell>
          <cell r="AT4224">
            <v>925193.78</v>
          </cell>
          <cell r="AU4224">
            <v>930575.57</v>
          </cell>
          <cell r="AV4224">
            <v>945917.87</v>
          </cell>
          <cell r="AW4224">
            <v>968849.4</v>
          </cell>
          <cell r="AX4224">
            <v>972582.47</v>
          </cell>
          <cell r="AY4224">
            <v>980530.24</v>
          </cell>
          <cell r="AZ4224">
            <v>1002066.63</v>
          </cell>
          <cell r="BA4224">
            <v>3440.0799999999581</v>
          </cell>
          <cell r="BB4224">
            <v>5920.5799999999581</v>
          </cell>
          <cell r="BC4224">
            <v>10965.38</v>
          </cell>
          <cell r="BD4224">
            <v>0</v>
          </cell>
          <cell r="BE4224">
            <v>0</v>
          </cell>
          <cell r="BF4224">
            <v>0</v>
          </cell>
          <cell r="BG4224">
            <v>0</v>
          </cell>
          <cell r="BH4224">
            <v>0</v>
          </cell>
          <cell r="BI4224">
            <v>0</v>
          </cell>
          <cell r="BJ4224">
            <v>0</v>
          </cell>
          <cell r="BK4224">
            <v>0</v>
          </cell>
          <cell r="BL4224">
            <v>0</v>
          </cell>
        </row>
        <row r="4225">
          <cell r="B4225" t="str">
            <v>3.2.50.01.00001</v>
          </cell>
          <cell r="C4225" t="str">
            <v xml:space="preserve">JUROS DE MORA                                     </v>
          </cell>
          <cell r="D4225">
            <v>5</v>
          </cell>
          <cell r="E4225">
            <v>0</v>
          </cell>
          <cell r="F4225">
            <v>0</v>
          </cell>
          <cell r="G4225">
            <v>0</v>
          </cell>
          <cell r="H4225">
            <v>0</v>
          </cell>
          <cell r="I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  <cell r="O4225">
            <v>0</v>
          </cell>
          <cell r="P4225">
            <v>0</v>
          </cell>
          <cell r="AO4225">
            <v>1094.78</v>
          </cell>
          <cell r="AP4225">
            <v>1636.88</v>
          </cell>
          <cell r="AQ4225">
            <v>1782.96</v>
          </cell>
          <cell r="AR4225">
            <v>7192.81</v>
          </cell>
          <cell r="AS4225">
            <v>10076.31</v>
          </cell>
          <cell r="AT4225">
            <v>925193.78</v>
          </cell>
          <cell r="AU4225">
            <v>930575.57</v>
          </cell>
          <cell r="AV4225">
            <v>945917.87</v>
          </cell>
          <cell r="AW4225">
            <v>968849.4</v>
          </cell>
          <cell r="AX4225">
            <v>972582.47</v>
          </cell>
          <cell r="AY4225">
            <v>980530.24</v>
          </cell>
          <cell r="AZ4225">
            <v>1002066.63</v>
          </cell>
          <cell r="BA4225">
            <v>3440.0799999999581</v>
          </cell>
          <cell r="BB4225">
            <v>5920.5799999999581</v>
          </cell>
          <cell r="BC4225">
            <v>10965.38</v>
          </cell>
          <cell r="BD4225">
            <v>0</v>
          </cell>
          <cell r="BE4225">
            <v>0</v>
          </cell>
          <cell r="BF4225">
            <v>0</v>
          </cell>
          <cell r="BG4225">
            <v>0</v>
          </cell>
          <cell r="BH4225">
            <v>0</v>
          </cell>
          <cell r="BI4225">
            <v>0</v>
          </cell>
          <cell r="BJ4225">
            <v>0</v>
          </cell>
          <cell r="BK4225">
            <v>0</v>
          </cell>
          <cell r="BL4225">
            <v>0</v>
          </cell>
        </row>
        <row r="4226">
          <cell r="B4226" t="str">
            <v>3.2.50.02</v>
          </cell>
          <cell r="C4226" t="str">
            <v xml:space="preserve">JUROS S/ SALDO DEVEDOR                            </v>
          </cell>
          <cell r="D4226">
            <v>4</v>
          </cell>
          <cell r="E4226">
            <v>0</v>
          </cell>
          <cell r="F4226">
            <v>0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  <cell r="O4226">
            <v>0</v>
          </cell>
          <cell r="P4226">
            <v>0</v>
          </cell>
          <cell r="Q4226">
            <v>1619.83</v>
          </cell>
          <cell r="R4226">
            <v>2432.7399999999998</v>
          </cell>
          <cell r="S4226">
            <v>6002.18</v>
          </cell>
          <cell r="T4226">
            <v>19327.8</v>
          </cell>
          <cell r="U4226">
            <v>23306.25</v>
          </cell>
          <cell r="V4226">
            <v>26149.3</v>
          </cell>
          <cell r="W4226">
            <v>32893.53</v>
          </cell>
          <cell r="X4226">
            <v>34559.370000000003</v>
          </cell>
          <cell r="Y4226">
            <v>44593.2</v>
          </cell>
          <cell r="Z4226">
            <v>47371.01</v>
          </cell>
          <cell r="AA4226">
            <v>66596.08</v>
          </cell>
          <cell r="AB4226">
            <v>67548.89</v>
          </cell>
          <cell r="AC4226">
            <v>6158.57</v>
          </cell>
          <cell r="AD4226">
            <v>12720.39</v>
          </cell>
          <cell r="AE4226">
            <v>14968.32</v>
          </cell>
          <cell r="AF4226">
            <v>15210.85</v>
          </cell>
          <cell r="AG4226">
            <v>26285.279999999999</v>
          </cell>
          <cell r="AH4226">
            <v>29808.720000000001</v>
          </cell>
          <cell r="AI4226">
            <v>40474.660000000003</v>
          </cell>
          <cell r="AJ4226">
            <v>44816.959999999999</v>
          </cell>
          <cell r="AK4226">
            <v>48482.42</v>
          </cell>
          <cell r="AL4226">
            <v>46298.27</v>
          </cell>
          <cell r="AM4226">
            <v>46379.01</v>
          </cell>
          <cell r="AN4226">
            <v>46593.26</v>
          </cell>
          <cell r="AO4226">
            <v>12.04</v>
          </cell>
          <cell r="AP4226">
            <v>99.07</v>
          </cell>
          <cell r="AQ4226">
            <v>2172</v>
          </cell>
          <cell r="AR4226">
            <v>3359.47</v>
          </cell>
          <cell r="AS4226">
            <v>4017.11</v>
          </cell>
          <cell r="AT4226">
            <v>7196.13</v>
          </cell>
          <cell r="AU4226">
            <v>7964.12</v>
          </cell>
          <cell r="AV4226">
            <v>11876.93</v>
          </cell>
          <cell r="AW4226">
            <v>266052.83</v>
          </cell>
          <cell r="AX4226">
            <v>266748.53000000003</v>
          </cell>
          <cell r="AY4226">
            <v>267352.59000000003</v>
          </cell>
          <cell r="AZ4226">
            <v>267565.89</v>
          </cell>
          <cell r="BA4226">
            <v>934.35999999998603</v>
          </cell>
          <cell r="BB4226">
            <v>1075.070000000007</v>
          </cell>
          <cell r="BC4226">
            <v>5842.9599999999627</v>
          </cell>
          <cell r="BD4226">
            <v>0</v>
          </cell>
          <cell r="BE4226">
            <v>0</v>
          </cell>
          <cell r="BF4226">
            <v>0</v>
          </cell>
          <cell r="BG4226">
            <v>0</v>
          </cell>
          <cell r="BH4226">
            <v>0</v>
          </cell>
          <cell r="BI4226">
            <v>0</v>
          </cell>
          <cell r="BJ4226">
            <v>0</v>
          </cell>
          <cell r="BK4226">
            <v>0</v>
          </cell>
          <cell r="BL4226">
            <v>0</v>
          </cell>
        </row>
        <row r="4227">
          <cell r="B4227" t="str">
            <v>3.2.50.02.00001</v>
          </cell>
          <cell r="C4227" t="str">
            <v xml:space="preserve">JUROS S/ SALDO DEVEDOR                            </v>
          </cell>
          <cell r="D4227">
            <v>5</v>
          </cell>
          <cell r="E4227">
            <v>0</v>
          </cell>
          <cell r="F4227">
            <v>0</v>
          </cell>
          <cell r="G4227">
            <v>0</v>
          </cell>
          <cell r="H4227">
            <v>0</v>
          </cell>
          <cell r="I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  <cell r="O4227">
            <v>0</v>
          </cell>
          <cell r="P4227">
            <v>0</v>
          </cell>
          <cell r="AO4227">
            <v>12.04</v>
          </cell>
          <cell r="AP4227">
            <v>99.07</v>
          </cell>
          <cell r="AQ4227">
            <v>2172</v>
          </cell>
          <cell r="AR4227">
            <v>3359.47</v>
          </cell>
          <cell r="AS4227">
            <v>4017.11</v>
          </cell>
          <cell r="AT4227">
            <v>7196.13</v>
          </cell>
          <cell r="AU4227">
            <v>7964.12</v>
          </cell>
          <cell r="AV4227">
            <v>11876.93</v>
          </cell>
          <cell r="AW4227">
            <v>266052.83</v>
          </cell>
          <cell r="AX4227">
            <v>266748.53000000003</v>
          </cell>
          <cell r="AY4227">
            <v>267352.59000000003</v>
          </cell>
          <cell r="AZ4227">
            <v>267565.89</v>
          </cell>
          <cell r="BA4227">
            <v>934.35999999998603</v>
          </cell>
          <cell r="BB4227">
            <v>1075.070000000007</v>
          </cell>
          <cell r="BC4227">
            <v>5842.9599999999627</v>
          </cell>
          <cell r="BD4227">
            <v>0</v>
          </cell>
          <cell r="BE4227">
            <v>0</v>
          </cell>
          <cell r="BF4227">
            <v>0</v>
          </cell>
          <cell r="BG4227">
            <v>0</v>
          </cell>
          <cell r="BH4227">
            <v>0</v>
          </cell>
          <cell r="BI4227">
            <v>0</v>
          </cell>
          <cell r="BJ4227">
            <v>0</v>
          </cell>
          <cell r="BK4227">
            <v>0</v>
          </cell>
          <cell r="BL4227">
            <v>0</v>
          </cell>
        </row>
        <row r="4228">
          <cell r="B4228" t="str">
            <v>3.2.50.03</v>
          </cell>
          <cell r="C4228" t="str">
            <v xml:space="preserve">DESCONTOS CONCEDIDOS                              </v>
          </cell>
          <cell r="D4228">
            <v>4</v>
          </cell>
          <cell r="E4228">
            <v>0</v>
          </cell>
          <cell r="F4228">
            <v>0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  <cell r="O4228">
            <v>0</v>
          </cell>
          <cell r="P4228">
            <v>0</v>
          </cell>
          <cell r="Q4228">
            <v>189475.73</v>
          </cell>
          <cell r="R4228">
            <v>300633.84999999998</v>
          </cell>
          <cell r="S4228">
            <v>454154.82</v>
          </cell>
          <cell r="T4228">
            <v>605225.66</v>
          </cell>
          <cell r="U4228">
            <v>721895.89</v>
          </cell>
          <cell r="V4228">
            <v>800805</v>
          </cell>
          <cell r="W4228">
            <v>978313.61</v>
          </cell>
          <cell r="X4228">
            <v>1172600.3999999999</v>
          </cell>
          <cell r="Y4228">
            <v>1330406.96</v>
          </cell>
          <cell r="Z4228">
            <v>1520937.57</v>
          </cell>
          <cell r="AA4228">
            <v>1661618.3</v>
          </cell>
          <cell r="AB4228">
            <v>1795829.82</v>
          </cell>
          <cell r="AC4228">
            <v>127547.43</v>
          </cell>
          <cell r="AD4228">
            <v>318949.96999999997</v>
          </cell>
          <cell r="AE4228">
            <v>448099.98</v>
          </cell>
          <cell r="AF4228">
            <v>736736.78</v>
          </cell>
          <cell r="AG4228">
            <v>981422.72</v>
          </cell>
          <cell r="AH4228">
            <v>1247371.6499999999</v>
          </cell>
          <cell r="AI4228">
            <v>1633635.33</v>
          </cell>
          <cell r="AJ4228">
            <v>1999702.51</v>
          </cell>
          <cell r="AK4228">
            <v>2377203.16</v>
          </cell>
          <cell r="AL4228">
            <v>2932947.13</v>
          </cell>
          <cell r="AM4228">
            <v>3273224.96</v>
          </cell>
          <cell r="AN4228">
            <v>3605311.6</v>
          </cell>
          <cell r="AO4228">
            <v>207659.08</v>
          </cell>
          <cell r="AP4228">
            <v>451131.01</v>
          </cell>
          <cell r="AQ4228">
            <v>744302.9</v>
          </cell>
          <cell r="AR4228">
            <v>1332913.75</v>
          </cell>
          <cell r="AS4228">
            <v>2284201.36</v>
          </cell>
          <cell r="AT4228">
            <v>2772739.54</v>
          </cell>
          <cell r="AU4228">
            <v>3434662.74</v>
          </cell>
          <cell r="AV4228">
            <v>4661743.7300000004</v>
          </cell>
          <cell r="AW4228">
            <v>5653918.3499999996</v>
          </cell>
          <cell r="AX4228">
            <v>6882562.4000000004</v>
          </cell>
          <cell r="AY4228">
            <v>7389461.2400000002</v>
          </cell>
          <cell r="AZ4228">
            <v>7909933.2999999998</v>
          </cell>
          <cell r="BA4228">
            <v>536847.69999999995</v>
          </cell>
          <cell r="BB4228">
            <v>941329.31999999937</v>
          </cell>
          <cell r="BC4228">
            <v>2240604.81</v>
          </cell>
          <cell r="BD4228">
            <v>0</v>
          </cell>
          <cell r="BE4228">
            <v>0</v>
          </cell>
          <cell r="BF4228">
            <v>0</v>
          </cell>
          <cell r="BG4228">
            <v>0</v>
          </cell>
          <cell r="BH4228">
            <v>0</v>
          </cell>
          <cell r="BI4228">
            <v>0</v>
          </cell>
          <cell r="BJ4228">
            <v>0</v>
          </cell>
          <cell r="BK4228">
            <v>0</v>
          </cell>
          <cell r="BL4228">
            <v>0</v>
          </cell>
        </row>
        <row r="4229">
          <cell r="B4229" t="str">
            <v>3.2.50.03.00001</v>
          </cell>
          <cell r="C4229" t="str">
            <v xml:space="preserve">DESCONTOS CONCEDIDOS                              </v>
          </cell>
          <cell r="D4229">
            <v>5</v>
          </cell>
          <cell r="E4229">
            <v>0</v>
          </cell>
          <cell r="F4229">
            <v>0</v>
          </cell>
          <cell r="G4229">
            <v>0</v>
          </cell>
          <cell r="H4229">
            <v>0</v>
          </cell>
          <cell r="I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  <cell r="O4229">
            <v>0</v>
          </cell>
          <cell r="P4229">
            <v>0</v>
          </cell>
          <cell r="AO4229">
            <v>207659.08</v>
          </cell>
          <cell r="AP4229">
            <v>451131.01</v>
          </cell>
          <cell r="AQ4229">
            <v>744302.9</v>
          </cell>
          <cell r="AR4229">
            <v>1332913.75</v>
          </cell>
          <cell r="AS4229">
            <v>2284201.36</v>
          </cell>
          <cell r="AT4229">
            <v>2772739.54</v>
          </cell>
          <cell r="AU4229">
            <v>3434662.74</v>
          </cell>
          <cell r="AV4229">
            <v>4661743.7300000004</v>
          </cell>
          <cell r="AW4229">
            <v>5653918.3499999996</v>
          </cell>
          <cell r="AX4229">
            <v>6882562.4000000004</v>
          </cell>
          <cell r="AY4229">
            <v>7389461.2400000002</v>
          </cell>
          <cell r="AZ4229">
            <v>7909933.2999999998</v>
          </cell>
          <cell r="BA4229">
            <v>536847.69999999995</v>
          </cell>
          <cell r="BB4229">
            <v>941329.31999999937</v>
          </cell>
          <cell r="BC4229">
            <v>2240604.81</v>
          </cell>
          <cell r="BD4229">
            <v>0</v>
          </cell>
          <cell r="BE4229">
            <v>0</v>
          </cell>
          <cell r="BF4229">
            <v>0</v>
          </cell>
          <cell r="BG4229">
            <v>0</v>
          </cell>
          <cell r="BH4229">
            <v>0</v>
          </cell>
          <cell r="BI4229">
            <v>0</v>
          </cell>
          <cell r="BJ4229">
            <v>0</v>
          </cell>
          <cell r="BK4229">
            <v>0</v>
          </cell>
          <cell r="BL4229">
            <v>0</v>
          </cell>
        </row>
        <row r="4230">
          <cell r="B4230" t="str">
            <v>3.2.50.04</v>
          </cell>
          <cell r="C4230" t="str">
            <v xml:space="preserve">VARIACAO MONETARIA PASSIVA                        </v>
          </cell>
          <cell r="D4230">
            <v>4</v>
          </cell>
          <cell r="E4230">
            <v>0</v>
          </cell>
          <cell r="F4230">
            <v>0</v>
          </cell>
          <cell r="G4230">
            <v>0</v>
          </cell>
          <cell r="H4230">
            <v>0</v>
          </cell>
          <cell r="I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  <cell r="O4230">
            <v>0</v>
          </cell>
          <cell r="P4230">
            <v>0</v>
          </cell>
          <cell r="Q4230">
            <v>0</v>
          </cell>
          <cell r="R4230">
            <v>0</v>
          </cell>
          <cell r="S4230">
            <v>0</v>
          </cell>
          <cell r="T4230">
            <v>0</v>
          </cell>
          <cell r="U4230">
            <v>0</v>
          </cell>
          <cell r="V4230">
            <v>4757.3599999999997</v>
          </cell>
          <cell r="W4230">
            <v>4757.3599999999997</v>
          </cell>
          <cell r="X4230">
            <v>4757.3599999999997</v>
          </cell>
          <cell r="Y4230">
            <v>836305.22</v>
          </cell>
          <cell r="Z4230">
            <v>836305.22</v>
          </cell>
          <cell r="AA4230">
            <v>836305.22</v>
          </cell>
          <cell r="AB4230">
            <v>1514692.73</v>
          </cell>
          <cell r="AC4230">
            <v>0</v>
          </cell>
          <cell r="AD4230">
            <v>286.35000000000002</v>
          </cell>
          <cell r="AE4230">
            <v>286.35000000000002</v>
          </cell>
          <cell r="AF4230">
            <v>286.35000000000002</v>
          </cell>
          <cell r="AG4230">
            <v>286.35000000000002</v>
          </cell>
          <cell r="AH4230">
            <v>286.35000000000002</v>
          </cell>
          <cell r="AI4230">
            <v>405162.72</v>
          </cell>
          <cell r="AJ4230">
            <v>405162.72</v>
          </cell>
          <cell r="AK4230">
            <v>548329.5</v>
          </cell>
          <cell r="AL4230">
            <v>548329.5</v>
          </cell>
          <cell r="AM4230">
            <v>548329.5</v>
          </cell>
          <cell r="AN4230">
            <v>818590.75</v>
          </cell>
          <cell r="AO4230">
            <v>74964.210000000006</v>
          </cell>
          <cell r="AP4230">
            <v>165683.35</v>
          </cell>
          <cell r="AQ4230">
            <v>265914.36</v>
          </cell>
          <cell r="AR4230">
            <v>378592.59</v>
          </cell>
          <cell r="AS4230">
            <v>503070.9</v>
          </cell>
          <cell r="AT4230">
            <v>642848.68000000005</v>
          </cell>
          <cell r="AU4230">
            <v>782009.48</v>
          </cell>
          <cell r="AV4230">
            <v>943545.59</v>
          </cell>
          <cell r="AW4230">
            <v>1087322.56</v>
          </cell>
          <cell r="AX4230">
            <v>1227697.2</v>
          </cell>
          <cell r="AY4230">
            <v>1367350.62</v>
          </cell>
          <cell r="AZ4230">
            <v>1484518.62</v>
          </cell>
          <cell r="BA4230">
            <v>0</v>
          </cell>
          <cell r="BB4230">
            <v>0</v>
          </cell>
          <cell r="BC4230">
            <v>0</v>
          </cell>
          <cell r="BD4230">
            <v>0</v>
          </cell>
          <cell r="BE4230">
            <v>0</v>
          </cell>
          <cell r="BF4230">
            <v>0</v>
          </cell>
          <cell r="BG4230">
            <v>0</v>
          </cell>
          <cell r="BH4230">
            <v>0</v>
          </cell>
          <cell r="BI4230">
            <v>0</v>
          </cell>
          <cell r="BJ4230">
            <v>0</v>
          </cell>
          <cell r="BK4230">
            <v>0</v>
          </cell>
          <cell r="BL4230">
            <v>0</v>
          </cell>
        </row>
        <row r="4231">
          <cell r="B4231" t="str">
            <v>3.2.50.04.00001</v>
          </cell>
          <cell r="C4231" t="str">
            <v xml:space="preserve">VARIACAO MONETARIA PASSIVA                        </v>
          </cell>
          <cell r="D4231">
            <v>5</v>
          </cell>
          <cell r="E4231">
            <v>0</v>
          </cell>
          <cell r="F4231">
            <v>0</v>
          </cell>
          <cell r="G4231">
            <v>0</v>
          </cell>
          <cell r="H4231">
            <v>0</v>
          </cell>
          <cell r="I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  <cell r="O4231">
            <v>0</v>
          </cell>
          <cell r="P4231">
            <v>0</v>
          </cell>
          <cell r="AO4231">
            <v>74964.210000000006</v>
          </cell>
          <cell r="AP4231">
            <v>165683.35</v>
          </cell>
          <cell r="AQ4231">
            <v>265914.36</v>
          </cell>
          <cell r="AR4231">
            <v>378592.59</v>
          </cell>
          <cell r="AS4231">
            <v>503070.9</v>
          </cell>
          <cell r="AT4231">
            <v>642848.68000000005</v>
          </cell>
          <cell r="AU4231">
            <v>782009.48</v>
          </cell>
          <cell r="AV4231">
            <v>943545.59</v>
          </cell>
          <cell r="AW4231">
            <v>1087322.56</v>
          </cell>
          <cell r="AX4231">
            <v>1227697.2</v>
          </cell>
          <cell r="AY4231">
            <v>1367350.62</v>
          </cell>
          <cell r="AZ4231">
            <v>1484518.62</v>
          </cell>
          <cell r="BA4231">
            <v>0</v>
          </cell>
          <cell r="BB4231">
            <v>0</v>
          </cell>
          <cell r="BC4231">
            <v>0</v>
          </cell>
          <cell r="BD4231">
            <v>0</v>
          </cell>
          <cell r="BE4231">
            <v>0</v>
          </cell>
          <cell r="BF4231">
            <v>0</v>
          </cell>
          <cell r="BG4231">
            <v>0</v>
          </cell>
          <cell r="BH4231">
            <v>0</v>
          </cell>
          <cell r="BI4231">
            <v>0</v>
          </cell>
          <cell r="BJ4231">
            <v>0</v>
          </cell>
          <cell r="BK4231">
            <v>0</v>
          </cell>
          <cell r="BL4231">
            <v>0</v>
          </cell>
        </row>
        <row r="4232">
          <cell r="B4232" t="str">
            <v>3.2.50.05</v>
          </cell>
          <cell r="C4232" t="str">
            <v xml:space="preserve">VARIACAO CAMBIAL PASSIVA                          </v>
          </cell>
          <cell r="D4232">
            <v>4</v>
          </cell>
          <cell r="E4232">
            <v>0</v>
          </cell>
          <cell r="F4232">
            <v>0</v>
          </cell>
          <cell r="G4232">
            <v>0</v>
          </cell>
          <cell r="H4232">
            <v>0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  <cell r="O4232">
            <v>0</v>
          </cell>
          <cell r="P4232">
            <v>0</v>
          </cell>
          <cell r="Q4232">
            <v>1360137.55</v>
          </cell>
          <cell r="R4232">
            <v>7988362.3399999999</v>
          </cell>
          <cell r="S4232">
            <v>18195402.199999999</v>
          </cell>
          <cell r="T4232">
            <v>19829410.66</v>
          </cell>
          <cell r="U4232">
            <v>30834933.620000001</v>
          </cell>
          <cell r="V4232">
            <v>30290734.620000001</v>
          </cell>
          <cell r="W4232">
            <v>34872831.600000001</v>
          </cell>
          <cell r="X4232">
            <v>41187177.920000002</v>
          </cell>
          <cell r="Y4232">
            <v>49530489.700000003</v>
          </cell>
          <cell r="Z4232">
            <v>53250545.049999997</v>
          </cell>
          <cell r="AA4232">
            <v>53318924.18</v>
          </cell>
          <cell r="AB4232">
            <v>53318924.18</v>
          </cell>
          <cell r="AC4232">
            <v>5279299.13</v>
          </cell>
          <cell r="AD4232">
            <v>5279299.13</v>
          </cell>
          <cell r="AE4232">
            <v>5279299.13</v>
          </cell>
          <cell r="AF4232">
            <v>6635725.4500000002</v>
          </cell>
          <cell r="AG4232">
            <v>12929385.879999999</v>
          </cell>
          <cell r="AH4232">
            <v>27416751.210000001</v>
          </cell>
          <cell r="AI4232">
            <v>51149844.659999996</v>
          </cell>
          <cell r="AJ4232">
            <v>51149844.659999996</v>
          </cell>
          <cell r="AK4232">
            <v>108223588.03</v>
          </cell>
          <cell r="AL4232">
            <v>108272238.59999999</v>
          </cell>
          <cell r="AM4232">
            <v>108272238.61</v>
          </cell>
          <cell r="AN4232">
            <v>66013938.93</v>
          </cell>
          <cell r="AO4232">
            <v>331639.88</v>
          </cell>
          <cell r="AP4232">
            <v>3187534.06</v>
          </cell>
          <cell r="AQ4232">
            <v>3473194.61</v>
          </cell>
          <cell r="AR4232">
            <v>8804328.7400000002</v>
          </cell>
          <cell r="AS4232">
            <v>13915553.99</v>
          </cell>
          <cell r="AT4232">
            <v>15126395.58</v>
          </cell>
          <cell r="AU4232">
            <v>21007718.440000001</v>
          </cell>
          <cell r="AV4232">
            <v>21449711.940000001</v>
          </cell>
          <cell r="AW4232">
            <v>22919254.559999999</v>
          </cell>
          <cell r="AX4232">
            <v>25926990.489999998</v>
          </cell>
          <cell r="AY4232">
            <v>36498185.869999997</v>
          </cell>
          <cell r="AZ4232">
            <v>37205747.299999997</v>
          </cell>
          <cell r="BA4232">
            <v>6969250.75</v>
          </cell>
          <cell r="BB4232">
            <v>7674037.0700000003</v>
          </cell>
          <cell r="BC4232">
            <v>7844267.4100000039</v>
          </cell>
          <cell r="BD4232">
            <v>0</v>
          </cell>
          <cell r="BE4232">
            <v>0</v>
          </cell>
          <cell r="BF4232">
            <v>0</v>
          </cell>
          <cell r="BG4232">
            <v>0</v>
          </cell>
          <cell r="BH4232">
            <v>0</v>
          </cell>
          <cell r="BI4232">
            <v>0</v>
          </cell>
          <cell r="BJ4232">
            <v>0</v>
          </cell>
          <cell r="BK4232">
            <v>0</v>
          </cell>
          <cell r="BL4232">
            <v>0</v>
          </cell>
        </row>
        <row r="4233">
          <cell r="B4233" t="str">
            <v>3.2.50.05.00001</v>
          </cell>
          <cell r="C4233" t="str">
            <v xml:space="preserve">VARIACAO CAMBIAL PASSIVA                          </v>
          </cell>
          <cell r="D4233">
            <v>5</v>
          </cell>
          <cell r="E4233">
            <v>0</v>
          </cell>
          <cell r="F4233">
            <v>0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  <cell r="O4233">
            <v>0</v>
          </cell>
          <cell r="P4233">
            <v>0</v>
          </cell>
          <cell r="AO4233">
            <v>331639.88</v>
          </cell>
          <cell r="AP4233">
            <v>3187534.06</v>
          </cell>
          <cell r="AQ4233">
            <v>3473194.61</v>
          </cell>
          <cell r="AR4233">
            <v>8804328.7400000002</v>
          </cell>
          <cell r="AS4233">
            <v>13915553.99</v>
          </cell>
          <cell r="AT4233">
            <v>15126395.58</v>
          </cell>
          <cell r="AU4233">
            <v>21007718.440000001</v>
          </cell>
          <cell r="AV4233">
            <v>21449711.940000001</v>
          </cell>
          <cell r="AW4233">
            <v>22919254.559999999</v>
          </cell>
          <cell r="AX4233">
            <v>25926990.489999998</v>
          </cell>
          <cell r="AY4233">
            <v>36498185.869999997</v>
          </cell>
          <cell r="AZ4233">
            <v>37205747.299999997</v>
          </cell>
          <cell r="BA4233">
            <v>6969250.75</v>
          </cell>
          <cell r="BB4233">
            <v>7674037.0700000003</v>
          </cell>
          <cell r="BC4233">
            <v>7844267.4100000039</v>
          </cell>
          <cell r="BD4233">
            <v>0</v>
          </cell>
          <cell r="BE4233">
            <v>0</v>
          </cell>
          <cell r="BF4233">
            <v>0</v>
          </cell>
          <cell r="BG4233">
            <v>0</v>
          </cell>
          <cell r="BH4233">
            <v>0</v>
          </cell>
          <cell r="BI4233">
            <v>0</v>
          </cell>
          <cell r="BJ4233">
            <v>0</v>
          </cell>
          <cell r="BK4233">
            <v>0</v>
          </cell>
          <cell r="BL4233">
            <v>0</v>
          </cell>
        </row>
        <row r="4234">
          <cell r="B4234" t="str">
            <v>3.2.50.06</v>
          </cell>
          <cell r="C4234" t="str">
            <v xml:space="preserve">DESP.C/EMENDAS DE CARTA CREDITO                   </v>
          </cell>
          <cell r="D4234">
            <v>4</v>
          </cell>
          <cell r="E4234">
            <v>0</v>
          </cell>
          <cell r="F4234">
            <v>0</v>
          </cell>
          <cell r="G4234">
            <v>0</v>
          </cell>
          <cell r="H4234">
            <v>0</v>
          </cell>
          <cell r="I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  <cell r="O4234">
            <v>0</v>
          </cell>
          <cell r="P4234">
            <v>0</v>
          </cell>
          <cell r="Q4234">
            <v>0</v>
          </cell>
          <cell r="R4234">
            <v>0</v>
          </cell>
          <cell r="S4234">
            <v>3356.63</v>
          </cell>
          <cell r="T4234">
            <v>3356.63</v>
          </cell>
          <cell r="U4234">
            <v>3343.61</v>
          </cell>
          <cell r="V4234">
            <v>3343.61</v>
          </cell>
          <cell r="W4234">
            <v>3413.8</v>
          </cell>
          <cell r="X4234">
            <v>4290.71</v>
          </cell>
          <cell r="Y4234">
            <v>5558.28</v>
          </cell>
          <cell r="Z4234">
            <v>7156.15</v>
          </cell>
          <cell r="AA4234">
            <v>7237.07</v>
          </cell>
          <cell r="AB4234">
            <v>7237.07</v>
          </cell>
          <cell r="AC4234">
            <v>0</v>
          </cell>
          <cell r="AD4234">
            <v>0</v>
          </cell>
          <cell r="AE4234">
            <v>0</v>
          </cell>
          <cell r="AF4234">
            <v>1219.97</v>
          </cell>
          <cell r="AG4234">
            <v>2429.5500000000002</v>
          </cell>
          <cell r="AH4234">
            <v>3678.64</v>
          </cell>
          <cell r="AI4234">
            <v>7477.12</v>
          </cell>
          <cell r="AJ4234">
            <v>7601.5</v>
          </cell>
          <cell r="AK4234">
            <v>10137.81</v>
          </cell>
          <cell r="AL4234">
            <v>9589.36</v>
          </cell>
          <cell r="AM4234">
            <v>9589.36</v>
          </cell>
          <cell r="AN4234">
            <v>9589.36</v>
          </cell>
          <cell r="AO4234">
            <v>3017.73</v>
          </cell>
          <cell r="AP4234">
            <v>5206.74</v>
          </cell>
          <cell r="AQ4234">
            <v>7323.22</v>
          </cell>
          <cell r="AR4234">
            <v>10830.93</v>
          </cell>
          <cell r="AS4234">
            <v>13627.56</v>
          </cell>
          <cell r="AT4234">
            <v>16133.64</v>
          </cell>
          <cell r="AU4234">
            <v>22216.959999999999</v>
          </cell>
          <cell r="AV4234">
            <v>26527.21</v>
          </cell>
          <cell r="AW4234">
            <v>29908.080000000002</v>
          </cell>
          <cell r="AX4234">
            <v>39456.730000000003</v>
          </cell>
          <cell r="AY4234">
            <v>40646.42</v>
          </cell>
          <cell r="AZ4234">
            <v>47129.58</v>
          </cell>
          <cell r="BA4234">
            <v>5262.32</v>
          </cell>
          <cell r="BB4234">
            <v>6206.04</v>
          </cell>
          <cell r="BC4234">
            <v>10700.86</v>
          </cell>
          <cell r="BD4234">
            <v>0</v>
          </cell>
          <cell r="BE4234">
            <v>0</v>
          </cell>
          <cell r="BF4234">
            <v>0</v>
          </cell>
          <cell r="BG4234">
            <v>0</v>
          </cell>
          <cell r="BH4234">
            <v>0</v>
          </cell>
          <cell r="BI4234">
            <v>0</v>
          </cell>
          <cell r="BJ4234">
            <v>0</v>
          </cell>
          <cell r="BK4234">
            <v>0</v>
          </cell>
          <cell r="BL4234">
            <v>0</v>
          </cell>
        </row>
        <row r="4235">
          <cell r="B4235" t="str">
            <v>3.2.50.06.00001</v>
          </cell>
          <cell r="C4235" t="str">
            <v xml:space="preserve">DESP.C/EMENDAS DE CARTA CREDITO                   </v>
          </cell>
          <cell r="D4235">
            <v>5</v>
          </cell>
          <cell r="E4235">
            <v>0</v>
          </cell>
          <cell r="F4235">
            <v>0</v>
          </cell>
          <cell r="G4235">
            <v>0</v>
          </cell>
          <cell r="H4235">
            <v>0</v>
          </cell>
          <cell r="I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  <cell r="O4235">
            <v>0</v>
          </cell>
          <cell r="P4235">
            <v>0</v>
          </cell>
          <cell r="AO4235">
            <v>3017.73</v>
          </cell>
          <cell r="AP4235">
            <v>5206.74</v>
          </cell>
          <cell r="AQ4235">
            <v>7323.22</v>
          </cell>
          <cell r="AR4235">
            <v>10830.93</v>
          </cell>
          <cell r="AS4235">
            <v>13627.56</v>
          </cell>
          <cell r="AT4235">
            <v>16133.64</v>
          </cell>
          <cell r="AU4235">
            <v>22216.959999999999</v>
          </cell>
          <cell r="AV4235">
            <v>26527.21</v>
          </cell>
          <cell r="AW4235">
            <v>29908.080000000002</v>
          </cell>
          <cell r="AX4235">
            <v>39456.730000000003</v>
          </cell>
          <cell r="AY4235">
            <v>40646.42</v>
          </cell>
          <cell r="AZ4235">
            <v>47129.58</v>
          </cell>
          <cell r="BA4235">
            <v>5262.32</v>
          </cell>
          <cell r="BB4235">
            <v>6206.04</v>
          </cell>
          <cell r="BC4235">
            <v>10700.86</v>
          </cell>
          <cell r="BD4235">
            <v>0</v>
          </cell>
          <cell r="BE4235">
            <v>0</v>
          </cell>
          <cell r="BF4235">
            <v>0</v>
          </cell>
          <cell r="BG4235">
            <v>0</v>
          </cell>
          <cell r="BH4235">
            <v>0</v>
          </cell>
          <cell r="BI4235">
            <v>0</v>
          </cell>
          <cell r="BJ4235">
            <v>0</v>
          </cell>
          <cell r="BK4235">
            <v>0</v>
          </cell>
          <cell r="BL4235">
            <v>0</v>
          </cell>
        </row>
        <row r="4236">
          <cell r="B4236" t="str">
            <v>3.2.50.07</v>
          </cell>
          <cell r="C4236" t="str">
            <v xml:space="preserve">DESP.C/CONFECCAO DE CARTA CREDITO                 </v>
          </cell>
          <cell r="D4236">
            <v>4</v>
          </cell>
          <cell r="E4236">
            <v>0</v>
          </cell>
          <cell r="F4236">
            <v>0</v>
          </cell>
          <cell r="G4236">
            <v>0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  <cell r="O4236">
            <v>0</v>
          </cell>
          <cell r="P4236">
            <v>0</v>
          </cell>
          <cell r="Q4236">
            <v>633.27</v>
          </cell>
          <cell r="R4236">
            <v>1108.76</v>
          </cell>
          <cell r="S4236">
            <v>1663.71</v>
          </cell>
          <cell r="T4236">
            <v>2737.57</v>
          </cell>
          <cell r="U4236">
            <v>4363.47</v>
          </cell>
          <cell r="V4236">
            <v>6560.36</v>
          </cell>
          <cell r="W4236">
            <v>9041.57</v>
          </cell>
          <cell r="X4236">
            <v>10476.74</v>
          </cell>
          <cell r="Y4236">
            <v>13579.24</v>
          </cell>
          <cell r="Z4236">
            <v>14012.29</v>
          </cell>
          <cell r="AA4236">
            <v>14200.74</v>
          </cell>
          <cell r="AB4236">
            <v>17773.91</v>
          </cell>
          <cell r="AC4236">
            <v>908.54</v>
          </cell>
          <cell r="AD4236">
            <v>1538.79</v>
          </cell>
          <cell r="AE4236">
            <v>2218.29</v>
          </cell>
          <cell r="AF4236">
            <v>4264.2700000000004</v>
          </cell>
          <cell r="AG4236">
            <v>5082.32</v>
          </cell>
          <cell r="AH4236">
            <v>5888.98</v>
          </cell>
          <cell r="AI4236">
            <v>11097.75</v>
          </cell>
          <cell r="AJ4236">
            <v>13143.82</v>
          </cell>
          <cell r="AK4236">
            <v>16945.5</v>
          </cell>
          <cell r="AL4236">
            <v>17013</v>
          </cell>
          <cell r="AM4236">
            <v>18918.990000000002</v>
          </cell>
          <cell r="AN4236">
            <v>19998.95</v>
          </cell>
          <cell r="AO4236">
            <v>0</v>
          </cell>
          <cell r="AP4236">
            <v>718.16</v>
          </cell>
          <cell r="AQ4236">
            <v>1916.52</v>
          </cell>
          <cell r="AR4236">
            <v>2492.2600000000002</v>
          </cell>
          <cell r="AS4236">
            <v>3320.79</v>
          </cell>
          <cell r="AT4236">
            <v>3745.36</v>
          </cell>
          <cell r="AU4236">
            <v>4031.66</v>
          </cell>
          <cell r="AV4236">
            <v>4396.16</v>
          </cell>
          <cell r="AW4236">
            <v>5169.88</v>
          </cell>
          <cell r="AX4236">
            <v>5169.88</v>
          </cell>
          <cell r="AY4236">
            <v>5416.66</v>
          </cell>
          <cell r="AZ4236">
            <v>5416.66</v>
          </cell>
          <cell r="BA4236">
            <v>2914.45</v>
          </cell>
          <cell r="BB4236">
            <v>4608.88</v>
          </cell>
          <cell r="BC4236">
            <v>5294.75</v>
          </cell>
          <cell r="BD4236">
            <v>0</v>
          </cell>
          <cell r="BE4236">
            <v>0</v>
          </cell>
          <cell r="BF4236">
            <v>0</v>
          </cell>
          <cell r="BG4236">
            <v>0</v>
          </cell>
          <cell r="BH4236">
            <v>0</v>
          </cell>
          <cell r="BI4236">
            <v>0</v>
          </cell>
          <cell r="BJ4236">
            <v>0</v>
          </cell>
          <cell r="BK4236">
            <v>0</v>
          </cell>
          <cell r="BL4236">
            <v>0</v>
          </cell>
        </row>
        <row r="4237">
          <cell r="B4237" t="str">
            <v>3.2.50.07.00001</v>
          </cell>
          <cell r="C4237" t="str">
            <v xml:space="preserve">DESP.C/CONFECCAO DE CARTA CREDITO                 </v>
          </cell>
          <cell r="D4237">
            <v>5</v>
          </cell>
          <cell r="E4237">
            <v>0</v>
          </cell>
          <cell r="F4237">
            <v>0</v>
          </cell>
          <cell r="G4237">
            <v>0</v>
          </cell>
          <cell r="H4237">
            <v>0</v>
          </cell>
          <cell r="I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  <cell r="O4237">
            <v>0</v>
          </cell>
          <cell r="P4237">
            <v>0</v>
          </cell>
          <cell r="AO4237">
            <v>0</v>
          </cell>
          <cell r="AP4237">
            <v>718.16</v>
          </cell>
          <cell r="AQ4237">
            <v>1916.52</v>
          </cell>
          <cell r="AR4237">
            <v>2492.2600000000002</v>
          </cell>
          <cell r="AS4237">
            <v>3320.79</v>
          </cell>
          <cell r="AT4237">
            <v>3745.36</v>
          </cell>
          <cell r="AU4237">
            <v>4031.66</v>
          </cell>
          <cell r="AV4237">
            <v>4396.16</v>
          </cell>
          <cell r="AW4237">
            <v>5169.88</v>
          </cell>
          <cell r="AX4237">
            <v>5169.88</v>
          </cell>
          <cell r="AY4237">
            <v>5416.66</v>
          </cell>
          <cell r="AZ4237">
            <v>5416.66</v>
          </cell>
          <cell r="BA4237">
            <v>2914.45</v>
          </cell>
          <cell r="BB4237">
            <v>4608.88</v>
          </cell>
          <cell r="BC4237">
            <v>5294.75</v>
          </cell>
          <cell r="BD4237">
            <v>0</v>
          </cell>
          <cell r="BE4237">
            <v>0</v>
          </cell>
          <cell r="BF4237">
            <v>0</v>
          </cell>
          <cell r="BG4237">
            <v>0</v>
          </cell>
          <cell r="BH4237">
            <v>0</v>
          </cell>
          <cell r="BI4237">
            <v>0</v>
          </cell>
          <cell r="BJ4237">
            <v>0</v>
          </cell>
          <cell r="BK4237">
            <v>0</v>
          </cell>
          <cell r="BL4237">
            <v>0</v>
          </cell>
        </row>
        <row r="4238">
          <cell r="B4238" t="str">
            <v>3.2.50.08</v>
          </cell>
          <cell r="C4238" t="str">
            <v xml:space="preserve">TAXA SISCOMEX                                     </v>
          </cell>
          <cell r="D4238">
            <v>4</v>
          </cell>
          <cell r="E4238">
            <v>0</v>
          </cell>
          <cell r="F4238">
            <v>0</v>
          </cell>
          <cell r="G4238">
            <v>0</v>
          </cell>
          <cell r="H4238">
            <v>0</v>
          </cell>
          <cell r="I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  <cell r="O4238">
            <v>0</v>
          </cell>
          <cell r="P4238">
            <v>0</v>
          </cell>
          <cell r="Q4238">
            <v>0</v>
          </cell>
          <cell r="R4238">
            <v>77815.63</v>
          </cell>
          <cell r="S4238">
            <v>77955.63</v>
          </cell>
          <cell r="T4238">
            <v>156572.44</v>
          </cell>
          <cell r="U4238">
            <v>156872.44</v>
          </cell>
          <cell r="V4238">
            <v>168054.12</v>
          </cell>
          <cell r="W4238">
            <v>169141.79</v>
          </cell>
          <cell r="X4238">
            <v>171034.98</v>
          </cell>
          <cell r="Y4238">
            <v>171701.03</v>
          </cell>
          <cell r="Z4238">
            <v>173584.47</v>
          </cell>
          <cell r="AA4238">
            <v>173726.71</v>
          </cell>
          <cell r="AB4238">
            <v>173726.71</v>
          </cell>
          <cell r="AC4238">
            <v>84</v>
          </cell>
          <cell r="AD4238">
            <v>449.9</v>
          </cell>
          <cell r="AE4238">
            <v>1540.12</v>
          </cell>
          <cell r="AF4238">
            <v>3341.29</v>
          </cell>
          <cell r="AG4238">
            <v>3594.79</v>
          </cell>
          <cell r="AH4238">
            <v>4236.67</v>
          </cell>
          <cell r="AI4238">
            <v>5929.11</v>
          </cell>
          <cell r="AJ4238">
            <v>6008.36</v>
          </cell>
          <cell r="AK4238">
            <v>7308.94</v>
          </cell>
          <cell r="AL4238">
            <v>8028.94</v>
          </cell>
          <cell r="AM4238">
            <v>8748.94</v>
          </cell>
          <cell r="AN4238">
            <v>9268.94</v>
          </cell>
          <cell r="AO4238">
            <v>535.48</v>
          </cell>
          <cell r="AP4238">
            <v>1295.48</v>
          </cell>
          <cell r="AQ4238">
            <v>1295.48</v>
          </cell>
          <cell r="AR4238">
            <v>1295.48</v>
          </cell>
          <cell r="AS4238">
            <v>1855.48</v>
          </cell>
          <cell r="AT4238">
            <v>2328.12</v>
          </cell>
          <cell r="AU4238">
            <v>2808.12</v>
          </cell>
          <cell r="AV4238">
            <v>3569.27</v>
          </cell>
          <cell r="AW4238">
            <v>4489.2700000000004</v>
          </cell>
          <cell r="AX4238">
            <v>5529.27</v>
          </cell>
          <cell r="AY4238">
            <v>6249.27</v>
          </cell>
          <cell r="AZ4238">
            <v>6727.83</v>
          </cell>
          <cell r="BA4238">
            <v>600</v>
          </cell>
          <cell r="BB4238">
            <v>800</v>
          </cell>
          <cell r="BC4238">
            <v>1240</v>
          </cell>
          <cell r="BD4238">
            <v>0</v>
          </cell>
          <cell r="BE4238">
            <v>0</v>
          </cell>
          <cell r="BF4238">
            <v>0</v>
          </cell>
          <cell r="BG4238">
            <v>0</v>
          </cell>
          <cell r="BH4238">
            <v>0</v>
          </cell>
          <cell r="BI4238">
            <v>0</v>
          </cell>
          <cell r="BJ4238">
            <v>0</v>
          </cell>
          <cell r="BK4238">
            <v>0</v>
          </cell>
          <cell r="BL4238">
            <v>0</v>
          </cell>
        </row>
        <row r="4239">
          <cell r="B4239" t="str">
            <v>3.2.50.08.00001</v>
          </cell>
          <cell r="C4239" t="str">
            <v xml:space="preserve">TAXA SISCOMEX                                     </v>
          </cell>
          <cell r="D4239">
            <v>5</v>
          </cell>
          <cell r="E4239">
            <v>0</v>
          </cell>
          <cell r="F4239">
            <v>0</v>
          </cell>
          <cell r="G4239">
            <v>0</v>
          </cell>
          <cell r="H4239">
            <v>0</v>
          </cell>
          <cell r="I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  <cell r="O4239">
            <v>0</v>
          </cell>
          <cell r="P4239">
            <v>0</v>
          </cell>
          <cell r="AO4239">
            <v>535.48</v>
          </cell>
          <cell r="AP4239">
            <v>1295.48</v>
          </cell>
          <cell r="AQ4239">
            <v>1295.48</v>
          </cell>
          <cell r="AR4239">
            <v>1295.48</v>
          </cell>
          <cell r="AS4239">
            <v>1855.48</v>
          </cell>
          <cell r="AT4239">
            <v>2328.12</v>
          </cell>
          <cell r="AU4239">
            <v>2808.12</v>
          </cell>
          <cell r="AV4239">
            <v>3569.27</v>
          </cell>
          <cell r="AW4239">
            <v>4489.2700000000004</v>
          </cell>
          <cell r="AX4239">
            <v>5529.27</v>
          </cell>
          <cell r="AY4239">
            <v>6249.27</v>
          </cell>
          <cell r="AZ4239">
            <v>6727.83</v>
          </cell>
          <cell r="BA4239">
            <v>600</v>
          </cell>
          <cell r="BB4239">
            <v>800</v>
          </cell>
          <cell r="BC4239">
            <v>1240</v>
          </cell>
          <cell r="BD4239">
            <v>0</v>
          </cell>
          <cell r="BE4239">
            <v>0</v>
          </cell>
          <cell r="BF4239">
            <v>0</v>
          </cell>
          <cell r="BG4239">
            <v>0</v>
          </cell>
          <cell r="BH4239">
            <v>0</v>
          </cell>
          <cell r="BI4239">
            <v>0</v>
          </cell>
          <cell r="BJ4239">
            <v>0</v>
          </cell>
          <cell r="BK4239">
            <v>0</v>
          </cell>
          <cell r="BL4239">
            <v>0</v>
          </cell>
        </row>
        <row r="4240">
          <cell r="B4240" t="str">
            <v>3.2.50.09</v>
          </cell>
          <cell r="C4240" t="str">
            <v xml:space="preserve">MULTAS MORATORIAS                                 </v>
          </cell>
          <cell r="D4240">
            <v>4</v>
          </cell>
          <cell r="E4240">
            <v>0</v>
          </cell>
          <cell r="F4240">
            <v>0</v>
          </cell>
          <cell r="G4240">
            <v>0</v>
          </cell>
          <cell r="H4240">
            <v>0</v>
          </cell>
          <cell r="I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  <cell r="O4240">
            <v>0</v>
          </cell>
          <cell r="P4240">
            <v>0</v>
          </cell>
          <cell r="Q4240">
            <v>6656.29</v>
          </cell>
          <cell r="R4240">
            <v>6768.71</v>
          </cell>
          <cell r="S4240">
            <v>6768.71</v>
          </cell>
          <cell r="T4240">
            <v>6768.71</v>
          </cell>
          <cell r="U4240">
            <v>6768.71</v>
          </cell>
          <cell r="V4240">
            <v>6788.56</v>
          </cell>
          <cell r="W4240">
            <v>6963.78</v>
          </cell>
          <cell r="X4240">
            <v>8364.11</v>
          </cell>
          <cell r="Y4240">
            <v>8565.39</v>
          </cell>
          <cell r="Z4240">
            <v>8565.39</v>
          </cell>
          <cell r="AA4240">
            <v>8565.39</v>
          </cell>
          <cell r="AB4240">
            <v>8817.59</v>
          </cell>
          <cell r="AC4240">
            <v>7.35</v>
          </cell>
          <cell r="AD4240">
            <v>15.69</v>
          </cell>
          <cell r="AE4240">
            <v>111.94</v>
          </cell>
          <cell r="AF4240">
            <v>111.94</v>
          </cell>
          <cell r="AG4240">
            <v>314.44</v>
          </cell>
          <cell r="AH4240">
            <v>314.44</v>
          </cell>
          <cell r="AI4240">
            <v>617.05999999999995</v>
          </cell>
          <cell r="AJ4240">
            <v>186085.46</v>
          </cell>
          <cell r="AK4240">
            <v>186086.32</v>
          </cell>
          <cell r="AL4240">
            <v>186092.46</v>
          </cell>
          <cell r="AM4240">
            <v>186542.83</v>
          </cell>
          <cell r="AN4240">
            <v>186549.79</v>
          </cell>
          <cell r="AO4240">
            <v>7463.34</v>
          </cell>
          <cell r="AP4240">
            <v>7513.06</v>
          </cell>
          <cell r="AQ4240">
            <v>7513.06</v>
          </cell>
          <cell r="AR4240">
            <v>7515</v>
          </cell>
          <cell r="AS4240">
            <v>7785.46</v>
          </cell>
          <cell r="AT4240">
            <v>8082.16</v>
          </cell>
          <cell r="AU4240">
            <v>10824.07</v>
          </cell>
          <cell r="AV4240">
            <v>10824.07</v>
          </cell>
          <cell r="AW4240">
            <v>10832.54</v>
          </cell>
          <cell r="AX4240">
            <v>10832.54</v>
          </cell>
          <cell r="AY4240">
            <v>10832.54</v>
          </cell>
          <cell r="AZ4240">
            <v>11197.36</v>
          </cell>
          <cell r="BA4240">
            <v>0</v>
          </cell>
          <cell r="BB4240">
            <v>179.01999999999862</v>
          </cell>
          <cell r="BC4240">
            <v>179.01999999999862</v>
          </cell>
          <cell r="BD4240">
            <v>0</v>
          </cell>
          <cell r="BE4240">
            <v>0</v>
          </cell>
          <cell r="BF4240">
            <v>0</v>
          </cell>
          <cell r="BG4240">
            <v>0</v>
          </cell>
          <cell r="BH4240">
            <v>0</v>
          </cell>
          <cell r="BI4240">
            <v>0</v>
          </cell>
          <cell r="BJ4240">
            <v>0</v>
          </cell>
          <cell r="BK4240">
            <v>0</v>
          </cell>
          <cell r="BL4240">
            <v>0</v>
          </cell>
        </row>
        <row r="4241">
          <cell r="B4241" t="str">
            <v>3.2.50.09.00001</v>
          </cell>
          <cell r="C4241" t="str">
            <v xml:space="preserve">MULTAS MORATORIAS                                 </v>
          </cell>
          <cell r="D4241">
            <v>5</v>
          </cell>
          <cell r="E4241">
            <v>0</v>
          </cell>
          <cell r="F4241">
            <v>0</v>
          </cell>
          <cell r="G4241">
            <v>0</v>
          </cell>
          <cell r="H4241">
            <v>0</v>
          </cell>
          <cell r="I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  <cell r="O4241">
            <v>0</v>
          </cell>
          <cell r="P4241">
            <v>0</v>
          </cell>
          <cell r="AO4241">
            <v>7463.34</v>
          </cell>
          <cell r="AP4241">
            <v>7513.06</v>
          </cell>
          <cell r="AQ4241">
            <v>7513.06</v>
          </cell>
          <cell r="AR4241">
            <v>7515</v>
          </cell>
          <cell r="AS4241">
            <v>7785.46</v>
          </cell>
          <cell r="AT4241">
            <v>8082.16</v>
          </cell>
          <cell r="AU4241">
            <v>10824.07</v>
          </cell>
          <cell r="AV4241">
            <v>10824.07</v>
          </cell>
          <cell r="AW4241">
            <v>10832.54</v>
          </cell>
          <cell r="AX4241">
            <v>10832.54</v>
          </cell>
          <cell r="AY4241">
            <v>10832.54</v>
          </cell>
          <cell r="AZ4241">
            <v>11197.36</v>
          </cell>
          <cell r="BA4241">
            <v>0</v>
          </cell>
          <cell r="BB4241">
            <v>179.01999999999862</v>
          </cell>
          <cell r="BC4241">
            <v>179.01999999999862</v>
          </cell>
          <cell r="BD4241">
            <v>0</v>
          </cell>
          <cell r="BE4241">
            <v>0</v>
          </cell>
          <cell r="BF4241">
            <v>0</v>
          </cell>
          <cell r="BG4241">
            <v>0</v>
          </cell>
          <cell r="BH4241">
            <v>0</v>
          </cell>
          <cell r="BI4241">
            <v>0</v>
          </cell>
          <cell r="BJ4241">
            <v>0</v>
          </cell>
          <cell r="BK4241">
            <v>0</v>
          </cell>
          <cell r="BL4241">
            <v>0</v>
          </cell>
        </row>
        <row r="4242">
          <cell r="B4242" t="str">
            <v>3.2.50.10</v>
          </cell>
          <cell r="C4242" t="str">
            <v xml:space="preserve">DESPESAS C/DESC. DUPLICATAS                       </v>
          </cell>
          <cell r="D4242">
            <v>4</v>
          </cell>
          <cell r="E4242">
            <v>0</v>
          </cell>
          <cell r="F4242">
            <v>0</v>
          </cell>
          <cell r="G4242">
            <v>0</v>
          </cell>
          <cell r="H4242">
            <v>0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  <cell r="O4242">
            <v>0</v>
          </cell>
          <cell r="P4242">
            <v>0</v>
          </cell>
          <cell r="AO4242">
            <v>0</v>
          </cell>
          <cell r="AP4242">
            <v>0</v>
          </cell>
          <cell r="AQ4242">
            <v>0</v>
          </cell>
          <cell r="AR4242">
            <v>0</v>
          </cell>
          <cell r="AS4242">
            <v>0</v>
          </cell>
          <cell r="AT4242">
            <v>0</v>
          </cell>
          <cell r="AU4242">
            <v>0</v>
          </cell>
          <cell r="AV4242">
            <v>0</v>
          </cell>
          <cell r="AW4242">
            <v>0</v>
          </cell>
          <cell r="AX4242">
            <v>0</v>
          </cell>
          <cell r="AY4242">
            <v>0</v>
          </cell>
          <cell r="AZ4242">
            <v>0</v>
          </cell>
          <cell r="BA4242">
            <v>0</v>
          </cell>
          <cell r="BB4242">
            <v>0</v>
          </cell>
          <cell r="BC4242">
            <v>0</v>
          </cell>
          <cell r="BD4242">
            <v>0</v>
          </cell>
          <cell r="BE4242">
            <v>0</v>
          </cell>
          <cell r="BF4242">
            <v>0</v>
          </cell>
          <cell r="BG4242">
            <v>0</v>
          </cell>
          <cell r="BH4242">
            <v>0</v>
          </cell>
          <cell r="BI4242">
            <v>0</v>
          </cell>
          <cell r="BJ4242">
            <v>0</v>
          </cell>
          <cell r="BK4242">
            <v>0</v>
          </cell>
          <cell r="BL4242">
            <v>0</v>
          </cell>
        </row>
        <row r="4243">
          <cell r="B4243" t="str">
            <v>3.2.50.10.00001</v>
          </cell>
          <cell r="C4243" t="str">
            <v xml:space="preserve">DESPESAS C/DESC. DUPLICATAS                       </v>
          </cell>
          <cell r="D4243">
            <v>5</v>
          </cell>
          <cell r="E4243">
            <v>0</v>
          </cell>
          <cell r="F4243">
            <v>0</v>
          </cell>
          <cell r="G4243">
            <v>0</v>
          </cell>
          <cell r="H4243">
            <v>0</v>
          </cell>
          <cell r="I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  <cell r="O4243">
            <v>0</v>
          </cell>
          <cell r="P4243">
            <v>0</v>
          </cell>
          <cell r="AO4243">
            <v>0</v>
          </cell>
          <cell r="AP4243">
            <v>0</v>
          </cell>
          <cell r="AQ4243">
            <v>0</v>
          </cell>
          <cell r="AR4243">
            <v>0</v>
          </cell>
          <cell r="AS4243">
            <v>0</v>
          </cell>
          <cell r="AT4243">
            <v>0</v>
          </cell>
          <cell r="AU4243">
            <v>0</v>
          </cell>
          <cell r="AV4243">
            <v>0</v>
          </cell>
          <cell r="AW4243">
            <v>0</v>
          </cell>
          <cell r="AX4243">
            <v>0</v>
          </cell>
          <cell r="AY4243">
            <v>0</v>
          </cell>
          <cell r="AZ4243">
            <v>0</v>
          </cell>
          <cell r="BA4243">
            <v>0</v>
          </cell>
          <cell r="BB4243">
            <v>0</v>
          </cell>
          <cell r="BC4243">
            <v>0</v>
          </cell>
          <cell r="BD4243">
            <v>0</v>
          </cell>
          <cell r="BE4243">
            <v>0</v>
          </cell>
          <cell r="BF4243">
            <v>0</v>
          </cell>
          <cell r="BG4243">
            <v>0</v>
          </cell>
          <cell r="BH4243">
            <v>0</v>
          </cell>
          <cell r="BI4243">
            <v>0</v>
          </cell>
          <cell r="BJ4243">
            <v>0</v>
          </cell>
          <cell r="BK4243">
            <v>0</v>
          </cell>
          <cell r="BL4243">
            <v>0</v>
          </cell>
        </row>
        <row r="4244">
          <cell r="B4244" t="str">
            <v>3.2.50.11</v>
          </cell>
          <cell r="C4244" t="str">
            <v xml:space="preserve">IOF                                               </v>
          </cell>
          <cell r="D4244">
            <v>4</v>
          </cell>
          <cell r="E4244">
            <v>0</v>
          </cell>
          <cell r="F4244">
            <v>0</v>
          </cell>
          <cell r="G4244">
            <v>0</v>
          </cell>
          <cell r="H4244">
            <v>0</v>
          </cell>
          <cell r="I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  <cell r="O4244">
            <v>0</v>
          </cell>
          <cell r="P4244">
            <v>0</v>
          </cell>
          <cell r="Q4244">
            <v>43.88</v>
          </cell>
          <cell r="R4244">
            <v>45.4</v>
          </cell>
          <cell r="S4244">
            <v>87.57</v>
          </cell>
          <cell r="T4244">
            <v>178.06</v>
          </cell>
          <cell r="U4244">
            <v>1322.29</v>
          </cell>
          <cell r="V4244">
            <v>8138.62</v>
          </cell>
          <cell r="W4244">
            <v>21091.78</v>
          </cell>
          <cell r="X4244">
            <v>30288.95</v>
          </cell>
          <cell r="Y4244">
            <v>46298.04</v>
          </cell>
          <cell r="Z4244">
            <v>67648.67</v>
          </cell>
          <cell r="AA4244">
            <v>97387.9</v>
          </cell>
          <cell r="AB4244">
            <v>126918.52</v>
          </cell>
          <cell r="AC4244">
            <v>22551.95</v>
          </cell>
          <cell r="AD4244">
            <v>48010.69</v>
          </cell>
          <cell r="AE4244">
            <v>72945.66</v>
          </cell>
          <cell r="AF4244">
            <v>100772.76</v>
          </cell>
          <cell r="AG4244">
            <v>127677.27</v>
          </cell>
          <cell r="AH4244">
            <v>150774.57999999999</v>
          </cell>
          <cell r="AI4244">
            <v>173081.31</v>
          </cell>
          <cell r="AJ4244">
            <v>225616.63</v>
          </cell>
          <cell r="AK4244">
            <v>236356.04</v>
          </cell>
          <cell r="AL4244">
            <v>261498.02</v>
          </cell>
          <cell r="AM4244">
            <v>261498.7</v>
          </cell>
          <cell r="AN4244">
            <v>261501.47</v>
          </cell>
          <cell r="AO4244">
            <v>13738.42</v>
          </cell>
          <cell r="AP4244">
            <v>41199.050000000003</v>
          </cell>
          <cell r="AQ4244">
            <v>66518.289999999994</v>
          </cell>
          <cell r="AR4244">
            <v>81739.070000000007</v>
          </cell>
          <cell r="AS4244">
            <v>95895.44</v>
          </cell>
          <cell r="AT4244">
            <v>123529.54</v>
          </cell>
          <cell r="AU4244">
            <v>158108.96</v>
          </cell>
          <cell r="AV4244">
            <v>190868.81</v>
          </cell>
          <cell r="AW4244">
            <v>201380.87</v>
          </cell>
          <cell r="AX4244">
            <v>225527.34</v>
          </cell>
          <cell r="AY4244">
            <v>255219.24</v>
          </cell>
          <cell r="AZ4244">
            <v>299359.86</v>
          </cell>
          <cell r="BA4244">
            <v>56281.4</v>
          </cell>
          <cell r="BB4244">
            <v>72762.05</v>
          </cell>
          <cell r="BC4244">
            <v>87254.36</v>
          </cell>
          <cell r="BD4244">
            <v>0</v>
          </cell>
          <cell r="BE4244">
            <v>0</v>
          </cell>
          <cell r="BF4244">
            <v>0</v>
          </cell>
          <cell r="BG4244">
            <v>0</v>
          </cell>
          <cell r="BH4244">
            <v>0</v>
          </cell>
          <cell r="BI4244">
            <v>0</v>
          </cell>
          <cell r="BJ4244">
            <v>0</v>
          </cell>
          <cell r="BK4244">
            <v>0</v>
          </cell>
          <cell r="BL4244">
            <v>0</v>
          </cell>
        </row>
        <row r="4245">
          <cell r="B4245" t="str">
            <v>3.2.50.11.00001</v>
          </cell>
          <cell r="C4245" t="str">
            <v xml:space="preserve">IOF                                               </v>
          </cell>
          <cell r="D4245">
            <v>5</v>
          </cell>
          <cell r="E4245">
            <v>0</v>
          </cell>
          <cell r="F4245">
            <v>0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  <cell r="O4245">
            <v>0</v>
          </cell>
          <cell r="P4245">
            <v>0</v>
          </cell>
          <cell r="AO4245">
            <v>13738.42</v>
          </cell>
          <cell r="AP4245">
            <v>41199.050000000003</v>
          </cell>
          <cell r="AQ4245">
            <v>66518.289999999994</v>
          </cell>
          <cell r="AR4245">
            <v>81739.070000000007</v>
          </cell>
          <cell r="AS4245">
            <v>95895.44</v>
          </cell>
          <cell r="AT4245">
            <v>123529.54</v>
          </cell>
          <cell r="AU4245">
            <v>158108.96</v>
          </cell>
          <cell r="AV4245">
            <v>190868.81</v>
          </cell>
          <cell r="AW4245">
            <v>201380.87</v>
          </cell>
          <cell r="AX4245">
            <v>225527.34</v>
          </cell>
          <cell r="AY4245">
            <v>255219.24</v>
          </cell>
          <cell r="AZ4245">
            <v>299359.86</v>
          </cell>
          <cell r="BA4245">
            <v>56281.4</v>
          </cell>
          <cell r="BB4245">
            <v>72762.05</v>
          </cell>
          <cell r="BC4245">
            <v>87254.36</v>
          </cell>
          <cell r="BD4245">
            <v>0</v>
          </cell>
          <cell r="BE4245">
            <v>0</v>
          </cell>
          <cell r="BF4245">
            <v>0</v>
          </cell>
          <cell r="BG4245">
            <v>0</v>
          </cell>
          <cell r="BH4245">
            <v>0</v>
          </cell>
          <cell r="BI4245">
            <v>0</v>
          </cell>
          <cell r="BJ4245">
            <v>0</v>
          </cell>
          <cell r="BK4245">
            <v>0</v>
          </cell>
          <cell r="BL4245">
            <v>0</v>
          </cell>
        </row>
        <row r="4246">
          <cell r="B4246" t="str">
            <v>3.2.50.12</v>
          </cell>
          <cell r="C4246" t="str">
            <v xml:space="preserve">CPMF                                              </v>
          </cell>
          <cell r="D4246">
            <v>4</v>
          </cell>
          <cell r="E4246">
            <v>0</v>
          </cell>
          <cell r="F4246">
            <v>0</v>
          </cell>
          <cell r="G4246">
            <v>0</v>
          </cell>
          <cell r="H4246">
            <v>0</v>
          </cell>
          <cell r="I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  <cell r="O4246">
            <v>0</v>
          </cell>
          <cell r="P4246">
            <v>0</v>
          </cell>
          <cell r="Q4246">
            <v>159749.87</v>
          </cell>
          <cell r="R4246">
            <v>327335.8</v>
          </cell>
          <cell r="S4246">
            <v>495968.64</v>
          </cell>
          <cell r="T4246">
            <v>718898.39</v>
          </cell>
          <cell r="U4246">
            <v>995042.69</v>
          </cell>
          <cell r="V4246">
            <v>1279395.08</v>
          </cell>
          <cell r="W4246">
            <v>1546234.99</v>
          </cell>
          <cell r="X4246">
            <v>1816094.85</v>
          </cell>
          <cell r="Y4246">
            <v>2052180.83</v>
          </cell>
          <cell r="Z4246">
            <v>2264221.8199999998</v>
          </cell>
          <cell r="AA4246">
            <v>2542391.64</v>
          </cell>
          <cell r="AB4246">
            <v>2812792.16</v>
          </cell>
          <cell r="AC4246">
            <v>132951</v>
          </cell>
          <cell r="AD4246">
            <v>265767.28999999998</v>
          </cell>
          <cell r="AE4246">
            <v>441830.17</v>
          </cell>
          <cell r="AF4246">
            <v>616693.31000000006</v>
          </cell>
          <cell r="AG4246">
            <v>834302.19</v>
          </cell>
          <cell r="AH4246">
            <v>1021085.15</v>
          </cell>
          <cell r="AI4246">
            <v>1233046.01</v>
          </cell>
          <cell r="AJ4246">
            <v>1558327.35</v>
          </cell>
          <cell r="AK4246">
            <v>1848770.45</v>
          </cell>
          <cell r="AL4246">
            <v>2262584.7799999998</v>
          </cell>
          <cell r="AM4246">
            <v>2812669.43</v>
          </cell>
          <cell r="AN4246">
            <v>3135001.06</v>
          </cell>
          <cell r="AO4246">
            <v>283560.15000000002</v>
          </cell>
          <cell r="AP4246">
            <v>526760.01</v>
          </cell>
          <cell r="AQ4246">
            <v>836141.26</v>
          </cell>
          <cell r="AR4246">
            <v>1163795</v>
          </cell>
          <cell r="AS4246">
            <v>1614786.14</v>
          </cell>
          <cell r="AT4246">
            <v>1855571.27</v>
          </cell>
          <cell r="AU4246">
            <v>2203045.35</v>
          </cell>
          <cell r="AV4246">
            <v>2646901.38</v>
          </cell>
          <cell r="AW4246">
            <v>3074892.6</v>
          </cell>
          <cell r="AX4246">
            <v>3595298.16</v>
          </cell>
          <cell r="AY4246">
            <v>4101534.57</v>
          </cell>
          <cell r="AZ4246">
            <v>4628471.22</v>
          </cell>
          <cell r="BA4246">
            <v>515248.73</v>
          </cell>
          <cell r="BB4246">
            <v>907772.54</v>
          </cell>
          <cell r="BC4246">
            <v>1387824.82</v>
          </cell>
          <cell r="BD4246">
            <v>0</v>
          </cell>
          <cell r="BE4246">
            <v>0</v>
          </cell>
          <cell r="BF4246">
            <v>0</v>
          </cell>
          <cell r="BG4246">
            <v>0</v>
          </cell>
          <cell r="BH4246">
            <v>0</v>
          </cell>
          <cell r="BI4246">
            <v>0</v>
          </cell>
          <cell r="BJ4246">
            <v>0</v>
          </cell>
          <cell r="BK4246">
            <v>0</v>
          </cell>
          <cell r="BL4246">
            <v>0</v>
          </cell>
        </row>
        <row r="4247">
          <cell r="B4247" t="str">
            <v>3.2.50.12.00001</v>
          </cell>
          <cell r="C4247" t="str">
            <v xml:space="preserve">CPMF                                              </v>
          </cell>
          <cell r="D4247">
            <v>5</v>
          </cell>
          <cell r="E4247">
            <v>0</v>
          </cell>
          <cell r="F4247">
            <v>0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  <cell r="O4247">
            <v>0</v>
          </cell>
          <cell r="P4247">
            <v>0</v>
          </cell>
          <cell r="AO4247">
            <v>283560.15000000002</v>
          </cell>
          <cell r="AP4247">
            <v>526760.01</v>
          </cell>
          <cell r="AQ4247">
            <v>836141.26</v>
          </cell>
          <cell r="AR4247">
            <v>1163795</v>
          </cell>
          <cell r="AS4247">
            <v>1614786.14</v>
          </cell>
          <cell r="AT4247">
            <v>1855571.27</v>
          </cell>
          <cell r="AU4247">
            <v>2203045.35</v>
          </cell>
          <cell r="AV4247">
            <v>2646901.38</v>
          </cell>
          <cell r="AW4247">
            <v>3074892.6</v>
          </cell>
          <cell r="AX4247">
            <v>3595298.16</v>
          </cell>
          <cell r="AY4247">
            <v>4101534.57</v>
          </cell>
          <cell r="AZ4247">
            <v>4628471.22</v>
          </cell>
          <cell r="BA4247">
            <v>515248.73</v>
          </cell>
          <cell r="BB4247">
            <v>907772.54</v>
          </cell>
          <cell r="BC4247">
            <v>1387824.82</v>
          </cell>
          <cell r="BD4247">
            <v>0</v>
          </cell>
          <cell r="BE4247">
            <v>0</v>
          </cell>
          <cell r="BF4247">
            <v>0</v>
          </cell>
          <cell r="BG4247">
            <v>0</v>
          </cell>
          <cell r="BH4247">
            <v>0</v>
          </cell>
          <cell r="BI4247">
            <v>0</v>
          </cell>
          <cell r="BJ4247">
            <v>0</v>
          </cell>
          <cell r="BK4247">
            <v>0</v>
          </cell>
          <cell r="BL4247">
            <v>0</v>
          </cell>
        </row>
        <row r="4248">
          <cell r="A4248">
            <v>76</v>
          </cell>
          <cell r="B4248" t="str">
            <v>3.2.50.13</v>
          </cell>
          <cell r="C4248" t="str">
            <v xml:space="preserve">JUROS S/CAPITAL PROPRIO                           </v>
          </cell>
          <cell r="D4248">
            <v>4</v>
          </cell>
          <cell r="E4248">
            <v>0</v>
          </cell>
          <cell r="F4248">
            <v>0</v>
          </cell>
          <cell r="G4248">
            <v>0</v>
          </cell>
          <cell r="H4248">
            <v>0</v>
          </cell>
          <cell r="I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AO4248">
            <v>0</v>
          </cell>
          <cell r="AP4248">
            <v>0</v>
          </cell>
          <cell r="AQ4248">
            <v>0</v>
          </cell>
          <cell r="AR4248">
            <v>0</v>
          </cell>
          <cell r="AS4248">
            <v>0</v>
          </cell>
          <cell r="AT4248">
            <v>0</v>
          </cell>
          <cell r="AU4248">
            <v>0</v>
          </cell>
          <cell r="AV4248">
            <v>0</v>
          </cell>
          <cell r="AW4248">
            <v>0</v>
          </cell>
          <cell r="AX4248">
            <v>4415956.47</v>
          </cell>
          <cell r="AY4248">
            <v>4415956.47</v>
          </cell>
          <cell r="AZ4248">
            <v>5253465.46</v>
          </cell>
          <cell r="BA4248">
            <v>0</v>
          </cell>
          <cell r="BB4248">
            <v>0</v>
          </cell>
          <cell r="BC4248">
            <v>0</v>
          </cell>
          <cell r="BD4248">
            <v>0</v>
          </cell>
          <cell r="BE4248">
            <v>0</v>
          </cell>
          <cell r="BF4248">
            <v>0</v>
          </cell>
          <cell r="BG4248">
            <v>0</v>
          </cell>
          <cell r="BH4248">
            <v>0</v>
          </cell>
          <cell r="BI4248">
            <v>0</v>
          </cell>
          <cell r="BJ4248">
            <v>0</v>
          </cell>
          <cell r="BK4248">
            <v>0</v>
          </cell>
          <cell r="BL4248">
            <v>0</v>
          </cell>
        </row>
        <row r="4249">
          <cell r="B4249" t="str">
            <v>3.2.50.13.00001</v>
          </cell>
          <cell r="C4249" t="str">
            <v xml:space="preserve">JUROS S/CAPITAL PROPRIO                           </v>
          </cell>
          <cell r="D4249">
            <v>5</v>
          </cell>
          <cell r="E4249">
            <v>0</v>
          </cell>
          <cell r="F4249">
            <v>0</v>
          </cell>
          <cell r="G4249">
            <v>0</v>
          </cell>
          <cell r="H4249">
            <v>0</v>
          </cell>
          <cell r="I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  <cell r="O4249">
            <v>0</v>
          </cell>
          <cell r="P4249">
            <v>0</v>
          </cell>
          <cell r="AO4249">
            <v>0</v>
          </cell>
          <cell r="AP4249">
            <v>0</v>
          </cell>
          <cell r="AQ4249">
            <v>0</v>
          </cell>
          <cell r="AR4249">
            <v>0</v>
          </cell>
          <cell r="AS4249">
            <v>0</v>
          </cell>
          <cell r="AT4249">
            <v>0</v>
          </cell>
          <cell r="AU4249">
            <v>0</v>
          </cell>
          <cell r="AV4249">
            <v>0</v>
          </cell>
          <cell r="AW4249">
            <v>0</v>
          </cell>
          <cell r="AX4249">
            <v>4415956.47</v>
          </cell>
          <cell r="AY4249">
            <v>4415956.47</v>
          </cell>
          <cell r="AZ4249">
            <v>5253465.46</v>
          </cell>
          <cell r="BA4249">
            <v>0</v>
          </cell>
          <cell r="BB4249">
            <v>0</v>
          </cell>
          <cell r="BC4249">
            <v>0</v>
          </cell>
          <cell r="BD4249">
            <v>0</v>
          </cell>
          <cell r="BE4249">
            <v>0</v>
          </cell>
          <cell r="BF4249">
            <v>0</v>
          </cell>
          <cell r="BG4249">
            <v>0</v>
          </cell>
          <cell r="BH4249">
            <v>0</v>
          </cell>
          <cell r="BI4249">
            <v>0</v>
          </cell>
          <cell r="BJ4249">
            <v>0</v>
          </cell>
          <cell r="BK4249">
            <v>0</v>
          </cell>
          <cell r="BL4249">
            <v>0</v>
          </cell>
        </row>
        <row r="4250">
          <cell r="B4250" t="str">
            <v>3.2.50.14</v>
          </cell>
          <cell r="C4250" t="str">
            <v xml:space="preserve">PERDAS S/APLICACOES FINANCEIRAS                   </v>
          </cell>
          <cell r="D4250">
            <v>4</v>
          </cell>
          <cell r="E4250">
            <v>0</v>
          </cell>
          <cell r="F4250">
            <v>0</v>
          </cell>
          <cell r="G4250">
            <v>0</v>
          </cell>
          <cell r="H4250">
            <v>0</v>
          </cell>
          <cell r="I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  <cell r="O4250">
            <v>0</v>
          </cell>
          <cell r="P4250">
            <v>0</v>
          </cell>
          <cell r="Q4250">
            <v>17739.03</v>
          </cell>
          <cell r="R4250">
            <v>17957.900000000001</v>
          </cell>
          <cell r="S4250">
            <v>17957.900000000001</v>
          </cell>
          <cell r="T4250">
            <v>17957.900000000001</v>
          </cell>
          <cell r="U4250">
            <v>44057.85</v>
          </cell>
          <cell r="V4250">
            <v>96335.1</v>
          </cell>
          <cell r="W4250">
            <v>1499341.72</v>
          </cell>
          <cell r="X4250">
            <v>1570984.76</v>
          </cell>
          <cell r="Y4250">
            <v>1570984.76</v>
          </cell>
          <cell r="Z4250">
            <v>2250376.64</v>
          </cell>
          <cell r="AA4250">
            <v>6784133.4400000004</v>
          </cell>
          <cell r="AB4250">
            <v>12785566.199999999</v>
          </cell>
          <cell r="AC4250">
            <v>327284.73</v>
          </cell>
          <cell r="AD4250">
            <v>327284.73</v>
          </cell>
          <cell r="AE4250">
            <v>1751679.39</v>
          </cell>
          <cell r="AF4250">
            <v>2510098.29</v>
          </cell>
          <cell r="AG4250">
            <v>3374316.25</v>
          </cell>
          <cell r="AH4250">
            <v>3655263.89</v>
          </cell>
          <cell r="AI4250">
            <v>4190467.16</v>
          </cell>
          <cell r="AJ4250">
            <v>8358936.7699999996</v>
          </cell>
          <cell r="AK4250">
            <v>8358936.7699999996</v>
          </cell>
          <cell r="AL4250">
            <v>8435383.2400000002</v>
          </cell>
          <cell r="AM4250">
            <v>8662122.7799999993</v>
          </cell>
          <cell r="AN4250">
            <v>8909347.8899999987</v>
          </cell>
          <cell r="AO4250">
            <v>493658.68</v>
          </cell>
          <cell r="AP4250">
            <v>1055175.46</v>
          </cell>
          <cell r="AQ4250">
            <v>7031321.6900000004</v>
          </cell>
          <cell r="AR4250">
            <v>17233237.609999999</v>
          </cell>
          <cell r="AS4250">
            <v>17821930.989999998</v>
          </cell>
          <cell r="AT4250">
            <v>20030546.879999999</v>
          </cell>
          <cell r="AU4250">
            <v>20104610.289999999</v>
          </cell>
          <cell r="AV4250">
            <v>21128918.899999999</v>
          </cell>
          <cell r="AW4250">
            <v>23050576.149999999</v>
          </cell>
          <cell r="AX4250">
            <v>27909504.280000001</v>
          </cell>
          <cell r="AY4250">
            <v>27949516.510000002</v>
          </cell>
          <cell r="AZ4250">
            <v>30605951.260000002</v>
          </cell>
          <cell r="BA4250">
            <v>400935.41999999806</v>
          </cell>
          <cell r="BB4250">
            <v>753109.59999999776</v>
          </cell>
          <cell r="BC4250">
            <v>1477314.61</v>
          </cell>
          <cell r="BD4250">
            <v>0</v>
          </cell>
          <cell r="BE4250">
            <v>0</v>
          </cell>
          <cell r="BF4250">
            <v>0</v>
          </cell>
          <cell r="BG4250">
            <v>0</v>
          </cell>
          <cell r="BH4250">
            <v>0</v>
          </cell>
          <cell r="BI4250">
            <v>0</v>
          </cell>
          <cell r="BJ4250">
            <v>0</v>
          </cell>
          <cell r="BK4250">
            <v>0</v>
          </cell>
          <cell r="BL4250">
            <v>0</v>
          </cell>
        </row>
        <row r="4251">
          <cell r="B4251" t="str">
            <v>3.2.50.14.00001</v>
          </cell>
          <cell r="C4251" t="str">
            <v xml:space="preserve">PERDAS S/APLICACOES FINANCEIRAS                   </v>
          </cell>
          <cell r="D4251">
            <v>5</v>
          </cell>
          <cell r="E4251">
            <v>0</v>
          </cell>
          <cell r="F4251">
            <v>0</v>
          </cell>
          <cell r="G4251">
            <v>0</v>
          </cell>
          <cell r="H4251">
            <v>0</v>
          </cell>
          <cell r="I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  <cell r="O4251">
            <v>0</v>
          </cell>
          <cell r="P4251">
            <v>0</v>
          </cell>
          <cell r="AO4251">
            <v>195312.16</v>
          </cell>
          <cell r="AP4251">
            <v>218604.67</v>
          </cell>
          <cell r="AQ4251">
            <v>359434.23</v>
          </cell>
          <cell r="AR4251">
            <v>428222.83</v>
          </cell>
          <cell r="AS4251">
            <v>428222.83</v>
          </cell>
          <cell r="AT4251">
            <v>430303.63</v>
          </cell>
          <cell r="AU4251">
            <v>430303.63</v>
          </cell>
          <cell r="AV4251">
            <v>430303.63</v>
          </cell>
          <cell r="AW4251">
            <v>433388.74</v>
          </cell>
          <cell r="AX4251">
            <v>451708.63</v>
          </cell>
          <cell r="AY4251">
            <v>451708.63</v>
          </cell>
          <cell r="AZ4251">
            <v>451708.63</v>
          </cell>
          <cell r="BA4251">
            <v>0</v>
          </cell>
          <cell r="BB4251">
            <v>0</v>
          </cell>
          <cell r="BC4251">
            <v>0</v>
          </cell>
          <cell r="BD4251">
            <v>0</v>
          </cell>
          <cell r="BE4251">
            <v>0</v>
          </cell>
          <cell r="BF4251">
            <v>0</v>
          </cell>
          <cell r="BG4251">
            <v>0</v>
          </cell>
          <cell r="BH4251">
            <v>0</v>
          </cell>
          <cell r="BI4251">
            <v>0</v>
          </cell>
          <cell r="BJ4251">
            <v>0</v>
          </cell>
          <cell r="BK4251">
            <v>0</v>
          </cell>
          <cell r="BL4251">
            <v>0</v>
          </cell>
        </row>
        <row r="4252">
          <cell r="B4252" t="str">
            <v>3.2.50.14.00002</v>
          </cell>
          <cell r="C4252" t="str">
            <v xml:space="preserve">PERDAS S/OPERACAO SWAP                            </v>
          </cell>
          <cell r="D4252">
            <v>5</v>
          </cell>
          <cell r="E4252">
            <v>0</v>
          </cell>
          <cell r="F4252">
            <v>0</v>
          </cell>
          <cell r="G4252">
            <v>0</v>
          </cell>
          <cell r="H4252">
            <v>0</v>
          </cell>
          <cell r="I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  <cell r="O4252">
            <v>0</v>
          </cell>
          <cell r="P4252">
            <v>0</v>
          </cell>
          <cell r="AO4252">
            <v>298346.52</v>
          </cell>
          <cell r="AP4252">
            <v>836570.79</v>
          </cell>
          <cell r="AQ4252">
            <v>6671887.46</v>
          </cell>
          <cell r="AR4252">
            <v>16805014.780000001</v>
          </cell>
          <cell r="AS4252">
            <v>17393708.16</v>
          </cell>
          <cell r="AT4252">
            <v>19600243.25</v>
          </cell>
          <cell r="AU4252">
            <v>19674306.66</v>
          </cell>
          <cell r="AV4252">
            <v>20698615.27</v>
          </cell>
          <cell r="AW4252">
            <v>22617187.41</v>
          </cell>
          <cell r="AX4252">
            <v>27457795.649999999</v>
          </cell>
          <cell r="AY4252">
            <v>27497807.879999999</v>
          </cell>
          <cell r="AZ4252">
            <v>30154242.629999999</v>
          </cell>
          <cell r="BA4252">
            <v>400935.42000000179</v>
          </cell>
          <cell r="BB4252">
            <v>753109.60000000149</v>
          </cell>
          <cell r="BC4252">
            <v>1477314.61</v>
          </cell>
          <cell r="BD4252">
            <v>0</v>
          </cell>
          <cell r="BE4252">
            <v>0</v>
          </cell>
          <cell r="BF4252">
            <v>0</v>
          </cell>
          <cell r="BG4252">
            <v>0</v>
          </cell>
          <cell r="BH4252">
            <v>0</v>
          </cell>
          <cell r="BI4252">
            <v>0</v>
          </cell>
          <cell r="BJ4252">
            <v>0</v>
          </cell>
          <cell r="BK4252">
            <v>0</v>
          </cell>
          <cell r="BL4252">
            <v>0</v>
          </cell>
        </row>
        <row r="4253">
          <cell r="B4253" t="str">
            <v>3.2.50.15</v>
          </cell>
          <cell r="C4253" t="str">
            <v xml:space="preserve">TARIFA ENTRADA DE TITULOS                         </v>
          </cell>
          <cell r="D4253">
            <v>4</v>
          </cell>
          <cell r="E4253">
            <v>0</v>
          </cell>
          <cell r="F4253">
            <v>0</v>
          </cell>
          <cell r="G4253">
            <v>0</v>
          </cell>
          <cell r="H4253">
            <v>0</v>
          </cell>
          <cell r="I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  <cell r="O4253">
            <v>0</v>
          </cell>
          <cell r="P4253">
            <v>0</v>
          </cell>
          <cell r="Q4253">
            <v>6994.21</v>
          </cell>
          <cell r="R4253">
            <v>7598.23</v>
          </cell>
          <cell r="S4253">
            <v>8725.01</v>
          </cell>
          <cell r="T4253">
            <v>10284.17</v>
          </cell>
          <cell r="U4253">
            <v>10782.01</v>
          </cell>
          <cell r="V4253">
            <v>11164.49</v>
          </cell>
          <cell r="W4253">
            <v>14230.43</v>
          </cell>
          <cell r="X4253">
            <v>19522.650000000001</v>
          </cell>
          <cell r="Y4253">
            <v>20597.25</v>
          </cell>
          <cell r="Z4253">
            <v>26062.67</v>
          </cell>
          <cell r="AA4253">
            <v>31542.74</v>
          </cell>
          <cell r="AB4253">
            <v>37980.76</v>
          </cell>
          <cell r="AC4253">
            <v>3456.13</v>
          </cell>
          <cell r="AD4253">
            <v>6451.04</v>
          </cell>
          <cell r="AE4253">
            <v>7525.12</v>
          </cell>
          <cell r="AF4253">
            <v>9040.49</v>
          </cell>
          <cell r="AG4253">
            <v>10802.37</v>
          </cell>
          <cell r="AH4253">
            <v>11018.37</v>
          </cell>
          <cell r="AI4253">
            <v>11666.37</v>
          </cell>
          <cell r="AJ4253">
            <v>16325.94</v>
          </cell>
          <cell r="AK4253">
            <v>20129.95</v>
          </cell>
          <cell r="AL4253">
            <v>35940.9</v>
          </cell>
          <cell r="AM4253">
            <v>45823.63</v>
          </cell>
          <cell r="AN4253">
            <v>55778.22</v>
          </cell>
          <cell r="AO4253">
            <v>3962.67</v>
          </cell>
          <cell r="AP4253">
            <v>7386.69</v>
          </cell>
          <cell r="AQ4253">
            <v>12129.89</v>
          </cell>
          <cell r="AR4253">
            <v>15994.42</v>
          </cell>
          <cell r="AS4253">
            <v>18637.900000000001</v>
          </cell>
          <cell r="AT4253">
            <v>23509.34</v>
          </cell>
          <cell r="AU4253">
            <v>28579.32</v>
          </cell>
          <cell r="AV4253">
            <v>34515.22</v>
          </cell>
          <cell r="AW4253">
            <v>40952.28</v>
          </cell>
          <cell r="AX4253">
            <v>47806.38</v>
          </cell>
          <cell r="AY4253">
            <v>56489.919999999998</v>
          </cell>
          <cell r="AZ4253">
            <v>61636.77</v>
          </cell>
          <cell r="BA4253">
            <v>3382.9</v>
          </cell>
          <cell r="BB4253">
            <v>5218.45</v>
          </cell>
          <cell r="BC4253">
            <v>9068.5500000000102</v>
          </cell>
          <cell r="BD4253">
            <v>0</v>
          </cell>
          <cell r="BE4253">
            <v>0</v>
          </cell>
          <cell r="BF4253">
            <v>0</v>
          </cell>
          <cell r="BG4253">
            <v>0</v>
          </cell>
          <cell r="BH4253">
            <v>0</v>
          </cell>
          <cell r="BI4253">
            <v>0</v>
          </cell>
          <cell r="BJ4253">
            <v>0</v>
          </cell>
          <cell r="BK4253">
            <v>0</v>
          </cell>
          <cell r="BL4253">
            <v>0</v>
          </cell>
        </row>
        <row r="4254">
          <cell r="B4254" t="str">
            <v>3.2.50.15.00001</v>
          </cell>
          <cell r="C4254" t="str">
            <v xml:space="preserve">TARIFA ENTRADA DE TITULOS                         </v>
          </cell>
          <cell r="D4254">
            <v>5</v>
          </cell>
          <cell r="E4254">
            <v>0</v>
          </cell>
          <cell r="F4254">
            <v>0</v>
          </cell>
          <cell r="G4254">
            <v>0</v>
          </cell>
          <cell r="H4254">
            <v>0</v>
          </cell>
          <cell r="I4254">
            <v>0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  <cell r="O4254">
            <v>0</v>
          </cell>
          <cell r="P4254">
            <v>0</v>
          </cell>
          <cell r="AO4254">
            <v>3962.67</v>
          </cell>
          <cell r="AP4254">
            <v>7386.69</v>
          </cell>
          <cell r="AQ4254">
            <v>12129.89</v>
          </cell>
          <cell r="AR4254">
            <v>15994.42</v>
          </cell>
          <cell r="AS4254">
            <v>18637.900000000001</v>
          </cell>
          <cell r="AT4254">
            <v>23509.34</v>
          </cell>
          <cell r="AU4254">
            <v>28579.32</v>
          </cell>
          <cell r="AV4254">
            <v>34515.22</v>
          </cell>
          <cell r="AW4254">
            <v>40952.28</v>
          </cell>
          <cell r="AX4254">
            <v>47806.38</v>
          </cell>
          <cell r="AY4254">
            <v>56489.919999999998</v>
          </cell>
          <cell r="AZ4254">
            <v>61636.77</v>
          </cell>
          <cell r="BA4254">
            <v>3382.9</v>
          </cell>
          <cell r="BB4254">
            <v>5218.45</v>
          </cell>
          <cell r="BC4254">
            <v>9068.5500000000102</v>
          </cell>
          <cell r="BD4254">
            <v>0</v>
          </cell>
          <cell r="BE4254">
            <v>0</v>
          </cell>
          <cell r="BF4254">
            <v>0</v>
          </cell>
          <cell r="BG4254">
            <v>0</v>
          </cell>
          <cell r="BH4254">
            <v>0</v>
          </cell>
          <cell r="BI4254">
            <v>0</v>
          </cell>
          <cell r="BJ4254">
            <v>0</v>
          </cell>
          <cell r="BK4254">
            <v>0</v>
          </cell>
          <cell r="BL4254">
            <v>0</v>
          </cell>
        </row>
        <row r="4255">
          <cell r="B4255" t="str">
            <v>3.2.50.16</v>
          </cell>
          <cell r="C4255" t="str">
            <v xml:space="preserve">TARIFA BOLETO BANCARIO                            </v>
          </cell>
          <cell r="D4255">
            <v>4</v>
          </cell>
          <cell r="E4255">
            <v>0</v>
          </cell>
          <cell r="F4255">
            <v>0</v>
          </cell>
          <cell r="G4255">
            <v>0</v>
          </cell>
          <cell r="H4255">
            <v>0</v>
          </cell>
          <cell r="I4255">
            <v>0</v>
          </cell>
          <cell r="J4255">
            <v>0</v>
          </cell>
          <cell r="K4255">
            <v>0</v>
          </cell>
          <cell r="L4255">
            <v>0</v>
          </cell>
          <cell r="M4255">
            <v>0</v>
          </cell>
          <cell r="N4255">
            <v>0</v>
          </cell>
          <cell r="O4255">
            <v>0</v>
          </cell>
          <cell r="P4255">
            <v>0</v>
          </cell>
          <cell r="Q4255">
            <v>140</v>
          </cell>
          <cell r="R4255">
            <v>140</v>
          </cell>
          <cell r="S4255">
            <v>280</v>
          </cell>
          <cell r="T4255">
            <v>921.98</v>
          </cell>
          <cell r="U4255">
            <v>1201.98</v>
          </cell>
          <cell r="V4255">
            <v>1264.98</v>
          </cell>
          <cell r="W4255">
            <v>1996.38</v>
          </cell>
          <cell r="X4255">
            <v>2565.3200000000002</v>
          </cell>
          <cell r="Y4255">
            <v>3613.58</v>
          </cell>
          <cell r="Z4255">
            <v>8498.7900000000009</v>
          </cell>
          <cell r="AA4255">
            <v>14872.13</v>
          </cell>
          <cell r="AB4255">
            <v>13036.67</v>
          </cell>
          <cell r="AC4255">
            <v>210</v>
          </cell>
          <cell r="AD4255">
            <v>214.5</v>
          </cell>
          <cell r="AE4255">
            <v>214.5</v>
          </cell>
          <cell r="AF4255">
            <v>214.5</v>
          </cell>
          <cell r="AG4255">
            <v>214.5</v>
          </cell>
          <cell r="AH4255">
            <v>214.5</v>
          </cell>
          <cell r="AI4255">
            <v>214.5</v>
          </cell>
          <cell r="AJ4255">
            <v>214.5</v>
          </cell>
          <cell r="AK4255">
            <v>215.5</v>
          </cell>
          <cell r="AL4255">
            <v>6284.2</v>
          </cell>
          <cell r="AM4255">
            <v>6284.2</v>
          </cell>
          <cell r="AN4255">
            <v>6284.2</v>
          </cell>
          <cell r="AO4255">
            <v>0</v>
          </cell>
          <cell r="AP4255">
            <v>0</v>
          </cell>
          <cell r="AQ4255">
            <v>0</v>
          </cell>
          <cell r="AR4255">
            <v>0</v>
          </cell>
          <cell r="AS4255">
            <v>0</v>
          </cell>
          <cell r="AT4255">
            <v>4042.66</v>
          </cell>
          <cell r="AU4255">
            <v>4042.66</v>
          </cell>
          <cell r="AV4255">
            <v>4042.66</v>
          </cell>
          <cell r="AW4255">
            <v>4042.66</v>
          </cell>
          <cell r="AX4255">
            <v>4042.66</v>
          </cell>
          <cell r="AY4255">
            <v>4042.66</v>
          </cell>
          <cell r="AZ4255">
            <v>4042.66</v>
          </cell>
          <cell r="BA4255">
            <v>2.5</v>
          </cell>
          <cell r="BB4255">
            <v>402.5</v>
          </cell>
          <cell r="BC4255">
            <v>1092.5</v>
          </cell>
          <cell r="BD4255">
            <v>0</v>
          </cell>
          <cell r="BE4255">
            <v>0</v>
          </cell>
          <cell r="BF4255">
            <v>0</v>
          </cell>
          <cell r="BG4255">
            <v>0</v>
          </cell>
          <cell r="BH4255">
            <v>0</v>
          </cell>
          <cell r="BI4255">
            <v>0</v>
          </cell>
          <cell r="BJ4255">
            <v>0</v>
          </cell>
          <cell r="BK4255">
            <v>0</v>
          </cell>
          <cell r="BL4255">
            <v>0</v>
          </cell>
        </row>
        <row r="4256">
          <cell r="B4256" t="str">
            <v>3.2.50.16.00001</v>
          </cell>
          <cell r="C4256" t="str">
            <v xml:space="preserve">TARIFA BOLETO BANCARIO                            </v>
          </cell>
          <cell r="D4256">
            <v>5</v>
          </cell>
          <cell r="E4256">
            <v>0</v>
          </cell>
          <cell r="F4256">
            <v>0</v>
          </cell>
          <cell r="G4256">
            <v>0</v>
          </cell>
          <cell r="H4256">
            <v>0</v>
          </cell>
          <cell r="I4256">
            <v>0</v>
          </cell>
          <cell r="J4256">
            <v>0</v>
          </cell>
          <cell r="K4256">
            <v>0</v>
          </cell>
          <cell r="L4256">
            <v>0</v>
          </cell>
          <cell r="M4256">
            <v>0</v>
          </cell>
          <cell r="N4256">
            <v>0</v>
          </cell>
          <cell r="O4256">
            <v>0</v>
          </cell>
          <cell r="P4256">
            <v>0</v>
          </cell>
          <cell r="AO4256">
            <v>0</v>
          </cell>
          <cell r="AP4256">
            <v>0</v>
          </cell>
          <cell r="AQ4256">
            <v>0</v>
          </cell>
          <cell r="AR4256">
            <v>0</v>
          </cell>
          <cell r="AS4256">
            <v>0</v>
          </cell>
          <cell r="AT4256">
            <v>4042.66</v>
          </cell>
          <cell r="AU4256">
            <v>4042.66</v>
          </cell>
          <cell r="AV4256">
            <v>4042.66</v>
          </cell>
          <cell r="AW4256">
            <v>4042.66</v>
          </cell>
          <cell r="AX4256">
            <v>4042.66</v>
          </cell>
          <cell r="AY4256">
            <v>4042.66</v>
          </cell>
          <cell r="AZ4256">
            <v>4042.66</v>
          </cell>
          <cell r="BA4256">
            <v>2.5</v>
          </cell>
          <cell r="BB4256">
            <v>402.5</v>
          </cell>
          <cell r="BC4256">
            <v>1092.5</v>
          </cell>
          <cell r="BD4256">
            <v>0</v>
          </cell>
          <cell r="BE4256">
            <v>0</v>
          </cell>
          <cell r="BF4256">
            <v>0</v>
          </cell>
          <cell r="BG4256">
            <v>0</v>
          </cell>
          <cell r="BH4256">
            <v>0</v>
          </cell>
          <cell r="BI4256">
            <v>0</v>
          </cell>
          <cell r="BJ4256">
            <v>0</v>
          </cell>
          <cell r="BK4256">
            <v>0</v>
          </cell>
          <cell r="BL4256">
            <v>0</v>
          </cell>
        </row>
        <row r="4257">
          <cell r="B4257" t="str">
            <v>3.2.50.17</v>
          </cell>
          <cell r="C4257" t="str">
            <v xml:space="preserve">TARIFA POR RELACAO                                </v>
          </cell>
          <cell r="D4257">
            <v>4</v>
          </cell>
          <cell r="E4257">
            <v>0</v>
          </cell>
          <cell r="F4257">
            <v>0</v>
          </cell>
          <cell r="G4257">
            <v>0</v>
          </cell>
          <cell r="H4257">
            <v>0</v>
          </cell>
          <cell r="I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  <cell r="O4257">
            <v>0</v>
          </cell>
          <cell r="P4257">
            <v>0</v>
          </cell>
          <cell r="Q4257">
            <v>0</v>
          </cell>
          <cell r="R4257">
            <v>0</v>
          </cell>
          <cell r="S4257">
            <v>0</v>
          </cell>
          <cell r="T4257">
            <v>0</v>
          </cell>
          <cell r="U4257">
            <v>0</v>
          </cell>
          <cell r="V4257">
            <v>0</v>
          </cell>
          <cell r="W4257">
            <v>0</v>
          </cell>
          <cell r="X4257">
            <v>0</v>
          </cell>
          <cell r="Y4257">
            <v>0</v>
          </cell>
          <cell r="Z4257">
            <v>0</v>
          </cell>
          <cell r="AA4257">
            <v>0</v>
          </cell>
          <cell r="AB4257">
            <v>0</v>
          </cell>
          <cell r="AC4257">
            <v>0</v>
          </cell>
          <cell r="AD4257">
            <v>0</v>
          </cell>
          <cell r="AE4257">
            <v>0</v>
          </cell>
          <cell r="AF4257">
            <v>0</v>
          </cell>
          <cell r="AG4257">
            <v>0</v>
          </cell>
          <cell r="AH4257">
            <v>0</v>
          </cell>
          <cell r="AI4257">
            <v>0</v>
          </cell>
          <cell r="AJ4257">
            <v>0</v>
          </cell>
          <cell r="AK4257">
            <v>0</v>
          </cell>
          <cell r="AL4257">
            <v>0</v>
          </cell>
          <cell r="AM4257">
            <v>97.5</v>
          </cell>
          <cell r="AN4257">
            <v>97.5</v>
          </cell>
          <cell r="AO4257">
            <v>0</v>
          </cell>
          <cell r="AP4257">
            <v>0</v>
          </cell>
          <cell r="AQ4257">
            <v>0</v>
          </cell>
          <cell r="AR4257">
            <v>0</v>
          </cell>
          <cell r="AS4257">
            <v>0</v>
          </cell>
          <cell r="AT4257">
            <v>0</v>
          </cell>
          <cell r="AU4257">
            <v>0</v>
          </cell>
          <cell r="AV4257">
            <v>0</v>
          </cell>
          <cell r="AW4257">
            <v>0</v>
          </cell>
          <cell r="AX4257">
            <v>0</v>
          </cell>
          <cell r="AY4257">
            <v>0</v>
          </cell>
          <cell r="AZ4257">
            <v>0</v>
          </cell>
          <cell r="BA4257">
            <v>0</v>
          </cell>
          <cell r="BB4257">
            <v>0</v>
          </cell>
          <cell r="BC4257">
            <v>0</v>
          </cell>
          <cell r="BD4257">
            <v>0</v>
          </cell>
          <cell r="BE4257">
            <v>0</v>
          </cell>
          <cell r="BF4257">
            <v>0</v>
          </cell>
          <cell r="BG4257">
            <v>0</v>
          </cell>
          <cell r="BH4257">
            <v>0</v>
          </cell>
          <cell r="BI4257">
            <v>0</v>
          </cell>
          <cell r="BJ4257">
            <v>0</v>
          </cell>
          <cell r="BK4257">
            <v>0</v>
          </cell>
          <cell r="BL4257">
            <v>0</v>
          </cell>
        </row>
        <row r="4258">
          <cell r="B4258" t="str">
            <v>3.2.50.17.00001</v>
          </cell>
          <cell r="C4258" t="str">
            <v xml:space="preserve">TARIFA POR RELACAO                                </v>
          </cell>
          <cell r="D4258">
            <v>5</v>
          </cell>
          <cell r="E4258">
            <v>0</v>
          </cell>
          <cell r="F4258">
            <v>0</v>
          </cell>
          <cell r="G4258">
            <v>0</v>
          </cell>
          <cell r="H4258">
            <v>0</v>
          </cell>
          <cell r="I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  <cell r="O4258">
            <v>0</v>
          </cell>
          <cell r="P4258">
            <v>0</v>
          </cell>
          <cell r="AO4258">
            <v>0</v>
          </cell>
          <cell r="AP4258">
            <v>0</v>
          </cell>
          <cell r="AQ4258">
            <v>0</v>
          </cell>
          <cell r="AR4258">
            <v>0</v>
          </cell>
          <cell r="AS4258">
            <v>0</v>
          </cell>
          <cell r="AT4258">
            <v>0</v>
          </cell>
          <cell r="AU4258">
            <v>0</v>
          </cell>
          <cell r="AV4258">
            <v>0</v>
          </cell>
          <cell r="AW4258">
            <v>0</v>
          </cell>
          <cell r="AX4258">
            <v>0</v>
          </cell>
          <cell r="AY4258">
            <v>0</v>
          </cell>
          <cell r="AZ4258">
            <v>0</v>
          </cell>
          <cell r="BA4258">
            <v>0</v>
          </cell>
          <cell r="BB4258">
            <v>0</v>
          </cell>
          <cell r="BC4258">
            <v>0</v>
          </cell>
          <cell r="BD4258">
            <v>0</v>
          </cell>
          <cell r="BE4258">
            <v>0</v>
          </cell>
          <cell r="BF4258">
            <v>0</v>
          </cell>
          <cell r="BG4258">
            <v>0</v>
          </cell>
          <cell r="BH4258">
            <v>0</v>
          </cell>
          <cell r="BI4258">
            <v>0</v>
          </cell>
          <cell r="BJ4258">
            <v>0</v>
          </cell>
          <cell r="BK4258">
            <v>0</v>
          </cell>
          <cell r="BL4258">
            <v>0</v>
          </cell>
        </row>
        <row r="4259">
          <cell r="B4259" t="str">
            <v>3.2.50.18</v>
          </cell>
          <cell r="C4259" t="str">
            <v xml:space="preserve">TARIFA BAIXA DE TITULOS                           </v>
          </cell>
          <cell r="D4259">
            <v>4</v>
          </cell>
          <cell r="E4259">
            <v>0</v>
          </cell>
          <cell r="F4259">
            <v>0</v>
          </cell>
          <cell r="G4259">
            <v>0</v>
          </cell>
          <cell r="H4259">
            <v>0</v>
          </cell>
          <cell r="I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35436.76</v>
          </cell>
          <cell r="R4259">
            <v>66333.710000000006</v>
          </cell>
          <cell r="S4259">
            <v>99487.91</v>
          </cell>
          <cell r="T4259">
            <v>569398.31000000006</v>
          </cell>
          <cell r="U4259">
            <v>627559.91</v>
          </cell>
          <cell r="V4259">
            <v>679805.92</v>
          </cell>
          <cell r="W4259">
            <v>2099912.87</v>
          </cell>
          <cell r="X4259">
            <v>2159455.31</v>
          </cell>
          <cell r="Y4259">
            <v>460538.34</v>
          </cell>
          <cell r="Z4259">
            <v>563585.4</v>
          </cell>
          <cell r="AA4259">
            <v>610233.52</v>
          </cell>
          <cell r="AB4259">
            <v>632349.17000000004</v>
          </cell>
          <cell r="AC4259">
            <v>16962.77</v>
          </cell>
          <cell r="AD4259">
            <v>33233.300000000003</v>
          </cell>
          <cell r="AE4259">
            <v>54413.81</v>
          </cell>
          <cell r="AF4259">
            <v>79557.399999999994</v>
          </cell>
          <cell r="AG4259">
            <v>93958.58</v>
          </cell>
          <cell r="AH4259">
            <v>129858.3</v>
          </cell>
          <cell r="AI4259">
            <v>157745.93</v>
          </cell>
          <cell r="AJ4259">
            <v>170811.03</v>
          </cell>
          <cell r="AK4259">
            <v>211431.09</v>
          </cell>
          <cell r="AL4259">
            <v>243896.2</v>
          </cell>
          <cell r="AM4259">
            <v>262793.58</v>
          </cell>
          <cell r="AN4259">
            <v>278441.33</v>
          </cell>
          <cell r="AO4259">
            <v>31435.8</v>
          </cell>
          <cell r="AP4259">
            <v>62173.440000000002</v>
          </cell>
          <cell r="AQ4259">
            <v>86469.14</v>
          </cell>
          <cell r="AR4259">
            <v>106807.19</v>
          </cell>
          <cell r="AS4259">
            <v>130548.2</v>
          </cell>
          <cell r="AT4259">
            <v>151138.78</v>
          </cell>
          <cell r="AU4259">
            <v>179898.04</v>
          </cell>
          <cell r="AV4259">
            <v>210890.98</v>
          </cell>
          <cell r="AW4259">
            <v>254063.26</v>
          </cell>
          <cell r="AX4259">
            <v>308372.98</v>
          </cell>
          <cell r="AY4259">
            <v>348119.11</v>
          </cell>
          <cell r="AZ4259">
            <v>398942</v>
          </cell>
          <cell r="BA4259">
            <v>9371.3300000000163</v>
          </cell>
          <cell r="BB4259">
            <v>16021.73</v>
          </cell>
          <cell r="BC4259">
            <v>21853.17</v>
          </cell>
          <cell r="BD4259">
            <v>0</v>
          </cell>
          <cell r="BE4259">
            <v>0</v>
          </cell>
          <cell r="BF4259">
            <v>0</v>
          </cell>
          <cell r="BG4259">
            <v>0</v>
          </cell>
          <cell r="BH4259">
            <v>0</v>
          </cell>
          <cell r="BI4259">
            <v>0</v>
          </cell>
          <cell r="BJ4259">
            <v>0</v>
          </cell>
          <cell r="BK4259">
            <v>0</v>
          </cell>
          <cell r="BL4259">
            <v>0</v>
          </cell>
        </row>
        <row r="4260">
          <cell r="B4260" t="str">
            <v>3.2.50.18.00001</v>
          </cell>
          <cell r="C4260" t="str">
            <v xml:space="preserve">TARIFA BAIXA DE TITULOS                           </v>
          </cell>
          <cell r="D4260">
            <v>5</v>
          </cell>
          <cell r="E4260">
            <v>0</v>
          </cell>
          <cell r="F4260">
            <v>0</v>
          </cell>
          <cell r="G4260">
            <v>0</v>
          </cell>
          <cell r="H4260">
            <v>0</v>
          </cell>
          <cell r="I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  <cell r="O4260">
            <v>0</v>
          </cell>
          <cell r="P4260">
            <v>0</v>
          </cell>
          <cell r="AO4260">
            <v>31435.8</v>
          </cell>
          <cell r="AP4260">
            <v>62173.440000000002</v>
          </cell>
          <cell r="AQ4260">
            <v>86469.14</v>
          </cell>
          <cell r="AR4260">
            <v>106807.19</v>
          </cell>
          <cell r="AS4260">
            <v>130548.2</v>
          </cell>
          <cell r="AT4260">
            <v>151138.78</v>
          </cell>
          <cell r="AU4260">
            <v>179898.04</v>
          </cell>
          <cell r="AV4260">
            <v>210890.98</v>
          </cell>
          <cell r="AW4260">
            <v>254063.26</v>
          </cell>
          <cell r="AX4260">
            <v>308372.98</v>
          </cell>
          <cell r="AY4260">
            <v>348119.11</v>
          </cell>
          <cell r="AZ4260">
            <v>398942</v>
          </cell>
          <cell r="BA4260">
            <v>9371.3300000000163</v>
          </cell>
          <cell r="BB4260">
            <v>16021.73</v>
          </cell>
          <cell r="BC4260">
            <v>21853.17</v>
          </cell>
          <cell r="BD4260">
            <v>0</v>
          </cell>
          <cell r="BE4260">
            <v>0</v>
          </cell>
          <cell r="BF4260">
            <v>0</v>
          </cell>
          <cell r="BG4260">
            <v>0</v>
          </cell>
          <cell r="BH4260">
            <v>0</v>
          </cell>
          <cell r="BI4260">
            <v>0</v>
          </cell>
          <cell r="BJ4260">
            <v>0</v>
          </cell>
          <cell r="BK4260">
            <v>0</v>
          </cell>
          <cell r="BL4260">
            <v>0</v>
          </cell>
        </row>
        <row r="4261">
          <cell r="B4261" t="str">
            <v>3.2.50.19</v>
          </cell>
          <cell r="C4261" t="str">
            <v xml:space="preserve">TARIFA SUSTACAO E PROTESTO TITULOS                </v>
          </cell>
          <cell r="D4261">
            <v>4</v>
          </cell>
          <cell r="E4261">
            <v>0</v>
          </cell>
          <cell r="F4261">
            <v>0</v>
          </cell>
          <cell r="G4261">
            <v>0</v>
          </cell>
          <cell r="H4261">
            <v>0</v>
          </cell>
          <cell r="I4261">
            <v>0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  <cell r="O4261">
            <v>0</v>
          </cell>
          <cell r="P4261">
            <v>0</v>
          </cell>
          <cell r="Q4261">
            <v>408.9</v>
          </cell>
          <cell r="R4261">
            <v>857.6</v>
          </cell>
          <cell r="S4261">
            <v>1353.5</v>
          </cell>
          <cell r="T4261">
            <v>1685.9</v>
          </cell>
          <cell r="U4261">
            <v>2159.0300000000002</v>
          </cell>
          <cell r="V4261">
            <v>2193.83</v>
          </cell>
          <cell r="W4261">
            <v>2246.0300000000002</v>
          </cell>
          <cell r="X4261">
            <v>2246.0300000000002</v>
          </cell>
          <cell r="Y4261">
            <v>2246.0300000000002</v>
          </cell>
          <cell r="Z4261">
            <v>2246.0300000000002</v>
          </cell>
          <cell r="AA4261">
            <v>2246.0300000000002</v>
          </cell>
          <cell r="AB4261">
            <v>2246.0300000000002</v>
          </cell>
          <cell r="AC4261">
            <v>0</v>
          </cell>
          <cell r="AD4261">
            <v>0</v>
          </cell>
          <cell r="AE4261">
            <v>0</v>
          </cell>
          <cell r="AF4261">
            <v>0</v>
          </cell>
          <cell r="AG4261">
            <v>0</v>
          </cell>
          <cell r="AH4261">
            <v>0</v>
          </cell>
          <cell r="AI4261">
            <v>0</v>
          </cell>
          <cell r="AJ4261">
            <v>10.4</v>
          </cell>
          <cell r="AK4261">
            <v>10.4</v>
          </cell>
          <cell r="AL4261">
            <v>10.4</v>
          </cell>
          <cell r="AM4261">
            <v>10.4</v>
          </cell>
          <cell r="AN4261">
            <v>10.4</v>
          </cell>
          <cell r="AO4261">
            <v>145.6</v>
          </cell>
          <cell r="AP4261">
            <v>643.47</v>
          </cell>
          <cell r="AQ4261">
            <v>751.47</v>
          </cell>
          <cell r="AR4261">
            <v>758.67</v>
          </cell>
          <cell r="AS4261">
            <v>1504.87</v>
          </cell>
          <cell r="AT4261">
            <v>1790.87</v>
          </cell>
          <cell r="AU4261">
            <v>2128.87</v>
          </cell>
          <cell r="AV4261">
            <v>2222.4699999999998</v>
          </cell>
          <cell r="AW4261">
            <v>2544.87</v>
          </cell>
          <cell r="AX4261">
            <v>2710.59</v>
          </cell>
          <cell r="AY4261">
            <v>2853.59</v>
          </cell>
          <cell r="AZ4261">
            <v>3118.79</v>
          </cell>
          <cell r="BA4261">
            <v>7</v>
          </cell>
          <cell r="BB4261">
            <v>48.5</v>
          </cell>
          <cell r="BC4261">
            <v>48.5</v>
          </cell>
          <cell r="BD4261">
            <v>0</v>
          </cell>
          <cell r="BE4261">
            <v>0</v>
          </cell>
          <cell r="BF4261">
            <v>0</v>
          </cell>
          <cell r="BG4261">
            <v>0</v>
          </cell>
          <cell r="BH4261">
            <v>0</v>
          </cell>
          <cell r="BI4261">
            <v>0</v>
          </cell>
          <cell r="BJ4261">
            <v>0</v>
          </cell>
          <cell r="BK4261">
            <v>0</v>
          </cell>
          <cell r="BL4261">
            <v>0</v>
          </cell>
        </row>
        <row r="4262">
          <cell r="B4262" t="str">
            <v>3.2.50.19.00001</v>
          </cell>
          <cell r="C4262" t="str">
            <v xml:space="preserve">TARIFA SUSTACAO E PROTESTO TITULOS                </v>
          </cell>
          <cell r="D4262">
            <v>5</v>
          </cell>
          <cell r="E4262">
            <v>0</v>
          </cell>
          <cell r="F4262">
            <v>0</v>
          </cell>
          <cell r="G4262">
            <v>0</v>
          </cell>
          <cell r="H4262">
            <v>0</v>
          </cell>
          <cell r="I4262">
            <v>0</v>
          </cell>
          <cell r="J4262">
            <v>0</v>
          </cell>
          <cell r="K4262">
            <v>0</v>
          </cell>
          <cell r="L4262">
            <v>0</v>
          </cell>
          <cell r="M4262">
            <v>0</v>
          </cell>
          <cell r="N4262">
            <v>0</v>
          </cell>
          <cell r="O4262">
            <v>0</v>
          </cell>
          <cell r="P4262">
            <v>0</v>
          </cell>
          <cell r="AO4262">
            <v>145.6</v>
          </cell>
          <cell r="AP4262">
            <v>643.47</v>
          </cell>
          <cell r="AQ4262">
            <v>751.47</v>
          </cell>
          <cell r="AR4262">
            <v>758.67</v>
          </cell>
          <cell r="AS4262">
            <v>1504.87</v>
          </cell>
          <cell r="AT4262">
            <v>1790.87</v>
          </cell>
          <cell r="AU4262">
            <v>2128.87</v>
          </cell>
          <cell r="AV4262">
            <v>2222.4699999999998</v>
          </cell>
          <cell r="AW4262">
            <v>2544.87</v>
          </cell>
          <cell r="AX4262">
            <v>2710.59</v>
          </cell>
          <cell r="AY4262">
            <v>2853.59</v>
          </cell>
          <cell r="AZ4262">
            <v>3118.79</v>
          </cell>
          <cell r="BA4262">
            <v>7</v>
          </cell>
          <cell r="BB4262">
            <v>48.5</v>
          </cell>
          <cell r="BC4262">
            <v>48.5</v>
          </cell>
          <cell r="BD4262">
            <v>0</v>
          </cell>
          <cell r="BE4262">
            <v>0</v>
          </cell>
          <cell r="BF4262">
            <v>0</v>
          </cell>
          <cell r="BG4262">
            <v>0</v>
          </cell>
          <cell r="BH4262">
            <v>0</v>
          </cell>
          <cell r="BI4262">
            <v>0</v>
          </cell>
          <cell r="BJ4262">
            <v>0</v>
          </cell>
          <cell r="BK4262">
            <v>0</v>
          </cell>
          <cell r="BL4262">
            <v>0</v>
          </cell>
        </row>
        <row r="4263">
          <cell r="B4263" t="str">
            <v>3.2.50.20</v>
          </cell>
          <cell r="C4263" t="str">
            <v xml:space="preserve">TARIFA PRORROGACAO DE TITULOS                     </v>
          </cell>
          <cell r="D4263">
            <v>4</v>
          </cell>
          <cell r="E4263">
            <v>0</v>
          </cell>
          <cell r="F4263">
            <v>0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  <cell r="O4263">
            <v>0</v>
          </cell>
          <cell r="P4263">
            <v>0</v>
          </cell>
          <cell r="Q4263">
            <v>0</v>
          </cell>
          <cell r="R4263">
            <v>0</v>
          </cell>
          <cell r="S4263">
            <v>0</v>
          </cell>
          <cell r="T4263">
            <v>0</v>
          </cell>
          <cell r="U4263">
            <v>0</v>
          </cell>
          <cell r="V4263">
            <v>0</v>
          </cell>
          <cell r="W4263">
            <v>0</v>
          </cell>
          <cell r="X4263">
            <v>0</v>
          </cell>
          <cell r="Y4263">
            <v>0</v>
          </cell>
          <cell r="Z4263">
            <v>0</v>
          </cell>
          <cell r="AA4263">
            <v>0</v>
          </cell>
          <cell r="AB4263">
            <v>0</v>
          </cell>
          <cell r="AC4263">
            <v>0</v>
          </cell>
          <cell r="AD4263">
            <v>0</v>
          </cell>
          <cell r="AE4263">
            <v>0</v>
          </cell>
          <cell r="AF4263">
            <v>0</v>
          </cell>
          <cell r="AG4263">
            <v>0</v>
          </cell>
          <cell r="AH4263">
            <v>0</v>
          </cell>
          <cell r="AI4263">
            <v>0</v>
          </cell>
          <cell r="AJ4263">
            <v>0</v>
          </cell>
          <cell r="AK4263">
            <v>0</v>
          </cell>
          <cell r="AL4263">
            <v>3.96</v>
          </cell>
          <cell r="AM4263">
            <v>3.96</v>
          </cell>
          <cell r="AN4263">
            <v>3.96</v>
          </cell>
          <cell r="AO4263">
            <v>0</v>
          </cell>
          <cell r="AP4263">
            <v>0</v>
          </cell>
          <cell r="AQ4263">
            <v>0</v>
          </cell>
          <cell r="AR4263">
            <v>0</v>
          </cell>
          <cell r="AS4263">
            <v>0</v>
          </cell>
          <cell r="AT4263">
            <v>0</v>
          </cell>
          <cell r="AU4263">
            <v>0</v>
          </cell>
          <cell r="AV4263">
            <v>0</v>
          </cell>
          <cell r="AW4263">
            <v>0</v>
          </cell>
          <cell r="AX4263">
            <v>0</v>
          </cell>
          <cell r="AY4263">
            <v>0</v>
          </cell>
          <cell r="AZ4263">
            <v>0</v>
          </cell>
          <cell r="BA4263">
            <v>0</v>
          </cell>
          <cell r="BB4263">
            <v>0</v>
          </cell>
          <cell r="BC4263">
            <v>0</v>
          </cell>
          <cell r="BD4263">
            <v>0</v>
          </cell>
          <cell r="BE4263">
            <v>0</v>
          </cell>
          <cell r="BF4263">
            <v>0</v>
          </cell>
          <cell r="BG4263">
            <v>0</v>
          </cell>
          <cell r="BH4263">
            <v>0</v>
          </cell>
          <cell r="BI4263">
            <v>0</v>
          </cell>
          <cell r="BJ4263">
            <v>0</v>
          </cell>
          <cell r="BK4263">
            <v>0</v>
          </cell>
          <cell r="BL4263">
            <v>0</v>
          </cell>
        </row>
        <row r="4264">
          <cell r="B4264" t="str">
            <v>3.2.50.20.00001</v>
          </cell>
          <cell r="C4264" t="str">
            <v xml:space="preserve">TARIFA PRORROGACAO DE TITULOS                     </v>
          </cell>
          <cell r="D4264">
            <v>5</v>
          </cell>
          <cell r="E4264">
            <v>0</v>
          </cell>
          <cell r="F4264">
            <v>0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  <cell r="O4264">
            <v>0</v>
          </cell>
          <cell r="P4264">
            <v>0</v>
          </cell>
          <cell r="AO4264">
            <v>0</v>
          </cell>
          <cell r="AP4264">
            <v>0</v>
          </cell>
          <cell r="AQ4264">
            <v>0</v>
          </cell>
          <cell r="AR4264">
            <v>0</v>
          </cell>
          <cell r="AS4264">
            <v>0</v>
          </cell>
          <cell r="AT4264">
            <v>0</v>
          </cell>
          <cell r="AU4264">
            <v>0</v>
          </cell>
          <cell r="AV4264">
            <v>0</v>
          </cell>
          <cell r="AW4264">
            <v>0</v>
          </cell>
          <cell r="AX4264">
            <v>0</v>
          </cell>
          <cell r="AY4264">
            <v>0</v>
          </cell>
          <cell r="AZ4264">
            <v>0</v>
          </cell>
          <cell r="BA4264">
            <v>0</v>
          </cell>
          <cell r="BB4264">
            <v>0</v>
          </cell>
          <cell r="BC4264">
            <v>0</v>
          </cell>
          <cell r="BD4264">
            <v>0</v>
          </cell>
          <cell r="BE4264">
            <v>0</v>
          </cell>
          <cell r="BF4264">
            <v>0</v>
          </cell>
          <cell r="BG4264">
            <v>0</v>
          </cell>
          <cell r="BH4264">
            <v>0</v>
          </cell>
          <cell r="BI4264">
            <v>0</v>
          </cell>
          <cell r="BJ4264">
            <v>0</v>
          </cell>
          <cell r="BK4264">
            <v>0</v>
          </cell>
          <cell r="BL4264">
            <v>0</v>
          </cell>
        </row>
        <row r="4265">
          <cell r="B4265" t="str">
            <v>3.2.50.21</v>
          </cell>
          <cell r="C4265" t="str">
            <v xml:space="preserve">TARIFA TITULO INEXISTENTE                         </v>
          </cell>
          <cell r="D4265">
            <v>4</v>
          </cell>
          <cell r="E4265">
            <v>0</v>
          </cell>
          <cell r="F4265">
            <v>0</v>
          </cell>
          <cell r="G4265">
            <v>0</v>
          </cell>
          <cell r="H4265">
            <v>0</v>
          </cell>
          <cell r="I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  <cell r="O4265">
            <v>0</v>
          </cell>
          <cell r="P4265">
            <v>0</v>
          </cell>
          <cell r="Q4265">
            <v>627.16</v>
          </cell>
          <cell r="R4265">
            <v>866.08</v>
          </cell>
          <cell r="S4265">
            <v>1084.28</v>
          </cell>
          <cell r="T4265">
            <v>1174.98</v>
          </cell>
          <cell r="U4265">
            <v>1246.3800000000001</v>
          </cell>
          <cell r="V4265">
            <v>1271.58</v>
          </cell>
          <cell r="W4265">
            <v>1284.18</v>
          </cell>
          <cell r="X4265">
            <v>1284.18</v>
          </cell>
          <cell r="Y4265">
            <v>1284.18</v>
          </cell>
          <cell r="Z4265">
            <v>1284.18</v>
          </cell>
          <cell r="AA4265">
            <v>1288.3800000000001</v>
          </cell>
          <cell r="AB4265">
            <v>1288.3800000000001</v>
          </cell>
          <cell r="AC4265">
            <v>0</v>
          </cell>
          <cell r="AD4265">
            <v>0</v>
          </cell>
          <cell r="AE4265">
            <v>0</v>
          </cell>
          <cell r="AF4265">
            <v>0</v>
          </cell>
          <cell r="AG4265">
            <v>0</v>
          </cell>
          <cell r="AH4265">
            <v>0</v>
          </cell>
          <cell r="AI4265">
            <v>0</v>
          </cell>
          <cell r="AJ4265">
            <v>0</v>
          </cell>
          <cell r="AK4265">
            <v>0</v>
          </cell>
          <cell r="AL4265">
            <v>0</v>
          </cell>
          <cell r="AM4265">
            <v>0</v>
          </cell>
          <cell r="AN4265">
            <v>0</v>
          </cell>
          <cell r="AO4265">
            <v>0</v>
          </cell>
          <cell r="AP4265">
            <v>0</v>
          </cell>
          <cell r="AQ4265">
            <v>0</v>
          </cell>
          <cell r="AR4265">
            <v>0</v>
          </cell>
          <cell r="AS4265">
            <v>0</v>
          </cell>
          <cell r="AT4265">
            <v>0</v>
          </cell>
          <cell r="AU4265">
            <v>0</v>
          </cell>
          <cell r="AV4265">
            <v>0</v>
          </cell>
          <cell r="AW4265">
            <v>0</v>
          </cell>
          <cell r="AX4265">
            <v>0</v>
          </cell>
          <cell r="AY4265">
            <v>0</v>
          </cell>
          <cell r="AZ4265">
            <v>0</v>
          </cell>
          <cell r="BA4265">
            <v>0</v>
          </cell>
          <cell r="BB4265">
            <v>0</v>
          </cell>
          <cell r="BC4265">
            <v>0</v>
          </cell>
          <cell r="BD4265">
            <v>0</v>
          </cell>
          <cell r="BE4265">
            <v>0</v>
          </cell>
          <cell r="BF4265">
            <v>0</v>
          </cell>
          <cell r="BG4265">
            <v>0</v>
          </cell>
          <cell r="BH4265">
            <v>0</v>
          </cell>
          <cell r="BI4265">
            <v>0</v>
          </cell>
          <cell r="BJ4265">
            <v>0</v>
          </cell>
          <cell r="BK4265">
            <v>0</v>
          </cell>
          <cell r="BL4265">
            <v>0</v>
          </cell>
        </row>
        <row r="4266">
          <cell r="B4266" t="str">
            <v>3.2.50.21.00001</v>
          </cell>
          <cell r="C4266" t="str">
            <v xml:space="preserve">TARIFA TITULO INEXISTENTE                         </v>
          </cell>
          <cell r="D4266">
            <v>5</v>
          </cell>
          <cell r="E4266">
            <v>0</v>
          </cell>
          <cell r="F4266">
            <v>0</v>
          </cell>
          <cell r="G4266">
            <v>0</v>
          </cell>
          <cell r="H4266">
            <v>0</v>
          </cell>
          <cell r="I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  <cell r="O4266">
            <v>0</v>
          </cell>
          <cell r="P4266">
            <v>0</v>
          </cell>
          <cell r="AO4266">
            <v>0</v>
          </cell>
          <cell r="AP4266">
            <v>0</v>
          </cell>
          <cell r="AQ4266">
            <v>0</v>
          </cell>
          <cell r="AR4266">
            <v>0</v>
          </cell>
          <cell r="AS4266">
            <v>0</v>
          </cell>
          <cell r="AT4266">
            <v>0</v>
          </cell>
          <cell r="AU4266">
            <v>0</v>
          </cell>
          <cell r="AV4266">
            <v>0</v>
          </cell>
          <cell r="AW4266">
            <v>0</v>
          </cell>
          <cell r="AX4266">
            <v>0</v>
          </cell>
          <cell r="AY4266">
            <v>0</v>
          </cell>
          <cell r="AZ4266">
            <v>0</v>
          </cell>
          <cell r="BA4266">
            <v>0</v>
          </cell>
          <cell r="BB4266">
            <v>0</v>
          </cell>
          <cell r="BC4266">
            <v>0</v>
          </cell>
          <cell r="BD4266">
            <v>0</v>
          </cell>
          <cell r="BE4266">
            <v>0</v>
          </cell>
          <cell r="BF4266">
            <v>0</v>
          </cell>
          <cell r="BG4266">
            <v>0</v>
          </cell>
          <cell r="BH4266">
            <v>0</v>
          </cell>
          <cell r="BI4266">
            <v>0</v>
          </cell>
          <cell r="BJ4266">
            <v>0</v>
          </cell>
          <cell r="BK4266">
            <v>0</v>
          </cell>
          <cell r="BL4266">
            <v>0</v>
          </cell>
        </row>
        <row r="4267">
          <cell r="B4267" t="str">
            <v>3.2.50.22</v>
          </cell>
          <cell r="C4267" t="str">
            <v xml:space="preserve">TARIFA EMISSAO DE EXTRATO                         </v>
          </cell>
          <cell r="D4267">
            <v>4</v>
          </cell>
          <cell r="E4267">
            <v>0</v>
          </cell>
          <cell r="F4267">
            <v>0</v>
          </cell>
          <cell r="G4267">
            <v>0</v>
          </cell>
          <cell r="H4267">
            <v>0</v>
          </cell>
          <cell r="I4267">
            <v>0</v>
          </cell>
          <cell r="J4267">
            <v>0</v>
          </cell>
          <cell r="K4267">
            <v>0</v>
          </cell>
          <cell r="L4267">
            <v>0</v>
          </cell>
          <cell r="M4267">
            <v>0</v>
          </cell>
          <cell r="N4267">
            <v>0</v>
          </cell>
          <cell r="O4267">
            <v>0</v>
          </cell>
          <cell r="P4267">
            <v>0</v>
          </cell>
          <cell r="Q4267">
            <v>19.3</v>
          </cell>
          <cell r="R4267">
            <v>32.799999999999997</v>
          </cell>
          <cell r="S4267">
            <v>40.6</v>
          </cell>
          <cell r="T4267">
            <v>58.41</v>
          </cell>
          <cell r="U4267">
            <v>90.81</v>
          </cell>
          <cell r="V4267">
            <v>108.76</v>
          </cell>
          <cell r="W4267">
            <v>180.41</v>
          </cell>
          <cell r="X4267">
            <v>186.81</v>
          </cell>
          <cell r="Y4267">
            <v>200.91</v>
          </cell>
          <cell r="Z4267">
            <v>220.96</v>
          </cell>
          <cell r="AA4267">
            <v>242.06</v>
          </cell>
          <cell r="AB4267">
            <v>292.16000000000003</v>
          </cell>
          <cell r="AC4267">
            <v>23.4</v>
          </cell>
          <cell r="AD4267">
            <v>55.1</v>
          </cell>
          <cell r="AE4267">
            <v>90.1</v>
          </cell>
          <cell r="AF4267">
            <v>156</v>
          </cell>
          <cell r="AG4267">
            <v>184.7</v>
          </cell>
          <cell r="AH4267">
            <v>232.48</v>
          </cell>
          <cell r="AI4267">
            <v>276.48</v>
          </cell>
          <cell r="AJ4267">
            <v>330.39</v>
          </cell>
          <cell r="AK4267">
            <v>416.18</v>
          </cell>
          <cell r="AL4267">
            <v>528.38</v>
          </cell>
          <cell r="AM4267">
            <v>732.99</v>
          </cell>
          <cell r="AN4267">
            <v>786.43</v>
          </cell>
          <cell r="AO4267">
            <v>84.8</v>
          </cell>
          <cell r="AP4267">
            <v>161.16999999999999</v>
          </cell>
          <cell r="AQ4267">
            <v>226.41</v>
          </cell>
          <cell r="AR4267">
            <v>245.6</v>
          </cell>
          <cell r="AS4267">
            <v>339.8</v>
          </cell>
          <cell r="AT4267">
            <v>453.3</v>
          </cell>
          <cell r="AU4267">
            <v>656.1</v>
          </cell>
          <cell r="AV4267">
            <v>830.81</v>
          </cell>
          <cell r="AW4267">
            <v>978.61</v>
          </cell>
          <cell r="AX4267">
            <v>1133.9100000000001</v>
          </cell>
          <cell r="AY4267">
            <v>1285.51</v>
          </cell>
          <cell r="AZ4267">
            <v>1455.51</v>
          </cell>
          <cell r="BA4267">
            <v>258.8</v>
          </cell>
          <cell r="BB4267">
            <v>385.9</v>
          </cell>
          <cell r="BC4267">
            <v>577.9</v>
          </cell>
          <cell r="BD4267">
            <v>0</v>
          </cell>
          <cell r="BE4267">
            <v>0</v>
          </cell>
          <cell r="BF4267">
            <v>0</v>
          </cell>
          <cell r="BG4267">
            <v>0</v>
          </cell>
          <cell r="BH4267">
            <v>0</v>
          </cell>
          <cell r="BI4267">
            <v>0</v>
          </cell>
          <cell r="BJ4267">
            <v>0</v>
          </cell>
          <cell r="BK4267">
            <v>0</v>
          </cell>
          <cell r="BL4267">
            <v>0</v>
          </cell>
        </row>
        <row r="4268">
          <cell r="B4268" t="str">
            <v>3.2.50.22.00001</v>
          </cell>
          <cell r="C4268" t="str">
            <v xml:space="preserve">TARIFA EMISSAO DE EXTRATO                         </v>
          </cell>
          <cell r="D4268">
            <v>5</v>
          </cell>
          <cell r="E4268">
            <v>0</v>
          </cell>
          <cell r="F4268">
            <v>0</v>
          </cell>
          <cell r="G4268">
            <v>0</v>
          </cell>
          <cell r="H4268">
            <v>0</v>
          </cell>
          <cell r="I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AO4268">
            <v>84.8</v>
          </cell>
          <cell r="AP4268">
            <v>161.16999999999999</v>
          </cell>
          <cell r="AQ4268">
            <v>226.41</v>
          </cell>
          <cell r="AR4268">
            <v>245.6</v>
          </cell>
          <cell r="AS4268">
            <v>339.8</v>
          </cell>
          <cell r="AT4268">
            <v>453.3</v>
          </cell>
          <cell r="AU4268">
            <v>656.1</v>
          </cell>
          <cell r="AV4268">
            <v>830.81</v>
          </cell>
          <cell r="AW4268">
            <v>978.61</v>
          </cell>
          <cell r="AX4268">
            <v>1133.9100000000001</v>
          </cell>
          <cell r="AY4268">
            <v>1285.51</v>
          </cell>
          <cell r="AZ4268">
            <v>1455.51</v>
          </cell>
          <cell r="BA4268">
            <v>258.8</v>
          </cell>
          <cell r="BB4268">
            <v>385.9</v>
          </cell>
          <cell r="BC4268">
            <v>577.9</v>
          </cell>
          <cell r="BD4268">
            <v>0</v>
          </cell>
          <cell r="BE4268">
            <v>0</v>
          </cell>
          <cell r="BF4268">
            <v>0</v>
          </cell>
          <cell r="BG4268">
            <v>0</v>
          </cell>
          <cell r="BH4268">
            <v>0</v>
          </cell>
          <cell r="BI4268">
            <v>0</v>
          </cell>
          <cell r="BJ4268">
            <v>0</v>
          </cell>
          <cell r="BK4268">
            <v>0</v>
          </cell>
          <cell r="BL4268">
            <v>0</v>
          </cell>
        </row>
        <row r="4269">
          <cell r="B4269" t="str">
            <v>3.2.50.23</v>
          </cell>
          <cell r="C4269" t="str">
            <v xml:space="preserve">TARIFA EXTRATO DE COBRANCA                        </v>
          </cell>
          <cell r="D4269">
            <v>4</v>
          </cell>
          <cell r="E4269">
            <v>0</v>
          </cell>
          <cell r="F4269">
            <v>0</v>
          </cell>
          <cell r="G4269">
            <v>0</v>
          </cell>
          <cell r="H4269">
            <v>0</v>
          </cell>
          <cell r="I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  <cell r="O4269">
            <v>0</v>
          </cell>
          <cell r="P4269">
            <v>0</v>
          </cell>
          <cell r="Q4269">
            <v>26.7</v>
          </cell>
          <cell r="R4269">
            <v>44.7</v>
          </cell>
          <cell r="S4269">
            <v>64.5</v>
          </cell>
          <cell r="T4269">
            <v>78.3</v>
          </cell>
          <cell r="U4269">
            <v>82.5</v>
          </cell>
          <cell r="V4269">
            <v>87.3</v>
          </cell>
          <cell r="W4269">
            <v>93.3</v>
          </cell>
          <cell r="X4269">
            <v>95.7</v>
          </cell>
          <cell r="Y4269">
            <v>97.5</v>
          </cell>
          <cell r="Z4269">
            <v>97.5</v>
          </cell>
          <cell r="AA4269">
            <v>105.9</v>
          </cell>
          <cell r="AB4269">
            <v>111.9</v>
          </cell>
          <cell r="AC4269">
            <v>16.2</v>
          </cell>
          <cell r="AD4269">
            <v>18.600000000000001</v>
          </cell>
          <cell r="AE4269">
            <v>21.6</v>
          </cell>
          <cell r="AF4269">
            <v>21.6</v>
          </cell>
          <cell r="AG4269">
            <v>21.6</v>
          </cell>
          <cell r="AH4269">
            <v>21.6</v>
          </cell>
          <cell r="AI4269">
            <v>21.6</v>
          </cell>
          <cell r="AJ4269">
            <v>1183.5999999999999</v>
          </cell>
          <cell r="AK4269">
            <v>1197.32</v>
          </cell>
          <cell r="AL4269">
            <v>1204.52</v>
          </cell>
          <cell r="AM4269">
            <v>1212.32</v>
          </cell>
          <cell r="AN4269">
            <v>1212.92</v>
          </cell>
          <cell r="AO4269">
            <v>11.4</v>
          </cell>
          <cell r="AP4269">
            <v>17.399999999999999</v>
          </cell>
          <cell r="AQ4269">
            <v>19</v>
          </cell>
          <cell r="AR4269">
            <v>45.6</v>
          </cell>
          <cell r="AS4269">
            <v>45.6</v>
          </cell>
          <cell r="AT4269">
            <v>52.35</v>
          </cell>
          <cell r="AU4269">
            <v>63.85</v>
          </cell>
          <cell r="AV4269">
            <v>66.099999999999994</v>
          </cell>
          <cell r="AW4269">
            <v>67.599999999999994</v>
          </cell>
          <cell r="AX4269">
            <v>67.599999999999994</v>
          </cell>
          <cell r="AY4269">
            <v>67.599999999999994</v>
          </cell>
          <cell r="AZ4269">
            <v>67.599999999999994</v>
          </cell>
          <cell r="BA4269">
            <v>0</v>
          </cell>
          <cell r="BB4269">
            <v>0.75</v>
          </cell>
          <cell r="BC4269">
            <v>0.75</v>
          </cell>
          <cell r="BD4269">
            <v>0</v>
          </cell>
          <cell r="BE4269">
            <v>0</v>
          </cell>
          <cell r="BF4269">
            <v>0</v>
          </cell>
          <cell r="BG4269">
            <v>0</v>
          </cell>
          <cell r="BH4269">
            <v>0</v>
          </cell>
          <cell r="BI4269">
            <v>0</v>
          </cell>
          <cell r="BJ4269">
            <v>0</v>
          </cell>
          <cell r="BK4269">
            <v>0</v>
          </cell>
          <cell r="BL4269">
            <v>0</v>
          </cell>
        </row>
        <row r="4270">
          <cell r="B4270" t="str">
            <v>3.2.50.23.00001</v>
          </cell>
          <cell r="C4270" t="str">
            <v xml:space="preserve">TARIFA EXTRATO DE COBRANCA                        </v>
          </cell>
          <cell r="D4270">
            <v>5</v>
          </cell>
          <cell r="E4270">
            <v>0</v>
          </cell>
          <cell r="F4270">
            <v>0</v>
          </cell>
          <cell r="G4270">
            <v>0</v>
          </cell>
          <cell r="H4270">
            <v>0</v>
          </cell>
          <cell r="I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  <cell r="O4270">
            <v>0</v>
          </cell>
          <cell r="P4270">
            <v>0</v>
          </cell>
          <cell r="AO4270">
            <v>11.4</v>
          </cell>
          <cell r="AP4270">
            <v>17.399999999999999</v>
          </cell>
          <cell r="AQ4270">
            <v>19</v>
          </cell>
          <cell r="AR4270">
            <v>45.6</v>
          </cell>
          <cell r="AS4270">
            <v>45.6</v>
          </cell>
          <cell r="AT4270">
            <v>52.35</v>
          </cell>
          <cell r="AU4270">
            <v>63.85</v>
          </cell>
          <cell r="AV4270">
            <v>66.099999999999994</v>
          </cell>
          <cell r="AW4270">
            <v>67.599999999999994</v>
          </cell>
          <cell r="AX4270">
            <v>67.599999999999994</v>
          </cell>
          <cell r="AY4270">
            <v>67.599999999999994</v>
          </cell>
          <cell r="AZ4270">
            <v>67.599999999999994</v>
          </cell>
          <cell r="BA4270">
            <v>0</v>
          </cell>
          <cell r="BB4270">
            <v>0.75</v>
          </cell>
          <cell r="BC4270">
            <v>0.75</v>
          </cell>
          <cell r="BD4270">
            <v>0</v>
          </cell>
          <cell r="BE4270">
            <v>0</v>
          </cell>
          <cell r="BF4270">
            <v>0</v>
          </cell>
          <cell r="BG4270">
            <v>0</v>
          </cell>
          <cell r="BH4270">
            <v>0</v>
          </cell>
          <cell r="BI4270">
            <v>0</v>
          </cell>
          <cell r="BJ4270">
            <v>0</v>
          </cell>
          <cell r="BK4270">
            <v>0</v>
          </cell>
          <cell r="BL4270">
            <v>0</v>
          </cell>
        </row>
        <row r="4271">
          <cell r="B4271" t="str">
            <v>3.2.50.24</v>
          </cell>
          <cell r="C4271" t="str">
            <v xml:space="preserve">TARIFA DESP.CARTORARIAS S/TITULOS                 </v>
          </cell>
          <cell r="D4271">
            <v>4</v>
          </cell>
          <cell r="E4271">
            <v>0</v>
          </cell>
          <cell r="F4271">
            <v>0</v>
          </cell>
          <cell r="G4271">
            <v>0</v>
          </cell>
          <cell r="H4271">
            <v>0</v>
          </cell>
          <cell r="I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  <cell r="O4271">
            <v>0</v>
          </cell>
          <cell r="P4271">
            <v>0</v>
          </cell>
          <cell r="Q4271">
            <v>7341.35</v>
          </cell>
          <cell r="R4271">
            <v>25947.78</v>
          </cell>
          <cell r="S4271">
            <v>30921.59</v>
          </cell>
          <cell r="T4271">
            <v>34974.97</v>
          </cell>
          <cell r="U4271">
            <v>40128.19</v>
          </cell>
          <cell r="V4271">
            <v>42187.26</v>
          </cell>
          <cell r="W4271">
            <v>47238.94</v>
          </cell>
          <cell r="X4271">
            <v>48581.84</v>
          </cell>
          <cell r="Y4271">
            <v>61825.33</v>
          </cell>
          <cell r="Z4271">
            <v>61955.44</v>
          </cell>
          <cell r="AA4271">
            <v>71571.91</v>
          </cell>
          <cell r="AB4271">
            <v>73012.100000000006</v>
          </cell>
          <cell r="AC4271">
            <v>4693.32</v>
          </cell>
          <cell r="AD4271">
            <v>5991.45</v>
          </cell>
          <cell r="AE4271">
            <v>9701.0300000000007</v>
          </cell>
          <cell r="AF4271">
            <v>9966.61</v>
          </cell>
          <cell r="AG4271">
            <v>12780.43</v>
          </cell>
          <cell r="AH4271">
            <v>13743.48</v>
          </cell>
          <cell r="AI4271">
            <v>15963.27</v>
          </cell>
          <cell r="AJ4271">
            <v>16145.57</v>
          </cell>
          <cell r="AK4271">
            <v>16385.43</v>
          </cell>
          <cell r="AL4271">
            <v>16526.43</v>
          </cell>
          <cell r="AM4271">
            <v>16715.14</v>
          </cell>
          <cell r="AN4271">
            <v>19089.490000000002</v>
          </cell>
          <cell r="AO4271">
            <v>1086.27</v>
          </cell>
          <cell r="AP4271">
            <v>3656.51</v>
          </cell>
          <cell r="AQ4271">
            <v>6636.92</v>
          </cell>
          <cell r="AR4271">
            <v>8667.7000000000007</v>
          </cell>
          <cell r="AS4271">
            <v>19627.330000000002</v>
          </cell>
          <cell r="AT4271">
            <v>21334.13</v>
          </cell>
          <cell r="AU4271">
            <v>23040.59</v>
          </cell>
          <cell r="AV4271">
            <v>24983.33</v>
          </cell>
          <cell r="AW4271">
            <v>26374.07</v>
          </cell>
          <cell r="AX4271">
            <v>28920.48</v>
          </cell>
          <cell r="AY4271">
            <v>51916.9</v>
          </cell>
          <cell r="AZ4271">
            <v>54862.84</v>
          </cell>
          <cell r="BA4271">
            <v>14716.95</v>
          </cell>
          <cell r="BB4271">
            <v>31774.86</v>
          </cell>
          <cell r="BC4271">
            <v>38686.93</v>
          </cell>
          <cell r="BD4271">
            <v>0</v>
          </cell>
          <cell r="BE4271">
            <v>0</v>
          </cell>
          <cell r="BF4271">
            <v>0</v>
          </cell>
          <cell r="BG4271">
            <v>0</v>
          </cell>
          <cell r="BH4271">
            <v>0</v>
          </cell>
          <cell r="BI4271">
            <v>0</v>
          </cell>
          <cell r="BJ4271">
            <v>0</v>
          </cell>
          <cell r="BK4271">
            <v>0</v>
          </cell>
          <cell r="BL4271">
            <v>0</v>
          </cell>
        </row>
        <row r="4272">
          <cell r="B4272" t="str">
            <v>3.2.50.24.00001</v>
          </cell>
          <cell r="C4272" t="str">
            <v xml:space="preserve">TARIFA DESP.CARTORARIAS S/TITULOS                 </v>
          </cell>
          <cell r="D4272">
            <v>5</v>
          </cell>
          <cell r="E4272">
            <v>0</v>
          </cell>
          <cell r="F4272">
            <v>0</v>
          </cell>
          <cell r="G4272">
            <v>0</v>
          </cell>
          <cell r="H4272">
            <v>0</v>
          </cell>
          <cell r="I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  <cell r="O4272">
            <v>0</v>
          </cell>
          <cell r="P4272">
            <v>0</v>
          </cell>
          <cell r="AO4272">
            <v>1086.27</v>
          </cell>
          <cell r="AP4272">
            <v>3656.51</v>
          </cell>
          <cell r="AQ4272">
            <v>6636.92</v>
          </cell>
          <cell r="AR4272">
            <v>8667.7000000000007</v>
          </cell>
          <cell r="AS4272">
            <v>19627.330000000002</v>
          </cell>
          <cell r="AT4272">
            <v>21334.13</v>
          </cell>
          <cell r="AU4272">
            <v>23040.59</v>
          </cell>
          <cell r="AV4272">
            <v>24983.33</v>
          </cell>
          <cell r="AW4272">
            <v>26374.07</v>
          </cell>
          <cell r="AX4272">
            <v>28920.48</v>
          </cell>
          <cell r="AY4272">
            <v>51916.9</v>
          </cell>
          <cell r="AZ4272">
            <v>54862.84</v>
          </cell>
          <cell r="BA4272">
            <v>14716.95</v>
          </cell>
          <cell r="BB4272">
            <v>31774.86</v>
          </cell>
          <cell r="BC4272">
            <v>38686.93</v>
          </cell>
          <cell r="BD4272">
            <v>0</v>
          </cell>
          <cell r="BE4272">
            <v>0</v>
          </cell>
          <cell r="BF4272">
            <v>0</v>
          </cell>
          <cell r="BG4272">
            <v>0</v>
          </cell>
          <cell r="BH4272">
            <v>0</v>
          </cell>
          <cell r="BI4272">
            <v>0</v>
          </cell>
          <cell r="BJ4272">
            <v>0</v>
          </cell>
          <cell r="BK4272">
            <v>0</v>
          </cell>
          <cell r="BL4272">
            <v>0</v>
          </cell>
        </row>
        <row r="4273">
          <cell r="B4273" t="str">
            <v>3.2.50.25</v>
          </cell>
          <cell r="C4273" t="str">
            <v xml:space="preserve">TARIFA DE DOC                                     </v>
          </cell>
          <cell r="D4273">
            <v>4</v>
          </cell>
          <cell r="E4273">
            <v>0</v>
          </cell>
          <cell r="F4273">
            <v>0</v>
          </cell>
          <cell r="G4273">
            <v>0</v>
          </cell>
          <cell r="H4273">
            <v>0</v>
          </cell>
          <cell r="I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  <cell r="O4273">
            <v>0</v>
          </cell>
          <cell r="P4273">
            <v>0</v>
          </cell>
          <cell r="Q4273">
            <v>1078.31</v>
          </cell>
          <cell r="R4273">
            <v>2120.41</v>
          </cell>
          <cell r="S4273">
            <v>3008.41</v>
          </cell>
          <cell r="T4273">
            <v>3970.51</v>
          </cell>
          <cell r="U4273">
            <v>5291.91</v>
          </cell>
          <cell r="V4273">
            <v>6345.56</v>
          </cell>
          <cell r="W4273">
            <v>7172.61</v>
          </cell>
          <cell r="X4273">
            <v>8097.05</v>
          </cell>
          <cell r="Y4273">
            <v>9066.6299999999992</v>
          </cell>
          <cell r="Z4273">
            <v>9932.58</v>
          </cell>
          <cell r="AA4273">
            <v>10761.42</v>
          </cell>
          <cell r="AB4273">
            <v>11781.28</v>
          </cell>
          <cell r="AC4273">
            <v>703.1</v>
          </cell>
          <cell r="AD4273">
            <v>1277.5999999999999</v>
          </cell>
          <cell r="AE4273">
            <v>1827.4</v>
          </cell>
          <cell r="AF4273">
            <v>2446.5</v>
          </cell>
          <cell r="AG4273">
            <v>2871.5</v>
          </cell>
          <cell r="AH4273">
            <v>3223.8</v>
          </cell>
          <cell r="AI4273">
            <v>3651.3</v>
          </cell>
          <cell r="AJ4273">
            <v>4126.6000000000004</v>
          </cell>
          <cell r="AK4273">
            <v>4543.5</v>
          </cell>
          <cell r="AL4273">
            <v>6063.88</v>
          </cell>
          <cell r="AM4273">
            <v>106857.54</v>
          </cell>
          <cell r="AN4273">
            <v>7854.19</v>
          </cell>
          <cell r="AO4273">
            <v>1395</v>
          </cell>
          <cell r="AP4273">
            <v>2801.2</v>
          </cell>
          <cell r="AQ4273">
            <v>4300.16</v>
          </cell>
          <cell r="AR4273">
            <v>5753.93</v>
          </cell>
          <cell r="AS4273">
            <v>7125.53</v>
          </cell>
          <cell r="AT4273">
            <v>8101.93</v>
          </cell>
          <cell r="AU4273">
            <v>10020.23</v>
          </cell>
          <cell r="AV4273">
            <v>11081.13</v>
          </cell>
          <cell r="AW4273">
            <v>12340.13</v>
          </cell>
          <cell r="AX4273">
            <v>14153.83</v>
          </cell>
          <cell r="AY4273">
            <v>15889.93</v>
          </cell>
          <cell r="AZ4273">
            <v>17444.830000000002</v>
          </cell>
          <cell r="BA4273">
            <v>1919.26</v>
          </cell>
          <cell r="BB4273">
            <v>3555.77</v>
          </cell>
          <cell r="BC4273">
            <v>5403.13</v>
          </cell>
          <cell r="BD4273">
            <v>0</v>
          </cell>
          <cell r="BE4273">
            <v>0</v>
          </cell>
          <cell r="BF4273">
            <v>0</v>
          </cell>
          <cell r="BG4273">
            <v>0</v>
          </cell>
          <cell r="BH4273">
            <v>0</v>
          </cell>
          <cell r="BI4273">
            <v>0</v>
          </cell>
          <cell r="BJ4273">
            <v>0</v>
          </cell>
          <cell r="BK4273">
            <v>0</v>
          </cell>
          <cell r="BL4273">
            <v>0</v>
          </cell>
        </row>
        <row r="4274">
          <cell r="B4274" t="str">
            <v>3.2.50.25.00001</v>
          </cell>
          <cell r="C4274" t="str">
            <v xml:space="preserve">TARIFA DE DOC                                     </v>
          </cell>
          <cell r="D4274">
            <v>5</v>
          </cell>
          <cell r="E4274">
            <v>0</v>
          </cell>
          <cell r="F4274">
            <v>0</v>
          </cell>
          <cell r="G4274">
            <v>0</v>
          </cell>
          <cell r="H4274">
            <v>0</v>
          </cell>
          <cell r="I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  <cell r="O4274">
            <v>0</v>
          </cell>
          <cell r="P4274">
            <v>0</v>
          </cell>
          <cell r="AO4274">
            <v>1395</v>
          </cell>
          <cell r="AP4274">
            <v>2801.2</v>
          </cell>
          <cell r="AQ4274">
            <v>4300.16</v>
          </cell>
          <cell r="AR4274">
            <v>5753.93</v>
          </cell>
          <cell r="AS4274">
            <v>7125.53</v>
          </cell>
          <cell r="AT4274">
            <v>8101.93</v>
          </cell>
          <cell r="AU4274">
            <v>10020.23</v>
          </cell>
          <cell r="AV4274">
            <v>11081.13</v>
          </cell>
          <cell r="AW4274">
            <v>12340.13</v>
          </cell>
          <cell r="AX4274">
            <v>14153.83</v>
          </cell>
          <cell r="AY4274">
            <v>15889.93</v>
          </cell>
          <cell r="AZ4274">
            <v>17444.830000000002</v>
          </cell>
          <cell r="BA4274">
            <v>1919.26</v>
          </cell>
          <cell r="BB4274">
            <v>3555.77</v>
          </cell>
          <cell r="BC4274">
            <v>5403.13</v>
          </cell>
          <cell r="BD4274">
            <v>0</v>
          </cell>
          <cell r="BE4274">
            <v>0</v>
          </cell>
          <cell r="BF4274">
            <v>0</v>
          </cell>
          <cell r="BG4274">
            <v>0</v>
          </cell>
          <cell r="BH4274">
            <v>0</v>
          </cell>
          <cell r="BI4274">
            <v>0</v>
          </cell>
          <cell r="BJ4274">
            <v>0</v>
          </cell>
          <cell r="BK4274">
            <v>0</v>
          </cell>
          <cell r="BL4274">
            <v>0</v>
          </cell>
        </row>
        <row r="4275">
          <cell r="B4275" t="str">
            <v>3.2.50.26</v>
          </cell>
          <cell r="C4275" t="str">
            <v xml:space="preserve">TARIFA TALAO DE CHEQUES                           </v>
          </cell>
          <cell r="D4275">
            <v>4</v>
          </cell>
          <cell r="E4275">
            <v>0</v>
          </cell>
          <cell r="F4275">
            <v>0</v>
          </cell>
          <cell r="G4275">
            <v>0</v>
          </cell>
          <cell r="H4275">
            <v>0</v>
          </cell>
          <cell r="I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  <cell r="O4275">
            <v>0</v>
          </cell>
          <cell r="P4275">
            <v>0</v>
          </cell>
          <cell r="Q4275">
            <v>354</v>
          </cell>
          <cell r="R4275">
            <v>1169.8</v>
          </cell>
          <cell r="S4275">
            <v>3269.8</v>
          </cell>
          <cell r="T4275">
            <v>3677.3</v>
          </cell>
          <cell r="U4275">
            <v>5019.25</v>
          </cell>
          <cell r="V4275">
            <v>5963.45</v>
          </cell>
          <cell r="W4275">
            <v>8010.73</v>
          </cell>
          <cell r="X4275">
            <v>9418.64</v>
          </cell>
          <cell r="Y4275">
            <v>9768.64</v>
          </cell>
          <cell r="Z4275">
            <v>10577.7</v>
          </cell>
          <cell r="AA4275">
            <v>12757</v>
          </cell>
          <cell r="AB4275">
            <v>13354.7</v>
          </cell>
          <cell r="AC4275">
            <v>158.80000000000001</v>
          </cell>
          <cell r="AD4275">
            <v>2852.8</v>
          </cell>
          <cell r="AE4275">
            <v>2500.6999999999998</v>
          </cell>
          <cell r="AF4275">
            <v>2805.2</v>
          </cell>
          <cell r="AG4275">
            <v>5052.6000000000004</v>
          </cell>
          <cell r="AH4275">
            <v>5171.6000000000004</v>
          </cell>
          <cell r="AI4275">
            <v>5399.6</v>
          </cell>
          <cell r="AJ4275">
            <v>6989.06</v>
          </cell>
          <cell r="AK4275">
            <v>7596.96</v>
          </cell>
          <cell r="AL4275">
            <v>8498.86</v>
          </cell>
          <cell r="AM4275">
            <v>8620.8799999999992</v>
          </cell>
          <cell r="AN4275">
            <v>9469.2800000000007</v>
          </cell>
          <cell r="AO4275">
            <v>600</v>
          </cell>
          <cell r="AP4275">
            <v>900</v>
          </cell>
          <cell r="AQ4275">
            <v>1171.4000000000001</v>
          </cell>
          <cell r="AR4275">
            <v>3085.4</v>
          </cell>
          <cell r="AS4275">
            <v>4017.2</v>
          </cell>
          <cell r="AT4275">
            <v>5207.41</v>
          </cell>
          <cell r="AU4275">
            <v>6129.01</v>
          </cell>
          <cell r="AV4275">
            <v>11308.31</v>
          </cell>
          <cell r="AW4275">
            <v>12884.51</v>
          </cell>
          <cell r="AX4275">
            <v>15251.91</v>
          </cell>
          <cell r="AY4275">
            <v>16583.71</v>
          </cell>
          <cell r="AZ4275">
            <v>19658.41</v>
          </cell>
          <cell r="BA4275">
            <v>1821.8</v>
          </cell>
          <cell r="BB4275">
            <v>5846.5</v>
          </cell>
          <cell r="BC4275">
            <v>7619.9</v>
          </cell>
          <cell r="BD4275">
            <v>0</v>
          </cell>
          <cell r="BE4275">
            <v>0</v>
          </cell>
          <cell r="BF4275">
            <v>0</v>
          </cell>
          <cell r="BG4275">
            <v>0</v>
          </cell>
          <cell r="BH4275">
            <v>0</v>
          </cell>
          <cell r="BI4275">
            <v>0</v>
          </cell>
          <cell r="BJ4275">
            <v>0</v>
          </cell>
          <cell r="BK4275">
            <v>0</v>
          </cell>
          <cell r="BL4275">
            <v>0</v>
          </cell>
        </row>
        <row r="4276">
          <cell r="B4276" t="str">
            <v>3.2.50.26.00001</v>
          </cell>
          <cell r="C4276" t="str">
            <v xml:space="preserve">TARIFA TALAO DE CHEQUES                           </v>
          </cell>
          <cell r="D4276">
            <v>5</v>
          </cell>
          <cell r="E4276">
            <v>0</v>
          </cell>
          <cell r="F4276">
            <v>0</v>
          </cell>
          <cell r="G4276">
            <v>0</v>
          </cell>
          <cell r="H4276">
            <v>0</v>
          </cell>
          <cell r="I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AO4276">
            <v>600</v>
          </cell>
          <cell r="AP4276">
            <v>900</v>
          </cell>
          <cell r="AQ4276">
            <v>1171.4000000000001</v>
          </cell>
          <cell r="AR4276">
            <v>3085.4</v>
          </cell>
          <cell r="AS4276">
            <v>4017.2</v>
          </cell>
          <cell r="AT4276">
            <v>5207.41</v>
          </cell>
          <cell r="AU4276">
            <v>6129.01</v>
          </cell>
          <cell r="AV4276">
            <v>11308.31</v>
          </cell>
          <cell r="AW4276">
            <v>12884.51</v>
          </cell>
          <cell r="AX4276">
            <v>15251.91</v>
          </cell>
          <cell r="AY4276">
            <v>16583.71</v>
          </cell>
          <cell r="AZ4276">
            <v>19658.41</v>
          </cell>
          <cell r="BA4276">
            <v>1821.8</v>
          </cell>
          <cell r="BB4276">
            <v>5846.5</v>
          </cell>
          <cell r="BC4276">
            <v>7619.9</v>
          </cell>
          <cell r="BD4276">
            <v>0</v>
          </cell>
          <cell r="BE4276">
            <v>0</v>
          </cell>
          <cell r="BF4276">
            <v>0</v>
          </cell>
          <cell r="BG4276">
            <v>0</v>
          </cell>
          <cell r="BH4276">
            <v>0</v>
          </cell>
          <cell r="BI4276">
            <v>0</v>
          </cell>
          <cell r="BJ4276">
            <v>0</v>
          </cell>
          <cell r="BK4276">
            <v>0</v>
          </cell>
          <cell r="BL4276">
            <v>0</v>
          </cell>
        </row>
        <row r="4277">
          <cell r="B4277" t="str">
            <v>3.2.50.27</v>
          </cell>
          <cell r="C4277" t="str">
            <v xml:space="preserve">TARIFA DE CHEQUES INFERIORES                      </v>
          </cell>
          <cell r="D4277">
            <v>4</v>
          </cell>
          <cell r="E4277">
            <v>0</v>
          </cell>
          <cell r="F4277">
            <v>0</v>
          </cell>
          <cell r="G4277">
            <v>0</v>
          </cell>
          <cell r="H4277">
            <v>0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130.6</v>
          </cell>
          <cell r="R4277">
            <v>196.2</v>
          </cell>
          <cell r="S4277">
            <v>231.4</v>
          </cell>
          <cell r="T4277">
            <v>234.6</v>
          </cell>
          <cell r="U4277">
            <v>235.2</v>
          </cell>
          <cell r="V4277">
            <v>236.65</v>
          </cell>
          <cell r="W4277">
            <v>237.25</v>
          </cell>
          <cell r="X4277">
            <v>237.45</v>
          </cell>
          <cell r="Y4277">
            <v>238.65</v>
          </cell>
          <cell r="Z4277">
            <v>414.88</v>
          </cell>
          <cell r="AA4277">
            <v>420.08</v>
          </cell>
          <cell r="AB4277">
            <v>423.37</v>
          </cell>
          <cell r="AC4277">
            <v>16.7</v>
          </cell>
          <cell r="AD4277">
            <v>17.3</v>
          </cell>
          <cell r="AE4277">
            <v>20</v>
          </cell>
          <cell r="AF4277">
            <v>21.8</v>
          </cell>
          <cell r="AG4277">
            <v>37.700000000000003</v>
          </cell>
          <cell r="AH4277">
            <v>38.5</v>
          </cell>
          <cell r="AI4277">
            <v>40.1</v>
          </cell>
          <cell r="AJ4277">
            <v>43.38</v>
          </cell>
          <cell r="AK4277">
            <v>46.5</v>
          </cell>
          <cell r="AL4277">
            <v>90.22</v>
          </cell>
          <cell r="AM4277">
            <v>97.79</v>
          </cell>
          <cell r="AN4277">
            <v>113.31</v>
          </cell>
          <cell r="AO4277">
            <v>6.78</v>
          </cell>
          <cell r="AP4277">
            <v>30.04</v>
          </cell>
          <cell r="AQ4277">
            <v>93.7</v>
          </cell>
          <cell r="AR4277">
            <v>95.14</v>
          </cell>
          <cell r="AS4277">
            <v>99.46</v>
          </cell>
          <cell r="AT4277">
            <v>104.76</v>
          </cell>
          <cell r="AU4277">
            <v>379.28</v>
          </cell>
          <cell r="AV4277">
            <v>380.72</v>
          </cell>
          <cell r="AW4277">
            <v>381.92</v>
          </cell>
          <cell r="AX4277">
            <v>383.6</v>
          </cell>
          <cell r="AY4277">
            <v>383.84</v>
          </cell>
          <cell r="AZ4277">
            <v>386.48</v>
          </cell>
          <cell r="BA4277">
            <v>0.47999999999996135</v>
          </cell>
          <cell r="BB4277">
            <v>2.6399999999999864</v>
          </cell>
          <cell r="BC4277">
            <v>3.839999999999975</v>
          </cell>
          <cell r="BD4277">
            <v>0</v>
          </cell>
          <cell r="BE4277">
            <v>0</v>
          </cell>
          <cell r="BF4277">
            <v>0</v>
          </cell>
          <cell r="BG4277">
            <v>0</v>
          </cell>
          <cell r="BH4277">
            <v>0</v>
          </cell>
          <cell r="BI4277">
            <v>0</v>
          </cell>
          <cell r="BJ4277">
            <v>0</v>
          </cell>
          <cell r="BK4277">
            <v>0</v>
          </cell>
          <cell r="BL4277">
            <v>0</v>
          </cell>
        </row>
        <row r="4278">
          <cell r="B4278" t="str">
            <v>3.2.50.27.00001</v>
          </cell>
          <cell r="C4278" t="str">
            <v xml:space="preserve">TARIFA DE CHEQUES INFERIORES                      </v>
          </cell>
          <cell r="D4278">
            <v>5</v>
          </cell>
          <cell r="E4278">
            <v>0</v>
          </cell>
          <cell r="F4278">
            <v>0</v>
          </cell>
          <cell r="G4278">
            <v>0</v>
          </cell>
          <cell r="H4278">
            <v>0</v>
          </cell>
          <cell r="I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AO4278">
            <v>6.78</v>
          </cell>
          <cell r="AP4278">
            <v>30.04</v>
          </cell>
          <cell r="AQ4278">
            <v>93.7</v>
          </cell>
          <cell r="AR4278">
            <v>95.14</v>
          </cell>
          <cell r="AS4278">
            <v>99.46</v>
          </cell>
          <cell r="AT4278">
            <v>104.76</v>
          </cell>
          <cell r="AU4278">
            <v>379.28</v>
          </cell>
          <cell r="AV4278">
            <v>380.72</v>
          </cell>
          <cell r="AW4278">
            <v>381.92</v>
          </cell>
          <cell r="AX4278">
            <v>383.6</v>
          </cell>
          <cell r="AY4278">
            <v>383.84</v>
          </cell>
          <cell r="AZ4278">
            <v>386.48</v>
          </cell>
          <cell r="BA4278">
            <v>0.47999999999996135</v>
          </cell>
          <cell r="BB4278">
            <v>2.6399999999999864</v>
          </cell>
          <cell r="BC4278">
            <v>3.839999999999975</v>
          </cell>
          <cell r="BD4278">
            <v>0</v>
          </cell>
          <cell r="BE4278">
            <v>0</v>
          </cell>
          <cell r="BF4278">
            <v>0</v>
          </cell>
          <cell r="BG4278">
            <v>0</v>
          </cell>
          <cell r="BH4278">
            <v>0</v>
          </cell>
          <cell r="BI4278">
            <v>0</v>
          </cell>
          <cell r="BJ4278">
            <v>0</v>
          </cell>
          <cell r="BK4278">
            <v>0</v>
          </cell>
          <cell r="BL4278">
            <v>0</v>
          </cell>
        </row>
        <row r="4279">
          <cell r="B4279" t="str">
            <v>3.2.50.28</v>
          </cell>
          <cell r="C4279" t="str">
            <v xml:space="preserve">TARIFA COMISSAO DE BANQUEIRO-US$                  </v>
          </cell>
          <cell r="D4279">
            <v>4</v>
          </cell>
          <cell r="E4279">
            <v>0</v>
          </cell>
          <cell r="F4279">
            <v>0</v>
          </cell>
          <cell r="G4279">
            <v>0</v>
          </cell>
          <cell r="H4279">
            <v>0</v>
          </cell>
          <cell r="I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0</v>
          </cell>
          <cell r="S4279">
            <v>21420.58</v>
          </cell>
          <cell r="T4279">
            <v>21420.58</v>
          </cell>
          <cell r="U4279">
            <v>21420.58</v>
          </cell>
          <cell r="V4279">
            <v>21540.58</v>
          </cell>
          <cell r="W4279">
            <v>99666.57</v>
          </cell>
          <cell r="X4279">
            <v>146915.82999999999</v>
          </cell>
          <cell r="Y4279">
            <v>147721.17000000001</v>
          </cell>
          <cell r="Z4279">
            <v>229952.26</v>
          </cell>
          <cell r="AA4279">
            <v>297874.08</v>
          </cell>
          <cell r="AB4279">
            <v>397643.58</v>
          </cell>
          <cell r="AC4279">
            <v>1701.56</v>
          </cell>
          <cell r="AD4279">
            <v>131147.07</v>
          </cell>
          <cell r="AE4279">
            <v>234049.86</v>
          </cell>
          <cell r="AF4279">
            <v>154963.87</v>
          </cell>
          <cell r="AG4279">
            <v>159940.28</v>
          </cell>
          <cell r="AH4279">
            <v>168065.48</v>
          </cell>
          <cell r="AI4279">
            <v>178177.25</v>
          </cell>
          <cell r="AJ4279">
            <v>178476.89</v>
          </cell>
          <cell r="AK4279">
            <v>185611.7</v>
          </cell>
          <cell r="AL4279">
            <v>185611.7</v>
          </cell>
          <cell r="AM4279">
            <v>187716.1</v>
          </cell>
          <cell r="AN4279">
            <v>185</v>
          </cell>
          <cell r="AO4279">
            <v>178.6</v>
          </cell>
          <cell r="AP4279">
            <v>178.6</v>
          </cell>
          <cell r="AQ4279">
            <v>178.6</v>
          </cell>
          <cell r="AR4279">
            <v>3648.78</v>
          </cell>
          <cell r="AS4279">
            <v>3648.78</v>
          </cell>
          <cell r="AT4279">
            <v>3648.78</v>
          </cell>
          <cell r="AU4279">
            <v>3648.78</v>
          </cell>
          <cell r="AV4279">
            <v>3648.78</v>
          </cell>
          <cell r="AW4279">
            <v>3648.78</v>
          </cell>
          <cell r="AX4279">
            <v>3648.78</v>
          </cell>
          <cell r="AY4279">
            <v>3648.78</v>
          </cell>
          <cell r="AZ4279">
            <v>3648.78</v>
          </cell>
          <cell r="BA4279">
            <v>43825.26</v>
          </cell>
          <cell r="BB4279">
            <v>43825.26</v>
          </cell>
          <cell r="BC4279">
            <v>43825.26</v>
          </cell>
          <cell r="BD4279">
            <v>0</v>
          </cell>
          <cell r="BE4279">
            <v>0</v>
          </cell>
          <cell r="BF4279">
            <v>0</v>
          </cell>
          <cell r="BG4279">
            <v>0</v>
          </cell>
          <cell r="BH4279">
            <v>0</v>
          </cell>
          <cell r="BI4279">
            <v>0</v>
          </cell>
          <cell r="BJ4279">
            <v>0</v>
          </cell>
          <cell r="BK4279">
            <v>0</v>
          </cell>
          <cell r="BL4279">
            <v>0</v>
          </cell>
        </row>
        <row r="4280">
          <cell r="B4280" t="str">
            <v>3.2.50.28.00001</v>
          </cell>
          <cell r="C4280" t="str">
            <v xml:space="preserve">TARIFA COMISSAO DE BANQUEIRO-US$                  </v>
          </cell>
          <cell r="D4280">
            <v>5</v>
          </cell>
          <cell r="E4280">
            <v>0</v>
          </cell>
          <cell r="F4280">
            <v>0</v>
          </cell>
          <cell r="G4280">
            <v>0</v>
          </cell>
          <cell r="H4280">
            <v>0</v>
          </cell>
          <cell r="I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AO4280">
            <v>178.6</v>
          </cell>
          <cell r="AP4280">
            <v>178.6</v>
          </cell>
          <cell r="AQ4280">
            <v>178.6</v>
          </cell>
          <cell r="AR4280">
            <v>3648.78</v>
          </cell>
          <cell r="AS4280">
            <v>3648.78</v>
          </cell>
          <cell r="AT4280">
            <v>3648.78</v>
          </cell>
          <cell r="AU4280">
            <v>3648.78</v>
          </cell>
          <cell r="AV4280">
            <v>3648.78</v>
          </cell>
          <cell r="AW4280">
            <v>3648.78</v>
          </cell>
          <cell r="AX4280">
            <v>3648.78</v>
          </cell>
          <cell r="AY4280">
            <v>3648.78</v>
          </cell>
          <cell r="AZ4280">
            <v>3648.78</v>
          </cell>
          <cell r="BA4280">
            <v>43825.26</v>
          </cell>
          <cell r="BB4280">
            <v>43825.26</v>
          </cell>
          <cell r="BC4280">
            <v>43825.26</v>
          </cell>
          <cell r="BD4280">
            <v>0</v>
          </cell>
          <cell r="BE4280">
            <v>0</v>
          </cell>
          <cell r="BF4280">
            <v>0</v>
          </cell>
          <cell r="BG4280">
            <v>0</v>
          </cell>
          <cell r="BH4280">
            <v>0</v>
          </cell>
          <cell r="BI4280">
            <v>0</v>
          </cell>
          <cell r="BJ4280">
            <v>0</v>
          </cell>
          <cell r="BK4280">
            <v>0</v>
          </cell>
          <cell r="BL4280">
            <v>0</v>
          </cell>
        </row>
        <row r="4281">
          <cell r="B4281" t="str">
            <v>3.2.50.98</v>
          </cell>
          <cell r="C4281" t="str">
            <v>TARIFA CONVENIO DE COBRANCA</v>
          </cell>
          <cell r="D4281">
            <v>4</v>
          </cell>
          <cell r="E4281">
            <v>0</v>
          </cell>
          <cell r="F4281">
            <v>0</v>
          </cell>
          <cell r="G4281">
            <v>0</v>
          </cell>
          <cell r="H4281">
            <v>0</v>
          </cell>
          <cell r="I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3637.04</v>
          </cell>
          <cell r="R4281">
            <v>5038.24</v>
          </cell>
          <cell r="S4281">
            <v>5769.04</v>
          </cell>
          <cell r="T4281">
            <v>6568.24</v>
          </cell>
          <cell r="U4281">
            <v>21663.17</v>
          </cell>
          <cell r="V4281">
            <v>21663.17</v>
          </cell>
          <cell r="W4281">
            <v>21663.17</v>
          </cell>
          <cell r="X4281">
            <v>21120.32</v>
          </cell>
          <cell r="Y4281">
            <v>21120.32</v>
          </cell>
          <cell r="Z4281">
            <v>21120.32</v>
          </cell>
          <cell r="AA4281">
            <v>21120.32</v>
          </cell>
          <cell r="AB4281">
            <v>21120.32</v>
          </cell>
          <cell r="AC4281">
            <v>0</v>
          </cell>
          <cell r="AD4281">
            <v>0</v>
          </cell>
          <cell r="AE4281">
            <v>0</v>
          </cell>
          <cell r="AF4281">
            <v>0</v>
          </cell>
          <cell r="AG4281">
            <v>0</v>
          </cell>
          <cell r="AH4281">
            <v>0</v>
          </cell>
          <cell r="AI4281">
            <v>0</v>
          </cell>
          <cell r="AJ4281">
            <v>0</v>
          </cell>
          <cell r="AK4281">
            <v>0</v>
          </cell>
          <cell r="AL4281">
            <v>-161.08000000000001</v>
          </cell>
          <cell r="AM4281">
            <v>9231.08</v>
          </cell>
          <cell r="AN4281">
            <v>9410.48</v>
          </cell>
          <cell r="BA4281">
            <v>0</v>
          </cell>
          <cell r="BB4281">
            <v>0</v>
          </cell>
          <cell r="BC4281">
            <v>0</v>
          </cell>
          <cell r="BD4281">
            <v>0</v>
          </cell>
          <cell r="BE4281">
            <v>0</v>
          </cell>
          <cell r="BF4281">
            <v>0</v>
          </cell>
          <cell r="BG4281">
            <v>0</v>
          </cell>
          <cell r="BH4281">
            <v>0</v>
          </cell>
          <cell r="BI4281">
            <v>0</v>
          </cell>
          <cell r="BJ4281">
            <v>0</v>
          </cell>
          <cell r="BK4281">
            <v>0</v>
          </cell>
          <cell r="BL4281">
            <v>0</v>
          </cell>
        </row>
        <row r="4282">
          <cell r="B4282" t="str">
            <v>3.2.50.29</v>
          </cell>
          <cell r="C4282" t="str">
            <v xml:space="preserve">TARIFA MANUT.TITULO VENCIDO                       </v>
          </cell>
          <cell r="D4282">
            <v>4</v>
          </cell>
          <cell r="E4282">
            <v>0</v>
          </cell>
          <cell r="F4282">
            <v>0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321.92</v>
          </cell>
          <cell r="R4282">
            <v>577.32000000000005</v>
          </cell>
          <cell r="S4282">
            <v>647.47</v>
          </cell>
          <cell r="T4282">
            <v>958.65</v>
          </cell>
          <cell r="U4282">
            <v>1188.6099999999999</v>
          </cell>
          <cell r="V4282">
            <v>1344.87</v>
          </cell>
          <cell r="W4282">
            <v>1556.41</v>
          </cell>
          <cell r="X4282">
            <v>1556.41</v>
          </cell>
          <cell r="Y4282">
            <v>1561.59</v>
          </cell>
          <cell r="Z4282">
            <v>1632.59</v>
          </cell>
          <cell r="AA4282">
            <v>1777.05</v>
          </cell>
          <cell r="AB4282">
            <v>1819.75</v>
          </cell>
          <cell r="AC4282">
            <v>31.72</v>
          </cell>
          <cell r="AD4282">
            <v>50.54</v>
          </cell>
          <cell r="AE4282">
            <v>122.26</v>
          </cell>
          <cell r="AF4282">
            <v>229.08</v>
          </cell>
          <cell r="AG4282">
            <v>556.79999999999995</v>
          </cell>
          <cell r="AH4282">
            <v>975.62</v>
          </cell>
          <cell r="AI4282">
            <v>1013.14</v>
          </cell>
          <cell r="AJ4282">
            <v>1065.48</v>
          </cell>
          <cell r="AK4282">
            <v>1287.94</v>
          </cell>
          <cell r="AL4282">
            <v>1369.44</v>
          </cell>
          <cell r="AM4282">
            <v>1369.44</v>
          </cell>
          <cell r="AN4282">
            <v>1369.44</v>
          </cell>
          <cell r="AO4282">
            <v>23.28</v>
          </cell>
          <cell r="AP4282">
            <v>293.89999999999998</v>
          </cell>
          <cell r="AQ4282">
            <v>934.9</v>
          </cell>
          <cell r="AR4282">
            <v>2064.7199999999998</v>
          </cell>
          <cell r="AS4282">
            <v>2681.4</v>
          </cell>
          <cell r="AT4282">
            <v>4112.5200000000004</v>
          </cell>
          <cell r="AU4282">
            <v>4721.6000000000004</v>
          </cell>
          <cell r="AV4282">
            <v>5018.8</v>
          </cell>
          <cell r="AW4282">
            <v>5302.3</v>
          </cell>
          <cell r="AX4282">
            <v>5633.02</v>
          </cell>
          <cell r="AY4282">
            <v>5759.46</v>
          </cell>
          <cell r="AZ4282">
            <v>5897.72</v>
          </cell>
          <cell r="BA4282">
            <v>300.27999999999997</v>
          </cell>
          <cell r="BB4282">
            <v>479.3</v>
          </cell>
          <cell r="BC4282">
            <v>1031.8</v>
          </cell>
          <cell r="BD4282">
            <v>0</v>
          </cell>
          <cell r="BE4282">
            <v>0</v>
          </cell>
          <cell r="BF4282">
            <v>0</v>
          </cell>
          <cell r="BG4282">
            <v>0</v>
          </cell>
          <cell r="BH4282">
            <v>0</v>
          </cell>
          <cell r="BI4282">
            <v>0</v>
          </cell>
          <cell r="BJ4282">
            <v>0</v>
          </cell>
          <cell r="BK4282">
            <v>0</v>
          </cell>
          <cell r="BL4282">
            <v>0</v>
          </cell>
        </row>
        <row r="4283">
          <cell r="B4283" t="str">
            <v>3.2.50.29.00001</v>
          </cell>
          <cell r="C4283" t="str">
            <v xml:space="preserve">TARIFA MANUT.TITULO VENCIDO                       </v>
          </cell>
          <cell r="D4283">
            <v>5</v>
          </cell>
          <cell r="E4283">
            <v>0</v>
          </cell>
          <cell r="F4283">
            <v>0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  <cell r="O4283">
            <v>0</v>
          </cell>
          <cell r="P4283">
            <v>0</v>
          </cell>
          <cell r="AO4283">
            <v>23.28</v>
          </cell>
          <cell r="AP4283">
            <v>293.89999999999998</v>
          </cell>
          <cell r="AQ4283">
            <v>934.9</v>
          </cell>
          <cell r="AR4283">
            <v>2064.7199999999998</v>
          </cell>
          <cell r="AS4283">
            <v>2681.4</v>
          </cell>
          <cell r="AT4283">
            <v>4112.5200000000004</v>
          </cell>
          <cell r="AU4283">
            <v>4721.6000000000004</v>
          </cell>
          <cell r="AV4283">
            <v>5018.8</v>
          </cell>
          <cell r="AW4283">
            <v>5302.3</v>
          </cell>
          <cell r="AX4283">
            <v>5633.02</v>
          </cell>
          <cell r="AY4283">
            <v>5759.46</v>
          </cell>
          <cell r="AZ4283">
            <v>5897.72</v>
          </cell>
          <cell r="BA4283">
            <v>300.27999999999997</v>
          </cell>
          <cell r="BB4283">
            <v>479.3</v>
          </cell>
          <cell r="BC4283">
            <v>1031.8</v>
          </cell>
          <cell r="BD4283">
            <v>0</v>
          </cell>
          <cell r="BE4283">
            <v>0</v>
          </cell>
          <cell r="BF4283">
            <v>0</v>
          </cell>
          <cell r="BG4283">
            <v>0</v>
          </cell>
          <cell r="BH4283">
            <v>0</v>
          </cell>
          <cell r="BI4283">
            <v>0</v>
          </cell>
          <cell r="BJ4283">
            <v>0</v>
          </cell>
          <cell r="BK4283">
            <v>0</v>
          </cell>
          <cell r="BL4283">
            <v>0</v>
          </cell>
        </row>
        <row r="4284">
          <cell r="B4284" t="str">
            <v>3.2.50.30</v>
          </cell>
          <cell r="C4284" t="str">
            <v xml:space="preserve">TARIFA TRANSM.AUTOM.FOLHA PAGTO                   </v>
          </cell>
          <cell r="D4284">
            <v>4</v>
          </cell>
          <cell r="E4284">
            <v>0</v>
          </cell>
          <cell r="F4284">
            <v>0</v>
          </cell>
          <cell r="G4284">
            <v>0</v>
          </cell>
          <cell r="H4284">
            <v>0</v>
          </cell>
          <cell r="I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>
            <v>385.82</v>
          </cell>
          <cell r="S4284">
            <v>501.82</v>
          </cell>
          <cell r="T4284">
            <v>531.91999999999996</v>
          </cell>
          <cell r="U4284">
            <v>531.91999999999996</v>
          </cell>
          <cell r="V4284">
            <v>552.91999999999996</v>
          </cell>
          <cell r="W4284">
            <v>552.91999999999996</v>
          </cell>
          <cell r="X4284">
            <v>552.91999999999996</v>
          </cell>
          <cell r="Y4284">
            <v>909.92</v>
          </cell>
          <cell r="Z4284">
            <v>1277.42</v>
          </cell>
          <cell r="AA4284">
            <v>1580.42</v>
          </cell>
          <cell r="AB4284">
            <v>1983.57</v>
          </cell>
          <cell r="AC4284">
            <v>0</v>
          </cell>
          <cell r="AD4284">
            <v>157.28</v>
          </cell>
          <cell r="AE4284">
            <v>164.56</v>
          </cell>
          <cell r="AF4284">
            <v>164.56</v>
          </cell>
          <cell r="AG4284">
            <v>164.56</v>
          </cell>
          <cell r="AH4284">
            <v>548.55999999999995</v>
          </cell>
          <cell r="AI4284">
            <v>799.06</v>
          </cell>
          <cell r="AJ4284">
            <v>799.06</v>
          </cell>
          <cell r="AK4284">
            <v>909.06</v>
          </cell>
          <cell r="AL4284">
            <v>1454.81</v>
          </cell>
          <cell r="AM4284">
            <v>1551.06</v>
          </cell>
          <cell r="AN4284">
            <v>2071.31</v>
          </cell>
          <cell r="AO4284">
            <v>0</v>
          </cell>
          <cell r="AP4284">
            <v>0</v>
          </cell>
          <cell r="AQ4284">
            <v>0</v>
          </cell>
          <cell r="AR4284">
            <v>0</v>
          </cell>
          <cell r="AS4284">
            <v>53570.37</v>
          </cell>
          <cell r="AT4284">
            <v>53570.37</v>
          </cell>
          <cell r="AU4284">
            <v>53570.37</v>
          </cell>
          <cell r="AV4284">
            <v>53570.37</v>
          </cell>
          <cell r="AW4284">
            <v>53570.37</v>
          </cell>
          <cell r="AX4284">
            <v>53570.37</v>
          </cell>
          <cell r="AY4284">
            <v>53570.37</v>
          </cell>
          <cell r="AZ4284">
            <v>53570.37</v>
          </cell>
          <cell r="BA4284">
            <v>0</v>
          </cell>
          <cell r="BB4284">
            <v>0</v>
          </cell>
          <cell r="BC4284">
            <v>0</v>
          </cell>
          <cell r="BD4284">
            <v>0</v>
          </cell>
          <cell r="BE4284">
            <v>0</v>
          </cell>
          <cell r="BF4284">
            <v>0</v>
          </cell>
          <cell r="BG4284">
            <v>0</v>
          </cell>
          <cell r="BH4284">
            <v>0</v>
          </cell>
          <cell r="BI4284">
            <v>0</v>
          </cell>
          <cell r="BJ4284">
            <v>0</v>
          </cell>
          <cell r="BK4284">
            <v>0</v>
          </cell>
          <cell r="BL4284">
            <v>0</v>
          </cell>
        </row>
        <row r="4285">
          <cell r="B4285" t="str">
            <v>3.2.50.30.00001</v>
          </cell>
          <cell r="C4285" t="str">
            <v xml:space="preserve">TARIFA TRANSM.AUTOM.FOLHA PAGTO                   </v>
          </cell>
          <cell r="D4285">
            <v>5</v>
          </cell>
          <cell r="E4285">
            <v>0</v>
          </cell>
          <cell r="F4285">
            <v>0</v>
          </cell>
          <cell r="G4285">
            <v>0</v>
          </cell>
          <cell r="H4285">
            <v>0</v>
          </cell>
          <cell r="I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  <cell r="O4285">
            <v>0</v>
          </cell>
          <cell r="P4285">
            <v>0</v>
          </cell>
          <cell r="AO4285">
            <v>0</v>
          </cell>
          <cell r="AP4285">
            <v>0</v>
          </cell>
          <cell r="AQ4285">
            <v>0</v>
          </cell>
          <cell r="AR4285">
            <v>0</v>
          </cell>
          <cell r="AS4285">
            <v>53570.37</v>
          </cell>
          <cell r="AT4285">
            <v>53570.37</v>
          </cell>
          <cell r="AU4285">
            <v>53570.37</v>
          </cell>
          <cell r="AV4285">
            <v>53570.37</v>
          </cell>
          <cell r="AW4285">
            <v>53570.37</v>
          </cell>
          <cell r="AX4285">
            <v>53570.37</v>
          </cell>
          <cell r="AY4285">
            <v>53570.37</v>
          </cell>
          <cell r="AZ4285">
            <v>53570.37</v>
          </cell>
          <cell r="BA4285">
            <v>0</v>
          </cell>
          <cell r="BB4285">
            <v>0</v>
          </cell>
          <cell r="BC4285">
            <v>0</v>
          </cell>
          <cell r="BD4285">
            <v>0</v>
          </cell>
          <cell r="BE4285">
            <v>0</v>
          </cell>
          <cell r="BF4285">
            <v>0</v>
          </cell>
          <cell r="BG4285">
            <v>0</v>
          </cell>
          <cell r="BH4285">
            <v>0</v>
          </cell>
          <cell r="BI4285">
            <v>0</v>
          </cell>
          <cell r="BJ4285">
            <v>0</v>
          </cell>
          <cell r="BK4285">
            <v>0</v>
          </cell>
          <cell r="BL4285">
            <v>0</v>
          </cell>
        </row>
        <row r="4286">
          <cell r="B4286" t="str">
            <v>3.2.50.99</v>
          </cell>
          <cell r="C4286" t="str">
            <v>TARIFA DEVOLUCAO DE TITULOS</v>
          </cell>
          <cell r="D4286">
            <v>4</v>
          </cell>
          <cell r="E4286">
            <v>0</v>
          </cell>
          <cell r="F4286">
            <v>0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1414.7</v>
          </cell>
          <cell r="R4286">
            <v>2436.1999999999998</v>
          </cell>
          <cell r="S4286">
            <v>3281.1</v>
          </cell>
          <cell r="T4286">
            <v>5527.42</v>
          </cell>
          <cell r="U4286">
            <v>6900.78</v>
          </cell>
          <cell r="V4286">
            <v>8066.44</v>
          </cell>
          <cell r="W4286">
            <v>9289.02</v>
          </cell>
          <cell r="X4286">
            <v>9559.1200000000008</v>
          </cell>
          <cell r="Y4286">
            <v>9622.32</v>
          </cell>
          <cell r="Z4286">
            <v>10013.02</v>
          </cell>
          <cell r="AA4286">
            <v>10515.42</v>
          </cell>
          <cell r="AB4286">
            <v>11513.32</v>
          </cell>
          <cell r="AC4286">
            <v>780.1</v>
          </cell>
          <cell r="AD4286">
            <v>1379.1</v>
          </cell>
          <cell r="AE4286">
            <v>1967.6</v>
          </cell>
          <cell r="AF4286">
            <v>2418.3000000000002</v>
          </cell>
          <cell r="AG4286">
            <v>2980.9</v>
          </cell>
          <cell r="AH4286">
            <v>3576.19</v>
          </cell>
          <cell r="AI4286">
            <v>3918.79</v>
          </cell>
          <cell r="AJ4286">
            <v>4305.99</v>
          </cell>
          <cell r="AK4286">
            <v>5047.49</v>
          </cell>
          <cell r="AL4286">
            <v>5455.49</v>
          </cell>
          <cell r="AM4286">
            <v>5859.29</v>
          </cell>
          <cell r="AN4286">
            <v>6330.69</v>
          </cell>
          <cell r="BA4286">
            <v>0</v>
          </cell>
          <cell r="BB4286">
            <v>0</v>
          </cell>
          <cell r="BC4286">
            <v>0</v>
          </cell>
          <cell r="BD4286">
            <v>0</v>
          </cell>
          <cell r="BE4286">
            <v>0</v>
          </cell>
          <cell r="BF4286">
            <v>0</v>
          </cell>
          <cell r="BG4286">
            <v>0</v>
          </cell>
          <cell r="BH4286">
            <v>0</v>
          </cell>
          <cell r="BI4286">
            <v>0</v>
          </cell>
          <cell r="BJ4286">
            <v>0</v>
          </cell>
          <cell r="BK4286">
            <v>0</v>
          </cell>
          <cell r="BL4286">
            <v>0</v>
          </cell>
        </row>
        <row r="4287">
          <cell r="B4287" t="str">
            <v>3.2.50.31</v>
          </cell>
          <cell r="C4287" t="str">
            <v xml:space="preserve">TARIFA MANUTENCAO DE C/C                          </v>
          </cell>
          <cell r="D4287">
            <v>4</v>
          </cell>
          <cell r="E4287">
            <v>0</v>
          </cell>
          <cell r="F4287">
            <v>0</v>
          </cell>
          <cell r="G4287">
            <v>0</v>
          </cell>
          <cell r="H4287">
            <v>0</v>
          </cell>
          <cell r="I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  <cell r="O4287">
            <v>0</v>
          </cell>
          <cell r="P4287">
            <v>0</v>
          </cell>
          <cell r="Q4287">
            <v>897.95</v>
          </cell>
          <cell r="R4287">
            <v>2019.86</v>
          </cell>
          <cell r="S4287">
            <v>17654.12</v>
          </cell>
          <cell r="T4287">
            <v>19235.759999999998</v>
          </cell>
          <cell r="U4287">
            <v>23286.69</v>
          </cell>
          <cell r="V4287">
            <v>25182.59</v>
          </cell>
          <cell r="W4287">
            <v>33518</v>
          </cell>
          <cell r="X4287">
            <v>38056.519999999997</v>
          </cell>
          <cell r="Y4287">
            <v>39451.54</v>
          </cell>
          <cell r="Z4287">
            <v>43019.51</v>
          </cell>
          <cell r="AA4287">
            <v>47243.08</v>
          </cell>
          <cell r="AB4287">
            <v>47475.02</v>
          </cell>
          <cell r="AC4287">
            <v>4805.6000000000004</v>
          </cell>
          <cell r="AD4287">
            <v>5957.33</v>
          </cell>
          <cell r="AE4287">
            <v>7460</v>
          </cell>
          <cell r="AF4287">
            <v>8200.85</v>
          </cell>
          <cell r="AG4287">
            <v>9113.77</v>
          </cell>
          <cell r="AH4287">
            <v>10167.41</v>
          </cell>
          <cell r="AI4287">
            <v>11680.76</v>
          </cell>
          <cell r="AJ4287">
            <v>14686.09</v>
          </cell>
          <cell r="AK4287">
            <v>15536.22</v>
          </cell>
          <cell r="AL4287">
            <v>19124.89</v>
          </cell>
          <cell r="AM4287">
            <v>22115.759999999998</v>
          </cell>
          <cell r="AN4287">
            <v>29171.37</v>
          </cell>
          <cell r="AO4287">
            <v>2374.77</v>
          </cell>
          <cell r="AP4287">
            <v>6713.82</v>
          </cell>
          <cell r="AQ4287">
            <v>9730.5</v>
          </cell>
          <cell r="AR4287">
            <v>11983.46</v>
          </cell>
          <cell r="AS4287">
            <v>13838.52</v>
          </cell>
          <cell r="AT4287">
            <v>16118.49</v>
          </cell>
          <cell r="AU4287">
            <v>18631.169999999998</v>
          </cell>
          <cell r="AV4287">
            <v>24218.14</v>
          </cell>
          <cell r="AW4287">
            <v>27524.6</v>
          </cell>
          <cell r="AX4287">
            <v>31352.91</v>
          </cell>
          <cell r="AY4287">
            <v>36635.79</v>
          </cell>
          <cell r="AZ4287">
            <v>39775.839999999997</v>
          </cell>
          <cell r="BA4287">
            <v>927.78000000000611</v>
          </cell>
          <cell r="BB4287">
            <v>1741.45</v>
          </cell>
          <cell r="BC4287">
            <v>2850.13</v>
          </cell>
          <cell r="BD4287">
            <v>0</v>
          </cell>
          <cell r="BE4287">
            <v>0</v>
          </cell>
          <cell r="BF4287">
            <v>0</v>
          </cell>
          <cell r="BG4287">
            <v>0</v>
          </cell>
          <cell r="BH4287">
            <v>0</v>
          </cell>
          <cell r="BI4287">
            <v>0</v>
          </cell>
          <cell r="BJ4287">
            <v>0</v>
          </cell>
          <cell r="BK4287">
            <v>0</v>
          </cell>
          <cell r="BL4287">
            <v>0</v>
          </cell>
        </row>
        <row r="4288">
          <cell r="B4288" t="str">
            <v>3.2.50.31.00001</v>
          </cell>
          <cell r="C4288" t="str">
            <v xml:space="preserve">TARIFA MANUTENCAO DE C/C                          </v>
          </cell>
          <cell r="D4288">
            <v>5</v>
          </cell>
          <cell r="E4288">
            <v>0</v>
          </cell>
          <cell r="F4288">
            <v>0</v>
          </cell>
          <cell r="G4288">
            <v>0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AO4288">
            <v>2374.77</v>
          </cell>
          <cell r="AP4288">
            <v>6713.82</v>
          </cell>
          <cell r="AQ4288">
            <v>9730.5</v>
          </cell>
          <cell r="AR4288">
            <v>11983.46</v>
          </cell>
          <cell r="AS4288">
            <v>13838.52</v>
          </cell>
          <cell r="AT4288">
            <v>16118.49</v>
          </cell>
          <cell r="AU4288">
            <v>18631.169999999998</v>
          </cell>
          <cell r="AV4288">
            <v>24218.14</v>
          </cell>
          <cell r="AW4288">
            <v>27524.6</v>
          </cell>
          <cell r="AX4288">
            <v>31352.91</v>
          </cell>
          <cell r="AY4288">
            <v>36635.79</v>
          </cell>
          <cell r="AZ4288">
            <v>39775.839999999997</v>
          </cell>
          <cell r="BA4288">
            <v>927.78000000000611</v>
          </cell>
          <cell r="BB4288">
            <v>1741.45</v>
          </cell>
          <cell r="BC4288">
            <v>2850.13</v>
          </cell>
          <cell r="BD4288">
            <v>0</v>
          </cell>
          <cell r="BE4288">
            <v>0</v>
          </cell>
          <cell r="BF4288">
            <v>0</v>
          </cell>
          <cell r="BG4288">
            <v>0</v>
          </cell>
          <cell r="BH4288">
            <v>0</v>
          </cell>
          <cell r="BI4288">
            <v>0</v>
          </cell>
          <cell r="BJ4288">
            <v>0</v>
          </cell>
          <cell r="BK4288">
            <v>0</v>
          </cell>
          <cell r="BL4288">
            <v>0</v>
          </cell>
        </row>
        <row r="4289">
          <cell r="B4289" t="str">
            <v>3.2.50.32</v>
          </cell>
          <cell r="C4289" t="str">
            <v xml:space="preserve">TARIFA TRANSFERENCIA VALOR                        </v>
          </cell>
          <cell r="D4289">
            <v>4</v>
          </cell>
          <cell r="E4289">
            <v>0</v>
          </cell>
          <cell r="F4289">
            <v>0</v>
          </cell>
          <cell r="G4289">
            <v>0</v>
          </cell>
          <cell r="H4289">
            <v>0</v>
          </cell>
          <cell r="I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  <cell r="Q4289">
            <v>981.14</v>
          </cell>
          <cell r="R4289">
            <v>1779.44</v>
          </cell>
          <cell r="S4289">
            <v>2242.64</v>
          </cell>
          <cell r="T4289">
            <v>2816.69</v>
          </cell>
          <cell r="U4289">
            <v>3384.32</v>
          </cell>
          <cell r="V4289">
            <v>3918.72</v>
          </cell>
          <cell r="W4289">
            <v>4383.5200000000004</v>
          </cell>
          <cell r="X4289">
            <v>4943.5200000000004</v>
          </cell>
          <cell r="Y4289">
            <v>5425.12</v>
          </cell>
          <cell r="Z4289">
            <v>5945.12</v>
          </cell>
          <cell r="AA4289">
            <v>6718.32</v>
          </cell>
          <cell r="AB4289">
            <v>6917.92</v>
          </cell>
          <cell r="AC4289">
            <v>521.6</v>
          </cell>
          <cell r="AD4289">
            <v>1043.2</v>
          </cell>
          <cell r="AE4289">
            <v>1770.4</v>
          </cell>
          <cell r="AF4289">
            <v>2178.1</v>
          </cell>
          <cell r="AG4289">
            <v>2922.98</v>
          </cell>
          <cell r="AH4289">
            <v>3399.96</v>
          </cell>
          <cell r="AI4289">
            <v>3870.36</v>
          </cell>
          <cell r="AJ4289">
            <v>4384.76</v>
          </cell>
          <cell r="AK4289">
            <v>4767.46</v>
          </cell>
          <cell r="AL4289">
            <v>5447.46</v>
          </cell>
          <cell r="AM4289">
            <v>6008.06</v>
          </cell>
          <cell r="AN4289">
            <v>10730.36</v>
          </cell>
          <cell r="AO4289">
            <v>562.4</v>
          </cell>
          <cell r="AP4289">
            <v>1016.18</v>
          </cell>
          <cell r="AQ4289">
            <v>1505.26</v>
          </cell>
          <cell r="AR4289">
            <v>1852.06</v>
          </cell>
          <cell r="AS4289">
            <v>1852.06</v>
          </cell>
          <cell r="AT4289">
            <v>1852.06</v>
          </cell>
          <cell r="AU4289">
            <v>1852.06</v>
          </cell>
          <cell r="AV4289">
            <v>1852.06</v>
          </cell>
          <cell r="AW4289">
            <v>1852.06</v>
          </cell>
          <cell r="AX4289">
            <v>1852.06</v>
          </cell>
          <cell r="AY4289">
            <v>1852.06</v>
          </cell>
          <cell r="AZ4289">
            <v>1852.06</v>
          </cell>
          <cell r="BA4289">
            <v>0</v>
          </cell>
          <cell r="BB4289">
            <v>4.5</v>
          </cell>
          <cell r="BC4289">
            <v>4.5</v>
          </cell>
          <cell r="BD4289">
            <v>0</v>
          </cell>
          <cell r="BE4289">
            <v>0</v>
          </cell>
          <cell r="BF4289">
            <v>0</v>
          </cell>
          <cell r="BG4289">
            <v>0</v>
          </cell>
          <cell r="BH4289">
            <v>0</v>
          </cell>
          <cell r="BI4289">
            <v>0</v>
          </cell>
          <cell r="BJ4289">
            <v>0</v>
          </cell>
          <cell r="BK4289">
            <v>0</v>
          </cell>
          <cell r="BL4289">
            <v>0</v>
          </cell>
        </row>
        <row r="4290">
          <cell r="B4290" t="str">
            <v>3.2.50.32.00001</v>
          </cell>
          <cell r="C4290" t="str">
            <v xml:space="preserve">TARIFA TRANSFERENCIA VALOR                        </v>
          </cell>
          <cell r="D4290">
            <v>5</v>
          </cell>
          <cell r="E4290">
            <v>0</v>
          </cell>
          <cell r="F4290">
            <v>0</v>
          </cell>
          <cell r="G4290">
            <v>0</v>
          </cell>
          <cell r="H4290">
            <v>0</v>
          </cell>
          <cell r="I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  <cell r="O4290">
            <v>0</v>
          </cell>
          <cell r="P4290">
            <v>0</v>
          </cell>
          <cell r="AO4290">
            <v>562.4</v>
          </cell>
          <cell r="AP4290">
            <v>1016.18</v>
          </cell>
          <cell r="AQ4290">
            <v>1505.26</v>
          </cell>
          <cell r="AR4290">
            <v>1852.06</v>
          </cell>
          <cell r="AS4290">
            <v>1852.06</v>
          </cell>
          <cell r="AT4290">
            <v>1852.06</v>
          </cell>
          <cell r="AU4290">
            <v>1852.06</v>
          </cell>
          <cell r="AV4290">
            <v>1852.06</v>
          </cell>
          <cell r="AW4290">
            <v>1852.06</v>
          </cell>
          <cell r="AX4290">
            <v>1852.06</v>
          </cell>
          <cell r="AY4290">
            <v>1852.06</v>
          </cell>
          <cell r="AZ4290">
            <v>1852.06</v>
          </cell>
          <cell r="BA4290">
            <v>0</v>
          </cell>
          <cell r="BB4290">
            <v>4.5</v>
          </cell>
          <cell r="BC4290">
            <v>4.5</v>
          </cell>
          <cell r="BD4290">
            <v>0</v>
          </cell>
          <cell r="BE4290">
            <v>0</v>
          </cell>
          <cell r="BF4290">
            <v>0</v>
          </cell>
          <cell r="BG4290">
            <v>0</v>
          </cell>
          <cell r="BH4290">
            <v>0</v>
          </cell>
          <cell r="BI4290">
            <v>0</v>
          </cell>
          <cell r="BJ4290">
            <v>0</v>
          </cell>
          <cell r="BK4290">
            <v>0</v>
          </cell>
          <cell r="BL4290">
            <v>0</v>
          </cell>
        </row>
        <row r="4291">
          <cell r="B4291" t="str">
            <v>3.2.50.33</v>
          </cell>
          <cell r="C4291" t="str">
            <v xml:space="preserve">TARIFA CUSTODIA DE CHEQUES                        </v>
          </cell>
          <cell r="D4291">
            <v>4</v>
          </cell>
          <cell r="E4291">
            <v>0</v>
          </cell>
          <cell r="F4291">
            <v>0</v>
          </cell>
          <cell r="G4291">
            <v>0</v>
          </cell>
          <cell r="H4291">
            <v>0</v>
          </cell>
          <cell r="I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  <cell r="Q4291">
            <v>12.1</v>
          </cell>
          <cell r="R4291">
            <v>24.85</v>
          </cell>
          <cell r="S4291">
            <v>33.85</v>
          </cell>
          <cell r="T4291">
            <v>48.95</v>
          </cell>
          <cell r="U4291">
            <v>61.25</v>
          </cell>
          <cell r="V4291">
            <v>62.3</v>
          </cell>
          <cell r="W4291">
            <v>65.599999999999994</v>
          </cell>
          <cell r="X4291">
            <v>66.5</v>
          </cell>
          <cell r="Y4291">
            <v>70.099999999999994</v>
          </cell>
          <cell r="Z4291">
            <v>75.099999999999994</v>
          </cell>
          <cell r="AA4291">
            <v>78.5</v>
          </cell>
          <cell r="AB4291">
            <v>79.099999999999994</v>
          </cell>
          <cell r="AC4291">
            <v>0.3</v>
          </cell>
          <cell r="AD4291">
            <v>2.25</v>
          </cell>
          <cell r="AE4291">
            <v>8.4</v>
          </cell>
          <cell r="AF4291">
            <v>10.6</v>
          </cell>
          <cell r="AG4291">
            <v>10.6</v>
          </cell>
          <cell r="AH4291">
            <v>12.1</v>
          </cell>
          <cell r="AI4291">
            <v>14.65</v>
          </cell>
          <cell r="AJ4291">
            <v>15.1</v>
          </cell>
          <cell r="AK4291">
            <v>15.1</v>
          </cell>
          <cell r="AL4291">
            <v>15.25</v>
          </cell>
          <cell r="AM4291">
            <v>15.7</v>
          </cell>
          <cell r="AN4291">
            <v>42.11</v>
          </cell>
          <cell r="AO4291">
            <v>0</v>
          </cell>
          <cell r="AP4291">
            <v>0.75</v>
          </cell>
          <cell r="AQ4291">
            <v>2.1</v>
          </cell>
          <cell r="AR4291">
            <v>3.15</v>
          </cell>
          <cell r="AS4291">
            <v>7.8</v>
          </cell>
          <cell r="AT4291">
            <v>13.2</v>
          </cell>
          <cell r="AU4291">
            <v>21.3</v>
          </cell>
          <cell r="AV4291">
            <v>26.52</v>
          </cell>
          <cell r="AW4291">
            <v>31.2</v>
          </cell>
          <cell r="AX4291">
            <v>32.46</v>
          </cell>
          <cell r="AY4291">
            <v>34.799999999999997</v>
          </cell>
          <cell r="AZ4291">
            <v>40.200000000000003</v>
          </cell>
          <cell r="BA4291">
            <v>5.58</v>
          </cell>
          <cell r="BB4291">
            <v>7.02</v>
          </cell>
          <cell r="BC4291">
            <v>7.02</v>
          </cell>
          <cell r="BD4291">
            <v>0</v>
          </cell>
          <cell r="BE4291">
            <v>0</v>
          </cell>
          <cell r="BF4291">
            <v>0</v>
          </cell>
          <cell r="BG4291">
            <v>0</v>
          </cell>
          <cell r="BH4291">
            <v>0</v>
          </cell>
          <cell r="BI4291">
            <v>0</v>
          </cell>
          <cell r="BJ4291">
            <v>0</v>
          </cell>
          <cell r="BK4291">
            <v>0</v>
          </cell>
          <cell r="BL4291">
            <v>0</v>
          </cell>
        </row>
        <row r="4292">
          <cell r="B4292" t="str">
            <v>3.2.50.33.00001</v>
          </cell>
          <cell r="C4292" t="str">
            <v xml:space="preserve">TARIFA CUSTODIA DE CHEQUES                        </v>
          </cell>
          <cell r="D4292">
            <v>5</v>
          </cell>
          <cell r="E4292">
            <v>0</v>
          </cell>
          <cell r="F4292">
            <v>0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  <cell r="AO4292">
            <v>0</v>
          </cell>
          <cell r="AP4292">
            <v>0.75</v>
          </cell>
          <cell r="AQ4292">
            <v>2.1</v>
          </cell>
          <cell r="AR4292">
            <v>3.15</v>
          </cell>
          <cell r="AS4292">
            <v>7.8</v>
          </cell>
          <cell r="AT4292">
            <v>13.2</v>
          </cell>
          <cell r="AU4292">
            <v>21.3</v>
          </cell>
          <cell r="AV4292">
            <v>26.52</v>
          </cell>
          <cell r="AW4292">
            <v>31.2</v>
          </cell>
          <cell r="AX4292">
            <v>32.46</v>
          </cell>
          <cell r="AY4292">
            <v>34.799999999999997</v>
          </cell>
          <cell r="AZ4292">
            <v>40.200000000000003</v>
          </cell>
          <cell r="BA4292">
            <v>5.58</v>
          </cell>
          <cell r="BB4292">
            <v>7.02</v>
          </cell>
          <cell r="BC4292">
            <v>7.02</v>
          </cell>
          <cell r="BD4292">
            <v>0</v>
          </cell>
          <cell r="BE4292">
            <v>0</v>
          </cell>
          <cell r="BF4292">
            <v>0</v>
          </cell>
          <cell r="BG4292">
            <v>0</v>
          </cell>
          <cell r="BH4292">
            <v>0</v>
          </cell>
          <cell r="BI4292">
            <v>0</v>
          </cell>
          <cell r="BJ4292">
            <v>0</v>
          </cell>
          <cell r="BK4292">
            <v>0</v>
          </cell>
          <cell r="BL4292">
            <v>0</v>
          </cell>
        </row>
        <row r="4293">
          <cell r="B4293" t="str">
            <v>3.2.50.34</v>
          </cell>
          <cell r="C4293" t="str">
            <v xml:space="preserve">TARIFA S/ SALDO VINCULADO                         </v>
          </cell>
          <cell r="D4293">
            <v>4</v>
          </cell>
          <cell r="E4293">
            <v>0</v>
          </cell>
          <cell r="F4293">
            <v>0</v>
          </cell>
          <cell r="G4293">
            <v>0</v>
          </cell>
          <cell r="H4293">
            <v>0</v>
          </cell>
          <cell r="I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  <cell r="O4293">
            <v>0</v>
          </cell>
          <cell r="P4293">
            <v>0</v>
          </cell>
          <cell r="Q4293">
            <v>82.9</v>
          </cell>
          <cell r="R4293">
            <v>412.96</v>
          </cell>
          <cell r="S4293">
            <v>1042.06</v>
          </cell>
          <cell r="T4293">
            <v>1096.5899999999999</v>
          </cell>
          <cell r="U4293">
            <v>1158.73</v>
          </cell>
          <cell r="V4293">
            <v>1311.49</v>
          </cell>
          <cell r="W4293">
            <v>1983.98</v>
          </cell>
          <cell r="X4293">
            <v>3166.9</v>
          </cell>
          <cell r="Y4293">
            <v>4540.66</v>
          </cell>
          <cell r="Z4293">
            <v>5330.84</v>
          </cell>
          <cell r="AA4293">
            <v>7481.51</v>
          </cell>
          <cell r="AB4293">
            <v>8219.73</v>
          </cell>
          <cell r="AC4293">
            <v>4612.1099999999997</v>
          </cell>
          <cell r="AD4293">
            <v>5888.25</v>
          </cell>
          <cell r="AE4293">
            <v>8069.41</v>
          </cell>
          <cell r="AF4293">
            <v>8249.2199999999993</v>
          </cell>
          <cell r="AG4293">
            <v>8420.75</v>
          </cell>
          <cell r="AH4293">
            <v>8420.75</v>
          </cell>
          <cell r="AI4293">
            <v>8675.75</v>
          </cell>
          <cell r="AJ4293">
            <v>8809.0499999999993</v>
          </cell>
          <cell r="AK4293">
            <v>8839.83</v>
          </cell>
          <cell r="AL4293">
            <v>11295.97</v>
          </cell>
          <cell r="AM4293">
            <v>11463.57</v>
          </cell>
          <cell r="AN4293">
            <v>11551.06</v>
          </cell>
          <cell r="AO4293">
            <v>16</v>
          </cell>
          <cell r="AP4293">
            <v>16</v>
          </cell>
          <cell r="AQ4293">
            <v>198.33</v>
          </cell>
          <cell r="AR4293">
            <v>256.61</v>
          </cell>
          <cell r="AS4293">
            <v>276.61</v>
          </cell>
          <cell r="AT4293">
            <v>276.61</v>
          </cell>
          <cell r="AU4293">
            <v>276.61</v>
          </cell>
          <cell r="AV4293">
            <v>276.61</v>
          </cell>
          <cell r="AW4293">
            <v>276.61</v>
          </cell>
          <cell r="AX4293">
            <v>276.61</v>
          </cell>
          <cell r="AY4293">
            <v>276.61</v>
          </cell>
          <cell r="AZ4293">
            <v>276.61</v>
          </cell>
          <cell r="BA4293">
            <v>806.11</v>
          </cell>
          <cell r="BB4293">
            <v>808.56</v>
          </cell>
          <cell r="BC4293">
            <v>4621.26</v>
          </cell>
          <cell r="BD4293">
            <v>0</v>
          </cell>
          <cell r="BE4293">
            <v>0</v>
          </cell>
          <cell r="BF4293">
            <v>0</v>
          </cell>
          <cell r="BG4293">
            <v>0</v>
          </cell>
          <cell r="BH4293">
            <v>0</v>
          </cell>
          <cell r="BI4293">
            <v>0</v>
          </cell>
          <cell r="BJ4293">
            <v>0</v>
          </cell>
          <cell r="BK4293">
            <v>0</v>
          </cell>
          <cell r="BL4293">
            <v>0</v>
          </cell>
        </row>
        <row r="4294">
          <cell r="B4294" t="str">
            <v>3.2.50.34.00001</v>
          </cell>
          <cell r="C4294" t="str">
            <v xml:space="preserve">TARIFA S/ SALDO VINCULADO                         </v>
          </cell>
          <cell r="D4294">
            <v>5</v>
          </cell>
          <cell r="E4294">
            <v>0</v>
          </cell>
          <cell r="F4294">
            <v>0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  <cell r="O4294">
            <v>0</v>
          </cell>
          <cell r="P4294">
            <v>0</v>
          </cell>
          <cell r="AO4294">
            <v>16</v>
          </cell>
          <cell r="AP4294">
            <v>16</v>
          </cell>
          <cell r="AQ4294">
            <v>198.33</v>
          </cell>
          <cell r="AR4294">
            <v>256.61</v>
          </cell>
          <cell r="AS4294">
            <v>276.61</v>
          </cell>
          <cell r="AT4294">
            <v>276.61</v>
          </cell>
          <cell r="AU4294">
            <v>276.61</v>
          </cell>
          <cell r="AV4294">
            <v>276.61</v>
          </cell>
          <cell r="AW4294">
            <v>276.61</v>
          </cell>
          <cell r="AX4294">
            <v>276.61</v>
          </cell>
          <cell r="AY4294">
            <v>276.61</v>
          </cell>
          <cell r="AZ4294">
            <v>276.61</v>
          </cell>
          <cell r="BA4294">
            <v>806.11</v>
          </cell>
          <cell r="BB4294">
            <v>808.56</v>
          </cell>
          <cell r="BC4294">
            <v>4621.26</v>
          </cell>
          <cell r="BD4294">
            <v>0</v>
          </cell>
          <cell r="BE4294">
            <v>0</v>
          </cell>
          <cell r="BF4294">
            <v>0</v>
          </cell>
          <cell r="BG4294">
            <v>0</v>
          </cell>
          <cell r="BH4294">
            <v>0</v>
          </cell>
          <cell r="BI4294">
            <v>0</v>
          </cell>
          <cell r="BJ4294">
            <v>0</v>
          </cell>
          <cell r="BK4294">
            <v>0</v>
          </cell>
          <cell r="BL4294">
            <v>0</v>
          </cell>
        </row>
        <row r="4295">
          <cell r="B4295" t="str">
            <v>3.2.50.35</v>
          </cell>
          <cell r="C4295" t="str">
            <v xml:space="preserve">TARIFA S/ MICROFILMAGEM DE CHEQUE                 </v>
          </cell>
          <cell r="D4295">
            <v>4</v>
          </cell>
          <cell r="E4295">
            <v>0</v>
          </cell>
          <cell r="F4295">
            <v>0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  <cell r="O4295">
            <v>0</v>
          </cell>
          <cell r="P4295">
            <v>0</v>
          </cell>
          <cell r="Q4295">
            <v>11.2</v>
          </cell>
          <cell r="R4295">
            <v>89.2</v>
          </cell>
          <cell r="S4295">
            <v>133.6</v>
          </cell>
          <cell r="T4295">
            <v>133.6</v>
          </cell>
          <cell r="U4295">
            <v>133.6</v>
          </cell>
          <cell r="V4295">
            <v>133.6</v>
          </cell>
          <cell r="W4295">
            <v>142.6</v>
          </cell>
          <cell r="X4295">
            <v>142.6</v>
          </cell>
          <cell r="Y4295">
            <v>142.6</v>
          </cell>
          <cell r="Z4295">
            <v>142.6</v>
          </cell>
          <cell r="AA4295">
            <v>142.6</v>
          </cell>
          <cell r="AB4295">
            <v>142.6</v>
          </cell>
          <cell r="AC4295">
            <v>0</v>
          </cell>
          <cell r="AD4295">
            <v>8.4</v>
          </cell>
          <cell r="AE4295">
            <v>8.4</v>
          </cell>
          <cell r="AF4295">
            <v>8.4</v>
          </cell>
          <cell r="AG4295">
            <v>8.4</v>
          </cell>
          <cell r="AH4295">
            <v>8.4</v>
          </cell>
          <cell r="AI4295">
            <v>8.4</v>
          </cell>
          <cell r="AJ4295">
            <v>8.4</v>
          </cell>
          <cell r="AK4295">
            <v>8.4</v>
          </cell>
          <cell r="AL4295">
            <v>8.4</v>
          </cell>
          <cell r="AM4295">
            <v>8.4</v>
          </cell>
          <cell r="AN4295">
            <v>8.4</v>
          </cell>
          <cell r="AO4295">
            <v>0</v>
          </cell>
          <cell r="AP4295">
            <v>0</v>
          </cell>
          <cell r="AQ4295">
            <v>0</v>
          </cell>
          <cell r="AR4295">
            <v>0</v>
          </cell>
          <cell r="AS4295">
            <v>0</v>
          </cell>
          <cell r="AT4295">
            <v>0</v>
          </cell>
          <cell r="AU4295">
            <v>0</v>
          </cell>
          <cell r="AV4295">
            <v>0</v>
          </cell>
          <cell r="AW4295">
            <v>0</v>
          </cell>
          <cell r="AX4295">
            <v>0</v>
          </cell>
          <cell r="AY4295">
            <v>0</v>
          </cell>
          <cell r="AZ4295">
            <v>0</v>
          </cell>
          <cell r="BA4295">
            <v>72</v>
          </cell>
          <cell r="BB4295">
            <v>88</v>
          </cell>
          <cell r="BC4295">
            <v>88</v>
          </cell>
          <cell r="BD4295">
            <v>0</v>
          </cell>
          <cell r="BE4295">
            <v>0</v>
          </cell>
          <cell r="BF4295">
            <v>0</v>
          </cell>
          <cell r="BG4295">
            <v>0</v>
          </cell>
          <cell r="BH4295">
            <v>0</v>
          </cell>
          <cell r="BI4295">
            <v>0</v>
          </cell>
          <cell r="BJ4295">
            <v>0</v>
          </cell>
          <cell r="BK4295">
            <v>0</v>
          </cell>
          <cell r="BL4295">
            <v>0</v>
          </cell>
        </row>
        <row r="4296">
          <cell r="B4296" t="str">
            <v>3.2.50.35.00001</v>
          </cell>
          <cell r="C4296" t="str">
            <v xml:space="preserve">TARIFA S/ MICROFILMAGEM DE CHEQUE                 </v>
          </cell>
          <cell r="D4296">
            <v>5</v>
          </cell>
          <cell r="E4296">
            <v>0</v>
          </cell>
          <cell r="F4296">
            <v>0</v>
          </cell>
          <cell r="G4296">
            <v>0</v>
          </cell>
          <cell r="H4296">
            <v>0</v>
          </cell>
          <cell r="I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  <cell r="AO4296">
            <v>0</v>
          </cell>
          <cell r="AP4296">
            <v>0</v>
          </cell>
          <cell r="AQ4296">
            <v>0</v>
          </cell>
          <cell r="AR4296">
            <v>0</v>
          </cell>
          <cell r="AS4296">
            <v>0</v>
          </cell>
          <cell r="AT4296">
            <v>0</v>
          </cell>
          <cell r="AU4296">
            <v>0</v>
          </cell>
          <cell r="AV4296">
            <v>0</v>
          </cell>
          <cell r="AW4296">
            <v>0</v>
          </cell>
          <cell r="AX4296">
            <v>0</v>
          </cell>
          <cell r="AY4296">
            <v>0</v>
          </cell>
          <cell r="AZ4296">
            <v>0</v>
          </cell>
          <cell r="BA4296">
            <v>72</v>
          </cell>
          <cell r="BB4296">
            <v>88</v>
          </cell>
          <cell r="BC4296">
            <v>88</v>
          </cell>
          <cell r="BD4296">
            <v>0</v>
          </cell>
          <cell r="BE4296">
            <v>0</v>
          </cell>
          <cell r="BF4296">
            <v>0</v>
          </cell>
          <cell r="BG4296">
            <v>0</v>
          </cell>
          <cell r="BH4296">
            <v>0</v>
          </cell>
          <cell r="BI4296">
            <v>0</v>
          </cell>
          <cell r="BJ4296">
            <v>0</v>
          </cell>
          <cell r="BK4296">
            <v>0</v>
          </cell>
          <cell r="BL4296">
            <v>0</v>
          </cell>
        </row>
        <row r="4297">
          <cell r="B4297" t="str">
            <v>3.2.50.36</v>
          </cell>
          <cell r="C4297" t="str">
            <v xml:space="preserve">TARIFA SUSTACAO DE CHEQUE                         </v>
          </cell>
          <cell r="D4297">
            <v>4</v>
          </cell>
          <cell r="E4297">
            <v>0</v>
          </cell>
          <cell r="F4297">
            <v>0</v>
          </cell>
          <cell r="G4297">
            <v>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  <cell r="O4297">
            <v>0</v>
          </cell>
          <cell r="P4297">
            <v>0</v>
          </cell>
          <cell r="Q4297">
            <v>4.9000000000000004</v>
          </cell>
          <cell r="R4297">
            <v>9.8000000000000007</v>
          </cell>
          <cell r="S4297">
            <v>181.2</v>
          </cell>
          <cell r="T4297">
            <v>181.2</v>
          </cell>
          <cell r="U4297">
            <v>187.7</v>
          </cell>
          <cell r="V4297">
            <v>196</v>
          </cell>
          <cell r="W4297">
            <v>202.5</v>
          </cell>
          <cell r="X4297">
            <v>202.5</v>
          </cell>
          <cell r="Y4297">
            <v>208.5</v>
          </cell>
          <cell r="Z4297">
            <v>208.5</v>
          </cell>
          <cell r="AA4297">
            <v>208.5</v>
          </cell>
          <cell r="AB4297">
            <v>208.5</v>
          </cell>
          <cell r="AC4297">
            <v>0</v>
          </cell>
          <cell r="AD4297">
            <v>0</v>
          </cell>
          <cell r="AE4297">
            <v>0</v>
          </cell>
          <cell r="AF4297">
            <v>6</v>
          </cell>
          <cell r="AG4297">
            <v>6</v>
          </cell>
          <cell r="AH4297">
            <v>6</v>
          </cell>
          <cell r="AI4297">
            <v>6</v>
          </cell>
          <cell r="AJ4297">
            <v>12</v>
          </cell>
          <cell r="AK4297">
            <v>18.5</v>
          </cell>
          <cell r="AL4297">
            <v>25</v>
          </cell>
          <cell r="AM4297">
            <v>79.5</v>
          </cell>
          <cell r="AN4297">
            <v>79.5</v>
          </cell>
          <cell r="AO4297">
            <v>0</v>
          </cell>
          <cell r="AP4297">
            <v>0</v>
          </cell>
          <cell r="AQ4297">
            <v>6</v>
          </cell>
          <cell r="AR4297">
            <v>12</v>
          </cell>
          <cell r="AS4297">
            <v>12</v>
          </cell>
          <cell r="AT4297">
            <v>32.799999999999997</v>
          </cell>
          <cell r="AU4297">
            <v>32.799999999999997</v>
          </cell>
          <cell r="AV4297">
            <v>32.799999999999997</v>
          </cell>
          <cell r="AW4297">
            <v>39.799999999999997</v>
          </cell>
          <cell r="AX4297">
            <v>46.8</v>
          </cell>
          <cell r="AY4297">
            <v>46.8</v>
          </cell>
          <cell r="AZ4297">
            <v>100.6</v>
          </cell>
          <cell r="BA4297">
            <v>55.4</v>
          </cell>
          <cell r="BB4297">
            <v>55.4</v>
          </cell>
          <cell r="BC4297">
            <v>67.599999999999994</v>
          </cell>
          <cell r="BD4297">
            <v>0</v>
          </cell>
          <cell r="BE4297">
            <v>0</v>
          </cell>
          <cell r="BF4297">
            <v>0</v>
          </cell>
          <cell r="BG4297">
            <v>0</v>
          </cell>
          <cell r="BH4297">
            <v>0</v>
          </cell>
          <cell r="BI4297">
            <v>0</v>
          </cell>
          <cell r="BJ4297">
            <v>0</v>
          </cell>
          <cell r="BK4297">
            <v>0</v>
          </cell>
          <cell r="BL4297">
            <v>0</v>
          </cell>
        </row>
        <row r="4298">
          <cell r="B4298" t="str">
            <v>3.2.50.36.00001</v>
          </cell>
          <cell r="C4298" t="str">
            <v xml:space="preserve">TARIFA SUSTACAO DE CHEQUE                         </v>
          </cell>
          <cell r="D4298">
            <v>5</v>
          </cell>
          <cell r="E4298">
            <v>0</v>
          </cell>
          <cell r="F4298">
            <v>0</v>
          </cell>
          <cell r="G4298">
            <v>0</v>
          </cell>
          <cell r="H4298">
            <v>0</v>
          </cell>
          <cell r="I4298">
            <v>0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  <cell r="AO4298">
            <v>0</v>
          </cell>
          <cell r="AP4298">
            <v>0</v>
          </cell>
          <cell r="AQ4298">
            <v>6</v>
          </cell>
          <cell r="AR4298">
            <v>12</v>
          </cell>
          <cell r="AS4298">
            <v>12</v>
          </cell>
          <cell r="AT4298">
            <v>32.799999999999997</v>
          </cell>
          <cell r="AU4298">
            <v>32.799999999999997</v>
          </cell>
          <cell r="AV4298">
            <v>32.799999999999997</v>
          </cell>
          <cell r="AW4298">
            <v>39.799999999999997</v>
          </cell>
          <cell r="AX4298">
            <v>46.8</v>
          </cell>
          <cell r="AY4298">
            <v>46.8</v>
          </cell>
          <cell r="AZ4298">
            <v>100.6</v>
          </cell>
          <cell r="BA4298">
            <v>55.4</v>
          </cell>
          <cell r="BB4298">
            <v>55.4</v>
          </cell>
          <cell r="BC4298">
            <v>67.599999999999994</v>
          </cell>
          <cell r="BD4298">
            <v>0</v>
          </cell>
          <cell r="BE4298">
            <v>0</v>
          </cell>
          <cell r="BF4298">
            <v>0</v>
          </cell>
          <cell r="BG4298">
            <v>0</v>
          </cell>
          <cell r="BH4298">
            <v>0</v>
          </cell>
          <cell r="BI4298">
            <v>0</v>
          </cell>
          <cell r="BJ4298">
            <v>0</v>
          </cell>
          <cell r="BK4298">
            <v>0</v>
          </cell>
          <cell r="BL4298">
            <v>0</v>
          </cell>
        </row>
        <row r="4299">
          <cell r="B4299" t="str">
            <v>3.2.50.37</v>
          </cell>
          <cell r="C4299" t="str">
            <v xml:space="preserve">TARIFA S/ MULTA DEVOLUCAO DE CHEQUE               </v>
          </cell>
          <cell r="D4299">
            <v>4</v>
          </cell>
          <cell r="E4299">
            <v>0</v>
          </cell>
          <cell r="F4299">
            <v>0</v>
          </cell>
          <cell r="G4299">
            <v>0</v>
          </cell>
          <cell r="H4299">
            <v>0</v>
          </cell>
          <cell r="I4299">
            <v>0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0.35</v>
          </cell>
          <cell r="S4299">
            <v>0.35</v>
          </cell>
          <cell r="T4299">
            <v>0.35</v>
          </cell>
          <cell r="U4299">
            <v>0.35</v>
          </cell>
          <cell r="V4299">
            <v>0.35</v>
          </cell>
          <cell r="W4299">
            <v>0.35</v>
          </cell>
          <cell r="X4299">
            <v>0.35</v>
          </cell>
          <cell r="Y4299">
            <v>0.35</v>
          </cell>
          <cell r="Z4299">
            <v>0.35</v>
          </cell>
          <cell r="AA4299">
            <v>0.35</v>
          </cell>
          <cell r="AB4299">
            <v>95.35</v>
          </cell>
          <cell r="AC4299">
            <v>95</v>
          </cell>
          <cell r="AD4299">
            <v>110</v>
          </cell>
          <cell r="AE4299">
            <v>110</v>
          </cell>
          <cell r="AF4299">
            <v>110</v>
          </cell>
          <cell r="AG4299">
            <v>110</v>
          </cell>
          <cell r="AH4299">
            <v>110</v>
          </cell>
          <cell r="AI4299">
            <v>110</v>
          </cell>
          <cell r="AJ4299">
            <v>110</v>
          </cell>
          <cell r="AK4299">
            <v>110</v>
          </cell>
          <cell r="AL4299">
            <v>204.6</v>
          </cell>
          <cell r="AM4299">
            <v>204.6</v>
          </cell>
          <cell r="AN4299">
            <v>204.6</v>
          </cell>
          <cell r="AO4299">
            <v>0</v>
          </cell>
          <cell r="AP4299">
            <v>0</v>
          </cell>
          <cell r="AQ4299">
            <v>0.35</v>
          </cell>
          <cell r="AR4299">
            <v>0.35</v>
          </cell>
          <cell r="AS4299">
            <v>0.35</v>
          </cell>
          <cell r="AT4299">
            <v>0.35</v>
          </cell>
          <cell r="AU4299">
            <v>0.35</v>
          </cell>
          <cell r="AV4299">
            <v>0.35</v>
          </cell>
          <cell r="AW4299">
            <v>0.7</v>
          </cell>
          <cell r="AX4299">
            <v>0.7</v>
          </cell>
          <cell r="AY4299">
            <v>5.2</v>
          </cell>
          <cell r="AZ4299">
            <v>5.2</v>
          </cell>
          <cell r="BA4299">
            <v>70.349999999999994</v>
          </cell>
          <cell r="BB4299">
            <v>147.55000000000001</v>
          </cell>
          <cell r="BC4299">
            <v>223.55</v>
          </cell>
          <cell r="BD4299">
            <v>0</v>
          </cell>
          <cell r="BE4299">
            <v>0</v>
          </cell>
          <cell r="BF4299">
            <v>0</v>
          </cell>
          <cell r="BG4299">
            <v>0</v>
          </cell>
          <cell r="BH4299">
            <v>0</v>
          </cell>
          <cell r="BI4299">
            <v>0</v>
          </cell>
          <cell r="BJ4299">
            <v>0</v>
          </cell>
          <cell r="BK4299">
            <v>0</v>
          </cell>
          <cell r="BL4299">
            <v>0</v>
          </cell>
        </row>
        <row r="4300">
          <cell r="B4300" t="str">
            <v>3.2.50.37.00001</v>
          </cell>
          <cell r="C4300" t="str">
            <v xml:space="preserve">TARIFA S/ MULTA DEVOLUCAO DE CHEQUE               </v>
          </cell>
          <cell r="D4300">
            <v>5</v>
          </cell>
          <cell r="E4300">
            <v>0</v>
          </cell>
          <cell r="F4300">
            <v>0</v>
          </cell>
          <cell r="G4300">
            <v>0</v>
          </cell>
          <cell r="H4300">
            <v>0</v>
          </cell>
          <cell r="I4300">
            <v>0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  <cell r="O4300">
            <v>0</v>
          </cell>
          <cell r="P4300">
            <v>0</v>
          </cell>
          <cell r="AO4300">
            <v>0</v>
          </cell>
          <cell r="AP4300">
            <v>0</v>
          </cell>
          <cell r="AQ4300">
            <v>0.35</v>
          </cell>
          <cell r="AR4300">
            <v>0.35</v>
          </cell>
          <cell r="AS4300">
            <v>0.35</v>
          </cell>
          <cell r="AT4300">
            <v>0.35</v>
          </cell>
          <cell r="AU4300">
            <v>0.35</v>
          </cell>
          <cell r="AV4300">
            <v>0.35</v>
          </cell>
          <cell r="AW4300">
            <v>0.7</v>
          </cell>
          <cell r="AX4300">
            <v>0.7</v>
          </cell>
          <cell r="AY4300">
            <v>5.2</v>
          </cell>
          <cell r="AZ4300">
            <v>5.2</v>
          </cell>
          <cell r="BA4300">
            <v>70.349999999999994</v>
          </cell>
          <cell r="BB4300">
            <v>147.55000000000001</v>
          </cell>
          <cell r="BC4300">
            <v>223.55</v>
          </cell>
          <cell r="BD4300">
            <v>0</v>
          </cell>
          <cell r="BE4300">
            <v>0</v>
          </cell>
          <cell r="BF4300">
            <v>0</v>
          </cell>
          <cell r="BG4300">
            <v>0</v>
          </cell>
          <cell r="BH4300">
            <v>0</v>
          </cell>
          <cell r="BI4300">
            <v>0</v>
          </cell>
          <cell r="BJ4300">
            <v>0</v>
          </cell>
          <cell r="BK4300">
            <v>0</v>
          </cell>
          <cell r="BL4300">
            <v>0</v>
          </cell>
        </row>
        <row r="4301">
          <cell r="B4301" t="str">
            <v>3.2.50.38</v>
          </cell>
          <cell r="C4301" t="str">
            <v xml:space="preserve">TARIFA S/ DEPOSITOS IDENTIFICADOS                 </v>
          </cell>
          <cell r="D4301">
            <v>4</v>
          </cell>
          <cell r="E4301">
            <v>0</v>
          </cell>
          <cell r="F4301">
            <v>0</v>
          </cell>
          <cell r="G4301">
            <v>0</v>
          </cell>
          <cell r="H4301">
            <v>0</v>
          </cell>
          <cell r="I4301">
            <v>0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  <cell r="O4301">
            <v>0</v>
          </cell>
          <cell r="P4301">
            <v>0</v>
          </cell>
          <cell r="Q4301">
            <v>10.5</v>
          </cell>
          <cell r="R4301">
            <v>10.5</v>
          </cell>
          <cell r="S4301">
            <v>121.8</v>
          </cell>
          <cell r="T4301">
            <v>155.4</v>
          </cell>
          <cell r="U4301">
            <v>218.4</v>
          </cell>
          <cell r="V4301">
            <v>296.10000000000002</v>
          </cell>
          <cell r="W4301">
            <v>539.70000000000005</v>
          </cell>
          <cell r="X4301">
            <v>638.4</v>
          </cell>
          <cell r="Y4301">
            <v>722.4</v>
          </cell>
          <cell r="Z4301">
            <v>877.8</v>
          </cell>
          <cell r="AA4301">
            <v>1012.2</v>
          </cell>
          <cell r="AB4301">
            <v>1121.9000000000001</v>
          </cell>
          <cell r="AC4301">
            <v>105</v>
          </cell>
          <cell r="AD4301">
            <v>200</v>
          </cell>
          <cell r="AE4301">
            <v>275.60000000000002</v>
          </cell>
          <cell r="AF4301">
            <v>309.2</v>
          </cell>
          <cell r="AG4301">
            <v>382.7</v>
          </cell>
          <cell r="AH4301">
            <v>499.2</v>
          </cell>
          <cell r="AI4301">
            <v>597.9</v>
          </cell>
          <cell r="AJ4301">
            <v>669.9</v>
          </cell>
          <cell r="AK4301">
            <v>762.7</v>
          </cell>
          <cell r="AL4301">
            <v>942.5</v>
          </cell>
          <cell r="AM4301">
            <v>1113.5999999999999</v>
          </cell>
          <cell r="AN4301">
            <v>1325.3</v>
          </cell>
          <cell r="AO4301">
            <v>165.3</v>
          </cell>
          <cell r="AP4301">
            <v>301.60000000000002</v>
          </cell>
          <cell r="AQ4301">
            <v>469.8</v>
          </cell>
          <cell r="AR4301">
            <v>1746.47</v>
          </cell>
          <cell r="AS4301">
            <v>4598.13</v>
          </cell>
          <cell r="AT4301">
            <v>7701.09</v>
          </cell>
          <cell r="AU4301">
            <v>11070.92</v>
          </cell>
          <cell r="AV4301">
            <v>14456.74</v>
          </cell>
          <cell r="AW4301">
            <v>18953.39</v>
          </cell>
          <cell r="AX4301">
            <v>24620.36</v>
          </cell>
          <cell r="AY4301">
            <v>29977.18</v>
          </cell>
          <cell r="AZ4301">
            <v>35448.94</v>
          </cell>
          <cell r="BA4301">
            <v>4206.7299999999996</v>
          </cell>
          <cell r="BB4301">
            <v>8822.76</v>
          </cell>
          <cell r="BC4301">
            <v>14158.07</v>
          </cell>
          <cell r="BD4301">
            <v>0</v>
          </cell>
          <cell r="BE4301">
            <v>0</v>
          </cell>
          <cell r="BF4301">
            <v>0</v>
          </cell>
          <cell r="BG4301">
            <v>0</v>
          </cell>
          <cell r="BH4301">
            <v>0</v>
          </cell>
          <cell r="BI4301">
            <v>0</v>
          </cell>
          <cell r="BJ4301">
            <v>0</v>
          </cell>
          <cell r="BK4301">
            <v>0</v>
          </cell>
          <cell r="BL4301">
            <v>0</v>
          </cell>
        </row>
        <row r="4302">
          <cell r="B4302" t="str">
            <v>3.2.50.38.00001</v>
          </cell>
          <cell r="C4302" t="str">
            <v xml:space="preserve">TARIFA S/ DEPOSITOS IDENTIFICADOS                 </v>
          </cell>
          <cell r="D4302">
            <v>5</v>
          </cell>
          <cell r="E4302">
            <v>0</v>
          </cell>
          <cell r="F4302">
            <v>0</v>
          </cell>
          <cell r="G4302">
            <v>0</v>
          </cell>
          <cell r="H4302">
            <v>0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  <cell r="O4302">
            <v>0</v>
          </cell>
          <cell r="P4302">
            <v>0</v>
          </cell>
          <cell r="AO4302">
            <v>165.3</v>
          </cell>
          <cell r="AP4302">
            <v>301.60000000000002</v>
          </cell>
          <cell r="AQ4302">
            <v>469.8</v>
          </cell>
          <cell r="AR4302">
            <v>1746.47</v>
          </cell>
          <cell r="AS4302">
            <v>4598.13</v>
          </cell>
          <cell r="AT4302">
            <v>7701.09</v>
          </cell>
          <cell r="AU4302">
            <v>11070.92</v>
          </cell>
          <cell r="AV4302">
            <v>14456.74</v>
          </cell>
          <cell r="AW4302">
            <v>18953.39</v>
          </cell>
          <cell r="AX4302">
            <v>24620.36</v>
          </cell>
          <cell r="AY4302">
            <v>29977.18</v>
          </cell>
          <cell r="AZ4302">
            <v>35448.94</v>
          </cell>
          <cell r="BA4302">
            <v>4206.7299999999996</v>
          </cell>
          <cell r="BB4302">
            <v>8822.76</v>
          </cell>
          <cell r="BC4302">
            <v>14158.07</v>
          </cell>
          <cell r="BD4302">
            <v>0</v>
          </cell>
          <cell r="BE4302">
            <v>0</v>
          </cell>
          <cell r="BF4302">
            <v>0</v>
          </cell>
          <cell r="BG4302">
            <v>0</v>
          </cell>
          <cell r="BH4302">
            <v>0</v>
          </cell>
          <cell r="BI4302">
            <v>0</v>
          </cell>
          <cell r="BJ4302">
            <v>0</v>
          </cell>
          <cell r="BK4302">
            <v>0</v>
          </cell>
          <cell r="BL4302">
            <v>0</v>
          </cell>
        </row>
        <row r="4303">
          <cell r="B4303" t="str">
            <v>3.2.50.39</v>
          </cell>
          <cell r="C4303" t="str">
            <v xml:space="preserve">TARIFA S/ SALDO DEVEDOR                           </v>
          </cell>
          <cell r="D4303">
            <v>4</v>
          </cell>
          <cell r="E4303">
            <v>0</v>
          </cell>
          <cell r="F4303">
            <v>0</v>
          </cell>
          <cell r="G4303">
            <v>0</v>
          </cell>
          <cell r="H4303">
            <v>0</v>
          </cell>
          <cell r="I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  <cell r="O4303">
            <v>0</v>
          </cell>
          <cell r="P4303">
            <v>0</v>
          </cell>
          <cell r="Q4303">
            <v>0</v>
          </cell>
          <cell r="R4303">
            <v>0</v>
          </cell>
          <cell r="S4303">
            <v>0</v>
          </cell>
          <cell r="T4303">
            <v>0</v>
          </cell>
          <cell r="U4303">
            <v>0</v>
          </cell>
          <cell r="V4303">
            <v>0</v>
          </cell>
          <cell r="W4303">
            <v>0</v>
          </cell>
          <cell r="X4303">
            <v>0</v>
          </cell>
          <cell r="Y4303">
            <v>0</v>
          </cell>
          <cell r="Z4303">
            <v>0</v>
          </cell>
          <cell r="AA4303">
            <v>0</v>
          </cell>
          <cell r="AB4303">
            <v>0</v>
          </cell>
          <cell r="AC4303">
            <v>115.36</v>
          </cell>
          <cell r="AD4303">
            <v>4849.53</v>
          </cell>
          <cell r="AE4303">
            <v>4906.51</v>
          </cell>
          <cell r="AF4303">
            <v>4906.51</v>
          </cell>
          <cell r="AG4303">
            <v>4936.01</v>
          </cell>
          <cell r="AH4303">
            <v>5137.2700000000004</v>
          </cell>
          <cell r="AI4303">
            <v>5243.56</v>
          </cell>
          <cell r="AJ4303">
            <v>5253.06</v>
          </cell>
          <cell r="AK4303">
            <v>5291.06</v>
          </cell>
          <cell r="AL4303">
            <v>15907.56</v>
          </cell>
          <cell r="AM4303">
            <v>15999.23</v>
          </cell>
          <cell r="AN4303">
            <v>16175.69</v>
          </cell>
          <cell r="AO4303">
            <v>0</v>
          </cell>
          <cell r="AP4303">
            <v>0</v>
          </cell>
          <cell r="AQ4303">
            <v>0</v>
          </cell>
          <cell r="AR4303">
            <v>344.74</v>
          </cell>
          <cell r="AS4303">
            <v>2137.06</v>
          </cell>
          <cell r="AT4303">
            <v>2156.92</v>
          </cell>
          <cell r="AU4303">
            <v>2175.92</v>
          </cell>
          <cell r="AV4303">
            <v>2537.29</v>
          </cell>
          <cell r="AW4303">
            <v>2835.69</v>
          </cell>
          <cell r="AX4303">
            <v>3287.11</v>
          </cell>
          <cell r="AY4303">
            <v>3287.11</v>
          </cell>
          <cell r="AZ4303">
            <v>3287.11</v>
          </cell>
          <cell r="BA4303">
            <v>41.650000000000091</v>
          </cell>
          <cell r="BB4303">
            <v>362.7</v>
          </cell>
          <cell r="BC4303">
            <v>462.93</v>
          </cell>
          <cell r="BD4303">
            <v>0</v>
          </cell>
          <cell r="BE4303">
            <v>0</v>
          </cell>
          <cell r="BF4303">
            <v>0</v>
          </cell>
          <cell r="BG4303">
            <v>0</v>
          </cell>
          <cell r="BH4303">
            <v>0</v>
          </cell>
          <cell r="BI4303">
            <v>0</v>
          </cell>
          <cell r="BJ4303">
            <v>0</v>
          </cell>
          <cell r="BK4303">
            <v>0</v>
          </cell>
          <cell r="BL4303">
            <v>0</v>
          </cell>
        </row>
        <row r="4304">
          <cell r="B4304" t="str">
            <v>3.2.50.39.00001</v>
          </cell>
          <cell r="C4304" t="str">
            <v xml:space="preserve">TARIFA S/ SALDO DEVEDOR                           </v>
          </cell>
          <cell r="D4304">
            <v>5</v>
          </cell>
          <cell r="E4304">
            <v>0</v>
          </cell>
          <cell r="F4304">
            <v>0</v>
          </cell>
          <cell r="G4304">
            <v>0</v>
          </cell>
          <cell r="H4304">
            <v>0</v>
          </cell>
          <cell r="I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  <cell r="O4304">
            <v>0</v>
          </cell>
          <cell r="P4304">
            <v>0</v>
          </cell>
          <cell r="AO4304">
            <v>0</v>
          </cell>
          <cell r="AP4304">
            <v>0</v>
          </cell>
          <cell r="AQ4304">
            <v>0</v>
          </cell>
          <cell r="AR4304">
            <v>344.74</v>
          </cell>
          <cell r="AS4304">
            <v>2137.06</v>
          </cell>
          <cell r="AT4304">
            <v>2156.92</v>
          </cell>
          <cell r="AU4304">
            <v>2175.92</v>
          </cell>
          <cell r="AV4304">
            <v>2537.29</v>
          </cell>
          <cell r="AW4304">
            <v>2835.69</v>
          </cell>
          <cell r="AX4304">
            <v>3287.11</v>
          </cell>
          <cell r="AY4304">
            <v>3287.11</v>
          </cell>
          <cell r="AZ4304">
            <v>3287.11</v>
          </cell>
          <cell r="BA4304">
            <v>41.650000000000091</v>
          </cell>
          <cell r="BB4304">
            <v>362.7</v>
          </cell>
          <cell r="BC4304">
            <v>462.93</v>
          </cell>
          <cell r="BD4304">
            <v>0</v>
          </cell>
          <cell r="BE4304">
            <v>0</v>
          </cell>
          <cell r="BF4304">
            <v>0</v>
          </cell>
          <cell r="BG4304">
            <v>0</v>
          </cell>
          <cell r="BH4304">
            <v>0</v>
          </cell>
          <cell r="BI4304">
            <v>0</v>
          </cell>
          <cell r="BJ4304">
            <v>0</v>
          </cell>
          <cell r="BK4304">
            <v>0</v>
          </cell>
          <cell r="BL4304">
            <v>0</v>
          </cell>
        </row>
        <row r="4305">
          <cell r="B4305" t="str">
            <v>3.2.50.40</v>
          </cell>
          <cell r="C4305" t="str">
            <v xml:space="preserve">SEGURO S/ APLICACOES FINANCEIRAS                  </v>
          </cell>
          <cell r="D4305">
            <v>4</v>
          </cell>
          <cell r="E4305">
            <v>0</v>
          </cell>
          <cell r="F4305">
            <v>0</v>
          </cell>
          <cell r="G4305">
            <v>0</v>
          </cell>
          <cell r="H4305">
            <v>0</v>
          </cell>
          <cell r="I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  <cell r="O4305">
            <v>0</v>
          </cell>
          <cell r="P4305">
            <v>0</v>
          </cell>
          <cell r="Q4305">
            <v>0</v>
          </cell>
          <cell r="R4305">
            <v>0</v>
          </cell>
          <cell r="S4305">
            <v>0</v>
          </cell>
          <cell r="T4305">
            <v>1760850</v>
          </cell>
          <cell r="U4305">
            <v>1760850</v>
          </cell>
          <cell r="V4305">
            <v>1760850</v>
          </cell>
          <cell r="W4305">
            <v>1760850</v>
          </cell>
          <cell r="X4305">
            <v>1760850</v>
          </cell>
          <cell r="Y4305">
            <v>1760850</v>
          </cell>
          <cell r="Z4305">
            <v>1760850</v>
          </cell>
          <cell r="AA4305">
            <v>1760850</v>
          </cell>
          <cell r="AB4305">
            <v>1760850</v>
          </cell>
          <cell r="AC4305">
            <v>0</v>
          </cell>
          <cell r="AD4305">
            <v>0</v>
          </cell>
          <cell r="AE4305">
            <v>0</v>
          </cell>
          <cell r="AF4305">
            <v>1129804.8999999999</v>
          </cell>
          <cell r="AG4305">
            <v>1129804.8999999999</v>
          </cell>
          <cell r="AH4305">
            <v>1129804.8999999999</v>
          </cell>
          <cell r="AI4305">
            <v>1129804.8999999999</v>
          </cell>
          <cell r="AJ4305">
            <v>1129804.8999999999</v>
          </cell>
          <cell r="AK4305">
            <v>1129804.8999999999</v>
          </cell>
          <cell r="AL4305">
            <v>1129804.8999999999</v>
          </cell>
          <cell r="AM4305">
            <v>1129804.8999999999</v>
          </cell>
          <cell r="AN4305">
            <v>1129804.8999999999</v>
          </cell>
          <cell r="AO4305">
            <v>139700</v>
          </cell>
          <cell r="AP4305">
            <v>139700</v>
          </cell>
          <cell r="AQ4305">
            <v>139700</v>
          </cell>
          <cell r="AR4305">
            <v>139700</v>
          </cell>
          <cell r="AS4305">
            <v>139700</v>
          </cell>
          <cell r="AT4305">
            <v>139700</v>
          </cell>
          <cell r="AU4305">
            <v>139700</v>
          </cell>
          <cell r="AV4305">
            <v>139700</v>
          </cell>
          <cell r="AW4305">
            <v>139700</v>
          </cell>
          <cell r="AX4305">
            <v>139700</v>
          </cell>
          <cell r="AY4305">
            <v>139700</v>
          </cell>
          <cell r="AZ4305">
            <v>139700</v>
          </cell>
          <cell r="BA4305">
            <v>0</v>
          </cell>
          <cell r="BB4305">
            <v>0</v>
          </cell>
          <cell r="BC4305">
            <v>0</v>
          </cell>
          <cell r="BD4305">
            <v>0</v>
          </cell>
          <cell r="BE4305">
            <v>0</v>
          </cell>
          <cell r="BF4305">
            <v>0</v>
          </cell>
          <cell r="BG4305">
            <v>0</v>
          </cell>
          <cell r="BH4305">
            <v>0</v>
          </cell>
          <cell r="BI4305">
            <v>0</v>
          </cell>
          <cell r="BJ4305">
            <v>0</v>
          </cell>
          <cell r="BK4305">
            <v>0</v>
          </cell>
          <cell r="BL4305">
            <v>0</v>
          </cell>
        </row>
        <row r="4306">
          <cell r="B4306" t="str">
            <v>3.2.50.40.00001</v>
          </cell>
          <cell r="C4306" t="str">
            <v xml:space="preserve">SEGURO S/ APLICACOES FINANCEIRAS                  </v>
          </cell>
          <cell r="D4306">
            <v>5</v>
          </cell>
          <cell r="E4306">
            <v>0</v>
          </cell>
          <cell r="F4306">
            <v>0</v>
          </cell>
          <cell r="G4306">
            <v>0</v>
          </cell>
          <cell r="H4306">
            <v>0</v>
          </cell>
          <cell r="I4306">
            <v>0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  <cell r="O4306">
            <v>0</v>
          </cell>
          <cell r="P4306">
            <v>0</v>
          </cell>
          <cell r="AO4306">
            <v>139700</v>
          </cell>
          <cell r="AP4306">
            <v>139700</v>
          </cell>
          <cell r="AQ4306">
            <v>139700</v>
          </cell>
          <cell r="AR4306">
            <v>139700</v>
          </cell>
          <cell r="AS4306">
            <v>139700</v>
          </cell>
          <cell r="AT4306">
            <v>139700</v>
          </cell>
          <cell r="AU4306">
            <v>139700</v>
          </cell>
          <cell r="AV4306">
            <v>139700</v>
          </cell>
          <cell r="AW4306">
            <v>139700</v>
          </cell>
          <cell r="AX4306">
            <v>139700</v>
          </cell>
          <cell r="AY4306">
            <v>139700</v>
          </cell>
          <cell r="AZ4306">
            <v>139700</v>
          </cell>
          <cell r="BA4306">
            <v>0</v>
          </cell>
          <cell r="BB4306">
            <v>0</v>
          </cell>
          <cell r="BC4306">
            <v>0</v>
          </cell>
          <cell r="BD4306">
            <v>0</v>
          </cell>
          <cell r="BE4306">
            <v>0</v>
          </cell>
          <cell r="BF4306">
            <v>0</v>
          </cell>
          <cell r="BG4306">
            <v>0</v>
          </cell>
          <cell r="BH4306">
            <v>0</v>
          </cell>
          <cell r="BI4306">
            <v>0</v>
          </cell>
          <cell r="BJ4306">
            <v>0</v>
          </cell>
          <cell r="BK4306">
            <v>0</v>
          </cell>
          <cell r="BL4306">
            <v>0</v>
          </cell>
        </row>
        <row r="4307">
          <cell r="B4307" t="str">
            <v>3.2.50.41</v>
          </cell>
          <cell r="C4307" t="str">
            <v xml:space="preserve">TARIFA S/EMPRESTIMOS                              </v>
          </cell>
          <cell r="D4307">
            <v>4</v>
          </cell>
          <cell r="E4307">
            <v>0</v>
          </cell>
          <cell r="F4307">
            <v>0</v>
          </cell>
          <cell r="G4307">
            <v>0</v>
          </cell>
          <cell r="H4307">
            <v>0</v>
          </cell>
          <cell r="I4307">
            <v>0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  <cell r="O4307">
            <v>0</v>
          </cell>
          <cell r="P4307">
            <v>0</v>
          </cell>
          <cell r="Q4307">
            <v>0</v>
          </cell>
          <cell r="R4307">
            <v>0</v>
          </cell>
          <cell r="S4307">
            <v>0</v>
          </cell>
          <cell r="T4307">
            <v>0</v>
          </cell>
          <cell r="U4307">
            <v>0</v>
          </cell>
          <cell r="V4307">
            <v>0</v>
          </cell>
          <cell r="W4307">
            <v>0</v>
          </cell>
          <cell r="X4307">
            <v>0</v>
          </cell>
          <cell r="Y4307">
            <v>3148.56</v>
          </cell>
          <cell r="Z4307">
            <v>3148.56</v>
          </cell>
          <cell r="AA4307">
            <v>3148.56</v>
          </cell>
          <cell r="AB4307">
            <v>3148.56</v>
          </cell>
          <cell r="AC4307">
            <v>0</v>
          </cell>
          <cell r="AD4307">
            <v>0</v>
          </cell>
          <cell r="AE4307">
            <v>0</v>
          </cell>
          <cell r="AF4307">
            <v>0</v>
          </cell>
          <cell r="AG4307">
            <v>0</v>
          </cell>
          <cell r="AH4307">
            <v>0</v>
          </cell>
          <cell r="AI4307">
            <v>34.270000000000003</v>
          </cell>
          <cell r="AJ4307">
            <v>34.270000000000003</v>
          </cell>
          <cell r="AK4307">
            <v>34.270000000000003</v>
          </cell>
          <cell r="AL4307">
            <v>34.270000000000003</v>
          </cell>
          <cell r="AM4307">
            <v>34.270000000000003</v>
          </cell>
          <cell r="AN4307">
            <v>34.270000000000003</v>
          </cell>
          <cell r="AO4307">
            <v>0</v>
          </cell>
          <cell r="AP4307">
            <v>0</v>
          </cell>
          <cell r="AQ4307">
            <v>0</v>
          </cell>
          <cell r="AR4307">
            <v>0</v>
          </cell>
          <cell r="AS4307">
            <v>0</v>
          </cell>
          <cell r="AT4307">
            <v>0</v>
          </cell>
          <cell r="AU4307">
            <v>52</v>
          </cell>
          <cell r="AV4307">
            <v>52</v>
          </cell>
          <cell r="AW4307">
            <v>52</v>
          </cell>
          <cell r="AX4307">
            <v>52</v>
          </cell>
          <cell r="AY4307">
            <v>52</v>
          </cell>
          <cell r="AZ4307">
            <v>52</v>
          </cell>
          <cell r="BA4307">
            <v>0</v>
          </cell>
          <cell r="BB4307">
            <v>0</v>
          </cell>
          <cell r="BC4307">
            <v>110</v>
          </cell>
          <cell r="BD4307">
            <v>0</v>
          </cell>
          <cell r="BE4307">
            <v>0</v>
          </cell>
          <cell r="BF4307">
            <v>0</v>
          </cell>
          <cell r="BG4307">
            <v>0</v>
          </cell>
          <cell r="BH4307">
            <v>0</v>
          </cell>
          <cell r="BI4307">
            <v>0</v>
          </cell>
          <cell r="BJ4307">
            <v>0</v>
          </cell>
          <cell r="BK4307">
            <v>0</v>
          </cell>
          <cell r="BL4307">
            <v>0</v>
          </cell>
        </row>
        <row r="4308">
          <cell r="B4308" t="str">
            <v>3.2.50.41.00001</v>
          </cell>
          <cell r="C4308" t="str">
            <v xml:space="preserve">TARIFA S/EMPRESTIMOS                              </v>
          </cell>
          <cell r="D4308">
            <v>5</v>
          </cell>
          <cell r="E4308">
            <v>0</v>
          </cell>
          <cell r="F4308">
            <v>0</v>
          </cell>
          <cell r="G4308">
            <v>0</v>
          </cell>
          <cell r="H4308">
            <v>0</v>
          </cell>
          <cell r="I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AO4308">
            <v>0</v>
          </cell>
          <cell r="AP4308">
            <v>0</v>
          </cell>
          <cell r="AQ4308">
            <v>0</v>
          </cell>
          <cell r="AR4308">
            <v>0</v>
          </cell>
          <cell r="AS4308">
            <v>0</v>
          </cell>
          <cell r="AT4308">
            <v>0</v>
          </cell>
          <cell r="AU4308">
            <v>52</v>
          </cell>
          <cell r="AV4308">
            <v>52</v>
          </cell>
          <cell r="AW4308">
            <v>52</v>
          </cell>
          <cell r="AX4308">
            <v>52</v>
          </cell>
          <cell r="AY4308">
            <v>52</v>
          </cell>
          <cell r="AZ4308">
            <v>52</v>
          </cell>
          <cell r="BA4308">
            <v>0</v>
          </cell>
          <cell r="BB4308">
            <v>0</v>
          </cell>
          <cell r="BC4308">
            <v>110</v>
          </cell>
          <cell r="BD4308">
            <v>0</v>
          </cell>
          <cell r="BE4308">
            <v>0</v>
          </cell>
          <cell r="BF4308">
            <v>0</v>
          </cell>
          <cell r="BG4308">
            <v>0</v>
          </cell>
          <cell r="BH4308">
            <v>0</v>
          </cell>
          <cell r="BI4308">
            <v>0</v>
          </cell>
          <cell r="BJ4308">
            <v>0</v>
          </cell>
          <cell r="BK4308">
            <v>0</v>
          </cell>
          <cell r="BL4308">
            <v>0</v>
          </cell>
        </row>
        <row r="4309">
          <cell r="B4309" t="str">
            <v>3.2.50.42</v>
          </cell>
          <cell r="C4309" t="str">
            <v xml:space="preserve">TARIFA CONVENIO BB-AGRO                           </v>
          </cell>
          <cell r="D4309">
            <v>4</v>
          </cell>
          <cell r="E4309">
            <v>0</v>
          </cell>
          <cell r="F4309">
            <v>0</v>
          </cell>
          <cell r="G4309">
            <v>0</v>
          </cell>
          <cell r="H4309">
            <v>0</v>
          </cell>
          <cell r="I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  <cell r="Q4309">
            <v>0</v>
          </cell>
          <cell r="R4309">
            <v>0</v>
          </cell>
          <cell r="S4309">
            <v>0</v>
          </cell>
          <cell r="T4309">
            <v>0</v>
          </cell>
          <cell r="U4309">
            <v>0</v>
          </cell>
          <cell r="V4309">
            <v>0</v>
          </cell>
          <cell r="W4309">
            <v>0</v>
          </cell>
          <cell r="X4309">
            <v>0</v>
          </cell>
          <cell r="Y4309">
            <v>0</v>
          </cell>
          <cell r="Z4309">
            <v>0</v>
          </cell>
          <cell r="AA4309">
            <v>0</v>
          </cell>
          <cell r="AB4309">
            <v>12376.36</v>
          </cell>
          <cell r="AC4309">
            <v>0</v>
          </cell>
          <cell r="AD4309">
            <v>2024.37</v>
          </cell>
          <cell r="AE4309">
            <v>20399.45</v>
          </cell>
          <cell r="AF4309">
            <v>41881.71</v>
          </cell>
          <cell r="AG4309">
            <v>73869.13</v>
          </cell>
          <cell r="AH4309">
            <v>94435.64</v>
          </cell>
          <cell r="AI4309">
            <v>192105.03</v>
          </cell>
          <cell r="AJ4309">
            <v>269249.37</v>
          </cell>
          <cell r="AK4309">
            <v>340072.92</v>
          </cell>
          <cell r="AL4309">
            <v>494698.98</v>
          </cell>
          <cell r="AM4309">
            <v>494698.98</v>
          </cell>
          <cell r="AN4309">
            <v>494719.88</v>
          </cell>
          <cell r="AO4309">
            <v>25334.32</v>
          </cell>
          <cell r="AP4309">
            <v>37243.81</v>
          </cell>
          <cell r="AQ4309">
            <v>48799.77</v>
          </cell>
          <cell r="AR4309">
            <v>62907.59</v>
          </cell>
          <cell r="AS4309">
            <v>75615.63</v>
          </cell>
          <cell r="AT4309">
            <v>95235.43</v>
          </cell>
          <cell r="AU4309">
            <v>121160.3</v>
          </cell>
          <cell r="AV4309">
            <v>212806.07</v>
          </cell>
          <cell r="AW4309">
            <v>316106.21000000002</v>
          </cell>
          <cell r="AX4309">
            <v>409174.12</v>
          </cell>
          <cell r="AY4309">
            <v>485886.11</v>
          </cell>
          <cell r="AZ4309">
            <v>550009.31000000006</v>
          </cell>
          <cell r="BA4309">
            <v>28211.24</v>
          </cell>
          <cell r="BB4309">
            <v>59726.059999999939</v>
          </cell>
          <cell r="BC4309">
            <v>93460.649999999907</v>
          </cell>
          <cell r="BD4309">
            <v>0</v>
          </cell>
          <cell r="BE4309">
            <v>0</v>
          </cell>
          <cell r="BF4309">
            <v>0</v>
          </cell>
          <cell r="BG4309">
            <v>0</v>
          </cell>
          <cell r="BH4309">
            <v>0</v>
          </cell>
          <cell r="BI4309">
            <v>0</v>
          </cell>
          <cell r="BJ4309">
            <v>0</v>
          </cell>
          <cell r="BK4309">
            <v>0</v>
          </cell>
          <cell r="BL4309">
            <v>0</v>
          </cell>
        </row>
        <row r="4310">
          <cell r="B4310" t="str">
            <v>3.2.50.42.00001</v>
          </cell>
          <cell r="C4310" t="str">
            <v xml:space="preserve">TARIFA CONVENIO BB-AGRO                           </v>
          </cell>
          <cell r="D4310">
            <v>5</v>
          </cell>
          <cell r="E4310">
            <v>0</v>
          </cell>
          <cell r="F4310">
            <v>0</v>
          </cell>
          <cell r="G4310">
            <v>0</v>
          </cell>
          <cell r="H4310">
            <v>0</v>
          </cell>
          <cell r="I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  <cell r="O4310">
            <v>0</v>
          </cell>
          <cell r="P4310">
            <v>0</v>
          </cell>
          <cell r="AO4310">
            <v>25334.32</v>
          </cell>
          <cell r="AP4310">
            <v>37243.81</v>
          </cell>
          <cell r="AQ4310">
            <v>48799.77</v>
          </cell>
          <cell r="AR4310">
            <v>62907.59</v>
          </cell>
          <cell r="AS4310">
            <v>75615.63</v>
          </cell>
          <cell r="AT4310">
            <v>95235.43</v>
          </cell>
          <cell r="AU4310">
            <v>121160.3</v>
          </cell>
          <cell r="AV4310">
            <v>212806.07</v>
          </cell>
          <cell r="AW4310">
            <v>316106.21000000002</v>
          </cell>
          <cell r="AX4310">
            <v>409174.12</v>
          </cell>
          <cell r="AY4310">
            <v>485886.11</v>
          </cell>
          <cell r="AZ4310">
            <v>550009.31000000006</v>
          </cell>
          <cell r="BA4310">
            <v>28211.24</v>
          </cell>
          <cell r="BB4310">
            <v>59726.059999999939</v>
          </cell>
          <cell r="BC4310">
            <v>93460.649999999907</v>
          </cell>
          <cell r="BD4310">
            <v>0</v>
          </cell>
          <cell r="BE4310">
            <v>0</v>
          </cell>
          <cell r="BF4310">
            <v>0</v>
          </cell>
          <cell r="BG4310">
            <v>0</v>
          </cell>
          <cell r="BH4310">
            <v>0</v>
          </cell>
          <cell r="BI4310">
            <v>0</v>
          </cell>
          <cell r="BJ4310">
            <v>0</v>
          </cell>
          <cell r="BK4310">
            <v>0</v>
          </cell>
          <cell r="BL4310">
            <v>0</v>
          </cell>
        </row>
        <row r="4311">
          <cell r="B4311" t="str">
            <v>3.2.50.43</v>
          </cell>
          <cell r="C4311" t="str">
            <v xml:space="preserve">TARIFA ABERTURA DE CREDITO                        </v>
          </cell>
          <cell r="D4311">
            <v>4</v>
          </cell>
          <cell r="E4311">
            <v>0</v>
          </cell>
          <cell r="F4311">
            <v>0</v>
          </cell>
          <cell r="G4311">
            <v>0</v>
          </cell>
          <cell r="H4311">
            <v>0</v>
          </cell>
          <cell r="I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  <cell r="O4311">
            <v>0</v>
          </cell>
          <cell r="P4311">
            <v>0</v>
          </cell>
          <cell r="Q4311">
            <v>0</v>
          </cell>
          <cell r="R4311">
            <v>0</v>
          </cell>
          <cell r="S4311">
            <v>0</v>
          </cell>
          <cell r="T4311">
            <v>0</v>
          </cell>
          <cell r="U4311">
            <v>0</v>
          </cell>
          <cell r="V4311">
            <v>0</v>
          </cell>
          <cell r="W4311">
            <v>0</v>
          </cell>
          <cell r="X4311">
            <v>0</v>
          </cell>
          <cell r="Y4311">
            <v>0</v>
          </cell>
          <cell r="Z4311">
            <v>0</v>
          </cell>
          <cell r="AA4311">
            <v>0</v>
          </cell>
          <cell r="AB4311">
            <v>26</v>
          </cell>
          <cell r="AC4311">
            <v>0</v>
          </cell>
          <cell r="AD4311">
            <v>0</v>
          </cell>
          <cell r="AE4311">
            <v>0</v>
          </cell>
          <cell r="AF4311">
            <v>0</v>
          </cell>
          <cell r="AG4311">
            <v>0</v>
          </cell>
          <cell r="AH4311">
            <v>0</v>
          </cell>
          <cell r="AI4311">
            <v>0</v>
          </cell>
          <cell r="AJ4311">
            <v>0</v>
          </cell>
          <cell r="AK4311">
            <v>55</v>
          </cell>
          <cell r="AL4311">
            <v>295</v>
          </cell>
          <cell r="AM4311">
            <v>295</v>
          </cell>
          <cell r="AN4311">
            <v>295</v>
          </cell>
          <cell r="AO4311">
            <v>0</v>
          </cell>
          <cell r="AP4311">
            <v>0</v>
          </cell>
          <cell r="AQ4311">
            <v>0</v>
          </cell>
          <cell r="AR4311">
            <v>0</v>
          </cell>
          <cell r="AS4311">
            <v>45</v>
          </cell>
          <cell r="AT4311">
            <v>45</v>
          </cell>
          <cell r="AU4311">
            <v>159.52000000000001</v>
          </cell>
          <cell r="AV4311">
            <v>4465.84</v>
          </cell>
          <cell r="AW4311">
            <v>4465.84</v>
          </cell>
          <cell r="AX4311">
            <v>6701.85</v>
          </cell>
          <cell r="AY4311">
            <v>6821.85</v>
          </cell>
          <cell r="AZ4311">
            <v>6821.85</v>
          </cell>
          <cell r="BA4311">
            <v>299.04999999999927</v>
          </cell>
          <cell r="BB4311">
            <v>299.04999999999927</v>
          </cell>
          <cell r="BC4311">
            <v>399.04999999999927</v>
          </cell>
          <cell r="BD4311">
            <v>0</v>
          </cell>
          <cell r="BE4311">
            <v>0</v>
          </cell>
          <cell r="BF4311">
            <v>0</v>
          </cell>
          <cell r="BG4311">
            <v>0</v>
          </cell>
          <cell r="BH4311">
            <v>0</v>
          </cell>
          <cell r="BI4311">
            <v>0</v>
          </cell>
          <cell r="BJ4311">
            <v>0</v>
          </cell>
          <cell r="BK4311">
            <v>0</v>
          </cell>
          <cell r="BL4311">
            <v>0</v>
          </cell>
        </row>
        <row r="4312">
          <cell r="B4312" t="str">
            <v>3.2.50.43.00001</v>
          </cell>
          <cell r="C4312" t="str">
            <v xml:space="preserve">TARIFA ABERTURA DE CREDITO                        </v>
          </cell>
          <cell r="D4312">
            <v>5</v>
          </cell>
          <cell r="E4312">
            <v>0</v>
          </cell>
          <cell r="F4312">
            <v>0</v>
          </cell>
          <cell r="G4312">
            <v>0</v>
          </cell>
          <cell r="H4312">
            <v>0</v>
          </cell>
          <cell r="I4312">
            <v>0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  <cell r="O4312">
            <v>0</v>
          </cell>
          <cell r="P4312">
            <v>0</v>
          </cell>
          <cell r="AO4312">
            <v>0</v>
          </cell>
          <cell r="AP4312">
            <v>0</v>
          </cell>
          <cell r="AQ4312">
            <v>0</v>
          </cell>
          <cell r="AR4312">
            <v>0</v>
          </cell>
          <cell r="AS4312">
            <v>45</v>
          </cell>
          <cell r="AT4312">
            <v>45</v>
          </cell>
          <cell r="AU4312">
            <v>159.52000000000001</v>
          </cell>
          <cell r="AV4312">
            <v>4465.84</v>
          </cell>
          <cell r="AW4312">
            <v>4465.84</v>
          </cell>
          <cell r="AX4312">
            <v>6701.85</v>
          </cell>
          <cell r="AY4312">
            <v>6821.85</v>
          </cell>
          <cell r="AZ4312">
            <v>6821.85</v>
          </cell>
          <cell r="BA4312">
            <v>299.04999999999927</v>
          </cell>
          <cell r="BB4312">
            <v>299.04999999999927</v>
          </cell>
          <cell r="BC4312">
            <v>399.04999999999927</v>
          </cell>
          <cell r="BD4312">
            <v>0</v>
          </cell>
          <cell r="BE4312">
            <v>0</v>
          </cell>
          <cell r="BF4312">
            <v>0</v>
          </cell>
          <cell r="BG4312">
            <v>0</v>
          </cell>
          <cell r="BH4312">
            <v>0</v>
          </cell>
          <cell r="BI4312">
            <v>0</v>
          </cell>
          <cell r="BJ4312">
            <v>0</v>
          </cell>
          <cell r="BK4312">
            <v>0</v>
          </cell>
          <cell r="BL4312">
            <v>0</v>
          </cell>
        </row>
        <row r="4313">
          <cell r="B4313" t="str">
            <v>3.2.50.44</v>
          </cell>
          <cell r="C4313" t="str">
            <v xml:space="preserve">TARIFA PROCESSAMENTO DE CHEQUES                   </v>
          </cell>
          <cell r="D4313">
            <v>4</v>
          </cell>
          <cell r="E4313">
            <v>0</v>
          </cell>
          <cell r="F4313">
            <v>0</v>
          </cell>
          <cell r="G4313">
            <v>0</v>
          </cell>
          <cell r="H4313">
            <v>0</v>
          </cell>
          <cell r="I4313">
            <v>0</v>
          </cell>
          <cell r="J4313">
            <v>0</v>
          </cell>
          <cell r="K4313">
            <v>0</v>
          </cell>
          <cell r="L4313">
            <v>0</v>
          </cell>
          <cell r="M4313">
            <v>0</v>
          </cell>
          <cell r="N4313">
            <v>0</v>
          </cell>
          <cell r="O4313">
            <v>0</v>
          </cell>
          <cell r="P4313">
            <v>0</v>
          </cell>
          <cell r="Q4313">
            <v>0</v>
          </cell>
          <cell r="R4313">
            <v>0</v>
          </cell>
          <cell r="S4313">
            <v>0</v>
          </cell>
          <cell r="T4313">
            <v>0</v>
          </cell>
          <cell r="U4313">
            <v>0</v>
          </cell>
          <cell r="V4313">
            <v>0</v>
          </cell>
          <cell r="W4313">
            <v>0</v>
          </cell>
          <cell r="X4313">
            <v>0</v>
          </cell>
          <cell r="Y4313">
            <v>0</v>
          </cell>
          <cell r="Z4313">
            <v>0</v>
          </cell>
          <cell r="AA4313">
            <v>0</v>
          </cell>
          <cell r="AB4313">
            <v>846.58</v>
          </cell>
          <cell r="AC4313">
            <v>0</v>
          </cell>
          <cell r="AD4313">
            <v>554.22</v>
          </cell>
          <cell r="AE4313">
            <v>931.02</v>
          </cell>
          <cell r="AF4313">
            <v>1330.46</v>
          </cell>
          <cell r="AG4313">
            <v>1797.66</v>
          </cell>
          <cell r="AH4313">
            <v>2215.2600000000002</v>
          </cell>
          <cell r="AI4313">
            <v>2833.66</v>
          </cell>
          <cell r="AJ4313">
            <v>3313.16</v>
          </cell>
          <cell r="AK4313">
            <v>4717.3</v>
          </cell>
          <cell r="AL4313">
            <v>6230.55</v>
          </cell>
          <cell r="AM4313">
            <v>7525.59</v>
          </cell>
          <cell r="AN4313">
            <v>9425.66</v>
          </cell>
          <cell r="AO4313">
            <v>864.8</v>
          </cell>
          <cell r="AP4313">
            <v>1912.4</v>
          </cell>
          <cell r="AQ4313">
            <v>3152.3</v>
          </cell>
          <cell r="AR4313">
            <v>3908.23</v>
          </cell>
          <cell r="AS4313">
            <v>4610.63</v>
          </cell>
          <cell r="AT4313">
            <v>5050.63</v>
          </cell>
          <cell r="AU4313">
            <v>6073.59</v>
          </cell>
          <cell r="AV4313">
            <v>6972.39</v>
          </cell>
          <cell r="AW4313">
            <v>8545.83</v>
          </cell>
          <cell r="AX4313">
            <v>9731.83</v>
          </cell>
          <cell r="AY4313">
            <v>11050.63</v>
          </cell>
          <cell r="AZ4313">
            <v>12169.83</v>
          </cell>
          <cell r="BA4313">
            <v>714.4</v>
          </cell>
          <cell r="BB4313">
            <v>1436.4</v>
          </cell>
          <cell r="BC4313">
            <v>2409.4</v>
          </cell>
          <cell r="BD4313">
            <v>0</v>
          </cell>
          <cell r="BE4313">
            <v>0</v>
          </cell>
          <cell r="BF4313">
            <v>0</v>
          </cell>
          <cell r="BG4313">
            <v>0</v>
          </cell>
          <cell r="BH4313">
            <v>0</v>
          </cell>
          <cell r="BI4313">
            <v>0</v>
          </cell>
          <cell r="BJ4313">
            <v>0</v>
          </cell>
          <cell r="BK4313">
            <v>0</v>
          </cell>
          <cell r="BL4313">
            <v>0</v>
          </cell>
        </row>
        <row r="4314">
          <cell r="B4314" t="str">
            <v>3.2.50.44.00001</v>
          </cell>
          <cell r="C4314" t="str">
            <v xml:space="preserve">TARIFA PROCESSAMENTO DE CHEQUES                   </v>
          </cell>
          <cell r="D4314">
            <v>5</v>
          </cell>
          <cell r="E4314">
            <v>0</v>
          </cell>
          <cell r="F4314">
            <v>0</v>
          </cell>
          <cell r="G4314">
            <v>0</v>
          </cell>
          <cell r="H4314">
            <v>0</v>
          </cell>
          <cell r="I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  <cell r="O4314">
            <v>0</v>
          </cell>
          <cell r="P4314">
            <v>0</v>
          </cell>
          <cell r="AO4314">
            <v>864.8</v>
          </cell>
          <cell r="AP4314">
            <v>1912.4</v>
          </cell>
          <cell r="AQ4314">
            <v>3152.3</v>
          </cell>
          <cell r="AR4314">
            <v>3908.23</v>
          </cell>
          <cell r="AS4314">
            <v>4610.63</v>
          </cell>
          <cell r="AT4314">
            <v>5050.63</v>
          </cell>
          <cell r="AU4314">
            <v>6073.59</v>
          </cell>
          <cell r="AV4314">
            <v>6972.39</v>
          </cell>
          <cell r="AW4314">
            <v>8545.83</v>
          </cell>
          <cell r="AX4314">
            <v>9731.83</v>
          </cell>
          <cell r="AY4314">
            <v>11050.63</v>
          </cell>
          <cell r="AZ4314">
            <v>12169.83</v>
          </cell>
          <cell r="BA4314">
            <v>714.4</v>
          </cell>
          <cell r="BB4314">
            <v>1436.4</v>
          </cell>
          <cell r="BC4314">
            <v>2409.4</v>
          </cell>
          <cell r="BD4314">
            <v>0</v>
          </cell>
          <cell r="BE4314">
            <v>0</v>
          </cell>
          <cell r="BF4314">
            <v>0</v>
          </cell>
          <cell r="BG4314">
            <v>0</v>
          </cell>
          <cell r="BH4314">
            <v>0</v>
          </cell>
          <cell r="BI4314">
            <v>0</v>
          </cell>
          <cell r="BJ4314">
            <v>0</v>
          </cell>
          <cell r="BK4314">
            <v>0</v>
          </cell>
          <cell r="BL4314">
            <v>0</v>
          </cell>
        </row>
        <row r="4315">
          <cell r="B4315" t="str">
            <v>3.2.50.45</v>
          </cell>
          <cell r="C4315" t="str">
            <v xml:space="preserve">TARIFA MALOTES                                    </v>
          </cell>
          <cell r="D4315">
            <v>4</v>
          </cell>
          <cell r="E4315">
            <v>0</v>
          </cell>
          <cell r="F4315">
            <v>0</v>
          </cell>
          <cell r="G4315">
            <v>0</v>
          </cell>
          <cell r="H4315">
            <v>0</v>
          </cell>
          <cell r="I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  <cell r="Q4315">
            <v>0</v>
          </cell>
          <cell r="R4315">
            <v>0</v>
          </cell>
          <cell r="S4315">
            <v>0</v>
          </cell>
          <cell r="T4315">
            <v>0</v>
          </cell>
          <cell r="U4315">
            <v>0</v>
          </cell>
          <cell r="V4315">
            <v>0</v>
          </cell>
          <cell r="W4315">
            <v>0</v>
          </cell>
          <cell r="X4315">
            <v>0</v>
          </cell>
          <cell r="Y4315">
            <v>0</v>
          </cell>
          <cell r="Z4315">
            <v>0</v>
          </cell>
          <cell r="AA4315">
            <v>0</v>
          </cell>
          <cell r="AB4315">
            <v>0</v>
          </cell>
          <cell r="AC4315">
            <v>0</v>
          </cell>
          <cell r="AD4315">
            <v>10</v>
          </cell>
          <cell r="AE4315">
            <v>10</v>
          </cell>
          <cell r="AF4315">
            <v>10</v>
          </cell>
          <cell r="AG4315">
            <v>10</v>
          </cell>
          <cell r="AH4315">
            <v>10</v>
          </cell>
          <cell r="AI4315">
            <v>10</v>
          </cell>
          <cell r="AJ4315">
            <v>10</v>
          </cell>
          <cell r="AK4315">
            <v>10</v>
          </cell>
          <cell r="AL4315">
            <v>10</v>
          </cell>
          <cell r="AM4315">
            <v>10</v>
          </cell>
          <cell r="AN4315">
            <v>10</v>
          </cell>
          <cell r="AO4315">
            <v>0</v>
          </cell>
          <cell r="AP4315">
            <v>0</v>
          </cell>
          <cell r="AQ4315">
            <v>0</v>
          </cell>
          <cell r="AR4315">
            <v>0</v>
          </cell>
          <cell r="AS4315">
            <v>0</v>
          </cell>
          <cell r="AT4315">
            <v>0</v>
          </cell>
          <cell r="AU4315">
            <v>0</v>
          </cell>
          <cell r="AV4315">
            <v>0</v>
          </cell>
          <cell r="AW4315">
            <v>0</v>
          </cell>
          <cell r="AX4315">
            <v>0</v>
          </cell>
          <cell r="AY4315">
            <v>0</v>
          </cell>
          <cell r="AZ4315">
            <v>0</v>
          </cell>
          <cell r="BA4315">
            <v>0</v>
          </cell>
          <cell r="BB4315">
            <v>0</v>
          </cell>
          <cell r="BC4315">
            <v>0</v>
          </cell>
          <cell r="BD4315">
            <v>0</v>
          </cell>
          <cell r="BE4315">
            <v>0</v>
          </cell>
          <cell r="BF4315">
            <v>0</v>
          </cell>
          <cell r="BG4315">
            <v>0</v>
          </cell>
          <cell r="BH4315">
            <v>0</v>
          </cell>
          <cell r="BI4315">
            <v>0</v>
          </cell>
          <cell r="BJ4315">
            <v>0</v>
          </cell>
          <cell r="BK4315">
            <v>0</v>
          </cell>
          <cell r="BL4315">
            <v>0</v>
          </cell>
        </row>
        <row r="4316">
          <cell r="B4316" t="str">
            <v>3.2.50.45.00001</v>
          </cell>
          <cell r="C4316" t="str">
            <v xml:space="preserve">TARIFA MALOTES                                    </v>
          </cell>
          <cell r="D4316">
            <v>5</v>
          </cell>
          <cell r="E4316">
            <v>0</v>
          </cell>
          <cell r="F4316">
            <v>0</v>
          </cell>
          <cell r="G4316">
            <v>0</v>
          </cell>
          <cell r="H4316">
            <v>0</v>
          </cell>
          <cell r="I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  <cell r="AO4316">
            <v>0</v>
          </cell>
          <cell r="AP4316">
            <v>0</v>
          </cell>
          <cell r="AQ4316">
            <v>0</v>
          </cell>
          <cell r="AR4316">
            <v>0</v>
          </cell>
          <cell r="AS4316">
            <v>0</v>
          </cell>
          <cell r="AT4316">
            <v>0</v>
          </cell>
          <cell r="AU4316">
            <v>0</v>
          </cell>
          <cell r="AV4316">
            <v>0</v>
          </cell>
          <cell r="AW4316">
            <v>0</v>
          </cell>
          <cell r="AX4316">
            <v>0</v>
          </cell>
          <cell r="AY4316">
            <v>0</v>
          </cell>
          <cell r="AZ4316">
            <v>0</v>
          </cell>
          <cell r="BA4316">
            <v>0</v>
          </cell>
          <cell r="BB4316">
            <v>0</v>
          </cell>
          <cell r="BC4316">
            <v>0</v>
          </cell>
          <cell r="BD4316">
            <v>0</v>
          </cell>
          <cell r="BE4316">
            <v>0</v>
          </cell>
          <cell r="BF4316">
            <v>0</v>
          </cell>
          <cell r="BG4316">
            <v>0</v>
          </cell>
          <cell r="BH4316">
            <v>0</v>
          </cell>
          <cell r="BI4316">
            <v>0</v>
          </cell>
          <cell r="BJ4316">
            <v>0</v>
          </cell>
          <cell r="BK4316">
            <v>0</v>
          </cell>
          <cell r="BL4316">
            <v>0</v>
          </cell>
        </row>
        <row r="4317">
          <cell r="B4317" t="str">
            <v>3.2.50.46</v>
          </cell>
          <cell r="C4317" t="str">
            <v xml:space="preserve">TARIFA S/OPERACAO DE VENDOR                       </v>
          </cell>
          <cell r="D4317">
            <v>4</v>
          </cell>
          <cell r="E4317">
            <v>0</v>
          </cell>
          <cell r="F4317">
            <v>0</v>
          </cell>
          <cell r="G4317">
            <v>0</v>
          </cell>
          <cell r="H4317">
            <v>0</v>
          </cell>
          <cell r="I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  <cell r="O4317">
            <v>0</v>
          </cell>
          <cell r="P4317">
            <v>0</v>
          </cell>
          <cell r="Q4317">
            <v>0</v>
          </cell>
          <cell r="R4317">
            <v>0</v>
          </cell>
          <cell r="S4317">
            <v>0</v>
          </cell>
          <cell r="T4317">
            <v>0</v>
          </cell>
          <cell r="U4317">
            <v>0</v>
          </cell>
          <cell r="V4317">
            <v>0</v>
          </cell>
          <cell r="W4317">
            <v>0</v>
          </cell>
          <cell r="X4317">
            <v>0</v>
          </cell>
          <cell r="Y4317">
            <v>0</v>
          </cell>
          <cell r="Z4317">
            <v>0</v>
          </cell>
          <cell r="AA4317">
            <v>0</v>
          </cell>
          <cell r="AB4317">
            <v>0</v>
          </cell>
          <cell r="AC4317">
            <v>507.35</v>
          </cell>
          <cell r="AD4317">
            <v>919.35</v>
          </cell>
          <cell r="AE4317">
            <v>2335.5700000000002</v>
          </cell>
          <cell r="AF4317">
            <v>12847.57</v>
          </cell>
          <cell r="AG4317">
            <v>16110.95</v>
          </cell>
          <cell r="AH4317">
            <v>17625.669999999998</v>
          </cell>
          <cell r="AI4317">
            <v>19337.060000000001</v>
          </cell>
          <cell r="AJ4317">
            <v>19710.990000000002</v>
          </cell>
          <cell r="AK4317">
            <v>21973.39</v>
          </cell>
          <cell r="AL4317">
            <v>22586.14</v>
          </cell>
          <cell r="AM4317">
            <v>22586.14</v>
          </cell>
          <cell r="AN4317">
            <v>22586.14</v>
          </cell>
          <cell r="AO4317">
            <v>212561.84</v>
          </cell>
          <cell r="AP4317">
            <v>212692.22</v>
          </cell>
          <cell r="AQ4317">
            <v>944063.97</v>
          </cell>
          <cell r="AR4317">
            <v>1136234.05</v>
          </cell>
          <cell r="AS4317">
            <v>1269069.43</v>
          </cell>
          <cell r="AT4317">
            <v>1269069.43</v>
          </cell>
          <cell r="AU4317">
            <v>1269572.22</v>
          </cell>
          <cell r="AV4317">
            <v>1291733.73</v>
          </cell>
          <cell r="AW4317">
            <v>1304130.74</v>
          </cell>
          <cell r="AX4317">
            <v>1307053.08</v>
          </cell>
          <cell r="AY4317">
            <v>1308682.5900000001</v>
          </cell>
          <cell r="AZ4317">
            <v>1314705.9099999999</v>
          </cell>
          <cell r="BA4317">
            <v>0</v>
          </cell>
          <cell r="BB4317">
            <v>0</v>
          </cell>
          <cell r="BC4317">
            <v>0</v>
          </cell>
          <cell r="BD4317">
            <v>0</v>
          </cell>
          <cell r="BE4317">
            <v>0</v>
          </cell>
          <cell r="BF4317">
            <v>0</v>
          </cell>
          <cell r="BG4317">
            <v>0</v>
          </cell>
          <cell r="BH4317">
            <v>0</v>
          </cell>
          <cell r="BI4317">
            <v>0</v>
          </cell>
          <cell r="BJ4317">
            <v>0</v>
          </cell>
          <cell r="BK4317">
            <v>0</v>
          </cell>
          <cell r="BL4317">
            <v>0</v>
          </cell>
        </row>
        <row r="4318">
          <cell r="B4318" t="str">
            <v>3.2.50.46.00001</v>
          </cell>
          <cell r="C4318" t="str">
            <v xml:space="preserve">TARIFA S/OPERACAO DE VENDOR                       </v>
          </cell>
          <cell r="D4318">
            <v>5</v>
          </cell>
          <cell r="E4318">
            <v>0</v>
          </cell>
          <cell r="F4318">
            <v>0</v>
          </cell>
          <cell r="G4318">
            <v>0</v>
          </cell>
          <cell r="H4318">
            <v>0</v>
          </cell>
          <cell r="I4318">
            <v>0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  <cell r="O4318">
            <v>0</v>
          </cell>
          <cell r="P4318">
            <v>0</v>
          </cell>
          <cell r="AO4318">
            <v>212561.84</v>
          </cell>
          <cell r="AP4318">
            <v>212692.22</v>
          </cell>
          <cell r="AQ4318">
            <v>944063.97</v>
          </cell>
          <cell r="AR4318">
            <v>1136234.05</v>
          </cell>
          <cell r="AS4318">
            <v>1269069.43</v>
          </cell>
          <cell r="AT4318">
            <v>1269069.43</v>
          </cell>
          <cell r="AU4318">
            <v>1269572.22</v>
          </cell>
          <cell r="AV4318">
            <v>1291733.73</v>
          </cell>
          <cell r="AW4318">
            <v>1304130.74</v>
          </cell>
          <cell r="AX4318">
            <v>1307053.08</v>
          </cell>
          <cell r="AY4318">
            <v>1308682.5900000001</v>
          </cell>
          <cell r="AZ4318">
            <v>1314705.9099999999</v>
          </cell>
          <cell r="BA4318">
            <v>0</v>
          </cell>
          <cell r="BB4318">
            <v>0</v>
          </cell>
          <cell r="BC4318">
            <v>0</v>
          </cell>
          <cell r="BD4318">
            <v>0</v>
          </cell>
          <cell r="BE4318">
            <v>0</v>
          </cell>
          <cell r="BF4318">
            <v>0</v>
          </cell>
          <cell r="BG4318">
            <v>0</v>
          </cell>
          <cell r="BH4318">
            <v>0</v>
          </cell>
          <cell r="BI4318">
            <v>0</v>
          </cell>
          <cell r="BJ4318">
            <v>0</v>
          </cell>
          <cell r="BK4318">
            <v>0</v>
          </cell>
          <cell r="BL4318">
            <v>0</v>
          </cell>
        </row>
        <row r="4319">
          <cell r="B4319" t="str">
            <v>3.2.50.47</v>
          </cell>
          <cell r="C4319" t="str">
            <v xml:space="preserve">SEGURO SOBRE IMPORTACAO                           </v>
          </cell>
          <cell r="D4319">
            <v>4</v>
          </cell>
          <cell r="E4319">
            <v>0</v>
          </cell>
          <cell r="F4319">
            <v>0</v>
          </cell>
          <cell r="G4319">
            <v>0</v>
          </cell>
          <cell r="H4319">
            <v>0</v>
          </cell>
          <cell r="I4319">
            <v>0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0</v>
          </cell>
          <cell r="T4319">
            <v>0</v>
          </cell>
          <cell r="U4319">
            <v>0</v>
          </cell>
          <cell r="V4319">
            <v>0</v>
          </cell>
          <cell r="W4319">
            <v>0</v>
          </cell>
          <cell r="X4319">
            <v>0</v>
          </cell>
          <cell r="Y4319">
            <v>0</v>
          </cell>
          <cell r="Z4319">
            <v>0</v>
          </cell>
          <cell r="AA4319">
            <v>0</v>
          </cell>
          <cell r="AB4319">
            <v>0</v>
          </cell>
          <cell r="AC4319">
            <v>0</v>
          </cell>
          <cell r="AD4319">
            <v>0</v>
          </cell>
          <cell r="AE4319">
            <v>40641.1</v>
          </cell>
          <cell r="AF4319">
            <v>68099.240000000005</v>
          </cell>
          <cell r="AG4319">
            <v>94470.61</v>
          </cell>
          <cell r="AH4319">
            <v>139508.49</v>
          </cell>
          <cell r="AI4319">
            <v>139508.49</v>
          </cell>
          <cell r="AJ4319">
            <v>337540.98</v>
          </cell>
          <cell r="AK4319">
            <v>483478.67</v>
          </cell>
          <cell r="AL4319">
            <v>483478.67</v>
          </cell>
          <cell r="AM4319">
            <v>483478.67</v>
          </cell>
          <cell r="AN4319">
            <v>486594.92</v>
          </cell>
          <cell r="AO4319">
            <v>0</v>
          </cell>
          <cell r="AP4319">
            <v>0</v>
          </cell>
          <cell r="AQ4319">
            <v>0</v>
          </cell>
          <cell r="AR4319">
            <v>0</v>
          </cell>
          <cell r="AS4319">
            <v>0</v>
          </cell>
          <cell r="AT4319">
            <v>0</v>
          </cell>
          <cell r="AU4319">
            <v>0</v>
          </cell>
          <cell r="AV4319">
            <v>0</v>
          </cell>
          <cell r="AW4319">
            <v>0</v>
          </cell>
          <cell r="AX4319">
            <v>0</v>
          </cell>
          <cell r="AY4319">
            <v>0</v>
          </cell>
          <cell r="AZ4319">
            <v>0</v>
          </cell>
          <cell r="BA4319">
            <v>0</v>
          </cell>
          <cell r="BB4319">
            <v>0</v>
          </cell>
          <cell r="BC4319">
            <v>0</v>
          </cell>
          <cell r="BD4319">
            <v>0</v>
          </cell>
          <cell r="BE4319">
            <v>0</v>
          </cell>
          <cell r="BF4319">
            <v>0</v>
          </cell>
          <cell r="BG4319">
            <v>0</v>
          </cell>
          <cell r="BH4319">
            <v>0</v>
          </cell>
          <cell r="BI4319">
            <v>0</v>
          </cell>
          <cell r="BJ4319">
            <v>0</v>
          </cell>
          <cell r="BK4319">
            <v>0</v>
          </cell>
          <cell r="BL4319">
            <v>0</v>
          </cell>
        </row>
        <row r="4320">
          <cell r="B4320" t="str">
            <v>3.2.50.47.00001</v>
          </cell>
          <cell r="C4320" t="str">
            <v xml:space="preserve">SEGURO SOBRE IMPORTACAO                           </v>
          </cell>
          <cell r="D4320">
            <v>5</v>
          </cell>
          <cell r="E4320">
            <v>0</v>
          </cell>
          <cell r="F4320">
            <v>0</v>
          </cell>
          <cell r="G4320">
            <v>0</v>
          </cell>
          <cell r="H4320">
            <v>0</v>
          </cell>
          <cell r="I4320">
            <v>0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  <cell r="O4320">
            <v>0</v>
          </cell>
          <cell r="P4320">
            <v>0</v>
          </cell>
          <cell r="AO4320">
            <v>0</v>
          </cell>
          <cell r="AP4320">
            <v>0</v>
          </cell>
          <cell r="AQ4320">
            <v>0</v>
          </cell>
          <cell r="AR4320">
            <v>0</v>
          </cell>
          <cell r="AS4320">
            <v>0</v>
          </cell>
          <cell r="AT4320">
            <v>0</v>
          </cell>
          <cell r="AU4320">
            <v>0</v>
          </cell>
          <cell r="AV4320">
            <v>0</v>
          </cell>
          <cell r="AW4320">
            <v>0</v>
          </cell>
          <cell r="AX4320">
            <v>0</v>
          </cell>
          <cell r="AY4320">
            <v>0</v>
          </cell>
          <cell r="AZ4320">
            <v>0</v>
          </cell>
          <cell r="BA4320">
            <v>0</v>
          </cell>
          <cell r="BB4320">
            <v>0</v>
          </cell>
          <cell r="BC4320">
            <v>0</v>
          </cell>
          <cell r="BD4320">
            <v>0</v>
          </cell>
          <cell r="BE4320">
            <v>0</v>
          </cell>
          <cell r="BF4320">
            <v>0</v>
          </cell>
          <cell r="BG4320">
            <v>0</v>
          </cell>
          <cell r="BH4320">
            <v>0</v>
          </cell>
          <cell r="BI4320">
            <v>0</v>
          </cell>
          <cell r="BJ4320">
            <v>0</v>
          </cell>
          <cell r="BK4320">
            <v>0</v>
          </cell>
          <cell r="BL4320">
            <v>0</v>
          </cell>
        </row>
        <row r="4321">
          <cell r="B4321" t="str">
            <v>3.2.50.48</v>
          </cell>
          <cell r="C4321" t="str">
            <v xml:space="preserve">TARIFA SPB                                        </v>
          </cell>
          <cell r="D4321">
            <v>4</v>
          </cell>
          <cell r="E4321">
            <v>0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N4321">
            <v>0</v>
          </cell>
          <cell r="O4321">
            <v>0</v>
          </cell>
          <cell r="P4321">
            <v>0</v>
          </cell>
          <cell r="Q4321">
            <v>0</v>
          </cell>
          <cell r="R4321">
            <v>0</v>
          </cell>
          <cell r="S4321">
            <v>0</v>
          </cell>
          <cell r="T4321">
            <v>0</v>
          </cell>
          <cell r="U4321">
            <v>0</v>
          </cell>
          <cell r="V4321">
            <v>0</v>
          </cell>
          <cell r="W4321">
            <v>0</v>
          </cell>
          <cell r="X4321">
            <v>0</v>
          </cell>
          <cell r="Y4321">
            <v>0</v>
          </cell>
          <cell r="Z4321">
            <v>0</v>
          </cell>
          <cell r="AA4321">
            <v>0</v>
          </cell>
          <cell r="AB4321">
            <v>0</v>
          </cell>
          <cell r="AC4321">
            <v>0</v>
          </cell>
          <cell r="AD4321">
            <v>0</v>
          </cell>
          <cell r="AE4321">
            <v>0</v>
          </cell>
          <cell r="AF4321">
            <v>0</v>
          </cell>
          <cell r="AG4321">
            <v>0</v>
          </cell>
          <cell r="AH4321">
            <v>0</v>
          </cell>
          <cell r="AI4321">
            <v>0</v>
          </cell>
          <cell r="AJ4321">
            <v>0</v>
          </cell>
          <cell r="AK4321">
            <v>0</v>
          </cell>
          <cell r="AL4321">
            <v>0</v>
          </cell>
          <cell r="AM4321">
            <v>1049.5</v>
          </cell>
          <cell r="AN4321">
            <v>1049.5</v>
          </cell>
          <cell r="AO4321">
            <v>1268.57</v>
          </cell>
          <cell r="AP4321">
            <v>1422.33</v>
          </cell>
          <cell r="AQ4321">
            <v>2751.34</v>
          </cell>
          <cell r="AR4321">
            <v>2848.06</v>
          </cell>
          <cell r="AS4321">
            <v>4153.91</v>
          </cell>
          <cell r="AT4321">
            <v>5427.6</v>
          </cell>
          <cell r="AU4321">
            <v>7276.01</v>
          </cell>
          <cell r="AV4321">
            <v>9095.07</v>
          </cell>
          <cell r="AW4321">
            <v>9211.14</v>
          </cell>
          <cell r="AX4321">
            <v>9316.18</v>
          </cell>
          <cell r="AY4321">
            <v>11746.16</v>
          </cell>
          <cell r="AZ4321">
            <v>14034.09</v>
          </cell>
          <cell r="BA4321">
            <v>1985.01</v>
          </cell>
          <cell r="BB4321">
            <v>3765.02</v>
          </cell>
          <cell r="BC4321">
            <v>5722.91</v>
          </cell>
          <cell r="BD4321">
            <v>0</v>
          </cell>
          <cell r="BE4321">
            <v>0</v>
          </cell>
          <cell r="BF4321">
            <v>0</v>
          </cell>
          <cell r="BG4321">
            <v>0</v>
          </cell>
          <cell r="BH4321">
            <v>0</v>
          </cell>
          <cell r="BI4321">
            <v>0</v>
          </cell>
          <cell r="BJ4321">
            <v>0</v>
          </cell>
          <cell r="BK4321">
            <v>0</v>
          </cell>
          <cell r="BL4321">
            <v>0</v>
          </cell>
        </row>
        <row r="4322">
          <cell r="B4322" t="str">
            <v>3.2.50.48.00001</v>
          </cell>
          <cell r="C4322" t="str">
            <v xml:space="preserve">TARIFA SPB                                        </v>
          </cell>
          <cell r="D4322">
            <v>5</v>
          </cell>
          <cell r="E4322">
            <v>0</v>
          </cell>
          <cell r="F4322">
            <v>0</v>
          </cell>
          <cell r="G4322">
            <v>0</v>
          </cell>
          <cell r="H4322">
            <v>0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M4322">
            <v>0</v>
          </cell>
          <cell r="N4322">
            <v>0</v>
          </cell>
          <cell r="O4322">
            <v>0</v>
          </cell>
          <cell r="P4322">
            <v>0</v>
          </cell>
          <cell r="AO4322">
            <v>1268.57</v>
          </cell>
          <cell r="AP4322">
            <v>1422.33</v>
          </cell>
          <cell r="AQ4322">
            <v>2751.34</v>
          </cell>
          <cell r="AR4322">
            <v>2848.06</v>
          </cell>
          <cell r="AS4322">
            <v>4153.91</v>
          </cell>
          <cell r="AT4322">
            <v>5427.6</v>
          </cell>
          <cell r="AU4322">
            <v>7276.01</v>
          </cell>
          <cell r="AV4322">
            <v>9095.07</v>
          </cell>
          <cell r="AW4322">
            <v>9211.14</v>
          </cell>
          <cell r="AX4322">
            <v>9316.18</v>
          </cell>
          <cell r="AY4322">
            <v>11746.16</v>
          </cell>
          <cell r="AZ4322">
            <v>14034.09</v>
          </cell>
          <cell r="BA4322">
            <v>1985.01</v>
          </cell>
          <cell r="BB4322">
            <v>3765.02</v>
          </cell>
          <cell r="BC4322">
            <v>5722.91</v>
          </cell>
          <cell r="BD4322">
            <v>0</v>
          </cell>
          <cell r="BE4322">
            <v>0</v>
          </cell>
          <cell r="BF4322">
            <v>0</v>
          </cell>
          <cell r="BG4322">
            <v>0</v>
          </cell>
          <cell r="BH4322">
            <v>0</v>
          </cell>
          <cell r="BI4322">
            <v>0</v>
          </cell>
          <cell r="BJ4322">
            <v>0</v>
          </cell>
          <cell r="BK4322">
            <v>0</v>
          </cell>
          <cell r="BL4322">
            <v>0</v>
          </cell>
        </row>
        <row r="4323">
          <cell r="B4323" t="str">
            <v>3.2.50.49</v>
          </cell>
          <cell r="C4323" t="str">
            <v xml:space="preserve">TARIFA S/VALOR SUPERIOR                           </v>
          </cell>
          <cell r="D4323">
            <v>4</v>
          </cell>
          <cell r="E4323">
            <v>0</v>
          </cell>
          <cell r="F4323">
            <v>0</v>
          </cell>
          <cell r="G4323">
            <v>0</v>
          </cell>
          <cell r="H4323">
            <v>0</v>
          </cell>
          <cell r="I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  <cell r="O4323">
            <v>0</v>
          </cell>
          <cell r="P4323">
            <v>0</v>
          </cell>
          <cell r="AO4323">
            <v>61.62</v>
          </cell>
          <cell r="AP4323">
            <v>325.45999999999998</v>
          </cell>
          <cell r="AQ4323">
            <v>325.45999999999998</v>
          </cell>
          <cell r="AR4323">
            <v>431.15</v>
          </cell>
          <cell r="AS4323">
            <v>446.16</v>
          </cell>
          <cell r="AT4323">
            <v>446.16</v>
          </cell>
          <cell r="AU4323">
            <v>469.95</v>
          </cell>
          <cell r="AV4323">
            <v>747.3</v>
          </cell>
          <cell r="AW4323">
            <v>997.01</v>
          </cell>
          <cell r="AX4323">
            <v>2811.29</v>
          </cell>
          <cell r="AY4323">
            <v>2837.11</v>
          </cell>
          <cell r="AZ4323">
            <v>2870.19</v>
          </cell>
          <cell r="BA4323">
            <v>0</v>
          </cell>
          <cell r="BB4323">
            <v>30.349999999999909</v>
          </cell>
          <cell r="BC4323">
            <v>154.55000000000001</v>
          </cell>
          <cell r="BD4323">
            <v>0</v>
          </cell>
          <cell r="BE4323">
            <v>0</v>
          </cell>
          <cell r="BF4323">
            <v>0</v>
          </cell>
          <cell r="BG4323">
            <v>0</v>
          </cell>
          <cell r="BH4323">
            <v>0</v>
          </cell>
          <cell r="BI4323">
            <v>0</v>
          </cell>
          <cell r="BJ4323">
            <v>0</v>
          </cell>
          <cell r="BK4323">
            <v>0</v>
          </cell>
          <cell r="BL4323">
            <v>0</v>
          </cell>
        </row>
        <row r="4324">
          <cell r="B4324" t="str">
            <v>3.2.50.49.00001</v>
          </cell>
          <cell r="C4324" t="str">
            <v xml:space="preserve">TARIFA S/VALOR SUPERIOR                           </v>
          </cell>
          <cell r="D4324">
            <v>5</v>
          </cell>
          <cell r="E4324">
            <v>0</v>
          </cell>
          <cell r="F4324">
            <v>0</v>
          </cell>
          <cell r="G4324">
            <v>0</v>
          </cell>
          <cell r="H4324">
            <v>0</v>
          </cell>
          <cell r="I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  <cell r="O4324">
            <v>0</v>
          </cell>
          <cell r="P4324">
            <v>0</v>
          </cell>
          <cell r="AO4324">
            <v>61.62</v>
          </cell>
          <cell r="AP4324">
            <v>325.45999999999998</v>
          </cell>
          <cell r="AQ4324">
            <v>325.45999999999998</v>
          </cell>
          <cell r="AR4324">
            <v>431.15</v>
          </cell>
          <cell r="AS4324">
            <v>446.16</v>
          </cell>
          <cell r="AT4324">
            <v>446.16</v>
          </cell>
          <cell r="AU4324">
            <v>469.95</v>
          </cell>
          <cell r="AV4324">
            <v>747.3</v>
          </cell>
          <cell r="AW4324">
            <v>997.01</v>
          </cell>
          <cell r="AX4324">
            <v>2811.29</v>
          </cell>
          <cell r="AY4324">
            <v>2837.11</v>
          </cell>
          <cell r="AZ4324">
            <v>2870.19</v>
          </cell>
          <cell r="BA4324">
            <v>0</v>
          </cell>
          <cell r="BB4324">
            <v>30.349999999999909</v>
          </cell>
          <cell r="BC4324">
            <v>154.55000000000001</v>
          </cell>
          <cell r="BD4324">
            <v>0</v>
          </cell>
          <cell r="BE4324">
            <v>0</v>
          </cell>
          <cell r="BF4324">
            <v>0</v>
          </cell>
          <cell r="BG4324">
            <v>0</v>
          </cell>
          <cell r="BH4324">
            <v>0</v>
          </cell>
          <cell r="BI4324">
            <v>0</v>
          </cell>
          <cell r="BJ4324">
            <v>0</v>
          </cell>
          <cell r="BK4324">
            <v>0</v>
          </cell>
          <cell r="BL4324">
            <v>0</v>
          </cell>
        </row>
        <row r="4325">
          <cell r="B4325" t="str">
            <v>3.2.50.51</v>
          </cell>
          <cell r="C4325" t="str">
            <v xml:space="preserve">TARIFA S/VALOR SUPERIOR                           </v>
          </cell>
          <cell r="D4325">
            <v>4</v>
          </cell>
          <cell r="E4325">
            <v>0</v>
          </cell>
          <cell r="F4325">
            <v>0</v>
          </cell>
          <cell r="G4325">
            <v>0</v>
          </cell>
          <cell r="H4325">
            <v>0</v>
          </cell>
          <cell r="I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  <cell r="O4325">
            <v>0</v>
          </cell>
          <cell r="P4325">
            <v>0</v>
          </cell>
          <cell r="AO4325">
            <v>0</v>
          </cell>
          <cell r="AP4325">
            <v>0</v>
          </cell>
          <cell r="AQ4325">
            <v>0</v>
          </cell>
          <cell r="AR4325">
            <v>0</v>
          </cell>
          <cell r="AS4325">
            <v>0</v>
          </cell>
          <cell r="AT4325">
            <v>0</v>
          </cell>
          <cell r="AU4325">
            <v>0</v>
          </cell>
          <cell r="AV4325">
            <v>0</v>
          </cell>
          <cell r="AW4325">
            <v>0</v>
          </cell>
          <cell r="AX4325">
            <v>0</v>
          </cell>
          <cell r="AY4325">
            <v>0</v>
          </cell>
          <cell r="AZ4325">
            <v>0</v>
          </cell>
          <cell r="BA4325">
            <v>0</v>
          </cell>
          <cell r="BB4325">
            <v>0</v>
          </cell>
          <cell r="BC4325">
            <v>0</v>
          </cell>
          <cell r="BD4325">
            <v>0</v>
          </cell>
          <cell r="BE4325">
            <v>0</v>
          </cell>
          <cell r="BF4325">
            <v>0</v>
          </cell>
          <cell r="BG4325">
            <v>0</v>
          </cell>
          <cell r="BH4325">
            <v>0</v>
          </cell>
          <cell r="BI4325">
            <v>0</v>
          </cell>
          <cell r="BJ4325">
            <v>0</v>
          </cell>
          <cell r="BK4325">
            <v>0</v>
          </cell>
          <cell r="BL4325">
            <v>0</v>
          </cell>
        </row>
        <row r="4326">
          <cell r="B4326" t="str">
            <v>3.2.50.51.00001</v>
          </cell>
          <cell r="C4326" t="str">
            <v xml:space="preserve">TARIFA S/VALOR SUPERIOR                           </v>
          </cell>
          <cell r="D4326">
            <v>5</v>
          </cell>
          <cell r="E4326">
            <v>0</v>
          </cell>
          <cell r="F4326">
            <v>0</v>
          </cell>
          <cell r="G4326">
            <v>0</v>
          </cell>
          <cell r="H4326">
            <v>0</v>
          </cell>
          <cell r="I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  <cell r="AO4326">
            <v>0</v>
          </cell>
          <cell r="AP4326">
            <v>0</v>
          </cell>
          <cell r="AQ4326">
            <v>0</v>
          </cell>
          <cell r="AR4326">
            <v>0</v>
          </cell>
          <cell r="AS4326">
            <v>0</v>
          </cell>
          <cell r="AT4326">
            <v>0</v>
          </cell>
          <cell r="AU4326">
            <v>0</v>
          </cell>
          <cell r="AV4326">
            <v>0</v>
          </cell>
          <cell r="AW4326">
            <v>0</v>
          </cell>
          <cell r="AX4326">
            <v>0</v>
          </cell>
          <cell r="AY4326">
            <v>0</v>
          </cell>
          <cell r="AZ4326">
            <v>0</v>
          </cell>
          <cell r="BA4326">
            <v>0</v>
          </cell>
          <cell r="BB4326">
            <v>0</v>
          </cell>
          <cell r="BC4326">
            <v>0</v>
          </cell>
          <cell r="BD4326">
            <v>0</v>
          </cell>
          <cell r="BE4326">
            <v>0</v>
          </cell>
          <cell r="BF4326">
            <v>0</v>
          </cell>
          <cell r="BG4326">
            <v>0</v>
          </cell>
          <cell r="BH4326">
            <v>0</v>
          </cell>
          <cell r="BI4326">
            <v>0</v>
          </cell>
          <cell r="BJ4326">
            <v>0</v>
          </cell>
          <cell r="BK4326">
            <v>0</v>
          </cell>
          <cell r="BL4326">
            <v>0</v>
          </cell>
        </row>
        <row r="4327">
          <cell r="B4327" t="str">
            <v>3.2.50.52</v>
          </cell>
          <cell r="C4327" t="str">
            <v xml:space="preserve">TARIFA CONVENIO PRO-SOLO                          </v>
          </cell>
          <cell r="D4327">
            <v>4</v>
          </cell>
          <cell r="E4327">
            <v>0</v>
          </cell>
          <cell r="F4327">
            <v>0</v>
          </cell>
          <cell r="G4327">
            <v>0</v>
          </cell>
          <cell r="H4327">
            <v>0</v>
          </cell>
          <cell r="I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  <cell r="O4327">
            <v>0</v>
          </cell>
          <cell r="P4327">
            <v>0</v>
          </cell>
          <cell r="AO4327">
            <v>0</v>
          </cell>
          <cell r="AP4327">
            <v>0</v>
          </cell>
          <cell r="AQ4327">
            <v>0</v>
          </cell>
          <cell r="AR4327">
            <v>0</v>
          </cell>
          <cell r="AS4327">
            <v>1024.05</v>
          </cell>
          <cell r="AT4327">
            <v>1024.05</v>
          </cell>
          <cell r="AU4327">
            <v>1024.05</v>
          </cell>
          <cell r="AV4327">
            <v>1024.05</v>
          </cell>
          <cell r="AW4327">
            <v>1024.05</v>
          </cell>
          <cell r="AX4327">
            <v>1024.05</v>
          </cell>
          <cell r="AY4327">
            <v>1024.05</v>
          </cell>
          <cell r="AZ4327">
            <v>1024.05</v>
          </cell>
          <cell r="BA4327">
            <v>0</v>
          </cell>
          <cell r="BB4327">
            <v>3025.17</v>
          </cell>
          <cell r="BC4327">
            <v>3130.53</v>
          </cell>
          <cell r="BD4327">
            <v>0</v>
          </cell>
          <cell r="BE4327">
            <v>0</v>
          </cell>
          <cell r="BF4327">
            <v>0</v>
          </cell>
          <cell r="BG4327">
            <v>0</v>
          </cell>
          <cell r="BH4327">
            <v>0</v>
          </cell>
          <cell r="BI4327">
            <v>0</v>
          </cell>
          <cell r="BJ4327">
            <v>0</v>
          </cell>
          <cell r="BK4327">
            <v>0</v>
          </cell>
          <cell r="BL4327">
            <v>0</v>
          </cell>
        </row>
        <row r="4328">
          <cell r="B4328" t="str">
            <v>3.2.50.52.00001</v>
          </cell>
          <cell r="C4328" t="str">
            <v xml:space="preserve">TARIFA CONVENIO PRO-SOLO                          </v>
          </cell>
          <cell r="D4328">
            <v>5</v>
          </cell>
          <cell r="E4328">
            <v>0</v>
          </cell>
          <cell r="F4328">
            <v>0</v>
          </cell>
          <cell r="G4328">
            <v>0</v>
          </cell>
          <cell r="H4328">
            <v>0</v>
          </cell>
          <cell r="I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AO4328">
            <v>0</v>
          </cell>
          <cell r="AP4328">
            <v>0</v>
          </cell>
          <cell r="AQ4328">
            <v>0</v>
          </cell>
          <cell r="AR4328">
            <v>0</v>
          </cell>
          <cell r="AS4328">
            <v>1024.05</v>
          </cell>
          <cell r="AT4328">
            <v>1024.05</v>
          </cell>
          <cell r="AU4328">
            <v>1024.05</v>
          </cell>
          <cell r="AV4328">
            <v>1024.05</v>
          </cell>
          <cell r="AW4328">
            <v>1024.05</v>
          </cell>
          <cell r="AX4328">
            <v>1024.05</v>
          </cell>
          <cell r="AY4328">
            <v>1024.05</v>
          </cell>
          <cell r="AZ4328">
            <v>1024.05</v>
          </cell>
          <cell r="BA4328">
            <v>0</v>
          </cell>
          <cell r="BB4328">
            <v>3025.17</v>
          </cell>
          <cell r="BC4328">
            <v>3130.53</v>
          </cell>
          <cell r="BD4328">
            <v>0</v>
          </cell>
          <cell r="BE4328">
            <v>0</v>
          </cell>
          <cell r="BF4328">
            <v>0</v>
          </cell>
          <cell r="BG4328">
            <v>0</v>
          </cell>
          <cell r="BH4328">
            <v>0</v>
          </cell>
          <cell r="BI4328">
            <v>0</v>
          </cell>
          <cell r="BJ4328">
            <v>0</v>
          </cell>
          <cell r="BK4328">
            <v>0</v>
          </cell>
          <cell r="BL4328">
            <v>0</v>
          </cell>
        </row>
        <row r="4329">
          <cell r="B4329" t="str">
            <v>3.2.50.53</v>
          </cell>
          <cell r="C4329" t="str">
            <v xml:space="preserve">TARIFA CONVENIO PRO-FRUTA                         </v>
          </cell>
          <cell r="D4329">
            <v>4</v>
          </cell>
          <cell r="E4329">
            <v>0</v>
          </cell>
          <cell r="F4329">
            <v>0</v>
          </cell>
          <cell r="G4329">
            <v>0</v>
          </cell>
          <cell r="H4329">
            <v>0</v>
          </cell>
          <cell r="I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  <cell r="AO4329">
            <v>0</v>
          </cell>
          <cell r="AP4329">
            <v>0</v>
          </cell>
          <cell r="AQ4329">
            <v>0</v>
          </cell>
          <cell r="AR4329">
            <v>0</v>
          </cell>
          <cell r="AS4329">
            <v>0</v>
          </cell>
          <cell r="AT4329">
            <v>0</v>
          </cell>
          <cell r="AU4329">
            <v>0</v>
          </cell>
          <cell r="AV4329">
            <v>0</v>
          </cell>
          <cell r="AW4329">
            <v>0</v>
          </cell>
          <cell r="AX4329">
            <v>0</v>
          </cell>
          <cell r="AY4329">
            <v>0</v>
          </cell>
          <cell r="AZ4329">
            <v>0</v>
          </cell>
          <cell r="BA4329">
            <v>0</v>
          </cell>
          <cell r="BB4329">
            <v>0</v>
          </cell>
          <cell r="BC4329">
            <v>0</v>
          </cell>
          <cell r="BD4329">
            <v>0</v>
          </cell>
          <cell r="BE4329">
            <v>0</v>
          </cell>
          <cell r="BF4329">
            <v>0</v>
          </cell>
          <cell r="BG4329">
            <v>0</v>
          </cell>
          <cell r="BH4329">
            <v>0</v>
          </cell>
          <cell r="BI4329">
            <v>0</v>
          </cell>
          <cell r="BJ4329">
            <v>0</v>
          </cell>
          <cell r="BK4329">
            <v>0</v>
          </cell>
          <cell r="BL4329">
            <v>0</v>
          </cell>
        </row>
        <row r="4330">
          <cell r="B4330" t="str">
            <v>3.2.50.53.00001</v>
          </cell>
          <cell r="C4330" t="str">
            <v xml:space="preserve">TARIFA CONVENIO PRO-FRUTA                         </v>
          </cell>
          <cell r="D4330">
            <v>5</v>
          </cell>
          <cell r="E4330">
            <v>0</v>
          </cell>
          <cell r="F4330">
            <v>0</v>
          </cell>
          <cell r="G4330">
            <v>0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  <cell r="O4330">
            <v>0</v>
          </cell>
          <cell r="P4330">
            <v>0</v>
          </cell>
          <cell r="AO4330">
            <v>0</v>
          </cell>
          <cell r="AP4330">
            <v>0</v>
          </cell>
          <cell r="AQ4330">
            <v>0</v>
          </cell>
          <cell r="AR4330">
            <v>0</v>
          </cell>
          <cell r="AS4330">
            <v>0</v>
          </cell>
          <cell r="AT4330">
            <v>0</v>
          </cell>
          <cell r="AU4330">
            <v>0</v>
          </cell>
          <cell r="AV4330">
            <v>0</v>
          </cell>
          <cell r="AW4330">
            <v>0</v>
          </cell>
          <cell r="AX4330">
            <v>0</v>
          </cell>
          <cell r="AY4330">
            <v>0</v>
          </cell>
          <cell r="AZ4330">
            <v>0</v>
          </cell>
          <cell r="BA4330">
            <v>0</v>
          </cell>
          <cell r="BB4330">
            <v>0</v>
          </cell>
          <cell r="BC4330">
            <v>0</v>
          </cell>
          <cell r="BD4330">
            <v>0</v>
          </cell>
          <cell r="BE4330">
            <v>0</v>
          </cell>
          <cell r="BF4330">
            <v>0</v>
          </cell>
          <cell r="BG4330">
            <v>0</v>
          </cell>
          <cell r="BH4330">
            <v>0</v>
          </cell>
          <cell r="BI4330">
            <v>0</v>
          </cell>
          <cell r="BJ4330">
            <v>0</v>
          </cell>
          <cell r="BK4330">
            <v>0</v>
          </cell>
          <cell r="BL4330">
            <v>0</v>
          </cell>
        </row>
        <row r="4331">
          <cell r="B4331" t="str">
            <v>3.2.50.54</v>
          </cell>
          <cell r="C4331" t="str">
            <v xml:space="preserve">TARIFA CONVENIO PRO-PASTO                         </v>
          </cell>
          <cell r="D4331">
            <v>4</v>
          </cell>
          <cell r="E4331">
            <v>0</v>
          </cell>
          <cell r="F4331">
            <v>0</v>
          </cell>
          <cell r="G4331">
            <v>0</v>
          </cell>
          <cell r="H4331">
            <v>0</v>
          </cell>
          <cell r="I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  <cell r="AO4331">
            <v>0</v>
          </cell>
          <cell r="AP4331">
            <v>0</v>
          </cell>
          <cell r="AQ4331">
            <v>0</v>
          </cell>
          <cell r="AR4331">
            <v>0</v>
          </cell>
          <cell r="AS4331">
            <v>2388.11</v>
          </cell>
          <cell r="AT4331">
            <v>2388.11</v>
          </cell>
          <cell r="AU4331">
            <v>2388.11</v>
          </cell>
          <cell r="AV4331">
            <v>2388.11</v>
          </cell>
          <cell r="AW4331">
            <v>2388.11</v>
          </cell>
          <cell r="AX4331">
            <v>2388.11</v>
          </cell>
          <cell r="AY4331">
            <v>2388.11</v>
          </cell>
          <cell r="AZ4331">
            <v>2388.11</v>
          </cell>
          <cell r="BA4331">
            <v>0</v>
          </cell>
          <cell r="BB4331">
            <v>0</v>
          </cell>
          <cell r="BC4331">
            <v>0</v>
          </cell>
          <cell r="BD4331">
            <v>0</v>
          </cell>
          <cell r="BE4331">
            <v>0</v>
          </cell>
          <cell r="BF4331">
            <v>0</v>
          </cell>
          <cell r="BG4331">
            <v>0</v>
          </cell>
          <cell r="BH4331">
            <v>0</v>
          </cell>
          <cell r="BI4331">
            <v>0</v>
          </cell>
          <cell r="BJ4331">
            <v>0</v>
          </cell>
          <cell r="BK4331">
            <v>0</v>
          </cell>
          <cell r="BL4331">
            <v>0</v>
          </cell>
        </row>
        <row r="4332">
          <cell r="B4332" t="str">
            <v>3.2.50.54.00001</v>
          </cell>
          <cell r="C4332" t="str">
            <v xml:space="preserve">TARIFA CONVENIO PRO-PASTO                         </v>
          </cell>
          <cell r="D4332">
            <v>5</v>
          </cell>
          <cell r="E4332">
            <v>0</v>
          </cell>
          <cell r="F4332">
            <v>0</v>
          </cell>
          <cell r="G4332">
            <v>0</v>
          </cell>
          <cell r="H4332">
            <v>0</v>
          </cell>
          <cell r="I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  <cell r="O4332">
            <v>0</v>
          </cell>
          <cell r="P4332">
            <v>0</v>
          </cell>
          <cell r="AO4332">
            <v>0</v>
          </cell>
          <cell r="AP4332">
            <v>0</v>
          </cell>
          <cell r="AQ4332">
            <v>0</v>
          </cell>
          <cell r="AR4332">
            <v>0</v>
          </cell>
          <cell r="AS4332">
            <v>2388.11</v>
          </cell>
          <cell r="AT4332">
            <v>2388.11</v>
          </cell>
          <cell r="AU4332">
            <v>2388.11</v>
          </cell>
          <cell r="AV4332">
            <v>2388.11</v>
          </cell>
          <cell r="AW4332">
            <v>2388.11</v>
          </cell>
          <cell r="AX4332">
            <v>2388.11</v>
          </cell>
          <cell r="AY4332">
            <v>2388.11</v>
          </cell>
          <cell r="AZ4332">
            <v>2388.11</v>
          </cell>
          <cell r="BA4332">
            <v>0</v>
          </cell>
          <cell r="BB4332">
            <v>0</v>
          </cell>
          <cell r="BC4332">
            <v>0</v>
          </cell>
          <cell r="BD4332">
            <v>0</v>
          </cell>
          <cell r="BE4332">
            <v>0</v>
          </cell>
          <cell r="BF4332">
            <v>0</v>
          </cell>
          <cell r="BG4332">
            <v>0</v>
          </cell>
          <cell r="BH4332">
            <v>0</v>
          </cell>
          <cell r="BI4332">
            <v>0</v>
          </cell>
          <cell r="BJ4332">
            <v>0</v>
          </cell>
          <cell r="BK4332">
            <v>0</v>
          </cell>
          <cell r="BL4332">
            <v>0</v>
          </cell>
        </row>
        <row r="4333">
          <cell r="B4333" t="str">
            <v>3.2.50.55</v>
          </cell>
          <cell r="C4333" t="str">
            <v xml:space="preserve">TARIFA DEVOLUÃ├O DE TITULOS                       </v>
          </cell>
          <cell r="D4333">
            <v>4</v>
          </cell>
          <cell r="E4333">
            <v>0</v>
          </cell>
          <cell r="F4333">
            <v>0</v>
          </cell>
          <cell r="G4333">
            <v>0</v>
          </cell>
          <cell r="H4333">
            <v>0</v>
          </cell>
          <cell r="I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  <cell r="O4333">
            <v>0</v>
          </cell>
          <cell r="P4333">
            <v>0</v>
          </cell>
          <cell r="AO4333">
            <v>623.29999999999995</v>
          </cell>
          <cell r="AP4333">
            <v>860.2</v>
          </cell>
          <cell r="AQ4333">
            <v>1010.7</v>
          </cell>
          <cell r="AR4333">
            <v>1346.95</v>
          </cell>
          <cell r="AS4333">
            <v>2927.15</v>
          </cell>
          <cell r="AT4333">
            <v>5066.25</v>
          </cell>
          <cell r="AU4333">
            <v>5516.35</v>
          </cell>
          <cell r="AV4333">
            <v>5587.85</v>
          </cell>
          <cell r="AW4333">
            <v>6073.75</v>
          </cell>
          <cell r="AX4333">
            <v>6486.55</v>
          </cell>
          <cell r="AY4333">
            <v>8452.9500000000007</v>
          </cell>
          <cell r="AZ4333">
            <v>9791.35</v>
          </cell>
          <cell r="BA4333">
            <v>1208</v>
          </cell>
          <cell r="BB4333">
            <v>2666.63</v>
          </cell>
          <cell r="BC4333">
            <v>3734.23</v>
          </cell>
          <cell r="BD4333">
            <v>0</v>
          </cell>
          <cell r="BE4333">
            <v>0</v>
          </cell>
          <cell r="BF4333">
            <v>0</v>
          </cell>
          <cell r="BG4333">
            <v>0</v>
          </cell>
          <cell r="BH4333">
            <v>0</v>
          </cell>
          <cell r="BI4333">
            <v>0</v>
          </cell>
          <cell r="BJ4333">
            <v>0</v>
          </cell>
          <cell r="BK4333">
            <v>0</v>
          </cell>
          <cell r="BL4333">
            <v>0</v>
          </cell>
        </row>
        <row r="4334">
          <cell r="B4334" t="str">
            <v>3.2.50.55.00001</v>
          </cell>
          <cell r="C4334" t="str">
            <v xml:space="preserve">TARIFA DEVOLUÃ├O DE TITULOS                       </v>
          </cell>
          <cell r="D4334">
            <v>5</v>
          </cell>
          <cell r="E4334">
            <v>0</v>
          </cell>
          <cell r="F4334">
            <v>0</v>
          </cell>
          <cell r="G4334">
            <v>0</v>
          </cell>
          <cell r="H4334">
            <v>0</v>
          </cell>
          <cell r="I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  <cell r="O4334">
            <v>0</v>
          </cell>
          <cell r="P4334">
            <v>0</v>
          </cell>
          <cell r="AO4334">
            <v>623.29999999999995</v>
          </cell>
          <cell r="AP4334">
            <v>860.2</v>
          </cell>
          <cell r="AQ4334">
            <v>1010.7</v>
          </cell>
          <cell r="AR4334">
            <v>1346.95</v>
          </cell>
          <cell r="AS4334">
            <v>2927.15</v>
          </cell>
          <cell r="AT4334">
            <v>5066.25</v>
          </cell>
          <cell r="AU4334">
            <v>5516.35</v>
          </cell>
          <cell r="AV4334">
            <v>5587.85</v>
          </cell>
          <cell r="AW4334">
            <v>6073.75</v>
          </cell>
          <cell r="AX4334">
            <v>6486.55</v>
          </cell>
          <cell r="AY4334">
            <v>8452.9500000000007</v>
          </cell>
          <cell r="AZ4334">
            <v>9791.35</v>
          </cell>
          <cell r="BA4334">
            <v>1208</v>
          </cell>
          <cell r="BB4334">
            <v>2666.63</v>
          </cell>
          <cell r="BC4334">
            <v>3734.23</v>
          </cell>
          <cell r="BD4334">
            <v>0</v>
          </cell>
          <cell r="BE4334">
            <v>0</v>
          </cell>
          <cell r="BF4334">
            <v>0</v>
          </cell>
          <cell r="BG4334">
            <v>0</v>
          </cell>
          <cell r="BH4334">
            <v>0</v>
          </cell>
          <cell r="BI4334">
            <v>0</v>
          </cell>
          <cell r="BJ4334">
            <v>0</v>
          </cell>
          <cell r="BK4334">
            <v>0</v>
          </cell>
          <cell r="BL4334">
            <v>0</v>
          </cell>
        </row>
        <row r="4335">
          <cell r="B4335" t="str">
            <v>3.2.50.56</v>
          </cell>
          <cell r="C4335" t="str">
            <v xml:space="preserve">TARIFA FOLHA DE PAGAMENTO                         </v>
          </cell>
          <cell r="D4335">
            <v>4</v>
          </cell>
          <cell r="E4335">
            <v>0</v>
          </cell>
          <cell r="F4335">
            <v>0</v>
          </cell>
          <cell r="G4335">
            <v>0</v>
          </cell>
          <cell r="H4335">
            <v>0</v>
          </cell>
          <cell r="I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  <cell r="AO4335">
            <v>87.5</v>
          </cell>
          <cell r="AP4335">
            <v>173</v>
          </cell>
          <cell r="AQ4335">
            <v>349.5</v>
          </cell>
          <cell r="AR4335">
            <v>606</v>
          </cell>
          <cell r="AS4335">
            <v>732</v>
          </cell>
          <cell r="AT4335">
            <v>993.64</v>
          </cell>
          <cell r="AU4335">
            <v>1289.78</v>
          </cell>
          <cell r="AV4335">
            <v>1822.04</v>
          </cell>
          <cell r="AW4335">
            <v>2178.8200000000002</v>
          </cell>
          <cell r="AX4335">
            <v>2352.8200000000002</v>
          </cell>
          <cell r="AY4335">
            <v>2352.8200000000002</v>
          </cell>
          <cell r="AZ4335">
            <v>2352.8200000000002</v>
          </cell>
          <cell r="BA4335">
            <v>0</v>
          </cell>
          <cell r="BB4335">
            <v>0</v>
          </cell>
          <cell r="BC4335">
            <v>0</v>
          </cell>
          <cell r="BD4335">
            <v>0</v>
          </cell>
          <cell r="BE4335">
            <v>0</v>
          </cell>
          <cell r="BF4335">
            <v>0</v>
          </cell>
          <cell r="BG4335">
            <v>0</v>
          </cell>
          <cell r="BH4335">
            <v>0</v>
          </cell>
          <cell r="BI4335">
            <v>0</v>
          </cell>
          <cell r="BJ4335">
            <v>0</v>
          </cell>
          <cell r="BK4335">
            <v>0</v>
          </cell>
          <cell r="BL4335">
            <v>0</v>
          </cell>
        </row>
        <row r="4336">
          <cell r="B4336" t="str">
            <v>3.2.50.56.00001</v>
          </cell>
          <cell r="C4336" t="str">
            <v xml:space="preserve">TARIFA FOLHA DE PAGAMENTO                         </v>
          </cell>
          <cell r="D4336">
            <v>5</v>
          </cell>
          <cell r="E4336">
            <v>0</v>
          </cell>
          <cell r="F4336">
            <v>0</v>
          </cell>
          <cell r="G4336">
            <v>0</v>
          </cell>
          <cell r="H4336">
            <v>0</v>
          </cell>
          <cell r="I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  <cell r="O4336">
            <v>0</v>
          </cell>
          <cell r="P4336">
            <v>0</v>
          </cell>
          <cell r="AO4336">
            <v>87.5</v>
          </cell>
          <cell r="AP4336">
            <v>173</v>
          </cell>
          <cell r="AQ4336">
            <v>349.5</v>
          </cell>
          <cell r="AR4336">
            <v>606</v>
          </cell>
          <cell r="AS4336">
            <v>732</v>
          </cell>
          <cell r="AT4336">
            <v>993.64</v>
          </cell>
          <cell r="AU4336">
            <v>1289.78</v>
          </cell>
          <cell r="AV4336">
            <v>1822.04</v>
          </cell>
          <cell r="AW4336">
            <v>2178.8200000000002</v>
          </cell>
          <cell r="AX4336">
            <v>2352.8200000000002</v>
          </cell>
          <cell r="AY4336">
            <v>2352.8200000000002</v>
          </cell>
          <cell r="AZ4336">
            <v>2352.8200000000002</v>
          </cell>
          <cell r="BA4336">
            <v>0</v>
          </cell>
          <cell r="BB4336">
            <v>0</v>
          </cell>
          <cell r="BC4336">
            <v>0</v>
          </cell>
          <cell r="BD4336">
            <v>0</v>
          </cell>
          <cell r="BE4336">
            <v>0</v>
          </cell>
          <cell r="BF4336">
            <v>0</v>
          </cell>
          <cell r="BG4336">
            <v>0</v>
          </cell>
          <cell r="BH4336">
            <v>0</v>
          </cell>
          <cell r="BI4336">
            <v>0</v>
          </cell>
          <cell r="BJ4336">
            <v>0</v>
          </cell>
          <cell r="BK4336">
            <v>0</v>
          </cell>
          <cell r="BL4336">
            <v>0</v>
          </cell>
        </row>
        <row r="4337">
          <cell r="B4337" t="str">
            <v>3.2.50.57</v>
          </cell>
          <cell r="C4337" t="str">
            <v xml:space="preserve">TARIFA CHEQUES  SUPERIORES                        </v>
          </cell>
          <cell r="D4337">
            <v>4</v>
          </cell>
          <cell r="E4337">
            <v>0</v>
          </cell>
          <cell r="F4337">
            <v>0</v>
          </cell>
          <cell r="G4337">
            <v>0</v>
          </cell>
          <cell r="H4337">
            <v>0</v>
          </cell>
          <cell r="I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  <cell r="AO4337">
            <v>226.02</v>
          </cell>
          <cell r="AP4337">
            <v>336.53</v>
          </cell>
          <cell r="AQ4337">
            <v>1170.56</v>
          </cell>
          <cell r="AR4337">
            <v>1563.44</v>
          </cell>
          <cell r="AS4337">
            <v>1773.42</v>
          </cell>
          <cell r="AT4337">
            <v>1918.8</v>
          </cell>
          <cell r="AU4337">
            <v>2046.85</v>
          </cell>
          <cell r="AV4337">
            <v>2054</v>
          </cell>
          <cell r="AW4337">
            <v>2334.4299999999998</v>
          </cell>
          <cell r="AX4337">
            <v>2375.4299999999998</v>
          </cell>
          <cell r="AY4337">
            <v>2375.4299999999998</v>
          </cell>
          <cell r="AZ4337">
            <v>2397.0300000000002</v>
          </cell>
          <cell r="BA4337">
            <v>0</v>
          </cell>
          <cell r="BB4337">
            <v>84.899999999999636</v>
          </cell>
          <cell r="BC4337">
            <v>425.91</v>
          </cell>
          <cell r="BD4337">
            <v>0</v>
          </cell>
          <cell r="BE4337">
            <v>0</v>
          </cell>
          <cell r="BF4337">
            <v>0</v>
          </cell>
          <cell r="BG4337">
            <v>0</v>
          </cell>
          <cell r="BH4337">
            <v>0</v>
          </cell>
          <cell r="BI4337">
            <v>0</v>
          </cell>
          <cell r="BJ4337">
            <v>0</v>
          </cell>
          <cell r="BK4337">
            <v>0</v>
          </cell>
          <cell r="BL4337">
            <v>0</v>
          </cell>
        </row>
        <row r="4338">
          <cell r="B4338" t="str">
            <v>3.2.50.57.00001</v>
          </cell>
          <cell r="C4338" t="str">
            <v xml:space="preserve">TARIFA CHEQUES SUPERIORES                         </v>
          </cell>
          <cell r="D4338">
            <v>5</v>
          </cell>
          <cell r="E4338">
            <v>0</v>
          </cell>
          <cell r="F4338">
            <v>0</v>
          </cell>
          <cell r="G4338">
            <v>0</v>
          </cell>
          <cell r="H4338">
            <v>0</v>
          </cell>
          <cell r="I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  <cell r="AO4338">
            <v>226.02</v>
          </cell>
          <cell r="AP4338">
            <v>336.53</v>
          </cell>
          <cell r="AQ4338">
            <v>1170.56</v>
          </cell>
          <cell r="AR4338">
            <v>1563.44</v>
          </cell>
          <cell r="AS4338">
            <v>1773.42</v>
          </cell>
          <cell r="AT4338">
            <v>1918.8</v>
          </cell>
          <cell r="AU4338">
            <v>2046.85</v>
          </cell>
          <cell r="AV4338">
            <v>2054</v>
          </cell>
          <cell r="AW4338">
            <v>2334.4299999999998</v>
          </cell>
          <cell r="AX4338">
            <v>2375.4299999999998</v>
          </cell>
          <cell r="AY4338">
            <v>2375.4299999999998</v>
          </cell>
          <cell r="AZ4338">
            <v>2397.0300000000002</v>
          </cell>
          <cell r="BA4338">
            <v>0</v>
          </cell>
          <cell r="BB4338">
            <v>84.899999999999636</v>
          </cell>
          <cell r="BC4338">
            <v>425.91</v>
          </cell>
          <cell r="BD4338">
            <v>0</v>
          </cell>
          <cell r="BE4338">
            <v>0</v>
          </cell>
          <cell r="BF4338">
            <v>0</v>
          </cell>
          <cell r="BG4338">
            <v>0</v>
          </cell>
          <cell r="BH4338">
            <v>0</v>
          </cell>
          <cell r="BI4338">
            <v>0</v>
          </cell>
          <cell r="BJ4338">
            <v>0</v>
          </cell>
          <cell r="BK4338">
            <v>0</v>
          </cell>
          <cell r="BL4338">
            <v>0</v>
          </cell>
        </row>
        <row r="4339">
          <cell r="B4339" t="str">
            <v>3.2.50.58</v>
          </cell>
          <cell r="C4339" t="str">
            <v xml:space="preserve">TARIDA DOC VLR SUPERIOR                           </v>
          </cell>
          <cell r="D4339">
            <v>4</v>
          </cell>
          <cell r="E4339">
            <v>0</v>
          </cell>
          <cell r="F4339">
            <v>0</v>
          </cell>
          <cell r="G4339">
            <v>0</v>
          </cell>
          <cell r="H4339">
            <v>0</v>
          </cell>
          <cell r="I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  <cell r="AO4339">
            <v>49</v>
          </cell>
          <cell r="AP4339">
            <v>488.5</v>
          </cell>
          <cell r="AQ4339">
            <v>488.5</v>
          </cell>
          <cell r="AR4339">
            <v>1850.89</v>
          </cell>
          <cell r="AS4339">
            <v>4744.83</v>
          </cell>
          <cell r="AT4339">
            <v>5523.34</v>
          </cell>
          <cell r="AU4339">
            <v>9657.36</v>
          </cell>
          <cell r="AV4339">
            <v>10547.27</v>
          </cell>
          <cell r="AW4339">
            <v>10775.4</v>
          </cell>
          <cell r="AX4339">
            <v>10775.4</v>
          </cell>
          <cell r="AY4339">
            <v>12063.6</v>
          </cell>
          <cell r="AZ4339">
            <v>12389.55</v>
          </cell>
          <cell r="BA4339">
            <v>131.70000000000073</v>
          </cell>
          <cell r="BB4339">
            <v>524.26</v>
          </cell>
          <cell r="BC4339">
            <v>575.39000000000124</v>
          </cell>
          <cell r="BD4339">
            <v>0</v>
          </cell>
          <cell r="BE4339">
            <v>0</v>
          </cell>
          <cell r="BF4339">
            <v>0</v>
          </cell>
          <cell r="BG4339">
            <v>0</v>
          </cell>
          <cell r="BH4339">
            <v>0</v>
          </cell>
          <cell r="BI4339">
            <v>0</v>
          </cell>
          <cell r="BJ4339">
            <v>0</v>
          </cell>
          <cell r="BK4339">
            <v>0</v>
          </cell>
          <cell r="BL4339">
            <v>0</v>
          </cell>
        </row>
        <row r="4340">
          <cell r="B4340" t="str">
            <v>3.2.50.58.00001</v>
          </cell>
          <cell r="C4340" t="str">
            <v xml:space="preserve">TARIFA DOC VLR SUPERIOR                           </v>
          </cell>
          <cell r="D4340">
            <v>5</v>
          </cell>
          <cell r="E4340">
            <v>0</v>
          </cell>
          <cell r="F4340">
            <v>0</v>
          </cell>
          <cell r="G4340">
            <v>0</v>
          </cell>
          <cell r="H4340">
            <v>0</v>
          </cell>
          <cell r="I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  <cell r="AO4340">
            <v>49</v>
          </cell>
          <cell r="AP4340">
            <v>488.5</v>
          </cell>
          <cell r="AQ4340">
            <v>488.5</v>
          </cell>
          <cell r="AR4340">
            <v>1850.89</v>
          </cell>
          <cell r="AS4340">
            <v>4744.83</v>
          </cell>
          <cell r="AT4340">
            <v>5523.34</v>
          </cell>
          <cell r="AU4340">
            <v>9657.36</v>
          </cell>
          <cell r="AV4340">
            <v>10547.27</v>
          </cell>
          <cell r="AW4340">
            <v>10775.4</v>
          </cell>
          <cell r="AX4340">
            <v>10775.4</v>
          </cell>
          <cell r="AY4340">
            <v>12063.6</v>
          </cell>
          <cell r="AZ4340">
            <v>12389.55</v>
          </cell>
          <cell r="BA4340">
            <v>131.70000000000073</v>
          </cell>
          <cell r="BB4340">
            <v>524.26</v>
          </cell>
          <cell r="BC4340">
            <v>575.39000000000124</v>
          </cell>
          <cell r="BD4340">
            <v>0</v>
          </cell>
          <cell r="BE4340">
            <v>0</v>
          </cell>
          <cell r="BF4340">
            <v>0</v>
          </cell>
          <cell r="BG4340">
            <v>0</v>
          </cell>
          <cell r="BH4340">
            <v>0</v>
          </cell>
          <cell r="BI4340">
            <v>0</v>
          </cell>
          <cell r="BJ4340">
            <v>0</v>
          </cell>
          <cell r="BK4340">
            <v>0</v>
          </cell>
          <cell r="BL4340">
            <v>0</v>
          </cell>
        </row>
        <row r="4341">
          <cell r="B4341" t="str">
            <v>3.2.50.59</v>
          </cell>
          <cell r="C4341" t="str">
            <v xml:space="preserve">TARIFA DOC                                        </v>
          </cell>
          <cell r="D4341">
            <v>4</v>
          </cell>
          <cell r="E4341">
            <v>0</v>
          </cell>
          <cell r="F4341">
            <v>0</v>
          </cell>
          <cell r="G4341">
            <v>0</v>
          </cell>
          <cell r="H4341">
            <v>0</v>
          </cell>
          <cell r="I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  <cell r="O4341">
            <v>0</v>
          </cell>
          <cell r="P4341">
            <v>0</v>
          </cell>
          <cell r="AO4341">
            <v>0</v>
          </cell>
          <cell r="AP4341">
            <v>0</v>
          </cell>
          <cell r="AQ4341">
            <v>0</v>
          </cell>
          <cell r="AR4341">
            <v>0</v>
          </cell>
          <cell r="AS4341">
            <v>27</v>
          </cell>
          <cell r="AT4341">
            <v>27</v>
          </cell>
          <cell r="AU4341">
            <v>27</v>
          </cell>
          <cell r="AV4341">
            <v>27</v>
          </cell>
          <cell r="AW4341">
            <v>27</v>
          </cell>
          <cell r="AX4341">
            <v>27</v>
          </cell>
          <cell r="AY4341">
            <v>27</v>
          </cell>
          <cell r="AZ4341">
            <v>27</v>
          </cell>
          <cell r="BA4341">
            <v>0</v>
          </cell>
          <cell r="BB4341">
            <v>0</v>
          </cell>
          <cell r="BC4341">
            <v>0</v>
          </cell>
          <cell r="BD4341">
            <v>0</v>
          </cell>
          <cell r="BE4341">
            <v>0</v>
          </cell>
          <cell r="BF4341">
            <v>0</v>
          </cell>
          <cell r="BG4341">
            <v>0</v>
          </cell>
          <cell r="BH4341">
            <v>0</v>
          </cell>
          <cell r="BI4341">
            <v>0</v>
          </cell>
          <cell r="BJ4341">
            <v>0</v>
          </cell>
          <cell r="BK4341">
            <v>0</v>
          </cell>
          <cell r="BL4341">
            <v>0</v>
          </cell>
        </row>
        <row r="4342">
          <cell r="B4342" t="str">
            <v>3.2.50.59.00001</v>
          </cell>
          <cell r="C4342" t="str">
            <v xml:space="preserve">TARIFA DOC                                        </v>
          </cell>
          <cell r="D4342">
            <v>5</v>
          </cell>
          <cell r="E4342">
            <v>0</v>
          </cell>
          <cell r="F4342">
            <v>0</v>
          </cell>
          <cell r="G4342">
            <v>0</v>
          </cell>
          <cell r="H4342">
            <v>0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AO4342">
            <v>0</v>
          </cell>
          <cell r="AP4342">
            <v>0</v>
          </cell>
          <cell r="AQ4342">
            <v>0</v>
          </cell>
          <cell r="AR4342">
            <v>0</v>
          </cell>
          <cell r="AS4342">
            <v>27</v>
          </cell>
          <cell r="AT4342">
            <v>27</v>
          </cell>
          <cell r="AU4342">
            <v>27</v>
          </cell>
          <cell r="AV4342">
            <v>27</v>
          </cell>
          <cell r="AW4342">
            <v>27</v>
          </cell>
          <cell r="AX4342">
            <v>27</v>
          </cell>
          <cell r="AY4342">
            <v>27</v>
          </cell>
          <cell r="AZ4342">
            <v>27</v>
          </cell>
          <cell r="BA4342">
            <v>0</v>
          </cell>
          <cell r="BB4342">
            <v>0</v>
          </cell>
          <cell r="BC4342">
            <v>0</v>
          </cell>
          <cell r="BD4342">
            <v>0</v>
          </cell>
          <cell r="BE4342">
            <v>0</v>
          </cell>
          <cell r="BF4342">
            <v>0</v>
          </cell>
          <cell r="BG4342">
            <v>0</v>
          </cell>
          <cell r="BH4342">
            <v>0</v>
          </cell>
          <cell r="BI4342">
            <v>0</v>
          </cell>
          <cell r="BJ4342">
            <v>0</v>
          </cell>
          <cell r="BK4342">
            <v>0</v>
          </cell>
          <cell r="BL4342">
            <v>0</v>
          </cell>
        </row>
        <row r="4343">
          <cell r="B4343" t="str">
            <v>3.2.50.60</v>
          </cell>
          <cell r="C4343" t="str">
            <v xml:space="preserve">TARIFA PAGFOR                                     </v>
          </cell>
          <cell r="D4343">
            <v>4</v>
          </cell>
          <cell r="E4343">
            <v>0</v>
          </cell>
          <cell r="F4343">
            <v>0</v>
          </cell>
          <cell r="G4343">
            <v>0</v>
          </cell>
          <cell r="H4343">
            <v>0</v>
          </cell>
          <cell r="I4343">
            <v>0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  <cell r="O4343">
            <v>0</v>
          </cell>
          <cell r="P4343">
            <v>0</v>
          </cell>
          <cell r="AO4343">
            <v>0</v>
          </cell>
          <cell r="AP4343">
            <v>0</v>
          </cell>
          <cell r="AQ4343">
            <v>0</v>
          </cell>
          <cell r="AR4343">
            <v>0</v>
          </cell>
          <cell r="AS4343">
            <v>0</v>
          </cell>
          <cell r="AT4343">
            <v>0</v>
          </cell>
          <cell r="AU4343">
            <v>0</v>
          </cell>
          <cell r="AV4343">
            <v>45732</v>
          </cell>
          <cell r="AW4343">
            <v>70561.61</v>
          </cell>
          <cell r="AX4343">
            <v>70561.61</v>
          </cell>
          <cell r="AY4343">
            <v>70561.61</v>
          </cell>
          <cell r="AZ4343">
            <v>70561.61</v>
          </cell>
          <cell r="BA4343">
            <v>0</v>
          </cell>
          <cell r="BB4343">
            <v>0</v>
          </cell>
          <cell r="BC4343">
            <v>0</v>
          </cell>
          <cell r="BD4343">
            <v>0</v>
          </cell>
          <cell r="BE4343">
            <v>0</v>
          </cell>
          <cell r="BF4343">
            <v>0</v>
          </cell>
          <cell r="BG4343">
            <v>0</v>
          </cell>
          <cell r="BH4343">
            <v>0</v>
          </cell>
          <cell r="BI4343">
            <v>0</v>
          </cell>
          <cell r="BJ4343">
            <v>0</v>
          </cell>
          <cell r="BK4343">
            <v>0</v>
          </cell>
          <cell r="BL4343">
            <v>0</v>
          </cell>
        </row>
        <row r="4344">
          <cell r="B4344" t="str">
            <v>3.2.50.60.00001</v>
          </cell>
          <cell r="C4344" t="str">
            <v xml:space="preserve">TARIFA PAGFOR                                     </v>
          </cell>
          <cell r="D4344">
            <v>5</v>
          </cell>
          <cell r="E4344">
            <v>0</v>
          </cell>
          <cell r="F4344">
            <v>0</v>
          </cell>
          <cell r="G4344">
            <v>0</v>
          </cell>
          <cell r="H4344">
            <v>0</v>
          </cell>
          <cell r="I4344">
            <v>0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  <cell r="O4344">
            <v>0</v>
          </cell>
          <cell r="P4344">
            <v>0</v>
          </cell>
          <cell r="AO4344">
            <v>0</v>
          </cell>
          <cell r="AP4344">
            <v>0</v>
          </cell>
          <cell r="AQ4344">
            <v>0</v>
          </cell>
          <cell r="AR4344">
            <v>0</v>
          </cell>
          <cell r="AS4344">
            <v>0</v>
          </cell>
          <cell r="AT4344">
            <v>0</v>
          </cell>
          <cell r="AU4344">
            <v>0</v>
          </cell>
          <cell r="AV4344">
            <v>45732</v>
          </cell>
          <cell r="AW4344">
            <v>70561.61</v>
          </cell>
          <cell r="AX4344">
            <v>70561.61</v>
          </cell>
          <cell r="AY4344">
            <v>70561.61</v>
          </cell>
          <cell r="AZ4344">
            <v>70561.61</v>
          </cell>
          <cell r="BA4344">
            <v>0</v>
          </cell>
          <cell r="BB4344">
            <v>0</v>
          </cell>
          <cell r="BC4344">
            <v>0</v>
          </cell>
          <cell r="BD4344">
            <v>0</v>
          </cell>
          <cell r="BE4344">
            <v>0</v>
          </cell>
          <cell r="BF4344">
            <v>0</v>
          </cell>
          <cell r="BG4344">
            <v>0</v>
          </cell>
          <cell r="BH4344">
            <v>0</v>
          </cell>
          <cell r="BI4344">
            <v>0</v>
          </cell>
          <cell r="BJ4344">
            <v>0</v>
          </cell>
          <cell r="BK4344">
            <v>0</v>
          </cell>
          <cell r="BL4344">
            <v>0</v>
          </cell>
        </row>
        <row r="4345">
          <cell r="B4345" t="str">
            <v>3.2.50.61</v>
          </cell>
          <cell r="C4345" t="str">
            <v xml:space="preserve">TARIFA COBRANCA                                   </v>
          </cell>
          <cell r="D4345">
            <v>4</v>
          </cell>
          <cell r="E4345">
            <v>0</v>
          </cell>
          <cell r="F4345">
            <v>0</v>
          </cell>
          <cell r="G4345">
            <v>0</v>
          </cell>
          <cell r="H4345">
            <v>0</v>
          </cell>
          <cell r="I4345">
            <v>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AO4345">
            <v>0</v>
          </cell>
          <cell r="AP4345">
            <v>0</v>
          </cell>
          <cell r="AQ4345">
            <v>0</v>
          </cell>
          <cell r="AR4345">
            <v>0</v>
          </cell>
          <cell r="AS4345">
            <v>0</v>
          </cell>
          <cell r="AT4345">
            <v>0</v>
          </cell>
          <cell r="AU4345">
            <v>0</v>
          </cell>
          <cell r="AV4345">
            <v>0</v>
          </cell>
          <cell r="AW4345">
            <v>401.2</v>
          </cell>
          <cell r="AX4345">
            <v>1515.1</v>
          </cell>
          <cell r="AY4345">
            <v>4021.41</v>
          </cell>
          <cell r="AZ4345">
            <v>6080.7</v>
          </cell>
          <cell r="BA4345">
            <v>25424.77</v>
          </cell>
          <cell r="BB4345">
            <v>48846.27</v>
          </cell>
          <cell r="BC4345">
            <v>69864.02</v>
          </cell>
          <cell r="BD4345">
            <v>0</v>
          </cell>
          <cell r="BE4345">
            <v>0</v>
          </cell>
          <cell r="BF4345">
            <v>0</v>
          </cell>
          <cell r="BG4345">
            <v>0</v>
          </cell>
          <cell r="BH4345">
            <v>0</v>
          </cell>
          <cell r="BI4345">
            <v>0</v>
          </cell>
          <cell r="BJ4345">
            <v>0</v>
          </cell>
          <cell r="BK4345">
            <v>0</v>
          </cell>
          <cell r="BL4345">
            <v>0</v>
          </cell>
        </row>
        <row r="4346">
          <cell r="B4346" t="str">
            <v>3.2.50.61.00001</v>
          </cell>
          <cell r="C4346" t="str">
            <v xml:space="preserve">TARIFA COBRANCA                                   </v>
          </cell>
          <cell r="D4346">
            <v>5</v>
          </cell>
          <cell r="E4346">
            <v>0</v>
          </cell>
          <cell r="F4346">
            <v>0</v>
          </cell>
          <cell r="G4346">
            <v>0</v>
          </cell>
          <cell r="H4346">
            <v>0</v>
          </cell>
          <cell r="I4346">
            <v>0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  <cell r="O4346">
            <v>0</v>
          </cell>
          <cell r="P4346">
            <v>0</v>
          </cell>
          <cell r="AO4346">
            <v>0</v>
          </cell>
          <cell r="AP4346">
            <v>0</v>
          </cell>
          <cell r="AQ4346">
            <v>0</v>
          </cell>
          <cell r="AR4346">
            <v>0</v>
          </cell>
          <cell r="AS4346">
            <v>0</v>
          </cell>
          <cell r="AT4346">
            <v>0</v>
          </cell>
          <cell r="AU4346">
            <v>0</v>
          </cell>
          <cell r="AV4346">
            <v>0</v>
          </cell>
          <cell r="AW4346">
            <v>401.2</v>
          </cell>
          <cell r="AX4346">
            <v>1515.1</v>
          </cell>
          <cell r="AY4346">
            <v>4021.41</v>
          </cell>
          <cell r="AZ4346">
            <v>6080.7</v>
          </cell>
          <cell r="BA4346">
            <v>25424.77</v>
          </cell>
          <cell r="BB4346">
            <v>48846.27</v>
          </cell>
          <cell r="BC4346">
            <v>69864.02</v>
          </cell>
          <cell r="BD4346">
            <v>0</v>
          </cell>
          <cell r="BE4346">
            <v>0</v>
          </cell>
          <cell r="BF4346">
            <v>0</v>
          </cell>
          <cell r="BG4346">
            <v>0</v>
          </cell>
          <cell r="BH4346">
            <v>0</v>
          </cell>
          <cell r="BI4346">
            <v>0</v>
          </cell>
          <cell r="BJ4346">
            <v>0</v>
          </cell>
          <cell r="BK4346">
            <v>0</v>
          </cell>
          <cell r="BL4346">
            <v>0</v>
          </cell>
        </row>
        <row r="4347">
          <cell r="B4347" t="str">
            <v>3.2.50.62</v>
          </cell>
          <cell r="C4347" t="str">
            <v xml:space="preserve">TARIFA CONTAS A PAGAR                             </v>
          </cell>
          <cell r="D4347">
            <v>4</v>
          </cell>
          <cell r="E4347">
            <v>0</v>
          </cell>
          <cell r="F4347">
            <v>0</v>
          </cell>
          <cell r="G4347">
            <v>0</v>
          </cell>
          <cell r="H4347">
            <v>0</v>
          </cell>
          <cell r="I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  <cell r="AO4347">
            <v>0</v>
          </cell>
          <cell r="AP4347">
            <v>0</v>
          </cell>
          <cell r="AQ4347">
            <v>0</v>
          </cell>
          <cell r="AR4347">
            <v>0</v>
          </cell>
          <cell r="AS4347">
            <v>0</v>
          </cell>
          <cell r="AT4347">
            <v>0</v>
          </cell>
          <cell r="AU4347">
            <v>33.200000000000003</v>
          </cell>
          <cell r="AV4347">
            <v>33.200000000000003</v>
          </cell>
          <cell r="AW4347">
            <v>33.200000000000003</v>
          </cell>
          <cell r="AX4347">
            <v>33.200000000000003</v>
          </cell>
          <cell r="AY4347">
            <v>33.200000000000003</v>
          </cell>
          <cell r="AZ4347">
            <v>33.200000000000003</v>
          </cell>
          <cell r="BA4347">
            <v>0</v>
          </cell>
          <cell r="BB4347">
            <v>0</v>
          </cell>
          <cell r="BC4347">
            <v>0</v>
          </cell>
          <cell r="BD4347">
            <v>0</v>
          </cell>
          <cell r="BE4347">
            <v>0</v>
          </cell>
          <cell r="BF4347">
            <v>0</v>
          </cell>
          <cell r="BG4347">
            <v>0</v>
          </cell>
          <cell r="BH4347">
            <v>0</v>
          </cell>
          <cell r="BI4347">
            <v>0</v>
          </cell>
          <cell r="BJ4347">
            <v>0</v>
          </cell>
          <cell r="BK4347">
            <v>0</v>
          </cell>
          <cell r="BL4347">
            <v>0</v>
          </cell>
        </row>
        <row r="4348">
          <cell r="B4348" t="str">
            <v>3.2.50.62.00001</v>
          </cell>
          <cell r="C4348" t="str">
            <v xml:space="preserve">TARIFA CONTAS A PAGAR                             </v>
          </cell>
          <cell r="D4348">
            <v>5</v>
          </cell>
          <cell r="E4348">
            <v>0</v>
          </cell>
          <cell r="F4348">
            <v>0</v>
          </cell>
          <cell r="G4348">
            <v>0</v>
          </cell>
          <cell r="H4348">
            <v>0</v>
          </cell>
          <cell r="I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AO4348">
            <v>0</v>
          </cell>
          <cell r="AP4348">
            <v>0</v>
          </cell>
          <cell r="AQ4348">
            <v>0</v>
          </cell>
          <cell r="AR4348">
            <v>0</v>
          </cell>
          <cell r="AS4348">
            <v>0</v>
          </cell>
          <cell r="AT4348">
            <v>0</v>
          </cell>
          <cell r="AU4348">
            <v>33.200000000000003</v>
          </cell>
          <cell r="AV4348">
            <v>33.200000000000003</v>
          </cell>
          <cell r="AW4348">
            <v>33.200000000000003</v>
          </cell>
          <cell r="AX4348">
            <v>33.200000000000003</v>
          </cell>
          <cell r="AY4348">
            <v>33.200000000000003</v>
          </cell>
          <cell r="AZ4348">
            <v>33.200000000000003</v>
          </cell>
          <cell r="BA4348">
            <v>0</v>
          </cell>
          <cell r="BB4348">
            <v>0</v>
          </cell>
          <cell r="BC4348">
            <v>0</v>
          </cell>
          <cell r="BD4348">
            <v>0</v>
          </cell>
          <cell r="BE4348">
            <v>0</v>
          </cell>
          <cell r="BF4348">
            <v>0</v>
          </cell>
          <cell r="BG4348">
            <v>0</v>
          </cell>
          <cell r="BH4348">
            <v>0</v>
          </cell>
          <cell r="BI4348">
            <v>0</v>
          </cell>
          <cell r="BJ4348">
            <v>0</v>
          </cell>
          <cell r="BK4348">
            <v>0</v>
          </cell>
          <cell r="BL4348">
            <v>0</v>
          </cell>
        </row>
        <row r="4349">
          <cell r="B4349" t="str">
            <v>3.2.50.63</v>
          </cell>
          <cell r="C4349" t="str">
            <v xml:space="preserve">DESP.C/ABERTURA CARTA CREDITO                     </v>
          </cell>
          <cell r="D4349">
            <v>4</v>
          </cell>
          <cell r="E4349">
            <v>0</v>
          </cell>
          <cell r="F4349">
            <v>0</v>
          </cell>
          <cell r="G4349">
            <v>0</v>
          </cell>
          <cell r="H4349">
            <v>0</v>
          </cell>
          <cell r="I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  <cell r="AO4349">
            <v>102350.08</v>
          </cell>
          <cell r="AP4349">
            <v>-156707.74</v>
          </cell>
          <cell r="AQ4349">
            <v>-35644.89</v>
          </cell>
          <cell r="AR4349">
            <v>259009.79</v>
          </cell>
          <cell r="AS4349">
            <v>59540.21</v>
          </cell>
          <cell r="AT4349">
            <v>547113.05000000005</v>
          </cell>
          <cell r="AU4349">
            <v>667631.25</v>
          </cell>
          <cell r="AV4349">
            <v>108695.54</v>
          </cell>
          <cell r="AW4349">
            <v>-376091.1</v>
          </cell>
          <cell r="AX4349">
            <v>-461498.08</v>
          </cell>
          <cell r="AY4349">
            <v>-1599402.56</v>
          </cell>
          <cell r="AZ4349">
            <v>-1567165.66</v>
          </cell>
          <cell r="BA4349">
            <v>0</v>
          </cell>
          <cell r="BB4349">
            <v>0</v>
          </cell>
          <cell r="BC4349">
            <v>0</v>
          </cell>
          <cell r="BD4349">
            <v>0</v>
          </cell>
          <cell r="BE4349">
            <v>0</v>
          </cell>
          <cell r="BF4349">
            <v>0</v>
          </cell>
          <cell r="BG4349">
            <v>0</v>
          </cell>
          <cell r="BH4349">
            <v>0</v>
          </cell>
          <cell r="BI4349">
            <v>0</v>
          </cell>
          <cell r="BJ4349">
            <v>0</v>
          </cell>
          <cell r="BK4349">
            <v>0</v>
          </cell>
          <cell r="BL4349">
            <v>0</v>
          </cell>
        </row>
        <row r="4350">
          <cell r="B4350" t="str">
            <v>3.2.50.63.00001</v>
          </cell>
          <cell r="C4350" t="str">
            <v xml:space="preserve">DESP.C/ABERTURA CARTA CREDITO                     </v>
          </cell>
          <cell r="D4350">
            <v>5</v>
          </cell>
          <cell r="E4350">
            <v>0</v>
          </cell>
          <cell r="F4350">
            <v>0</v>
          </cell>
          <cell r="G4350">
            <v>0</v>
          </cell>
          <cell r="H4350">
            <v>0</v>
          </cell>
          <cell r="I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  <cell r="AO4350">
            <v>102350.08</v>
          </cell>
          <cell r="AP4350">
            <v>-156707.74</v>
          </cell>
          <cell r="AQ4350">
            <v>-35644.89</v>
          </cell>
          <cell r="AR4350">
            <v>259009.79</v>
          </cell>
          <cell r="AS4350">
            <v>59540.21</v>
          </cell>
          <cell r="AT4350">
            <v>547113.05000000005</v>
          </cell>
          <cell r="AU4350">
            <v>667631.25</v>
          </cell>
          <cell r="AV4350">
            <v>108695.54</v>
          </cell>
          <cell r="AW4350">
            <v>-376091.1</v>
          </cell>
          <cell r="AX4350">
            <v>-461498.08</v>
          </cell>
          <cell r="AY4350">
            <v>-1599402.56</v>
          </cell>
          <cell r="AZ4350">
            <v>-1567165.66</v>
          </cell>
          <cell r="BA4350">
            <v>0</v>
          </cell>
          <cell r="BB4350">
            <v>0</v>
          </cell>
          <cell r="BC4350">
            <v>0</v>
          </cell>
          <cell r="BD4350">
            <v>0</v>
          </cell>
          <cell r="BE4350">
            <v>0</v>
          </cell>
          <cell r="BF4350">
            <v>0</v>
          </cell>
          <cell r="BG4350">
            <v>0</v>
          </cell>
          <cell r="BH4350">
            <v>0</v>
          </cell>
          <cell r="BI4350">
            <v>0</v>
          </cell>
          <cell r="BJ4350">
            <v>0</v>
          </cell>
          <cell r="BK4350">
            <v>0</v>
          </cell>
          <cell r="BL4350">
            <v>0</v>
          </cell>
        </row>
        <row r="4351">
          <cell r="B4351" t="str">
            <v>3.2.50.64</v>
          </cell>
          <cell r="C4351" t="str">
            <v xml:space="preserve">DESP C/ DESCONTO DE CPR                           </v>
          </cell>
          <cell r="D4351">
            <v>4</v>
          </cell>
          <cell r="E4351">
            <v>0</v>
          </cell>
          <cell r="F4351">
            <v>0</v>
          </cell>
          <cell r="G4351">
            <v>0</v>
          </cell>
          <cell r="H4351">
            <v>0</v>
          </cell>
          <cell r="I4351">
            <v>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  <cell r="AO4351">
            <v>0</v>
          </cell>
          <cell r="AP4351">
            <v>0</v>
          </cell>
          <cell r="AQ4351">
            <v>0</v>
          </cell>
          <cell r="AR4351">
            <v>0</v>
          </cell>
          <cell r="AS4351">
            <v>0</v>
          </cell>
          <cell r="AT4351">
            <v>0</v>
          </cell>
          <cell r="AU4351">
            <v>0</v>
          </cell>
          <cell r="AV4351">
            <v>0</v>
          </cell>
          <cell r="AW4351">
            <v>0</v>
          </cell>
          <cell r="AX4351">
            <v>37274.519999999997</v>
          </cell>
          <cell r="AY4351">
            <v>168776.35</v>
          </cell>
          <cell r="AZ4351">
            <v>639044.03</v>
          </cell>
          <cell r="BA4351">
            <v>0</v>
          </cell>
          <cell r="BB4351">
            <v>0</v>
          </cell>
          <cell r="BC4351">
            <v>0</v>
          </cell>
          <cell r="BD4351">
            <v>0</v>
          </cell>
          <cell r="BE4351">
            <v>0</v>
          </cell>
          <cell r="BF4351">
            <v>0</v>
          </cell>
          <cell r="BG4351">
            <v>0</v>
          </cell>
          <cell r="BH4351">
            <v>0</v>
          </cell>
          <cell r="BI4351">
            <v>0</v>
          </cell>
          <cell r="BJ4351">
            <v>0</v>
          </cell>
          <cell r="BK4351">
            <v>0</v>
          </cell>
          <cell r="BL4351">
            <v>0</v>
          </cell>
        </row>
        <row r="4352">
          <cell r="B4352" t="str">
            <v>3.2.50.64.00001</v>
          </cell>
          <cell r="C4352" t="str">
            <v xml:space="preserve">DESP C/ DESCONTO DE CPR                           </v>
          </cell>
          <cell r="D4352">
            <v>5</v>
          </cell>
          <cell r="E4352">
            <v>0</v>
          </cell>
          <cell r="F4352">
            <v>0</v>
          </cell>
          <cell r="G4352">
            <v>0</v>
          </cell>
          <cell r="H4352">
            <v>0</v>
          </cell>
          <cell r="I4352">
            <v>0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  <cell r="O4352">
            <v>0</v>
          </cell>
          <cell r="P4352">
            <v>0</v>
          </cell>
          <cell r="AO4352">
            <v>0</v>
          </cell>
          <cell r="AP4352">
            <v>0</v>
          </cell>
          <cell r="AQ4352">
            <v>0</v>
          </cell>
          <cell r="AR4352">
            <v>0</v>
          </cell>
          <cell r="AS4352">
            <v>0</v>
          </cell>
          <cell r="AT4352">
            <v>0</v>
          </cell>
          <cell r="AU4352">
            <v>0</v>
          </cell>
          <cell r="AV4352">
            <v>0</v>
          </cell>
          <cell r="AW4352">
            <v>0</v>
          </cell>
          <cell r="AX4352">
            <v>37274.519999999997</v>
          </cell>
          <cell r="AY4352">
            <v>168776.35</v>
          </cell>
          <cell r="AZ4352">
            <v>639044.03</v>
          </cell>
          <cell r="BA4352">
            <v>0</v>
          </cell>
          <cell r="BB4352">
            <v>0</v>
          </cell>
          <cell r="BC4352">
            <v>0</v>
          </cell>
          <cell r="BD4352">
            <v>0</v>
          </cell>
          <cell r="BE4352">
            <v>0</v>
          </cell>
          <cell r="BF4352">
            <v>0</v>
          </cell>
          <cell r="BG4352">
            <v>0</v>
          </cell>
          <cell r="BH4352">
            <v>0</v>
          </cell>
          <cell r="BI4352">
            <v>0</v>
          </cell>
          <cell r="BJ4352">
            <v>0</v>
          </cell>
          <cell r="BK4352">
            <v>0</v>
          </cell>
          <cell r="BL4352">
            <v>0</v>
          </cell>
        </row>
        <row r="4353">
          <cell r="B4353" t="str">
            <v>3.2.50.65</v>
          </cell>
          <cell r="C4353" t="str">
            <v xml:space="preserve">JUROS S/ EMPRPESTIMOS E FINANCIAMENTOS            </v>
          </cell>
          <cell r="D4353">
            <v>4</v>
          </cell>
          <cell r="E4353">
            <v>0</v>
          </cell>
          <cell r="F4353">
            <v>0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  <cell r="O4353">
            <v>0</v>
          </cell>
          <cell r="P4353">
            <v>0</v>
          </cell>
          <cell r="AO4353">
            <v>226631.36</v>
          </cell>
          <cell r="AP4353">
            <v>712936.05</v>
          </cell>
          <cell r="AQ4353">
            <v>863160.63</v>
          </cell>
          <cell r="AR4353">
            <v>1223004.3</v>
          </cell>
          <cell r="AS4353">
            <v>1745081.06</v>
          </cell>
          <cell r="AT4353">
            <v>2423440.5699999998</v>
          </cell>
          <cell r="AU4353">
            <v>2949789.99</v>
          </cell>
          <cell r="AV4353">
            <v>3643764.77</v>
          </cell>
          <cell r="AW4353">
            <v>4429059.59</v>
          </cell>
          <cell r="AX4353">
            <v>4914896.78</v>
          </cell>
          <cell r="AY4353">
            <v>5227499.7699999996</v>
          </cell>
          <cell r="AZ4353">
            <v>5584137.0599999996</v>
          </cell>
          <cell r="BA4353">
            <v>1036641.07</v>
          </cell>
          <cell r="BB4353">
            <v>1514618.47</v>
          </cell>
          <cell r="BC4353">
            <v>1858073</v>
          </cell>
          <cell r="BD4353">
            <v>0</v>
          </cell>
          <cell r="BE4353">
            <v>0</v>
          </cell>
          <cell r="BF4353">
            <v>0</v>
          </cell>
          <cell r="BG4353">
            <v>0</v>
          </cell>
          <cell r="BH4353">
            <v>0</v>
          </cell>
          <cell r="BI4353">
            <v>0</v>
          </cell>
          <cell r="BJ4353">
            <v>0</v>
          </cell>
          <cell r="BK4353">
            <v>0</v>
          </cell>
          <cell r="BL4353">
            <v>0</v>
          </cell>
        </row>
        <row r="4354">
          <cell r="B4354" t="str">
            <v>3.2.50.65.00001</v>
          </cell>
          <cell r="C4354" t="str">
            <v xml:space="preserve">JUROS S/ EMPRESTIMOS E FINANCIAMENTOS             </v>
          </cell>
          <cell r="D4354">
            <v>5</v>
          </cell>
          <cell r="E4354">
            <v>0</v>
          </cell>
          <cell r="F4354">
            <v>0</v>
          </cell>
          <cell r="G4354">
            <v>0</v>
          </cell>
          <cell r="H4354">
            <v>0</v>
          </cell>
          <cell r="I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  <cell r="AO4354">
            <v>226631.36</v>
          </cell>
          <cell r="AP4354">
            <v>712936.05</v>
          </cell>
          <cell r="AQ4354">
            <v>863160.63</v>
          </cell>
          <cell r="AR4354">
            <v>1223004.3</v>
          </cell>
          <cell r="AS4354">
            <v>1745081.06</v>
          </cell>
          <cell r="AT4354">
            <v>2423440.5699999998</v>
          </cell>
          <cell r="AU4354">
            <v>2949789.99</v>
          </cell>
          <cell r="AV4354">
            <v>3643764.77</v>
          </cell>
          <cell r="AW4354">
            <v>4429059.59</v>
          </cell>
          <cell r="AX4354">
            <v>4914896.78</v>
          </cell>
          <cell r="AY4354">
            <v>5227499.7699999996</v>
          </cell>
          <cell r="AZ4354">
            <v>5584137.0599999996</v>
          </cell>
          <cell r="BA4354">
            <v>1036641.07</v>
          </cell>
          <cell r="BB4354">
            <v>1514618.47</v>
          </cell>
          <cell r="BC4354">
            <v>1858073</v>
          </cell>
          <cell r="BD4354">
            <v>0</v>
          </cell>
          <cell r="BE4354">
            <v>0</v>
          </cell>
          <cell r="BF4354">
            <v>0</v>
          </cell>
          <cell r="BG4354">
            <v>0</v>
          </cell>
          <cell r="BH4354">
            <v>0</v>
          </cell>
          <cell r="BI4354">
            <v>0</v>
          </cell>
          <cell r="BJ4354">
            <v>0</v>
          </cell>
          <cell r="BK4354">
            <v>0</v>
          </cell>
          <cell r="BL4354">
            <v>0</v>
          </cell>
        </row>
        <row r="4355">
          <cell r="B4355" t="str">
            <v>3.2.50.66</v>
          </cell>
          <cell r="C4355" t="str">
            <v xml:space="preserve">TARIFA DE SERVICOS BANCARIOS                      </v>
          </cell>
          <cell r="D4355">
            <v>4</v>
          </cell>
          <cell r="E4355">
            <v>0</v>
          </cell>
          <cell r="F4355">
            <v>0</v>
          </cell>
          <cell r="G4355">
            <v>0</v>
          </cell>
          <cell r="H4355">
            <v>0</v>
          </cell>
          <cell r="I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  <cell r="O4355">
            <v>0</v>
          </cell>
          <cell r="P4355">
            <v>0</v>
          </cell>
          <cell r="AO4355">
            <v>0</v>
          </cell>
          <cell r="AP4355">
            <v>0</v>
          </cell>
          <cell r="AQ4355">
            <v>0</v>
          </cell>
          <cell r="AR4355">
            <v>0</v>
          </cell>
          <cell r="AS4355">
            <v>0</v>
          </cell>
          <cell r="AT4355">
            <v>0</v>
          </cell>
          <cell r="AU4355">
            <v>0</v>
          </cell>
          <cell r="AV4355">
            <v>0</v>
          </cell>
          <cell r="AW4355">
            <v>0</v>
          </cell>
          <cell r="AX4355">
            <v>0</v>
          </cell>
          <cell r="AY4355">
            <v>0</v>
          </cell>
          <cell r="AZ4355">
            <v>0</v>
          </cell>
          <cell r="BA4355">
            <v>3732.49</v>
          </cell>
          <cell r="BB4355">
            <v>6396.14</v>
          </cell>
          <cell r="BC4355">
            <v>9613.2900000000009</v>
          </cell>
          <cell r="BD4355">
            <v>0</v>
          </cell>
          <cell r="BE4355">
            <v>0</v>
          </cell>
          <cell r="BF4355">
            <v>0</v>
          </cell>
          <cell r="BG4355">
            <v>0</v>
          </cell>
          <cell r="BH4355">
            <v>0</v>
          </cell>
          <cell r="BI4355">
            <v>0</v>
          </cell>
          <cell r="BJ4355">
            <v>0</v>
          </cell>
          <cell r="BK4355">
            <v>0</v>
          </cell>
          <cell r="BL4355">
            <v>0</v>
          </cell>
        </row>
        <row r="4356">
          <cell r="B4356" t="str">
            <v>3.2.50.66.00001</v>
          </cell>
          <cell r="C4356" t="str">
            <v xml:space="preserve">TARIFA DE SERVICOS BANCARIOS                      </v>
          </cell>
          <cell r="D4356">
            <v>5</v>
          </cell>
          <cell r="E4356">
            <v>0</v>
          </cell>
          <cell r="F4356">
            <v>0</v>
          </cell>
          <cell r="G4356">
            <v>0</v>
          </cell>
          <cell r="H4356">
            <v>0</v>
          </cell>
          <cell r="I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  <cell r="O4356">
            <v>0</v>
          </cell>
          <cell r="P4356">
            <v>0</v>
          </cell>
          <cell r="AO4356">
            <v>0</v>
          </cell>
          <cell r="AP4356">
            <v>0</v>
          </cell>
          <cell r="AQ4356">
            <v>0</v>
          </cell>
          <cell r="AR4356">
            <v>0</v>
          </cell>
          <cell r="AS4356">
            <v>0</v>
          </cell>
          <cell r="AT4356">
            <v>0</v>
          </cell>
          <cell r="AU4356">
            <v>0</v>
          </cell>
          <cell r="AV4356">
            <v>0</v>
          </cell>
          <cell r="AW4356">
            <v>0</v>
          </cell>
          <cell r="AX4356">
            <v>0</v>
          </cell>
          <cell r="AY4356">
            <v>0</v>
          </cell>
          <cell r="AZ4356">
            <v>0</v>
          </cell>
          <cell r="BA4356">
            <v>3732.49</v>
          </cell>
          <cell r="BB4356">
            <v>6396.14</v>
          </cell>
          <cell r="BC4356">
            <v>9613.2900000000009</v>
          </cell>
          <cell r="BD4356">
            <v>0</v>
          </cell>
          <cell r="BE4356">
            <v>0</v>
          </cell>
          <cell r="BF4356">
            <v>0</v>
          </cell>
          <cell r="BG4356">
            <v>0</v>
          </cell>
          <cell r="BH4356">
            <v>0</v>
          </cell>
          <cell r="BI4356">
            <v>0</v>
          </cell>
          <cell r="BJ4356">
            <v>0</v>
          </cell>
          <cell r="BK4356">
            <v>0</v>
          </cell>
          <cell r="BL4356">
            <v>0</v>
          </cell>
        </row>
        <row r="4357">
          <cell r="A4357">
            <v>71</v>
          </cell>
          <cell r="B4357" t="str">
            <v>3.2.55</v>
          </cell>
          <cell r="C4357" t="str">
            <v xml:space="preserve">RECEITAS FINANCEIRA                               </v>
          </cell>
          <cell r="D4357">
            <v>3</v>
          </cell>
          <cell r="E4357">
            <v>0</v>
          </cell>
          <cell r="F4357">
            <v>0</v>
          </cell>
          <cell r="G4357">
            <v>0</v>
          </cell>
          <cell r="H4357">
            <v>0</v>
          </cell>
          <cell r="I4357">
            <v>0</v>
          </cell>
          <cell r="J4357">
            <v>0</v>
          </cell>
          <cell r="K4357">
            <v>0</v>
          </cell>
          <cell r="L4357">
            <v>0</v>
          </cell>
          <cell r="M4357">
            <v>0</v>
          </cell>
          <cell r="N4357">
            <v>0</v>
          </cell>
          <cell r="O4357">
            <v>0</v>
          </cell>
          <cell r="P4357">
            <v>0</v>
          </cell>
          <cell r="Q4357">
            <v>-252292.78</v>
          </cell>
          <cell r="R4357">
            <v>-742735.88</v>
          </cell>
          <cell r="S4357">
            <v>-1344294.39</v>
          </cell>
          <cell r="T4357">
            <v>-3018300.17</v>
          </cell>
          <cell r="U4357">
            <v>-8037755.1399999997</v>
          </cell>
          <cell r="V4357">
            <v>-11421424.1</v>
          </cell>
          <cell r="W4357">
            <v>-12993489.77</v>
          </cell>
          <cell r="X4357">
            <v>-17704809.309999999</v>
          </cell>
          <cell r="Y4357">
            <v>-23360544.469999999</v>
          </cell>
          <cell r="Z4357">
            <v>-26514235.23</v>
          </cell>
          <cell r="AA4357">
            <v>-40771532.149999999</v>
          </cell>
          <cell r="AB4357">
            <v>-55648025.720000006</v>
          </cell>
          <cell r="AC4357">
            <v>-2564883.9700000002</v>
          </cell>
          <cell r="AD4357">
            <v>-5877925.5199999996</v>
          </cell>
          <cell r="AE4357">
            <v>-9632582.2599999998</v>
          </cell>
          <cell r="AF4357">
            <v>-11011757.439999999</v>
          </cell>
          <cell r="AG4357">
            <v>-13799082.699999999</v>
          </cell>
          <cell r="AH4357">
            <v>-21466112.859999999</v>
          </cell>
          <cell r="AI4357">
            <v>-29829322.550000001</v>
          </cell>
          <cell r="AJ4357">
            <v>-52232083.170000002</v>
          </cell>
          <cell r="AK4357">
            <v>-55924506.969999999</v>
          </cell>
          <cell r="AL4357">
            <v>-74157895.989999995</v>
          </cell>
          <cell r="AM4357">
            <v>-76027206.530000001</v>
          </cell>
          <cell r="AN4357">
            <v>-42412081</v>
          </cell>
          <cell r="AO4357">
            <v>-14631340.630000001</v>
          </cell>
          <cell r="AP4357">
            <v>-15826545.67</v>
          </cell>
          <cell r="AQ4357">
            <v>-28788410.75</v>
          </cell>
          <cell r="AR4357">
            <v>-55348434.740000002</v>
          </cell>
          <cell r="AS4357">
            <v>-57416333.020000003</v>
          </cell>
          <cell r="AT4357">
            <v>-62895235.969999999</v>
          </cell>
          <cell r="AU4357">
            <v>-66117089.859999999</v>
          </cell>
          <cell r="AV4357">
            <v>-67494591.540000007</v>
          </cell>
          <cell r="AW4357">
            <v>-73161333.879999995</v>
          </cell>
          <cell r="AX4357">
            <v>-81595228.299999997</v>
          </cell>
          <cell r="AY4357">
            <v>-86390991.010000005</v>
          </cell>
          <cell r="AZ4357">
            <v>-94101241.989999995</v>
          </cell>
          <cell r="BA4357">
            <v>-3240858.8800000101</v>
          </cell>
          <cell r="BB4357">
            <v>-6835660.9400000125</v>
          </cell>
          <cell r="BC4357">
            <v>-10427162.710000008</v>
          </cell>
          <cell r="BD4357">
            <v>0</v>
          </cell>
          <cell r="BE4357">
            <v>0</v>
          </cell>
          <cell r="BF4357">
            <v>0</v>
          </cell>
          <cell r="BG4357">
            <v>0</v>
          </cell>
          <cell r="BH4357">
            <v>0</v>
          </cell>
          <cell r="BI4357">
            <v>0</v>
          </cell>
          <cell r="BJ4357">
            <v>0</v>
          </cell>
          <cell r="BK4357">
            <v>0</v>
          </cell>
          <cell r="BL4357">
            <v>0</v>
          </cell>
        </row>
        <row r="4358">
          <cell r="B4358" t="str">
            <v>3.2.55.01</v>
          </cell>
          <cell r="C4358" t="str">
            <v xml:space="preserve">JUROS ATIVOS                                      </v>
          </cell>
          <cell r="D4358">
            <v>4</v>
          </cell>
          <cell r="E4358">
            <v>0</v>
          </cell>
          <cell r="F4358">
            <v>0</v>
          </cell>
          <cell r="G4358">
            <v>0</v>
          </cell>
          <cell r="H4358">
            <v>0</v>
          </cell>
          <cell r="I4358">
            <v>0</v>
          </cell>
          <cell r="J4358">
            <v>0</v>
          </cell>
          <cell r="K4358">
            <v>0</v>
          </cell>
          <cell r="L4358">
            <v>0</v>
          </cell>
          <cell r="M4358">
            <v>0</v>
          </cell>
          <cell r="N4358">
            <v>0</v>
          </cell>
          <cell r="O4358">
            <v>0</v>
          </cell>
          <cell r="P4358">
            <v>0</v>
          </cell>
          <cell r="Q4358">
            <v>-181669.48</v>
          </cell>
          <cell r="R4358">
            <v>-424443.95</v>
          </cell>
          <cell r="S4358">
            <v>-696889.01</v>
          </cell>
          <cell r="T4358">
            <v>-1548710.85</v>
          </cell>
          <cell r="U4358">
            <v>-2255641.91</v>
          </cell>
          <cell r="V4358">
            <v>-2631683.9700000002</v>
          </cell>
          <cell r="W4358">
            <v>-3287940.76</v>
          </cell>
          <cell r="X4358">
            <v>-4151732.89</v>
          </cell>
          <cell r="Y4358">
            <v>-5028578.25</v>
          </cell>
          <cell r="Z4358">
            <v>-6116097.4100000001</v>
          </cell>
          <cell r="AA4358">
            <v>-6653855.5499999998</v>
          </cell>
          <cell r="AB4358">
            <v>-6986462.4199999999</v>
          </cell>
          <cell r="AC4358">
            <v>-314339.31</v>
          </cell>
          <cell r="AD4358">
            <v>-510084.74</v>
          </cell>
          <cell r="AE4358">
            <v>-691722.34</v>
          </cell>
          <cell r="AF4358">
            <v>-1000671.73</v>
          </cell>
          <cell r="AG4358">
            <v>-1458685.42</v>
          </cell>
          <cell r="AH4358">
            <v>-1656385.2</v>
          </cell>
          <cell r="AI4358">
            <v>-1998149.59</v>
          </cell>
          <cell r="AJ4358">
            <v>-2450727.9300000002</v>
          </cell>
          <cell r="AK4358">
            <v>-2852309.42</v>
          </cell>
          <cell r="AL4358">
            <v>-4144209.16</v>
          </cell>
          <cell r="AM4358">
            <v>-4497176.84</v>
          </cell>
          <cell r="AN4358">
            <v>-4782442.42</v>
          </cell>
          <cell r="AO4358">
            <v>-274909.36</v>
          </cell>
          <cell r="AP4358">
            <v>-428445.31</v>
          </cell>
          <cell r="AQ4358">
            <v>-667684.24</v>
          </cell>
          <cell r="AR4358">
            <v>-956237.52</v>
          </cell>
          <cell r="AS4358">
            <v>-1318703.6499999999</v>
          </cell>
          <cell r="AT4358">
            <v>-1677193.27</v>
          </cell>
          <cell r="AU4358">
            <v>-2127731.69</v>
          </cell>
          <cell r="AV4358">
            <v>-2412810.12</v>
          </cell>
          <cell r="AW4358">
            <v>-2792199.52</v>
          </cell>
          <cell r="AX4358">
            <v>-3085385.93</v>
          </cell>
          <cell r="AY4358">
            <v>-3388981.87</v>
          </cell>
          <cell r="AZ4358">
            <v>-3801199.99</v>
          </cell>
          <cell r="BA4358">
            <v>-298897.27</v>
          </cell>
          <cell r="BB4358">
            <v>-590044.06000000006</v>
          </cell>
          <cell r="BC4358">
            <v>-1331876.6599999999</v>
          </cell>
          <cell r="BD4358">
            <v>0</v>
          </cell>
          <cell r="BE4358">
            <v>0</v>
          </cell>
          <cell r="BF4358">
            <v>0</v>
          </cell>
          <cell r="BG4358">
            <v>0</v>
          </cell>
          <cell r="BH4358">
            <v>0</v>
          </cell>
          <cell r="BI4358">
            <v>0</v>
          </cell>
          <cell r="BJ4358">
            <v>0</v>
          </cell>
          <cell r="BK4358">
            <v>0</v>
          </cell>
          <cell r="BL4358">
            <v>0</v>
          </cell>
        </row>
        <row r="4359">
          <cell r="B4359" t="str">
            <v>3.2.55.01.00001</v>
          </cell>
          <cell r="C4359" t="str">
            <v xml:space="preserve">JUROS ATIVOS                                      </v>
          </cell>
          <cell r="D4359">
            <v>5</v>
          </cell>
          <cell r="E4359">
            <v>0</v>
          </cell>
          <cell r="F4359">
            <v>0</v>
          </cell>
          <cell r="G4359">
            <v>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  <cell r="O4359">
            <v>0</v>
          </cell>
          <cell r="P4359">
            <v>0</v>
          </cell>
          <cell r="AO4359">
            <v>-274909.36</v>
          </cell>
          <cell r="AP4359">
            <v>-428445.31</v>
          </cell>
          <cell r="AQ4359">
            <v>-667684.24</v>
          </cell>
          <cell r="AR4359">
            <v>-956237.52</v>
          </cell>
          <cell r="AS4359">
            <v>-1318703.6499999999</v>
          </cell>
          <cell r="AT4359">
            <v>-1677193.27</v>
          </cell>
          <cell r="AU4359">
            <v>-2127731.69</v>
          </cell>
          <cell r="AV4359">
            <v>-2412810.12</v>
          </cell>
          <cell r="AW4359">
            <v>-2792199.52</v>
          </cell>
          <cell r="AX4359">
            <v>-3085385.93</v>
          </cell>
          <cell r="AY4359">
            <v>-3388981.87</v>
          </cell>
          <cell r="AZ4359">
            <v>-3801199.99</v>
          </cell>
          <cell r="BA4359">
            <v>-298897.27</v>
          </cell>
          <cell r="BB4359">
            <v>-590044.06000000006</v>
          </cell>
          <cell r="BC4359">
            <v>-1331876.6599999999</v>
          </cell>
          <cell r="BD4359">
            <v>0</v>
          </cell>
          <cell r="BE4359">
            <v>0</v>
          </cell>
          <cell r="BF4359">
            <v>0</v>
          </cell>
          <cell r="BG4359">
            <v>0</v>
          </cell>
          <cell r="BH4359">
            <v>0</v>
          </cell>
          <cell r="BI4359">
            <v>0</v>
          </cell>
          <cell r="BJ4359">
            <v>0</v>
          </cell>
          <cell r="BK4359">
            <v>0</v>
          </cell>
          <cell r="BL4359">
            <v>0</v>
          </cell>
        </row>
        <row r="4360">
          <cell r="B4360" t="str">
            <v>3.2.55.02</v>
          </cell>
          <cell r="C4360" t="str">
            <v xml:space="preserve">DESCONTOS OBTIDOS                                 </v>
          </cell>
          <cell r="D4360">
            <v>4</v>
          </cell>
          <cell r="E4360">
            <v>0</v>
          </cell>
          <cell r="F4360">
            <v>0</v>
          </cell>
          <cell r="G4360">
            <v>0</v>
          </cell>
          <cell r="H4360">
            <v>0</v>
          </cell>
          <cell r="I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  <cell r="O4360">
            <v>0</v>
          </cell>
          <cell r="P4360">
            <v>0</v>
          </cell>
          <cell r="Q4360">
            <v>-818.67</v>
          </cell>
          <cell r="R4360">
            <v>-1350.05</v>
          </cell>
          <cell r="S4360">
            <v>-3834.95</v>
          </cell>
          <cell r="T4360">
            <v>-7077.63</v>
          </cell>
          <cell r="U4360">
            <v>-10566.2</v>
          </cell>
          <cell r="V4360">
            <v>-612961.99</v>
          </cell>
          <cell r="W4360">
            <v>-614950.51</v>
          </cell>
          <cell r="X4360">
            <v>-619079.23</v>
          </cell>
          <cell r="Y4360">
            <v>-619296.54</v>
          </cell>
          <cell r="Z4360">
            <v>-679386.72</v>
          </cell>
          <cell r="AA4360">
            <v>-826332.27</v>
          </cell>
          <cell r="AB4360">
            <v>-1601154.3</v>
          </cell>
          <cell r="AC4360">
            <v>-15980.74</v>
          </cell>
          <cell r="AD4360">
            <v>-20261.18</v>
          </cell>
          <cell r="AE4360">
            <v>-30956.3</v>
          </cell>
          <cell r="AF4360">
            <v>-31564.75</v>
          </cell>
          <cell r="AG4360">
            <v>-268603.44</v>
          </cell>
          <cell r="AH4360">
            <v>-271800.78999999998</v>
          </cell>
          <cell r="AI4360">
            <v>-273148.69</v>
          </cell>
          <cell r="AJ4360">
            <v>-273771.42</v>
          </cell>
          <cell r="AK4360">
            <v>-276657.76</v>
          </cell>
          <cell r="AL4360">
            <v>-279518.67</v>
          </cell>
          <cell r="AM4360">
            <v>-292148.19</v>
          </cell>
          <cell r="AN4360">
            <v>-298683.37</v>
          </cell>
          <cell r="AO4360">
            <v>-3793.54</v>
          </cell>
          <cell r="AP4360">
            <v>-11756.65</v>
          </cell>
          <cell r="AQ4360">
            <v>-27677.67</v>
          </cell>
          <cell r="AR4360">
            <v>-39686.519999999997</v>
          </cell>
          <cell r="AS4360">
            <v>-108413.18</v>
          </cell>
          <cell r="AT4360">
            <v>-123448.06</v>
          </cell>
          <cell r="AU4360">
            <v>-399186.45</v>
          </cell>
          <cell r="AV4360">
            <v>-491076.48</v>
          </cell>
          <cell r="AW4360">
            <v>-765365.5</v>
          </cell>
          <cell r="AX4360">
            <v>-767208.85</v>
          </cell>
          <cell r="AY4360">
            <v>-802118.06</v>
          </cell>
          <cell r="AZ4360">
            <v>-824085.04</v>
          </cell>
          <cell r="BA4360">
            <v>-23743.89</v>
          </cell>
          <cell r="BB4360">
            <v>-24255.599999999999</v>
          </cell>
          <cell r="BC4360">
            <v>-31340.319999999949</v>
          </cell>
          <cell r="BD4360">
            <v>0</v>
          </cell>
          <cell r="BE4360">
            <v>0</v>
          </cell>
          <cell r="BF4360">
            <v>0</v>
          </cell>
          <cell r="BG4360">
            <v>0</v>
          </cell>
          <cell r="BH4360">
            <v>0</v>
          </cell>
          <cell r="BI4360">
            <v>0</v>
          </cell>
          <cell r="BJ4360">
            <v>0</v>
          </cell>
          <cell r="BK4360">
            <v>0</v>
          </cell>
          <cell r="BL4360">
            <v>0</v>
          </cell>
        </row>
        <row r="4361">
          <cell r="B4361" t="str">
            <v>3.2.55.02.00001</v>
          </cell>
          <cell r="C4361" t="str">
            <v xml:space="preserve">DESCONTOS OBTIDOS                                 </v>
          </cell>
          <cell r="D4361">
            <v>5</v>
          </cell>
          <cell r="E4361">
            <v>0</v>
          </cell>
          <cell r="F4361">
            <v>0</v>
          </cell>
          <cell r="G4361">
            <v>0</v>
          </cell>
          <cell r="H4361">
            <v>0</v>
          </cell>
          <cell r="I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  <cell r="AO4361">
            <v>-3793.54</v>
          </cell>
          <cell r="AP4361">
            <v>-11756.65</v>
          </cell>
          <cell r="AQ4361">
            <v>-27677.67</v>
          </cell>
          <cell r="AR4361">
            <v>-39686.519999999997</v>
          </cell>
          <cell r="AS4361">
            <v>-108413.18</v>
          </cell>
          <cell r="AT4361">
            <v>-123448.06</v>
          </cell>
          <cell r="AU4361">
            <v>-399186.45</v>
          </cell>
          <cell r="AV4361">
            <v>-491076.48</v>
          </cell>
          <cell r="AW4361">
            <v>-765365.5</v>
          </cell>
          <cell r="AX4361">
            <v>-767208.85</v>
          </cell>
          <cell r="AY4361">
            <v>-802118.06</v>
          </cell>
          <cell r="AZ4361">
            <v>-824085.04</v>
          </cell>
          <cell r="BA4361">
            <v>-23743.89</v>
          </cell>
          <cell r="BB4361">
            <v>-24255.599999999999</v>
          </cell>
          <cell r="BC4361">
            <v>-31340.319999999949</v>
          </cell>
          <cell r="BD4361">
            <v>0</v>
          </cell>
          <cell r="BE4361">
            <v>0</v>
          </cell>
          <cell r="BF4361">
            <v>0</v>
          </cell>
          <cell r="BG4361">
            <v>0</v>
          </cell>
          <cell r="BH4361">
            <v>0</v>
          </cell>
          <cell r="BI4361">
            <v>0</v>
          </cell>
          <cell r="BJ4361">
            <v>0</v>
          </cell>
          <cell r="BK4361">
            <v>0</v>
          </cell>
          <cell r="BL4361">
            <v>0</v>
          </cell>
        </row>
        <row r="4362">
          <cell r="B4362" t="str">
            <v>3.2.55.03</v>
          </cell>
          <cell r="C4362" t="str">
            <v xml:space="preserve">VARIACAO MONETARIA ATIVA                          </v>
          </cell>
          <cell r="D4362">
            <v>4</v>
          </cell>
          <cell r="E4362">
            <v>0</v>
          </cell>
          <cell r="F4362">
            <v>0</v>
          </cell>
          <cell r="G4362">
            <v>0</v>
          </cell>
          <cell r="H4362">
            <v>0</v>
          </cell>
          <cell r="I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  <cell r="O4362">
            <v>0</v>
          </cell>
          <cell r="P4362">
            <v>0</v>
          </cell>
          <cell r="Q4362">
            <v>0</v>
          </cell>
          <cell r="R4362">
            <v>0</v>
          </cell>
          <cell r="S4362">
            <v>0</v>
          </cell>
          <cell r="T4362">
            <v>0</v>
          </cell>
          <cell r="U4362">
            <v>0</v>
          </cell>
          <cell r="V4362">
            <v>0</v>
          </cell>
          <cell r="W4362">
            <v>0</v>
          </cell>
          <cell r="X4362">
            <v>0</v>
          </cell>
          <cell r="Y4362">
            <v>0</v>
          </cell>
          <cell r="Z4362">
            <v>0</v>
          </cell>
          <cell r="AA4362">
            <v>-367964.83</v>
          </cell>
          <cell r="AB4362">
            <v>-438684.05</v>
          </cell>
          <cell r="AC4362">
            <v>-61459.59</v>
          </cell>
          <cell r="AD4362">
            <v>-102621.89</v>
          </cell>
          <cell r="AE4362">
            <v>-146101.07</v>
          </cell>
          <cell r="AF4362">
            <v>-191386</v>
          </cell>
          <cell r="AG4362">
            <v>-233411.07</v>
          </cell>
          <cell r="AH4362">
            <v>-251719.04000000001</v>
          </cell>
          <cell r="AI4362">
            <v>-254135.74</v>
          </cell>
          <cell r="AJ4362">
            <v>-296561.09000000003</v>
          </cell>
          <cell r="AK4362">
            <v>-307480.98</v>
          </cell>
          <cell r="AL4362">
            <v>-315048.34999999998</v>
          </cell>
          <cell r="AM4362">
            <v>-316418.34999999998</v>
          </cell>
          <cell r="AN4362">
            <v>-900350.36</v>
          </cell>
          <cell r="AO4362">
            <v>-14.17</v>
          </cell>
          <cell r="AP4362">
            <v>-14.17</v>
          </cell>
          <cell r="AQ4362">
            <v>-447.49</v>
          </cell>
          <cell r="AR4362">
            <v>-1847.51</v>
          </cell>
          <cell r="AS4362">
            <v>-4068.71</v>
          </cell>
          <cell r="AT4362">
            <v>-4068.71</v>
          </cell>
          <cell r="AU4362">
            <v>-4457.6400000000003</v>
          </cell>
          <cell r="AV4362">
            <v>-4457.6400000000003</v>
          </cell>
          <cell r="AW4362">
            <v>-4457.6400000000003</v>
          </cell>
          <cell r="AX4362">
            <v>-4457.6400000000003</v>
          </cell>
          <cell r="AY4362">
            <v>-4457.6400000000003</v>
          </cell>
          <cell r="AZ4362">
            <v>-4457.6400000000003</v>
          </cell>
          <cell r="BA4362">
            <v>-403317.89</v>
          </cell>
          <cell r="BB4362">
            <v>-425614.41</v>
          </cell>
          <cell r="BC4362">
            <v>-453201.49</v>
          </cell>
          <cell r="BD4362">
            <v>0</v>
          </cell>
          <cell r="BE4362">
            <v>0</v>
          </cell>
          <cell r="BF4362">
            <v>0</v>
          </cell>
          <cell r="BG4362">
            <v>0</v>
          </cell>
          <cell r="BH4362">
            <v>0</v>
          </cell>
          <cell r="BI4362">
            <v>0</v>
          </cell>
          <cell r="BJ4362">
            <v>0</v>
          </cell>
          <cell r="BK4362">
            <v>0</v>
          </cell>
          <cell r="BL4362">
            <v>0</v>
          </cell>
        </row>
        <row r="4363">
          <cell r="B4363" t="str">
            <v>3.2.55.03.00001</v>
          </cell>
          <cell r="C4363" t="str">
            <v xml:space="preserve">VARIACAO MONETARIA ATIVA                          </v>
          </cell>
          <cell r="D4363">
            <v>5</v>
          </cell>
          <cell r="E4363">
            <v>0</v>
          </cell>
          <cell r="F4363">
            <v>0</v>
          </cell>
          <cell r="G4363">
            <v>0</v>
          </cell>
          <cell r="H4363">
            <v>0</v>
          </cell>
          <cell r="I4363">
            <v>0</v>
          </cell>
          <cell r="J4363">
            <v>0</v>
          </cell>
          <cell r="K4363">
            <v>0</v>
          </cell>
          <cell r="L4363">
            <v>0</v>
          </cell>
          <cell r="M4363">
            <v>0</v>
          </cell>
          <cell r="N4363">
            <v>0</v>
          </cell>
          <cell r="O4363">
            <v>0</v>
          </cell>
          <cell r="P4363">
            <v>0</v>
          </cell>
          <cell r="AO4363">
            <v>-14.17</v>
          </cell>
          <cell r="AP4363">
            <v>-14.17</v>
          </cell>
          <cell r="AQ4363">
            <v>-447.49</v>
          </cell>
          <cell r="AR4363">
            <v>-1847.51</v>
          </cell>
          <cell r="AS4363">
            <v>-4068.71</v>
          </cell>
          <cell r="AT4363">
            <v>-4068.71</v>
          </cell>
          <cell r="AU4363">
            <v>-4457.6400000000003</v>
          </cell>
          <cell r="AV4363">
            <v>-4457.6400000000003</v>
          </cell>
          <cell r="AW4363">
            <v>-4457.6400000000003</v>
          </cell>
          <cell r="AX4363">
            <v>-4457.6400000000003</v>
          </cell>
          <cell r="AY4363">
            <v>-4457.6400000000003</v>
          </cell>
          <cell r="AZ4363">
            <v>-4457.6400000000003</v>
          </cell>
          <cell r="BA4363">
            <v>-403317.89</v>
          </cell>
          <cell r="BB4363">
            <v>-425614.41</v>
          </cell>
          <cell r="BC4363">
            <v>-453201.49</v>
          </cell>
          <cell r="BD4363">
            <v>0</v>
          </cell>
          <cell r="BE4363">
            <v>0</v>
          </cell>
          <cell r="BF4363">
            <v>0</v>
          </cell>
          <cell r="BG4363">
            <v>0</v>
          </cell>
          <cell r="BH4363">
            <v>0</v>
          </cell>
          <cell r="BI4363">
            <v>0</v>
          </cell>
          <cell r="BJ4363">
            <v>0</v>
          </cell>
          <cell r="BK4363">
            <v>0</v>
          </cell>
          <cell r="BL4363">
            <v>0</v>
          </cell>
        </row>
        <row r="4364">
          <cell r="B4364" t="str">
            <v>3.2.55.04</v>
          </cell>
          <cell r="C4364" t="str">
            <v xml:space="preserve">VARIACAO CAMBIAL ATIVA                            </v>
          </cell>
          <cell r="D4364">
            <v>4</v>
          </cell>
          <cell r="E4364">
            <v>0</v>
          </cell>
          <cell r="F4364">
            <v>0</v>
          </cell>
          <cell r="G4364">
            <v>0</v>
          </cell>
          <cell r="H4364">
            <v>0</v>
          </cell>
          <cell r="I4364">
            <v>0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  <cell r="Q4364">
            <v>-2706.39</v>
          </cell>
          <cell r="R4364">
            <v>-15479.85</v>
          </cell>
          <cell r="S4364">
            <v>-35545.050000000003</v>
          </cell>
          <cell r="T4364">
            <v>-49000.12</v>
          </cell>
          <cell r="U4364">
            <v>-79218.59</v>
          </cell>
          <cell r="V4364">
            <v>-2082057.08</v>
          </cell>
          <cell r="W4364">
            <v>-2093476.56</v>
          </cell>
          <cell r="X4364">
            <v>-2093476.56</v>
          </cell>
          <cell r="Y4364">
            <v>-2636660.88</v>
          </cell>
          <cell r="Z4364">
            <v>-2649241.52</v>
          </cell>
          <cell r="AA4364">
            <v>-15353279.26</v>
          </cell>
          <cell r="AB4364">
            <v>-28959127.07</v>
          </cell>
          <cell r="AC4364">
            <v>0</v>
          </cell>
          <cell r="AD4364">
            <v>-3063234.04</v>
          </cell>
          <cell r="AE4364">
            <v>-4027611.92</v>
          </cell>
          <cell r="AF4364">
            <v>-4027611.92</v>
          </cell>
          <cell r="AG4364">
            <v>-4027611.92</v>
          </cell>
          <cell r="AH4364">
            <v>-4027611.92</v>
          </cell>
          <cell r="AI4364">
            <v>-4027611.92</v>
          </cell>
          <cell r="AJ4364">
            <v>-25448691.93</v>
          </cell>
          <cell r="AK4364">
            <v>-25492161.370000001</v>
          </cell>
          <cell r="AL4364">
            <v>-42132019.859999999</v>
          </cell>
          <cell r="AM4364">
            <v>-43129509.380000003</v>
          </cell>
          <cell r="AN4364">
            <v>-6198030.2600000054</v>
          </cell>
          <cell r="AO4364">
            <v>-11786757.060000001</v>
          </cell>
          <cell r="AP4364">
            <v>-12051503.16</v>
          </cell>
          <cell r="AQ4364">
            <v>-24013358.850000001</v>
          </cell>
          <cell r="AR4364">
            <v>-49818562.310000002</v>
          </cell>
          <cell r="AS4364">
            <v>-50815174.509999998</v>
          </cell>
          <cell r="AT4364">
            <v>-55706377.520000003</v>
          </cell>
          <cell r="AU4364">
            <v>-57355309.68</v>
          </cell>
          <cell r="AV4364">
            <v>-57959521.560000002</v>
          </cell>
          <cell r="AW4364">
            <v>-62465379.090000004</v>
          </cell>
          <cell r="AX4364">
            <v>-70206092.189999998</v>
          </cell>
          <cell r="AY4364">
            <v>-71744003.379999995</v>
          </cell>
          <cell r="AZ4364">
            <v>-78310008.560000002</v>
          </cell>
          <cell r="BA4364">
            <v>-2013982.08</v>
          </cell>
          <cell r="BB4364">
            <v>-4943961.5599999996</v>
          </cell>
          <cell r="BC4364">
            <v>-7198188.7399999946</v>
          </cell>
          <cell r="BD4364">
            <v>0</v>
          </cell>
          <cell r="BE4364">
            <v>0</v>
          </cell>
          <cell r="BF4364">
            <v>0</v>
          </cell>
          <cell r="BG4364">
            <v>0</v>
          </cell>
          <cell r="BH4364">
            <v>0</v>
          </cell>
          <cell r="BI4364">
            <v>0</v>
          </cell>
          <cell r="BJ4364">
            <v>0</v>
          </cell>
          <cell r="BK4364">
            <v>0</v>
          </cell>
          <cell r="BL4364">
            <v>0</v>
          </cell>
        </row>
        <row r="4365">
          <cell r="B4365" t="str">
            <v>3.2.55.04.00001</v>
          </cell>
          <cell r="C4365" t="str">
            <v xml:space="preserve">VARIACAO CAMBIAL ATIVA REALIZADA                  </v>
          </cell>
          <cell r="D4365">
            <v>5</v>
          </cell>
          <cell r="E4365">
            <v>0</v>
          </cell>
          <cell r="F4365">
            <v>0</v>
          </cell>
          <cell r="G4365">
            <v>0</v>
          </cell>
          <cell r="H4365">
            <v>0</v>
          </cell>
          <cell r="I4365">
            <v>0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  <cell r="O4365">
            <v>0</v>
          </cell>
          <cell r="P4365">
            <v>0</v>
          </cell>
          <cell r="AO4365">
            <v>-514735.5</v>
          </cell>
          <cell r="AP4365">
            <v>-1519150.92</v>
          </cell>
          <cell r="AQ4365">
            <v>-4653703.32</v>
          </cell>
          <cell r="AR4365">
            <v>-9448058.3499999996</v>
          </cell>
          <cell r="AS4365">
            <v>-19876666.98</v>
          </cell>
          <cell r="AT4365">
            <v>-22051564.48</v>
          </cell>
          <cell r="AU4365">
            <v>-27374140.640000001</v>
          </cell>
          <cell r="AV4365">
            <v>-30830258.719999999</v>
          </cell>
          <cell r="AW4365">
            <v>-31842235.640000001</v>
          </cell>
          <cell r="AX4365">
            <v>-32649118.489999998</v>
          </cell>
          <cell r="AY4365">
            <v>-32827931.260000002</v>
          </cell>
          <cell r="AZ4365">
            <v>-33261832</v>
          </cell>
          <cell r="BA4365">
            <v>-1932822.59</v>
          </cell>
          <cell r="BB4365">
            <v>-2890557.56</v>
          </cell>
          <cell r="BC4365">
            <v>-3868811.63</v>
          </cell>
          <cell r="BD4365">
            <v>0</v>
          </cell>
          <cell r="BE4365">
            <v>0</v>
          </cell>
          <cell r="BF4365">
            <v>0</v>
          </cell>
          <cell r="BG4365">
            <v>0</v>
          </cell>
          <cell r="BH4365">
            <v>0</v>
          </cell>
          <cell r="BI4365">
            <v>0</v>
          </cell>
          <cell r="BJ4365">
            <v>0</v>
          </cell>
          <cell r="BK4365">
            <v>0</v>
          </cell>
          <cell r="BL4365">
            <v>0</v>
          </cell>
        </row>
        <row r="4366">
          <cell r="B4366" t="str">
            <v>3.2.55.04.00002</v>
          </cell>
          <cell r="C4366" t="str">
            <v xml:space="preserve">VARIACAO CAMBIAL ATIVA A REALIZAR                 </v>
          </cell>
          <cell r="D4366">
            <v>5</v>
          </cell>
          <cell r="E4366">
            <v>0</v>
          </cell>
          <cell r="F4366">
            <v>0</v>
          </cell>
          <cell r="G4366">
            <v>0</v>
          </cell>
          <cell r="H4366">
            <v>0</v>
          </cell>
          <cell r="I4366">
            <v>0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  <cell r="AO4366">
            <v>-11272021.560000001</v>
          </cell>
          <cell r="AP4366">
            <v>-10532352.24</v>
          </cell>
          <cell r="AQ4366">
            <v>-19359655.530000001</v>
          </cell>
          <cell r="AR4366">
            <v>-40370503.960000001</v>
          </cell>
          <cell r="AS4366">
            <v>-30938507.530000001</v>
          </cell>
          <cell r="AT4366">
            <v>-33654813.039999999</v>
          </cell>
          <cell r="AU4366">
            <v>-29981169.039999999</v>
          </cell>
          <cell r="AV4366">
            <v>-27129262.84</v>
          </cell>
          <cell r="AW4366">
            <v>-30623143.449999999</v>
          </cell>
          <cell r="AX4366">
            <v>-37556973.700000003</v>
          </cell>
          <cell r="AY4366">
            <v>-38916072.119999997</v>
          </cell>
          <cell r="AZ4366">
            <v>-45048176.560000002</v>
          </cell>
          <cell r="BA4366">
            <v>-81159.489999994636</v>
          </cell>
          <cell r="BB4366">
            <v>-2053404</v>
          </cell>
          <cell r="BC4366">
            <v>-3329377.11</v>
          </cell>
          <cell r="BD4366">
            <v>0</v>
          </cell>
          <cell r="BE4366">
            <v>0</v>
          </cell>
          <cell r="BF4366">
            <v>0</v>
          </cell>
          <cell r="BG4366">
            <v>0</v>
          </cell>
          <cell r="BH4366">
            <v>0</v>
          </cell>
          <cell r="BI4366">
            <v>0</v>
          </cell>
          <cell r="BJ4366">
            <v>0</v>
          </cell>
          <cell r="BK4366">
            <v>0</v>
          </cell>
          <cell r="BL4366">
            <v>0</v>
          </cell>
        </row>
        <row r="4367">
          <cell r="B4367" t="str">
            <v>3.2.55.05</v>
          </cell>
          <cell r="C4367" t="str">
            <v xml:space="preserve">RENDAS APLICACOES FINANCEIRAS                     </v>
          </cell>
          <cell r="D4367">
            <v>4</v>
          </cell>
          <cell r="E4367">
            <v>0</v>
          </cell>
          <cell r="F4367">
            <v>0</v>
          </cell>
          <cell r="G4367">
            <v>0</v>
          </cell>
          <cell r="H4367">
            <v>0</v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  <cell r="O4367">
            <v>0</v>
          </cell>
          <cell r="P4367">
            <v>0</v>
          </cell>
          <cell r="Q4367">
            <v>-67098.240000000005</v>
          </cell>
          <cell r="R4367">
            <v>-301462.03000000003</v>
          </cell>
          <cell r="S4367">
            <v>-608025.38</v>
          </cell>
          <cell r="T4367">
            <v>-1413511.57</v>
          </cell>
          <cell r="U4367">
            <v>-5692328.4400000004</v>
          </cell>
          <cell r="V4367">
            <v>-6094652.1500000004</v>
          </cell>
          <cell r="W4367">
            <v>-6997053.0300000003</v>
          </cell>
          <cell r="X4367">
            <v>-10840451.720000001</v>
          </cell>
          <cell r="Y4367">
            <v>-15075939.890000001</v>
          </cell>
          <cell r="Z4367">
            <v>-17069440.670000002</v>
          </cell>
          <cell r="AA4367">
            <v>-17570031.329999998</v>
          </cell>
          <cell r="AB4367">
            <v>-17662138.98</v>
          </cell>
          <cell r="AC4367">
            <v>-2171761.62</v>
          </cell>
          <cell r="AD4367">
            <v>-2180380.96</v>
          </cell>
          <cell r="AE4367">
            <v>-4734847.92</v>
          </cell>
          <cell r="AF4367">
            <v>-5759180.3300000001</v>
          </cell>
          <cell r="AG4367">
            <v>-7809428.1400000006</v>
          </cell>
          <cell r="AH4367">
            <v>-15257253.199999999</v>
          </cell>
          <cell r="AI4367">
            <v>-23274933.899999999</v>
          </cell>
          <cell r="AJ4367">
            <v>-23760922.889999997</v>
          </cell>
          <cell r="AK4367">
            <v>-26994489.529999997</v>
          </cell>
          <cell r="AL4367">
            <v>-27285692.039999999</v>
          </cell>
          <cell r="AM4367">
            <v>-27790545.859999999</v>
          </cell>
          <cell r="AN4367">
            <v>-30231166.68</v>
          </cell>
          <cell r="AO4367">
            <v>-2531274.64</v>
          </cell>
          <cell r="AP4367">
            <v>-3253690.75</v>
          </cell>
          <cell r="AQ4367">
            <v>-3997689.31</v>
          </cell>
          <cell r="AR4367">
            <v>-4450141.76</v>
          </cell>
          <cell r="AS4367">
            <v>-5087586.84</v>
          </cell>
          <cell r="AT4367">
            <v>-5299771.59</v>
          </cell>
          <cell r="AU4367">
            <v>-6141215.3399999999</v>
          </cell>
          <cell r="AV4367">
            <v>-6519004.6500000004</v>
          </cell>
          <cell r="AW4367">
            <v>-7026211.04</v>
          </cell>
          <cell r="AX4367">
            <v>-7424362.5999999996</v>
          </cell>
          <cell r="AY4367">
            <v>-10343708.970000001</v>
          </cell>
          <cell r="AZ4367">
            <v>-11053769.67</v>
          </cell>
          <cell r="BA4367">
            <v>-500917.75</v>
          </cell>
          <cell r="BB4367">
            <v>-851785.31000000052</v>
          </cell>
          <cell r="BC4367">
            <v>-1412555.5</v>
          </cell>
          <cell r="BD4367">
            <v>0</v>
          </cell>
          <cell r="BE4367">
            <v>0</v>
          </cell>
          <cell r="BF4367">
            <v>0</v>
          </cell>
          <cell r="BG4367">
            <v>0</v>
          </cell>
          <cell r="BH4367">
            <v>0</v>
          </cell>
          <cell r="BI4367">
            <v>0</v>
          </cell>
          <cell r="BJ4367">
            <v>0</v>
          </cell>
          <cell r="BK4367">
            <v>0</v>
          </cell>
          <cell r="BL4367">
            <v>0</v>
          </cell>
        </row>
        <row r="4368">
          <cell r="B4368" t="str">
            <v>3.2.55.05.00001</v>
          </cell>
          <cell r="C4368" t="str">
            <v xml:space="preserve">RENDAS APLICACOES FINANCEIRAS                     </v>
          </cell>
          <cell r="D4368">
            <v>5</v>
          </cell>
          <cell r="E4368">
            <v>0</v>
          </cell>
          <cell r="F4368">
            <v>0</v>
          </cell>
          <cell r="G4368">
            <v>0</v>
          </cell>
          <cell r="H4368">
            <v>0</v>
          </cell>
          <cell r="I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AO4368">
            <v>-447611.6</v>
          </cell>
          <cell r="AP4368">
            <v>-887772.65</v>
          </cell>
          <cell r="AQ4368">
            <v>-1476957.97</v>
          </cell>
          <cell r="AR4368">
            <v>-1744635.97</v>
          </cell>
          <cell r="AS4368">
            <v>-2099975.34</v>
          </cell>
          <cell r="AT4368">
            <v>-2276930.4</v>
          </cell>
          <cell r="AU4368">
            <v>-2538272.41</v>
          </cell>
          <cell r="AV4368">
            <v>-2863358.95</v>
          </cell>
          <cell r="AW4368">
            <v>-3181174.5</v>
          </cell>
          <cell r="AX4368">
            <v>-3573983.11</v>
          </cell>
          <cell r="AY4368">
            <v>-4229958.49</v>
          </cell>
          <cell r="AZ4368">
            <v>-4865052.22</v>
          </cell>
          <cell r="BA4368">
            <v>-479104.8</v>
          </cell>
          <cell r="BB4368">
            <v>-826199.49</v>
          </cell>
          <cell r="BC4368">
            <v>-1347500.47</v>
          </cell>
          <cell r="BD4368">
            <v>0</v>
          </cell>
          <cell r="BE4368">
            <v>0</v>
          </cell>
          <cell r="BF4368">
            <v>0</v>
          </cell>
          <cell r="BG4368">
            <v>0</v>
          </cell>
          <cell r="BH4368">
            <v>0</v>
          </cell>
          <cell r="BI4368">
            <v>0</v>
          </cell>
          <cell r="BJ4368">
            <v>0</v>
          </cell>
          <cell r="BK4368">
            <v>0</v>
          </cell>
          <cell r="BL4368">
            <v>0</v>
          </cell>
        </row>
        <row r="4369">
          <cell r="B4369" t="str">
            <v>3.2.55.05.00002</v>
          </cell>
          <cell r="C4369" t="str">
            <v xml:space="preserve">GANHO S/ OPERACAO SWAP                            </v>
          </cell>
          <cell r="D4369">
            <v>5</v>
          </cell>
          <cell r="E4369">
            <v>0</v>
          </cell>
          <cell r="F4369">
            <v>0</v>
          </cell>
          <cell r="G4369">
            <v>0</v>
          </cell>
          <cell r="H4369">
            <v>0</v>
          </cell>
          <cell r="I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  <cell r="O4369">
            <v>0</v>
          </cell>
          <cell r="P4369">
            <v>0</v>
          </cell>
          <cell r="AO4369">
            <v>-2083663.04</v>
          </cell>
          <cell r="AP4369">
            <v>-2365918.1</v>
          </cell>
          <cell r="AQ4369">
            <v>-2520731.34</v>
          </cell>
          <cell r="AR4369">
            <v>-2705505.79</v>
          </cell>
          <cell r="AS4369">
            <v>-2987611.5</v>
          </cell>
          <cell r="AT4369">
            <v>-3022841.19</v>
          </cell>
          <cell r="AU4369">
            <v>-3602942.93</v>
          </cell>
          <cell r="AV4369">
            <v>-3655645.7</v>
          </cell>
          <cell r="AW4369">
            <v>-3845036.54</v>
          </cell>
          <cell r="AX4369">
            <v>-3850379.49</v>
          </cell>
          <cell r="AY4369">
            <v>-6113750.4800000004</v>
          </cell>
          <cell r="AZ4369">
            <v>-6188717.4500000002</v>
          </cell>
          <cell r="BA4369">
            <v>-21812.950000000186</v>
          </cell>
          <cell r="BB4369">
            <v>-25585.819999999367</v>
          </cell>
          <cell r="BC4369">
            <v>-65055.030000000261</v>
          </cell>
          <cell r="BD4369">
            <v>0</v>
          </cell>
          <cell r="BE4369">
            <v>0</v>
          </cell>
          <cell r="BF4369">
            <v>0</v>
          </cell>
          <cell r="BG4369">
            <v>0</v>
          </cell>
          <cell r="BH4369">
            <v>0</v>
          </cell>
          <cell r="BI4369">
            <v>0</v>
          </cell>
          <cell r="BJ4369">
            <v>0</v>
          </cell>
          <cell r="BK4369">
            <v>0</v>
          </cell>
          <cell r="BL4369">
            <v>0</v>
          </cell>
        </row>
        <row r="4370">
          <cell r="B4370" t="str">
            <v>3.2.55.06</v>
          </cell>
          <cell r="C4370" t="str">
            <v xml:space="preserve">BONUS RECEBIDOS                                   </v>
          </cell>
          <cell r="D4370">
            <v>4</v>
          </cell>
          <cell r="E4370">
            <v>0</v>
          </cell>
          <cell r="F4370">
            <v>0</v>
          </cell>
          <cell r="G4370">
            <v>0</v>
          </cell>
          <cell r="H4370">
            <v>0</v>
          </cell>
          <cell r="I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  <cell r="Q4370">
            <v>0</v>
          </cell>
          <cell r="R4370">
            <v>0</v>
          </cell>
          <cell r="S4370">
            <v>0</v>
          </cell>
          <cell r="T4370">
            <v>0</v>
          </cell>
          <cell r="U4370">
            <v>0</v>
          </cell>
          <cell r="V4370">
            <v>-68.91</v>
          </cell>
          <cell r="W4370">
            <v>-68.91</v>
          </cell>
          <cell r="X4370">
            <v>-68.91</v>
          </cell>
          <cell r="Y4370">
            <v>-68.91</v>
          </cell>
          <cell r="Z4370">
            <v>-68.91</v>
          </cell>
          <cell r="AA4370">
            <v>-68.91</v>
          </cell>
          <cell r="AB4370">
            <v>-458.9</v>
          </cell>
          <cell r="AC4370">
            <v>-1342.71</v>
          </cell>
          <cell r="AD4370">
            <v>-1342.71</v>
          </cell>
          <cell r="AE4370">
            <v>-1342.71</v>
          </cell>
          <cell r="AF4370">
            <v>-1342.71</v>
          </cell>
          <cell r="AG4370">
            <v>-1342.71</v>
          </cell>
          <cell r="AH4370">
            <v>-1342.71</v>
          </cell>
          <cell r="AI4370">
            <v>-1342.71</v>
          </cell>
          <cell r="AJ4370">
            <v>-1407.91</v>
          </cell>
          <cell r="AK4370">
            <v>-1407.91</v>
          </cell>
          <cell r="AL4370">
            <v>-1407.91</v>
          </cell>
          <cell r="AM4370">
            <v>-1407.91</v>
          </cell>
          <cell r="AN4370">
            <v>-1407.91</v>
          </cell>
          <cell r="AO4370">
            <v>-34591.86</v>
          </cell>
          <cell r="AP4370">
            <v>-81135.63</v>
          </cell>
          <cell r="AQ4370">
            <v>-81553.19</v>
          </cell>
          <cell r="AR4370">
            <v>-81959.12</v>
          </cell>
          <cell r="AS4370">
            <v>-82386.13</v>
          </cell>
          <cell r="AT4370">
            <v>-84376.82</v>
          </cell>
          <cell r="AU4370">
            <v>-89189.06</v>
          </cell>
          <cell r="AV4370">
            <v>-89545.36</v>
          </cell>
          <cell r="AW4370">
            <v>-89545.36</v>
          </cell>
          <cell r="AX4370">
            <v>-89545.36</v>
          </cell>
          <cell r="AY4370">
            <v>-89545.36</v>
          </cell>
          <cell r="AZ4370">
            <v>-89545.36</v>
          </cell>
          <cell r="BA4370">
            <v>0</v>
          </cell>
          <cell r="BB4370">
            <v>0</v>
          </cell>
          <cell r="BC4370">
            <v>0</v>
          </cell>
          <cell r="BD4370">
            <v>0</v>
          </cell>
          <cell r="BE4370">
            <v>0</v>
          </cell>
          <cell r="BF4370">
            <v>0</v>
          </cell>
          <cell r="BG4370">
            <v>0</v>
          </cell>
          <cell r="BH4370">
            <v>0</v>
          </cell>
          <cell r="BI4370">
            <v>0</v>
          </cell>
          <cell r="BJ4370">
            <v>0</v>
          </cell>
          <cell r="BK4370">
            <v>0</v>
          </cell>
          <cell r="BL4370">
            <v>0</v>
          </cell>
        </row>
        <row r="4371">
          <cell r="B4371" t="str">
            <v>3.2.55.06.00001</v>
          </cell>
          <cell r="C4371" t="str">
            <v xml:space="preserve">BONUS RECEBIDOS                                   </v>
          </cell>
          <cell r="D4371">
            <v>5</v>
          </cell>
          <cell r="E4371">
            <v>0</v>
          </cell>
          <cell r="F4371">
            <v>0</v>
          </cell>
          <cell r="G4371">
            <v>0</v>
          </cell>
          <cell r="H4371">
            <v>0</v>
          </cell>
          <cell r="I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  <cell r="O4371">
            <v>0</v>
          </cell>
          <cell r="P4371">
            <v>0</v>
          </cell>
          <cell r="AO4371">
            <v>-34591.86</v>
          </cell>
          <cell r="AP4371">
            <v>-81135.63</v>
          </cell>
          <cell r="AQ4371">
            <v>-81553.19</v>
          </cell>
          <cell r="AR4371">
            <v>-81959.12</v>
          </cell>
          <cell r="AS4371">
            <v>-82386.13</v>
          </cell>
          <cell r="AT4371">
            <v>-84376.82</v>
          </cell>
          <cell r="AU4371">
            <v>-89189.06</v>
          </cell>
          <cell r="AV4371">
            <v>-89545.36</v>
          </cell>
          <cell r="AW4371">
            <v>-89545.36</v>
          </cell>
          <cell r="AX4371">
            <v>-89545.36</v>
          </cell>
          <cell r="AY4371">
            <v>-89545.36</v>
          </cell>
          <cell r="AZ4371">
            <v>-89545.36</v>
          </cell>
          <cell r="BA4371">
            <v>0</v>
          </cell>
          <cell r="BB4371">
            <v>0</v>
          </cell>
          <cell r="BC4371">
            <v>0</v>
          </cell>
          <cell r="BD4371">
            <v>0</v>
          </cell>
          <cell r="BE4371">
            <v>0</v>
          </cell>
          <cell r="BF4371">
            <v>0</v>
          </cell>
          <cell r="BG4371">
            <v>0</v>
          </cell>
          <cell r="BH4371">
            <v>0</v>
          </cell>
          <cell r="BI4371">
            <v>0</v>
          </cell>
          <cell r="BJ4371">
            <v>0</v>
          </cell>
          <cell r="BK4371">
            <v>0</v>
          </cell>
          <cell r="BL4371">
            <v>0</v>
          </cell>
        </row>
        <row r="4372">
          <cell r="B4372" t="str">
            <v>3.2.55.07</v>
          </cell>
          <cell r="C4372" t="str">
            <v xml:space="preserve">JUROS S/ CAPITAL PROPRIO                          </v>
          </cell>
          <cell r="D4372">
            <v>4</v>
          </cell>
          <cell r="E4372">
            <v>0</v>
          </cell>
          <cell r="F4372">
            <v>0</v>
          </cell>
          <cell r="G4372">
            <v>0</v>
          </cell>
          <cell r="H4372">
            <v>0</v>
          </cell>
          <cell r="I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  <cell r="AO4372">
            <v>0</v>
          </cell>
          <cell r="AP4372">
            <v>0</v>
          </cell>
          <cell r="AQ4372">
            <v>0</v>
          </cell>
          <cell r="AR4372">
            <v>0</v>
          </cell>
          <cell r="AS4372">
            <v>0</v>
          </cell>
          <cell r="AT4372">
            <v>0</v>
          </cell>
          <cell r="AU4372">
            <v>0</v>
          </cell>
          <cell r="AV4372">
            <v>-18175.73</v>
          </cell>
          <cell r="AW4372">
            <v>-18175.73</v>
          </cell>
          <cell r="AX4372">
            <v>-18175.73</v>
          </cell>
          <cell r="AY4372">
            <v>-18175.73</v>
          </cell>
          <cell r="AZ4372">
            <v>-18175.73</v>
          </cell>
          <cell r="BA4372">
            <v>0</v>
          </cell>
          <cell r="BB4372">
            <v>0</v>
          </cell>
          <cell r="BC4372">
            <v>0</v>
          </cell>
          <cell r="BD4372">
            <v>0</v>
          </cell>
          <cell r="BE4372">
            <v>0</v>
          </cell>
          <cell r="BF4372">
            <v>0</v>
          </cell>
          <cell r="BG4372">
            <v>0</v>
          </cell>
          <cell r="BH4372">
            <v>0</v>
          </cell>
          <cell r="BI4372">
            <v>0</v>
          </cell>
          <cell r="BJ4372">
            <v>0</v>
          </cell>
          <cell r="BK4372">
            <v>0</v>
          </cell>
          <cell r="BL4372">
            <v>0</v>
          </cell>
        </row>
        <row r="4373">
          <cell r="B4373" t="str">
            <v>3.2.55.07.00001</v>
          </cell>
          <cell r="C4373" t="str">
            <v xml:space="preserve">JUROS S/ CAPITAL PROPRIO                          </v>
          </cell>
          <cell r="D4373">
            <v>5</v>
          </cell>
          <cell r="E4373">
            <v>0</v>
          </cell>
          <cell r="F4373">
            <v>0</v>
          </cell>
          <cell r="G4373">
            <v>0</v>
          </cell>
          <cell r="H4373">
            <v>0</v>
          </cell>
          <cell r="I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  <cell r="AO4373">
            <v>0</v>
          </cell>
          <cell r="AP4373">
            <v>0</v>
          </cell>
          <cell r="AQ4373">
            <v>0</v>
          </cell>
          <cell r="AR4373">
            <v>0</v>
          </cell>
          <cell r="AS4373">
            <v>0</v>
          </cell>
          <cell r="AT4373">
            <v>0</v>
          </cell>
          <cell r="AU4373">
            <v>0</v>
          </cell>
          <cell r="AV4373">
            <v>-18175.73</v>
          </cell>
          <cell r="AW4373">
            <v>-18175.73</v>
          </cell>
          <cell r="AX4373">
            <v>-18175.73</v>
          </cell>
          <cell r="AY4373">
            <v>-18175.73</v>
          </cell>
          <cell r="AZ4373">
            <v>-18175.73</v>
          </cell>
          <cell r="BA4373">
            <v>0</v>
          </cell>
          <cell r="BB4373">
            <v>0</v>
          </cell>
          <cell r="BC4373">
            <v>0</v>
          </cell>
          <cell r="BD4373">
            <v>0</v>
          </cell>
          <cell r="BE4373">
            <v>0</v>
          </cell>
          <cell r="BF4373">
            <v>0</v>
          </cell>
          <cell r="BG4373">
            <v>0</v>
          </cell>
          <cell r="BH4373">
            <v>0</v>
          </cell>
          <cell r="BI4373">
            <v>0</v>
          </cell>
          <cell r="BJ4373">
            <v>0</v>
          </cell>
          <cell r="BK4373">
            <v>0</v>
          </cell>
          <cell r="BL4373">
            <v>0</v>
          </cell>
        </row>
        <row r="4374">
          <cell r="A4374">
            <v>68</v>
          </cell>
          <cell r="B4374" t="str">
            <v>3.2.60</v>
          </cell>
          <cell r="C4374" t="str">
            <v xml:space="preserve">DESPESAS TRIBUTARIAS                              </v>
          </cell>
          <cell r="D4374">
            <v>3</v>
          </cell>
          <cell r="E4374">
            <v>0</v>
          </cell>
          <cell r="F4374">
            <v>0</v>
          </cell>
          <cell r="G4374">
            <v>0</v>
          </cell>
          <cell r="H4374">
            <v>0</v>
          </cell>
          <cell r="I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  <cell r="Q4374">
            <v>95966.79</v>
          </cell>
          <cell r="R4374">
            <v>136017.82</v>
          </cell>
          <cell r="S4374">
            <v>198277.83</v>
          </cell>
          <cell r="T4374">
            <v>246868.03</v>
          </cell>
          <cell r="U4374">
            <v>299908.09999999998</v>
          </cell>
          <cell r="V4374">
            <v>332175.5</v>
          </cell>
          <cell r="W4374">
            <v>354863.28</v>
          </cell>
          <cell r="X4374">
            <v>366163.74</v>
          </cell>
          <cell r="Y4374">
            <v>1687096.87</v>
          </cell>
          <cell r="Z4374">
            <v>1771780.44</v>
          </cell>
          <cell r="AA4374">
            <v>2429833.92</v>
          </cell>
          <cell r="AB4374">
            <v>2807275.44</v>
          </cell>
          <cell r="AC4374">
            <v>24378.720000000001</v>
          </cell>
          <cell r="AD4374">
            <v>56790.92</v>
          </cell>
          <cell r="AE4374">
            <v>107029.1</v>
          </cell>
          <cell r="AF4374">
            <v>132377.53</v>
          </cell>
          <cell r="AG4374">
            <v>162369.20000000001</v>
          </cell>
          <cell r="AH4374">
            <v>201689.57</v>
          </cell>
          <cell r="AI4374">
            <v>1363324.92</v>
          </cell>
          <cell r="AJ4374">
            <v>1401631.91</v>
          </cell>
          <cell r="AK4374">
            <v>2435381.9</v>
          </cell>
          <cell r="AL4374">
            <v>2562977.2599999998</v>
          </cell>
          <cell r="AM4374">
            <v>3180388.65</v>
          </cell>
          <cell r="AN4374">
            <v>1976699.18</v>
          </cell>
          <cell r="AO4374">
            <v>296518.96000000002</v>
          </cell>
          <cell r="AP4374">
            <v>1784022.19</v>
          </cell>
          <cell r="AQ4374">
            <v>2165591.86</v>
          </cell>
          <cell r="AR4374">
            <v>2520689.13</v>
          </cell>
          <cell r="AS4374">
            <v>3127236.3</v>
          </cell>
          <cell r="AT4374">
            <v>7497157.0499999998</v>
          </cell>
          <cell r="AU4374">
            <v>7922724.4699999997</v>
          </cell>
          <cell r="AV4374">
            <v>8222067.3799999999</v>
          </cell>
          <cell r="AW4374">
            <v>8452767.9000000004</v>
          </cell>
          <cell r="AX4374">
            <v>8612685.2899999991</v>
          </cell>
          <cell r="AY4374">
            <v>8896264.0800000001</v>
          </cell>
          <cell r="AZ4374">
            <v>9987405.8499999996</v>
          </cell>
          <cell r="BA4374">
            <v>66923.280000001192</v>
          </cell>
          <cell r="BB4374">
            <v>102874.17</v>
          </cell>
          <cell r="BC4374">
            <v>209356.78000000119</v>
          </cell>
          <cell r="BD4374">
            <v>0</v>
          </cell>
          <cell r="BE4374">
            <v>0</v>
          </cell>
          <cell r="BF4374">
            <v>0</v>
          </cell>
          <cell r="BG4374">
            <v>0</v>
          </cell>
          <cell r="BH4374">
            <v>0</v>
          </cell>
          <cell r="BI4374">
            <v>0</v>
          </cell>
          <cell r="BJ4374">
            <v>0</v>
          </cell>
          <cell r="BK4374">
            <v>0</v>
          </cell>
          <cell r="BL4374">
            <v>0</v>
          </cell>
        </row>
        <row r="4375">
          <cell r="B4375" t="str">
            <v>3.2.60.01</v>
          </cell>
          <cell r="C4375" t="str">
            <v xml:space="preserve">PIS S/ REC.FINANC.                                </v>
          </cell>
          <cell r="D4375">
            <v>4</v>
          </cell>
          <cell r="E4375">
            <v>0</v>
          </cell>
          <cell r="F4375">
            <v>0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  <cell r="Q4375">
            <v>0</v>
          </cell>
          <cell r="R4375">
            <v>0</v>
          </cell>
          <cell r="S4375">
            <v>0</v>
          </cell>
          <cell r="T4375">
            <v>0</v>
          </cell>
          <cell r="U4375">
            <v>0</v>
          </cell>
          <cell r="V4375">
            <v>0</v>
          </cell>
          <cell r="W4375">
            <v>0</v>
          </cell>
          <cell r="X4375">
            <v>0</v>
          </cell>
          <cell r="Y4375">
            <v>206128.53</v>
          </cell>
          <cell r="Z4375">
            <v>244531.37</v>
          </cell>
          <cell r="AA4375">
            <v>338418.12</v>
          </cell>
          <cell r="AB4375">
            <v>403727.32</v>
          </cell>
          <cell r="AC4375">
            <v>0</v>
          </cell>
          <cell r="AD4375">
            <v>0</v>
          </cell>
          <cell r="AE4375">
            <v>0</v>
          </cell>
          <cell r="AF4375">
            <v>0</v>
          </cell>
          <cell r="AG4375">
            <v>0</v>
          </cell>
          <cell r="AH4375">
            <v>0</v>
          </cell>
          <cell r="AI4375">
            <v>194037.06</v>
          </cell>
          <cell r="AJ4375">
            <v>194037.06</v>
          </cell>
          <cell r="AK4375">
            <v>364135.29</v>
          </cell>
          <cell r="AL4375">
            <v>364135.29</v>
          </cell>
          <cell r="AM4375">
            <v>364135.29</v>
          </cell>
          <cell r="AN4375">
            <v>228101.13</v>
          </cell>
          <cell r="AO4375">
            <v>65697.36</v>
          </cell>
          <cell r="AP4375">
            <v>572783.63</v>
          </cell>
          <cell r="AQ4375">
            <v>702254.15</v>
          </cell>
          <cell r="AR4375">
            <v>812711.82</v>
          </cell>
          <cell r="AS4375">
            <v>1018157.72</v>
          </cell>
          <cell r="AT4375">
            <v>1085056.49</v>
          </cell>
          <cell r="AU4375">
            <v>1230621.02</v>
          </cell>
          <cell r="AV4375">
            <v>1320952.8700000001</v>
          </cell>
          <cell r="AW4375">
            <v>1393621.82</v>
          </cell>
          <cell r="AX4375">
            <v>1438386.86</v>
          </cell>
          <cell r="AY4375">
            <v>1523593.25</v>
          </cell>
          <cell r="AZ4375">
            <v>1568319.76</v>
          </cell>
          <cell r="BA4375">
            <v>0</v>
          </cell>
          <cell r="BB4375">
            <v>0</v>
          </cell>
          <cell r="BC4375">
            <v>0</v>
          </cell>
          <cell r="BD4375">
            <v>0</v>
          </cell>
          <cell r="BE4375">
            <v>0</v>
          </cell>
          <cell r="BF4375">
            <v>0</v>
          </cell>
          <cell r="BG4375">
            <v>0</v>
          </cell>
          <cell r="BH4375">
            <v>0</v>
          </cell>
          <cell r="BI4375">
            <v>0</v>
          </cell>
          <cell r="BJ4375">
            <v>0</v>
          </cell>
          <cell r="BK4375">
            <v>0</v>
          </cell>
          <cell r="BL4375">
            <v>0</v>
          </cell>
        </row>
        <row r="4376">
          <cell r="B4376" t="str">
            <v>3.2.60.01.00001</v>
          </cell>
          <cell r="C4376" t="str">
            <v xml:space="preserve">PIS S/ REC.FINANC.                                </v>
          </cell>
          <cell r="D4376">
            <v>5</v>
          </cell>
          <cell r="E4376">
            <v>0</v>
          </cell>
          <cell r="F4376">
            <v>0</v>
          </cell>
          <cell r="G4376">
            <v>0</v>
          </cell>
          <cell r="H4376">
            <v>0</v>
          </cell>
          <cell r="I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  <cell r="O4376">
            <v>0</v>
          </cell>
          <cell r="P4376">
            <v>0</v>
          </cell>
          <cell r="AO4376">
            <v>65697.36</v>
          </cell>
          <cell r="AP4376">
            <v>572783.63</v>
          </cell>
          <cell r="AQ4376">
            <v>702254.15</v>
          </cell>
          <cell r="AR4376">
            <v>812711.82</v>
          </cell>
          <cell r="AS4376">
            <v>1018157.72</v>
          </cell>
          <cell r="AT4376">
            <v>1085056.49</v>
          </cell>
          <cell r="AU4376">
            <v>1230621.02</v>
          </cell>
          <cell r="AV4376">
            <v>1320952.8700000001</v>
          </cell>
          <cell r="AW4376">
            <v>1393621.82</v>
          </cell>
          <cell r="AX4376">
            <v>1438386.86</v>
          </cell>
          <cell r="AY4376">
            <v>1523593.25</v>
          </cell>
          <cell r="AZ4376">
            <v>1568319.76</v>
          </cell>
          <cell r="BA4376">
            <v>0</v>
          </cell>
          <cell r="BB4376">
            <v>0</v>
          </cell>
          <cell r="BC4376">
            <v>0</v>
          </cell>
          <cell r="BD4376">
            <v>0</v>
          </cell>
          <cell r="BE4376">
            <v>0</v>
          </cell>
          <cell r="BF4376">
            <v>0</v>
          </cell>
          <cell r="BG4376">
            <v>0</v>
          </cell>
          <cell r="BH4376">
            <v>0</v>
          </cell>
          <cell r="BI4376">
            <v>0</v>
          </cell>
          <cell r="BJ4376">
            <v>0</v>
          </cell>
          <cell r="BK4376">
            <v>0</v>
          </cell>
          <cell r="BL4376">
            <v>0</v>
          </cell>
        </row>
        <row r="4377">
          <cell r="B4377" t="str">
            <v>3.2.60.02</v>
          </cell>
          <cell r="C4377" t="str">
            <v xml:space="preserve">COFINS S/ REC.FINANC.                             </v>
          </cell>
          <cell r="D4377">
            <v>4</v>
          </cell>
          <cell r="E4377">
            <v>0</v>
          </cell>
          <cell r="F4377">
            <v>0</v>
          </cell>
          <cell r="G4377">
            <v>0</v>
          </cell>
          <cell r="H4377">
            <v>0</v>
          </cell>
          <cell r="I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  <cell r="Q4377">
            <v>0</v>
          </cell>
          <cell r="R4377">
            <v>0</v>
          </cell>
          <cell r="S4377">
            <v>0</v>
          </cell>
          <cell r="T4377">
            <v>0</v>
          </cell>
          <cell r="U4377">
            <v>0</v>
          </cell>
          <cell r="V4377">
            <v>0</v>
          </cell>
          <cell r="W4377">
            <v>0</v>
          </cell>
          <cell r="X4377">
            <v>0</v>
          </cell>
          <cell r="Y4377">
            <v>951272.37</v>
          </cell>
          <cell r="Z4377">
            <v>1128516.24</v>
          </cell>
          <cell r="AA4377">
            <v>1561839.69</v>
          </cell>
          <cell r="AB4377">
            <v>1863356.82</v>
          </cell>
          <cell r="AC4377">
            <v>0</v>
          </cell>
          <cell r="AD4377">
            <v>0</v>
          </cell>
          <cell r="AE4377">
            <v>0</v>
          </cell>
          <cell r="AF4377">
            <v>0</v>
          </cell>
          <cell r="AG4377">
            <v>0</v>
          </cell>
          <cell r="AH4377">
            <v>0</v>
          </cell>
          <cell r="AI4377">
            <v>895555.65</v>
          </cell>
          <cell r="AJ4377">
            <v>895555.65</v>
          </cell>
          <cell r="AK4377">
            <v>1680624.41</v>
          </cell>
          <cell r="AL4377">
            <v>1680624.41</v>
          </cell>
          <cell r="AM4377">
            <v>1680624.41</v>
          </cell>
          <cell r="AN4377">
            <v>579565.87</v>
          </cell>
          <cell r="AO4377">
            <v>119449.75</v>
          </cell>
          <cell r="AP4377">
            <v>1041424.79</v>
          </cell>
          <cell r="AQ4377">
            <v>1276825.74</v>
          </cell>
          <cell r="AR4377">
            <v>1477657.86</v>
          </cell>
          <cell r="AS4377">
            <v>1851195.86</v>
          </cell>
          <cell r="AT4377">
            <v>1972829.99</v>
          </cell>
          <cell r="AU4377">
            <v>2237492.77</v>
          </cell>
          <cell r="AV4377">
            <v>2401732.4900000002</v>
          </cell>
          <cell r="AW4377">
            <v>2533857.86</v>
          </cell>
          <cell r="AX4377">
            <v>2615248.84</v>
          </cell>
          <cell r="AY4377">
            <v>2770169.55</v>
          </cell>
          <cell r="AZ4377">
            <v>2851490.49</v>
          </cell>
          <cell r="BA4377">
            <v>0</v>
          </cell>
          <cell r="BB4377">
            <v>0</v>
          </cell>
          <cell r="BC4377">
            <v>0</v>
          </cell>
          <cell r="BD4377">
            <v>0</v>
          </cell>
          <cell r="BE4377">
            <v>0</v>
          </cell>
          <cell r="BF4377">
            <v>0</v>
          </cell>
          <cell r="BG4377">
            <v>0</v>
          </cell>
          <cell r="BH4377">
            <v>0</v>
          </cell>
          <cell r="BI4377">
            <v>0</v>
          </cell>
          <cell r="BJ4377">
            <v>0</v>
          </cell>
          <cell r="BK4377">
            <v>0</v>
          </cell>
          <cell r="BL4377">
            <v>0</v>
          </cell>
        </row>
        <row r="4378">
          <cell r="B4378" t="str">
            <v>3.2.60.02.00001</v>
          </cell>
          <cell r="C4378" t="str">
            <v xml:space="preserve">COFINS S/ REC.FINANC.                             </v>
          </cell>
          <cell r="D4378">
            <v>5</v>
          </cell>
          <cell r="E4378">
            <v>0</v>
          </cell>
          <cell r="F4378">
            <v>0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  <cell r="O4378">
            <v>0</v>
          </cell>
          <cell r="P4378">
            <v>0</v>
          </cell>
          <cell r="AO4378">
            <v>119449.75</v>
          </cell>
          <cell r="AP4378">
            <v>1041424.79</v>
          </cell>
          <cell r="AQ4378">
            <v>1276825.74</v>
          </cell>
          <cell r="AR4378">
            <v>1477657.86</v>
          </cell>
          <cell r="AS4378">
            <v>1851195.86</v>
          </cell>
          <cell r="AT4378">
            <v>1972829.99</v>
          </cell>
          <cell r="AU4378">
            <v>2237492.77</v>
          </cell>
          <cell r="AV4378">
            <v>2401732.4900000002</v>
          </cell>
          <cell r="AW4378">
            <v>2533857.86</v>
          </cell>
          <cell r="AX4378">
            <v>2615248.84</v>
          </cell>
          <cell r="AY4378">
            <v>2770169.55</v>
          </cell>
          <cell r="AZ4378">
            <v>2851490.49</v>
          </cell>
          <cell r="BA4378">
            <v>0</v>
          </cell>
          <cell r="BB4378">
            <v>0</v>
          </cell>
          <cell r="BC4378">
            <v>0</v>
          </cell>
          <cell r="BD4378">
            <v>0</v>
          </cell>
          <cell r="BE4378">
            <v>0</v>
          </cell>
          <cell r="BF4378">
            <v>0</v>
          </cell>
          <cell r="BG4378">
            <v>0</v>
          </cell>
          <cell r="BH4378">
            <v>0</v>
          </cell>
          <cell r="BI4378">
            <v>0</v>
          </cell>
          <cell r="BJ4378">
            <v>0</v>
          </cell>
          <cell r="BK4378">
            <v>0</v>
          </cell>
          <cell r="BL4378">
            <v>0</v>
          </cell>
        </row>
        <row r="4379">
          <cell r="B4379" t="str">
            <v>3.2.60.03</v>
          </cell>
          <cell r="C4379" t="str">
            <v xml:space="preserve">ICMS                                              </v>
          </cell>
          <cell r="D4379">
            <v>4</v>
          </cell>
          <cell r="E4379">
            <v>0</v>
          </cell>
          <cell r="F4379">
            <v>0</v>
          </cell>
          <cell r="G4379">
            <v>0</v>
          </cell>
          <cell r="H4379">
            <v>0</v>
          </cell>
          <cell r="I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19308.740000000002</v>
          </cell>
          <cell r="R4379">
            <v>58662.82</v>
          </cell>
          <cell r="S4379">
            <v>72668.179999999993</v>
          </cell>
          <cell r="T4379">
            <v>82923.100000000006</v>
          </cell>
          <cell r="U4379">
            <v>92860.12</v>
          </cell>
          <cell r="V4379">
            <v>110021.21</v>
          </cell>
          <cell r="W4379">
            <v>120962.94</v>
          </cell>
          <cell r="X4379">
            <v>128389.2</v>
          </cell>
          <cell r="Y4379">
            <v>254329.3</v>
          </cell>
          <cell r="Z4379">
            <v>92793.32</v>
          </cell>
          <cell r="AA4379">
            <v>220297.43</v>
          </cell>
          <cell r="AB4379">
            <v>216181.58</v>
          </cell>
          <cell r="AC4379">
            <v>9819.34</v>
          </cell>
          <cell r="AD4379">
            <v>11653.15</v>
          </cell>
          <cell r="AE4379">
            <v>20624.02</v>
          </cell>
          <cell r="AF4379">
            <v>39799</v>
          </cell>
          <cell r="AG4379">
            <v>48375.01</v>
          </cell>
          <cell r="AH4379">
            <v>66206.31</v>
          </cell>
          <cell r="AI4379">
            <v>83500.94</v>
          </cell>
          <cell r="AJ4379">
            <v>104787.26</v>
          </cell>
          <cell r="AK4379">
            <v>153123.64000000001</v>
          </cell>
          <cell r="AL4379">
            <v>272953.90000000002</v>
          </cell>
          <cell r="AM4379">
            <v>306482.36</v>
          </cell>
          <cell r="AN4379">
            <v>337190.83</v>
          </cell>
          <cell r="AO4379">
            <v>84920.34</v>
          </cell>
          <cell r="AP4379">
            <v>88902.44</v>
          </cell>
          <cell r="AQ4379">
            <v>94983.99</v>
          </cell>
          <cell r="AR4379">
            <v>116488.77</v>
          </cell>
          <cell r="AS4379">
            <v>127870.7</v>
          </cell>
          <cell r="AT4379">
            <v>138404.95000000001</v>
          </cell>
          <cell r="AU4379">
            <v>150439.45000000001</v>
          </cell>
          <cell r="AV4379">
            <v>163844.1</v>
          </cell>
          <cell r="AW4379">
            <v>180549.34</v>
          </cell>
          <cell r="AX4379">
            <v>197541.82</v>
          </cell>
          <cell r="AY4379">
            <v>204967.97</v>
          </cell>
          <cell r="AZ4379">
            <v>214053.89</v>
          </cell>
          <cell r="BA4379">
            <v>30916.27</v>
          </cell>
          <cell r="BB4379">
            <v>46278.239999999998</v>
          </cell>
          <cell r="BC4379">
            <v>77090.179999999993</v>
          </cell>
          <cell r="BD4379">
            <v>0</v>
          </cell>
          <cell r="BE4379">
            <v>0</v>
          </cell>
          <cell r="BF4379">
            <v>0</v>
          </cell>
          <cell r="BG4379">
            <v>0</v>
          </cell>
          <cell r="BH4379">
            <v>0</v>
          </cell>
          <cell r="BI4379">
            <v>0</v>
          </cell>
          <cell r="BJ4379">
            <v>0</v>
          </cell>
          <cell r="BK4379">
            <v>0</v>
          </cell>
          <cell r="BL4379">
            <v>0</v>
          </cell>
        </row>
        <row r="4380">
          <cell r="B4380" t="str">
            <v>3.2.60.03.00001</v>
          </cell>
          <cell r="C4380" t="str">
            <v xml:space="preserve">ICMS                                              </v>
          </cell>
          <cell r="D4380">
            <v>5</v>
          </cell>
          <cell r="E4380">
            <v>0</v>
          </cell>
          <cell r="F4380">
            <v>0</v>
          </cell>
          <cell r="G4380">
            <v>0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  <cell r="AO4380">
            <v>84920.34</v>
          </cell>
          <cell r="AP4380">
            <v>88902.44</v>
          </cell>
          <cell r="AQ4380">
            <v>94983.99</v>
          </cell>
          <cell r="AR4380">
            <v>116488.77</v>
          </cell>
          <cell r="AS4380">
            <v>127870.7</v>
          </cell>
          <cell r="AT4380">
            <v>138404.95000000001</v>
          </cell>
          <cell r="AU4380">
            <v>150439.45000000001</v>
          </cell>
          <cell r="AV4380">
            <v>163844.1</v>
          </cell>
          <cell r="AW4380">
            <v>180549.34</v>
          </cell>
          <cell r="AX4380">
            <v>197541.82</v>
          </cell>
          <cell r="AY4380">
            <v>204967.97</v>
          </cell>
          <cell r="AZ4380">
            <v>214053.89</v>
          </cell>
          <cell r="BA4380">
            <v>30916.27</v>
          </cell>
          <cell r="BB4380">
            <v>46278.239999999998</v>
          </cell>
          <cell r="BC4380">
            <v>77090.179999999993</v>
          </cell>
          <cell r="BD4380">
            <v>0</v>
          </cell>
          <cell r="BE4380">
            <v>0</v>
          </cell>
          <cell r="BF4380">
            <v>0</v>
          </cell>
          <cell r="BG4380">
            <v>0</v>
          </cell>
          <cell r="BH4380">
            <v>0</v>
          </cell>
          <cell r="BI4380">
            <v>0</v>
          </cell>
          <cell r="BJ4380">
            <v>0</v>
          </cell>
          <cell r="BK4380">
            <v>0</v>
          </cell>
          <cell r="BL4380">
            <v>0</v>
          </cell>
        </row>
        <row r="4381">
          <cell r="B4381" t="str">
            <v>3.2.60.04</v>
          </cell>
          <cell r="C4381" t="str">
            <v xml:space="preserve">IPTU                                              </v>
          </cell>
          <cell r="D4381">
            <v>4</v>
          </cell>
          <cell r="E4381">
            <v>0</v>
          </cell>
          <cell r="F4381">
            <v>0</v>
          </cell>
          <cell r="G4381">
            <v>0</v>
          </cell>
          <cell r="H4381">
            <v>0</v>
          </cell>
          <cell r="I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  <cell r="O4381">
            <v>0</v>
          </cell>
          <cell r="P4381">
            <v>0</v>
          </cell>
          <cell r="Q4381">
            <v>2811.66</v>
          </cell>
          <cell r="R4381">
            <v>3163.02</v>
          </cell>
          <cell r="S4381">
            <v>13724.77</v>
          </cell>
          <cell r="T4381">
            <v>13751.58</v>
          </cell>
          <cell r="U4381">
            <v>49421.34</v>
          </cell>
          <cell r="V4381">
            <v>49559.35</v>
          </cell>
          <cell r="W4381">
            <v>49586.8</v>
          </cell>
          <cell r="X4381">
            <v>49653.94</v>
          </cell>
          <cell r="Y4381">
            <v>49681.39</v>
          </cell>
          <cell r="Z4381">
            <v>49708.84</v>
          </cell>
          <cell r="AA4381">
            <v>49708.84</v>
          </cell>
          <cell r="AB4381">
            <v>49708.84</v>
          </cell>
          <cell r="AC4381">
            <v>1696.13</v>
          </cell>
          <cell r="AD4381">
            <v>7759.81</v>
          </cell>
          <cell r="AE4381">
            <v>28902.41</v>
          </cell>
          <cell r="AF4381">
            <v>29367.51</v>
          </cell>
          <cell r="AG4381">
            <v>39235.760000000002</v>
          </cell>
          <cell r="AH4381">
            <v>54957.95</v>
          </cell>
          <cell r="AI4381">
            <v>55046.02</v>
          </cell>
          <cell r="AJ4381">
            <v>73741.440000000002</v>
          </cell>
          <cell r="AK4381">
            <v>73741.440000000002</v>
          </cell>
          <cell r="AL4381">
            <v>74351.03</v>
          </cell>
          <cell r="AM4381">
            <v>74351.03</v>
          </cell>
          <cell r="AN4381">
            <v>74351.03</v>
          </cell>
          <cell r="AO4381">
            <v>0</v>
          </cell>
          <cell r="AP4381">
            <v>44967.05</v>
          </cell>
          <cell r="AQ4381">
            <v>44967.05</v>
          </cell>
          <cell r="AR4381">
            <v>60908.65</v>
          </cell>
          <cell r="AS4381">
            <v>72469.66</v>
          </cell>
          <cell r="AT4381">
            <v>75494.53</v>
          </cell>
          <cell r="AU4381">
            <v>75494.53</v>
          </cell>
          <cell r="AV4381">
            <v>75494.53</v>
          </cell>
          <cell r="AW4381">
            <v>76651.95</v>
          </cell>
          <cell r="AX4381">
            <v>76651.95</v>
          </cell>
          <cell r="AY4381">
            <v>76651.95</v>
          </cell>
          <cell r="AZ4381">
            <v>83455.19</v>
          </cell>
          <cell r="BA4381">
            <v>23111.48</v>
          </cell>
          <cell r="BB4381">
            <v>23738.85</v>
          </cell>
          <cell r="BC4381">
            <v>61604.99</v>
          </cell>
          <cell r="BD4381">
            <v>0</v>
          </cell>
          <cell r="BE4381">
            <v>0</v>
          </cell>
          <cell r="BF4381">
            <v>0</v>
          </cell>
          <cell r="BG4381">
            <v>0</v>
          </cell>
          <cell r="BH4381">
            <v>0</v>
          </cell>
          <cell r="BI4381">
            <v>0</v>
          </cell>
          <cell r="BJ4381">
            <v>0</v>
          </cell>
          <cell r="BK4381">
            <v>0</v>
          </cell>
          <cell r="BL4381">
            <v>0</v>
          </cell>
        </row>
        <row r="4382">
          <cell r="B4382" t="str">
            <v>3.2.60.04.00001</v>
          </cell>
          <cell r="C4382" t="str">
            <v xml:space="preserve">IPTU                                              </v>
          </cell>
          <cell r="D4382">
            <v>5</v>
          </cell>
          <cell r="E4382">
            <v>0</v>
          </cell>
          <cell r="F4382">
            <v>0</v>
          </cell>
          <cell r="G4382">
            <v>0</v>
          </cell>
          <cell r="H4382">
            <v>0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  <cell r="AO4382">
            <v>0</v>
          </cell>
          <cell r="AP4382">
            <v>44967.05</v>
          </cell>
          <cell r="AQ4382">
            <v>44967.05</v>
          </cell>
          <cell r="AR4382">
            <v>60908.65</v>
          </cell>
          <cell r="AS4382">
            <v>72469.66</v>
          </cell>
          <cell r="AT4382">
            <v>75494.53</v>
          </cell>
          <cell r="AU4382">
            <v>75494.53</v>
          </cell>
          <cell r="AV4382">
            <v>75494.53</v>
          </cell>
          <cell r="AW4382">
            <v>76651.95</v>
          </cell>
          <cell r="AX4382">
            <v>76651.95</v>
          </cell>
          <cell r="AY4382">
            <v>76651.95</v>
          </cell>
          <cell r="AZ4382">
            <v>83455.19</v>
          </cell>
          <cell r="BA4382">
            <v>23111.48</v>
          </cell>
          <cell r="BB4382">
            <v>23738.85</v>
          </cell>
          <cell r="BC4382">
            <v>61604.99</v>
          </cell>
          <cell r="BD4382">
            <v>0</v>
          </cell>
          <cell r="BE4382">
            <v>0</v>
          </cell>
          <cell r="BF4382">
            <v>0</v>
          </cell>
          <cell r="BG4382">
            <v>0</v>
          </cell>
          <cell r="BH4382">
            <v>0</v>
          </cell>
          <cell r="BI4382">
            <v>0</v>
          </cell>
          <cell r="BJ4382">
            <v>0</v>
          </cell>
          <cell r="BK4382">
            <v>0</v>
          </cell>
          <cell r="BL4382">
            <v>0</v>
          </cell>
        </row>
        <row r="4383">
          <cell r="B4383" t="str">
            <v>3.2.60.05</v>
          </cell>
          <cell r="C4383" t="str">
            <v xml:space="preserve">CONTRIBUICAO SINDICAL PATRONAL                    </v>
          </cell>
          <cell r="D4383">
            <v>4</v>
          </cell>
          <cell r="E4383">
            <v>0</v>
          </cell>
          <cell r="F4383">
            <v>0</v>
          </cell>
          <cell r="G4383">
            <v>0</v>
          </cell>
          <cell r="H4383">
            <v>0</v>
          </cell>
          <cell r="I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  <cell r="Q4383">
            <v>14534.28</v>
          </cell>
          <cell r="R4383">
            <v>14534.28</v>
          </cell>
          <cell r="S4383">
            <v>14534.28</v>
          </cell>
          <cell r="T4383">
            <v>14534.28</v>
          </cell>
          <cell r="U4383">
            <v>14534.28</v>
          </cell>
          <cell r="V4383">
            <v>14534.28</v>
          </cell>
          <cell r="W4383">
            <v>14534.28</v>
          </cell>
          <cell r="X4383">
            <v>14534.28</v>
          </cell>
          <cell r="Y4383">
            <v>15632.08</v>
          </cell>
          <cell r="Z4383">
            <v>15632.08</v>
          </cell>
          <cell r="AA4383">
            <v>15632.08</v>
          </cell>
          <cell r="AB4383">
            <v>9058.92</v>
          </cell>
          <cell r="AC4383">
            <v>1339.1</v>
          </cell>
          <cell r="AD4383">
            <v>1339.1</v>
          </cell>
          <cell r="AE4383">
            <v>1339.1</v>
          </cell>
          <cell r="AF4383">
            <v>1339.1</v>
          </cell>
          <cell r="AG4383">
            <v>1339.1</v>
          </cell>
          <cell r="AH4383">
            <v>1339.1</v>
          </cell>
          <cell r="AI4383">
            <v>1339.1</v>
          </cell>
          <cell r="AJ4383">
            <v>1339.1</v>
          </cell>
          <cell r="AK4383">
            <v>1339.1</v>
          </cell>
          <cell r="AL4383">
            <v>1339.1</v>
          </cell>
          <cell r="AM4383">
            <v>1339.1</v>
          </cell>
          <cell r="AN4383">
            <v>1339.1</v>
          </cell>
          <cell r="AO4383">
            <v>7984.31</v>
          </cell>
          <cell r="AP4383">
            <v>7984.31</v>
          </cell>
          <cell r="AQ4383">
            <v>8175.11</v>
          </cell>
          <cell r="AR4383">
            <v>8175.11</v>
          </cell>
          <cell r="AS4383">
            <v>8175.11</v>
          </cell>
          <cell r="AT4383">
            <v>8175.11</v>
          </cell>
          <cell r="AU4383">
            <v>8175.11</v>
          </cell>
          <cell r="AV4383">
            <v>8175.11</v>
          </cell>
          <cell r="AW4383">
            <v>8175.11</v>
          </cell>
          <cell r="AX4383">
            <v>8175.11</v>
          </cell>
          <cell r="AY4383">
            <v>8175.11</v>
          </cell>
          <cell r="AZ4383">
            <v>8175.11</v>
          </cell>
          <cell r="BA4383">
            <v>0</v>
          </cell>
          <cell r="BB4383">
            <v>0</v>
          </cell>
          <cell r="BC4383">
            <v>0</v>
          </cell>
          <cell r="BD4383">
            <v>0</v>
          </cell>
          <cell r="BE4383">
            <v>0</v>
          </cell>
          <cell r="BF4383">
            <v>0</v>
          </cell>
          <cell r="BG4383">
            <v>0</v>
          </cell>
          <cell r="BH4383">
            <v>0</v>
          </cell>
          <cell r="BI4383">
            <v>0</v>
          </cell>
          <cell r="BJ4383">
            <v>0</v>
          </cell>
          <cell r="BK4383">
            <v>0</v>
          </cell>
          <cell r="BL4383">
            <v>0</v>
          </cell>
        </row>
        <row r="4384">
          <cell r="B4384" t="str">
            <v>3.2.60.05.00001</v>
          </cell>
          <cell r="C4384" t="str">
            <v xml:space="preserve">CONTRIBUICAO SINDICAL PATRONAL                    </v>
          </cell>
          <cell r="D4384">
            <v>5</v>
          </cell>
          <cell r="E4384">
            <v>0</v>
          </cell>
          <cell r="F4384">
            <v>0</v>
          </cell>
          <cell r="G4384">
            <v>0</v>
          </cell>
          <cell r="H4384">
            <v>0</v>
          </cell>
          <cell r="I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  <cell r="AO4384">
            <v>7984.31</v>
          </cell>
          <cell r="AP4384">
            <v>7984.31</v>
          </cell>
          <cell r="AQ4384">
            <v>8175.11</v>
          </cell>
          <cell r="AR4384">
            <v>8175.11</v>
          </cell>
          <cell r="AS4384">
            <v>8175.11</v>
          </cell>
          <cell r="AT4384">
            <v>8175.11</v>
          </cell>
          <cell r="AU4384">
            <v>8175.11</v>
          </cell>
          <cell r="AV4384">
            <v>8175.11</v>
          </cell>
          <cell r="AW4384">
            <v>8175.11</v>
          </cell>
          <cell r="AX4384">
            <v>8175.11</v>
          </cell>
          <cell r="AY4384">
            <v>8175.11</v>
          </cell>
          <cell r="AZ4384">
            <v>8175.11</v>
          </cell>
          <cell r="BA4384">
            <v>0</v>
          </cell>
          <cell r="BB4384">
            <v>0</v>
          </cell>
          <cell r="BC4384">
            <v>0</v>
          </cell>
          <cell r="BD4384">
            <v>0</v>
          </cell>
          <cell r="BE4384">
            <v>0</v>
          </cell>
          <cell r="BF4384">
            <v>0</v>
          </cell>
          <cell r="BG4384">
            <v>0</v>
          </cell>
          <cell r="BH4384">
            <v>0</v>
          </cell>
          <cell r="BI4384">
            <v>0</v>
          </cell>
          <cell r="BJ4384">
            <v>0</v>
          </cell>
          <cell r="BK4384">
            <v>0</v>
          </cell>
          <cell r="BL4384">
            <v>0</v>
          </cell>
        </row>
        <row r="4385">
          <cell r="B4385" t="str">
            <v>3.2.60.06</v>
          </cell>
          <cell r="C4385" t="str">
            <v xml:space="preserve">TAXA LICENCA E FUNCIONAMENTO                      </v>
          </cell>
          <cell r="D4385">
            <v>4</v>
          </cell>
          <cell r="E4385">
            <v>0</v>
          </cell>
          <cell r="F4385">
            <v>0</v>
          </cell>
          <cell r="G4385">
            <v>0</v>
          </cell>
          <cell r="H4385">
            <v>0</v>
          </cell>
          <cell r="I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  <cell r="Q4385">
            <v>1782.2</v>
          </cell>
          <cell r="R4385">
            <v>1903.8</v>
          </cell>
          <cell r="S4385">
            <v>2025.02</v>
          </cell>
          <cell r="T4385">
            <v>4648.97</v>
          </cell>
          <cell r="U4385">
            <v>4854.97</v>
          </cell>
          <cell r="V4385">
            <v>4854.97</v>
          </cell>
          <cell r="W4385">
            <v>5119.32</v>
          </cell>
          <cell r="X4385">
            <v>5272.52</v>
          </cell>
          <cell r="Y4385">
            <v>5323.52</v>
          </cell>
          <cell r="Z4385">
            <v>5823.52</v>
          </cell>
          <cell r="AA4385">
            <v>5823.52</v>
          </cell>
          <cell r="AB4385">
            <v>5886.4</v>
          </cell>
          <cell r="AC4385">
            <v>754.41</v>
          </cell>
          <cell r="AD4385">
            <v>754.41</v>
          </cell>
          <cell r="AE4385">
            <v>1929.51</v>
          </cell>
          <cell r="AF4385">
            <v>5007.07</v>
          </cell>
          <cell r="AG4385">
            <v>5007.07</v>
          </cell>
          <cell r="AH4385">
            <v>8122.44</v>
          </cell>
          <cell r="AI4385">
            <v>8122.44</v>
          </cell>
          <cell r="AJ4385">
            <v>9486.2800000000007</v>
          </cell>
          <cell r="AK4385">
            <v>9486.2800000000007</v>
          </cell>
          <cell r="AL4385">
            <v>9486.2800000000007</v>
          </cell>
          <cell r="AM4385">
            <v>9516.6</v>
          </cell>
          <cell r="AN4385">
            <v>12280.77</v>
          </cell>
          <cell r="AO4385">
            <v>0</v>
          </cell>
          <cell r="AP4385">
            <v>3866.08</v>
          </cell>
          <cell r="AQ4385">
            <v>4196.5</v>
          </cell>
          <cell r="AR4385">
            <v>7774.62</v>
          </cell>
          <cell r="AS4385">
            <v>8557.4</v>
          </cell>
          <cell r="AT4385">
            <v>8557.4</v>
          </cell>
          <cell r="AU4385">
            <v>8557.4</v>
          </cell>
          <cell r="AV4385">
            <v>8557.4</v>
          </cell>
          <cell r="AW4385">
            <v>10057.4</v>
          </cell>
          <cell r="AX4385">
            <v>12608.82</v>
          </cell>
          <cell r="AY4385">
            <v>24427.13</v>
          </cell>
          <cell r="AZ4385">
            <v>24427.13</v>
          </cell>
          <cell r="BA4385">
            <v>6420.33</v>
          </cell>
          <cell r="BB4385">
            <v>6615.27</v>
          </cell>
          <cell r="BC4385">
            <v>8973.58</v>
          </cell>
          <cell r="BD4385">
            <v>0</v>
          </cell>
          <cell r="BE4385">
            <v>0</v>
          </cell>
          <cell r="BF4385">
            <v>0</v>
          </cell>
          <cell r="BG4385">
            <v>0</v>
          </cell>
          <cell r="BH4385">
            <v>0</v>
          </cell>
          <cell r="BI4385">
            <v>0</v>
          </cell>
          <cell r="BJ4385">
            <v>0</v>
          </cell>
          <cell r="BK4385">
            <v>0</v>
          </cell>
          <cell r="BL4385">
            <v>0</v>
          </cell>
        </row>
        <row r="4386">
          <cell r="B4386" t="str">
            <v>3.2.60.06.00001</v>
          </cell>
          <cell r="C4386" t="str">
            <v xml:space="preserve">TAXA LICENCA E FUNCIONAMENTO                      </v>
          </cell>
          <cell r="D4386">
            <v>5</v>
          </cell>
          <cell r="E4386">
            <v>0</v>
          </cell>
          <cell r="F4386">
            <v>0</v>
          </cell>
          <cell r="G4386">
            <v>0</v>
          </cell>
          <cell r="H4386">
            <v>0</v>
          </cell>
          <cell r="I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  <cell r="AO4386">
            <v>0</v>
          </cell>
          <cell r="AP4386">
            <v>3866.08</v>
          </cell>
          <cell r="AQ4386">
            <v>4196.5</v>
          </cell>
          <cell r="AR4386">
            <v>7774.62</v>
          </cell>
          <cell r="AS4386">
            <v>8557.4</v>
          </cell>
          <cell r="AT4386">
            <v>8557.4</v>
          </cell>
          <cell r="AU4386">
            <v>8557.4</v>
          </cell>
          <cell r="AV4386">
            <v>8557.4</v>
          </cell>
          <cell r="AW4386">
            <v>10057.4</v>
          </cell>
          <cell r="AX4386">
            <v>12608.82</v>
          </cell>
          <cell r="AY4386">
            <v>24427.13</v>
          </cell>
          <cell r="AZ4386">
            <v>24427.13</v>
          </cell>
          <cell r="BA4386">
            <v>6420.33</v>
          </cell>
          <cell r="BB4386">
            <v>6615.27</v>
          </cell>
          <cell r="BC4386">
            <v>8973.58</v>
          </cell>
          <cell r="BD4386">
            <v>0</v>
          </cell>
          <cell r="BE4386">
            <v>0</v>
          </cell>
          <cell r="BF4386">
            <v>0</v>
          </cell>
          <cell r="BG4386">
            <v>0</v>
          </cell>
          <cell r="BH4386">
            <v>0</v>
          </cell>
          <cell r="BI4386">
            <v>0</v>
          </cell>
          <cell r="BJ4386">
            <v>0</v>
          </cell>
          <cell r="BK4386">
            <v>0</v>
          </cell>
          <cell r="BL4386">
            <v>0</v>
          </cell>
        </row>
        <row r="4387">
          <cell r="B4387" t="str">
            <v>3.2.60.07</v>
          </cell>
          <cell r="C4387" t="str">
            <v xml:space="preserve">TAXA LICENCIAMENTO AMBIENTAL                      </v>
          </cell>
          <cell r="D4387">
            <v>4</v>
          </cell>
          <cell r="E4387">
            <v>0</v>
          </cell>
          <cell r="F4387">
            <v>0</v>
          </cell>
          <cell r="G4387">
            <v>0</v>
          </cell>
          <cell r="H4387">
            <v>0</v>
          </cell>
          <cell r="I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  <cell r="O4387">
            <v>0</v>
          </cell>
          <cell r="P4387">
            <v>0</v>
          </cell>
          <cell r="Q4387">
            <v>754.21</v>
          </cell>
          <cell r="R4387">
            <v>754.21</v>
          </cell>
          <cell r="S4387">
            <v>2415.71</v>
          </cell>
          <cell r="T4387">
            <v>2415.71</v>
          </cell>
          <cell r="U4387">
            <v>2415.71</v>
          </cell>
          <cell r="V4387">
            <v>9326.7800000000007</v>
          </cell>
          <cell r="W4387">
            <v>14523.33</v>
          </cell>
          <cell r="X4387">
            <v>20962.87</v>
          </cell>
          <cell r="Y4387">
            <v>20962.87</v>
          </cell>
          <cell r="Z4387">
            <v>20962.87</v>
          </cell>
          <cell r="AA4387">
            <v>20962.87</v>
          </cell>
          <cell r="AB4387">
            <v>21348.41</v>
          </cell>
          <cell r="AC4387">
            <v>0</v>
          </cell>
          <cell r="AD4387">
            <v>0</v>
          </cell>
          <cell r="AE4387">
            <v>0</v>
          </cell>
          <cell r="AF4387">
            <v>0</v>
          </cell>
          <cell r="AG4387">
            <v>0</v>
          </cell>
          <cell r="AH4387">
            <v>0</v>
          </cell>
          <cell r="AI4387">
            <v>0</v>
          </cell>
          <cell r="AJ4387">
            <v>0</v>
          </cell>
          <cell r="AK4387">
            <v>0</v>
          </cell>
          <cell r="AL4387">
            <v>0</v>
          </cell>
          <cell r="AM4387">
            <v>0</v>
          </cell>
          <cell r="AN4387">
            <v>0</v>
          </cell>
          <cell r="AO4387">
            <v>0</v>
          </cell>
          <cell r="AP4387">
            <v>1000</v>
          </cell>
          <cell r="AQ4387">
            <v>1450</v>
          </cell>
          <cell r="AR4387">
            <v>1450</v>
          </cell>
          <cell r="AS4387">
            <v>1450</v>
          </cell>
          <cell r="AT4387">
            <v>1900</v>
          </cell>
          <cell r="AU4387">
            <v>1900</v>
          </cell>
          <cell r="AV4387">
            <v>1900</v>
          </cell>
          <cell r="AW4387">
            <v>2350</v>
          </cell>
          <cell r="AX4387">
            <v>2356.8000000000002</v>
          </cell>
          <cell r="AY4387">
            <v>4698.92</v>
          </cell>
          <cell r="AZ4387">
            <v>6858.92</v>
          </cell>
          <cell r="BA4387">
            <v>0</v>
          </cell>
          <cell r="BB4387">
            <v>210.32</v>
          </cell>
          <cell r="BC4387">
            <v>3185.96</v>
          </cell>
          <cell r="BD4387">
            <v>0</v>
          </cell>
          <cell r="BE4387">
            <v>0</v>
          </cell>
          <cell r="BF4387">
            <v>0</v>
          </cell>
          <cell r="BG4387">
            <v>0</v>
          </cell>
          <cell r="BH4387">
            <v>0</v>
          </cell>
          <cell r="BI4387">
            <v>0</v>
          </cell>
          <cell r="BJ4387">
            <v>0</v>
          </cell>
          <cell r="BK4387">
            <v>0</v>
          </cell>
          <cell r="BL4387">
            <v>0</v>
          </cell>
        </row>
        <row r="4388">
          <cell r="B4388" t="str">
            <v>3.2.60.07.00001</v>
          </cell>
          <cell r="C4388" t="str">
            <v xml:space="preserve">TAXA LICENCIAMENTO AMBIENTAL                      </v>
          </cell>
          <cell r="D4388">
            <v>5</v>
          </cell>
          <cell r="E4388">
            <v>0</v>
          </cell>
          <cell r="F4388">
            <v>0</v>
          </cell>
          <cell r="G4388">
            <v>0</v>
          </cell>
          <cell r="H4388">
            <v>0</v>
          </cell>
          <cell r="I4388">
            <v>0</v>
          </cell>
          <cell r="J4388">
            <v>0</v>
          </cell>
          <cell r="K4388">
            <v>0</v>
          </cell>
          <cell r="L4388">
            <v>0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AO4388">
            <v>0</v>
          </cell>
          <cell r="AP4388">
            <v>1000</v>
          </cell>
          <cell r="AQ4388">
            <v>1450</v>
          </cell>
          <cell r="AR4388">
            <v>1450</v>
          </cell>
          <cell r="AS4388">
            <v>1450</v>
          </cell>
          <cell r="AT4388">
            <v>1900</v>
          </cell>
          <cell r="AU4388">
            <v>1900</v>
          </cell>
          <cell r="AV4388">
            <v>1900</v>
          </cell>
          <cell r="AW4388">
            <v>2350</v>
          </cell>
          <cell r="AX4388">
            <v>2356.8000000000002</v>
          </cell>
          <cell r="AY4388">
            <v>4698.92</v>
          </cell>
          <cell r="AZ4388">
            <v>6858.92</v>
          </cell>
          <cell r="BA4388">
            <v>0</v>
          </cell>
          <cell r="BB4388">
            <v>210.32</v>
          </cell>
          <cell r="BC4388">
            <v>3185.96</v>
          </cell>
          <cell r="BD4388">
            <v>0</v>
          </cell>
          <cell r="BE4388">
            <v>0</v>
          </cell>
          <cell r="BF4388">
            <v>0</v>
          </cell>
          <cell r="BG4388">
            <v>0</v>
          </cell>
          <cell r="BH4388">
            <v>0</v>
          </cell>
          <cell r="BI4388">
            <v>0</v>
          </cell>
          <cell r="BJ4388">
            <v>0</v>
          </cell>
          <cell r="BK4388">
            <v>0</v>
          </cell>
          <cell r="BL4388">
            <v>0</v>
          </cell>
        </row>
        <row r="4389">
          <cell r="B4389" t="str">
            <v>3.2.60.08</v>
          </cell>
          <cell r="C4389" t="str">
            <v xml:space="preserve">TAXA INMETRO                                      </v>
          </cell>
          <cell r="D4389">
            <v>4</v>
          </cell>
          <cell r="E4389">
            <v>0</v>
          </cell>
          <cell r="F4389">
            <v>0</v>
          </cell>
          <cell r="G4389">
            <v>0</v>
          </cell>
          <cell r="H4389">
            <v>0</v>
          </cell>
          <cell r="I4389">
            <v>0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  <cell r="O4389">
            <v>0</v>
          </cell>
          <cell r="P4389">
            <v>0</v>
          </cell>
          <cell r="Q4389">
            <v>0</v>
          </cell>
          <cell r="R4389">
            <v>0</v>
          </cell>
          <cell r="S4389">
            <v>0</v>
          </cell>
          <cell r="T4389">
            <v>0</v>
          </cell>
          <cell r="U4389">
            <v>0</v>
          </cell>
          <cell r="V4389">
            <v>0</v>
          </cell>
          <cell r="W4389">
            <v>0</v>
          </cell>
          <cell r="X4389">
            <v>1600.88</v>
          </cell>
          <cell r="Y4389">
            <v>1600.88</v>
          </cell>
          <cell r="Z4389">
            <v>2495.42</v>
          </cell>
          <cell r="AA4389">
            <v>2495.42</v>
          </cell>
          <cell r="AB4389">
            <v>2495.42</v>
          </cell>
          <cell r="AC4389">
            <v>0</v>
          </cell>
          <cell r="AD4389">
            <v>890.54</v>
          </cell>
          <cell r="AE4389">
            <v>1757.38</v>
          </cell>
          <cell r="AF4389">
            <v>3203.38</v>
          </cell>
          <cell r="AG4389">
            <v>3203.38</v>
          </cell>
          <cell r="AH4389">
            <v>4097.92</v>
          </cell>
          <cell r="AI4389">
            <v>4097.92</v>
          </cell>
          <cell r="AJ4389">
            <v>4978.5</v>
          </cell>
          <cell r="AK4389">
            <v>5426.5</v>
          </cell>
          <cell r="AL4389">
            <v>5426.5</v>
          </cell>
          <cell r="AM4389">
            <v>5426.5</v>
          </cell>
          <cell r="AN4389">
            <v>5426.5</v>
          </cell>
          <cell r="AO4389">
            <v>0</v>
          </cell>
          <cell r="AP4389">
            <v>0</v>
          </cell>
          <cell r="AQ4389">
            <v>0</v>
          </cell>
          <cell r="AR4389">
            <v>0</v>
          </cell>
          <cell r="AS4389">
            <v>0</v>
          </cell>
          <cell r="AT4389">
            <v>0</v>
          </cell>
          <cell r="AU4389">
            <v>470.42</v>
          </cell>
          <cell r="AV4389">
            <v>470.42</v>
          </cell>
          <cell r="AW4389">
            <v>647.02</v>
          </cell>
          <cell r="AX4389">
            <v>2214.6</v>
          </cell>
          <cell r="AY4389">
            <v>2214.6</v>
          </cell>
          <cell r="AZ4389">
            <v>2214.6</v>
          </cell>
          <cell r="BA4389">
            <v>0</v>
          </cell>
          <cell r="BB4389">
            <v>0</v>
          </cell>
          <cell r="BC4389">
            <v>1882.53</v>
          </cell>
          <cell r="BD4389">
            <v>0</v>
          </cell>
          <cell r="BE4389">
            <v>0</v>
          </cell>
          <cell r="BF4389">
            <v>0</v>
          </cell>
          <cell r="BG4389">
            <v>0</v>
          </cell>
          <cell r="BH4389">
            <v>0</v>
          </cell>
          <cell r="BI4389">
            <v>0</v>
          </cell>
          <cell r="BJ4389">
            <v>0</v>
          </cell>
          <cell r="BK4389">
            <v>0</v>
          </cell>
          <cell r="BL4389">
            <v>0</v>
          </cell>
        </row>
        <row r="4390">
          <cell r="B4390" t="str">
            <v>3.2.60.08.00001</v>
          </cell>
          <cell r="C4390" t="str">
            <v xml:space="preserve">TAXA INMETRO                                      </v>
          </cell>
          <cell r="D4390">
            <v>5</v>
          </cell>
          <cell r="E4390">
            <v>0</v>
          </cell>
          <cell r="F4390">
            <v>0</v>
          </cell>
          <cell r="G4390">
            <v>0</v>
          </cell>
          <cell r="H4390">
            <v>0</v>
          </cell>
          <cell r="I4390">
            <v>0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  <cell r="O4390">
            <v>0</v>
          </cell>
          <cell r="P4390">
            <v>0</v>
          </cell>
          <cell r="AO4390">
            <v>0</v>
          </cell>
          <cell r="AP4390">
            <v>0</v>
          </cell>
          <cell r="AQ4390">
            <v>0</v>
          </cell>
          <cell r="AR4390">
            <v>0</v>
          </cell>
          <cell r="AS4390">
            <v>0</v>
          </cell>
          <cell r="AT4390">
            <v>0</v>
          </cell>
          <cell r="AU4390">
            <v>470.42</v>
          </cell>
          <cell r="AV4390">
            <v>470.42</v>
          </cell>
          <cell r="AW4390">
            <v>647.02</v>
          </cell>
          <cell r="AX4390">
            <v>2214.6</v>
          </cell>
          <cell r="AY4390">
            <v>2214.6</v>
          </cell>
          <cell r="AZ4390">
            <v>2214.6</v>
          </cell>
          <cell r="BA4390">
            <v>0</v>
          </cell>
          <cell r="BB4390">
            <v>0</v>
          </cell>
          <cell r="BC4390">
            <v>1882.53</v>
          </cell>
          <cell r="BD4390">
            <v>0</v>
          </cell>
          <cell r="BE4390">
            <v>0</v>
          </cell>
          <cell r="BF4390">
            <v>0</v>
          </cell>
          <cell r="BG4390">
            <v>0</v>
          </cell>
          <cell r="BH4390">
            <v>0</v>
          </cell>
          <cell r="BI4390">
            <v>0</v>
          </cell>
          <cell r="BJ4390">
            <v>0</v>
          </cell>
          <cell r="BK4390">
            <v>0</v>
          </cell>
          <cell r="BL4390">
            <v>0</v>
          </cell>
        </row>
        <row r="4391">
          <cell r="B4391" t="str">
            <v>3.2.60.09</v>
          </cell>
          <cell r="C4391" t="str">
            <v xml:space="preserve">IRRF S/ MUTUO                                     </v>
          </cell>
          <cell r="D4391">
            <v>4</v>
          </cell>
          <cell r="E4391">
            <v>0</v>
          </cell>
          <cell r="F4391">
            <v>0</v>
          </cell>
          <cell r="G4391">
            <v>0</v>
          </cell>
          <cell r="H4391">
            <v>0</v>
          </cell>
          <cell r="I4391">
            <v>0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  <cell r="O4391">
            <v>0</v>
          </cell>
          <cell r="P4391">
            <v>0</v>
          </cell>
          <cell r="Q4391">
            <v>56698.06</v>
          </cell>
          <cell r="R4391">
            <v>56698.06</v>
          </cell>
          <cell r="S4391">
            <v>66770.490000000005</v>
          </cell>
          <cell r="T4391">
            <v>66770.490000000005</v>
          </cell>
          <cell r="U4391">
            <v>66770.490000000005</v>
          </cell>
          <cell r="V4391">
            <v>66770.490000000005</v>
          </cell>
          <cell r="W4391">
            <v>66770.490000000005</v>
          </cell>
          <cell r="X4391">
            <v>66770.490000000005</v>
          </cell>
          <cell r="Y4391">
            <v>66770.490000000005</v>
          </cell>
          <cell r="Z4391">
            <v>66770.490000000005</v>
          </cell>
          <cell r="AA4391">
            <v>66770.490000000005</v>
          </cell>
          <cell r="AB4391">
            <v>66770.490000000005</v>
          </cell>
          <cell r="AC4391">
            <v>0</v>
          </cell>
          <cell r="AD4391">
            <v>0</v>
          </cell>
          <cell r="AE4391">
            <v>0</v>
          </cell>
          <cell r="AF4391">
            <v>0</v>
          </cell>
          <cell r="AG4391">
            <v>256.79000000000002</v>
          </cell>
          <cell r="AH4391">
            <v>256.79000000000002</v>
          </cell>
          <cell r="AI4391">
            <v>256.79000000000002</v>
          </cell>
          <cell r="AJ4391">
            <v>256.79000000000002</v>
          </cell>
          <cell r="AK4391">
            <v>256.79000000000002</v>
          </cell>
          <cell r="AL4391">
            <v>256.79000000000002</v>
          </cell>
          <cell r="AM4391">
            <v>530.79</v>
          </cell>
          <cell r="AN4391">
            <v>530.79</v>
          </cell>
          <cell r="AO4391">
            <v>0</v>
          </cell>
          <cell r="AP4391">
            <v>0</v>
          </cell>
          <cell r="AQ4391">
            <v>0</v>
          </cell>
          <cell r="AR4391">
            <v>0</v>
          </cell>
          <cell r="AS4391">
            <v>0</v>
          </cell>
          <cell r="AT4391">
            <v>0</v>
          </cell>
          <cell r="AU4391">
            <v>0</v>
          </cell>
          <cell r="AV4391">
            <v>0</v>
          </cell>
          <cell r="AW4391">
            <v>0</v>
          </cell>
          <cell r="AX4391">
            <v>0</v>
          </cell>
          <cell r="AY4391">
            <v>0</v>
          </cell>
          <cell r="AZ4391">
            <v>0</v>
          </cell>
          <cell r="BA4391">
            <v>0</v>
          </cell>
          <cell r="BB4391">
            <v>0</v>
          </cell>
          <cell r="BC4391">
            <v>0</v>
          </cell>
          <cell r="BD4391">
            <v>0</v>
          </cell>
          <cell r="BE4391">
            <v>0</v>
          </cell>
          <cell r="BF4391">
            <v>0</v>
          </cell>
          <cell r="BG4391">
            <v>0</v>
          </cell>
          <cell r="BH4391">
            <v>0</v>
          </cell>
          <cell r="BI4391">
            <v>0</v>
          </cell>
          <cell r="BJ4391">
            <v>0</v>
          </cell>
          <cell r="BK4391">
            <v>0</v>
          </cell>
          <cell r="BL4391">
            <v>0</v>
          </cell>
        </row>
        <row r="4392">
          <cell r="B4392" t="str">
            <v>3.2.60.09.00001</v>
          </cell>
          <cell r="C4392" t="str">
            <v xml:space="preserve">IRRF S/ MUTUO                                     </v>
          </cell>
          <cell r="D4392">
            <v>5</v>
          </cell>
          <cell r="E4392">
            <v>0</v>
          </cell>
          <cell r="F4392">
            <v>0</v>
          </cell>
          <cell r="G4392">
            <v>0</v>
          </cell>
          <cell r="H4392">
            <v>0</v>
          </cell>
          <cell r="I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  <cell r="O4392">
            <v>0</v>
          </cell>
          <cell r="P4392">
            <v>0</v>
          </cell>
          <cell r="AO4392">
            <v>0</v>
          </cell>
          <cell r="AP4392">
            <v>0</v>
          </cell>
          <cell r="AQ4392">
            <v>0</v>
          </cell>
          <cell r="AR4392">
            <v>0</v>
          </cell>
          <cell r="AS4392">
            <v>0</v>
          </cell>
          <cell r="AT4392">
            <v>0</v>
          </cell>
          <cell r="AU4392">
            <v>0</v>
          </cell>
          <cell r="AV4392">
            <v>0</v>
          </cell>
          <cell r="AW4392">
            <v>0</v>
          </cell>
          <cell r="AX4392">
            <v>0</v>
          </cell>
          <cell r="AY4392">
            <v>0</v>
          </cell>
          <cell r="AZ4392">
            <v>0</v>
          </cell>
          <cell r="BA4392">
            <v>0</v>
          </cell>
          <cell r="BB4392">
            <v>0</v>
          </cell>
          <cell r="BC4392">
            <v>0</v>
          </cell>
          <cell r="BD4392">
            <v>0</v>
          </cell>
          <cell r="BE4392">
            <v>0</v>
          </cell>
          <cell r="BF4392">
            <v>0</v>
          </cell>
          <cell r="BG4392">
            <v>0</v>
          </cell>
          <cell r="BH4392">
            <v>0</v>
          </cell>
          <cell r="BI4392">
            <v>0</v>
          </cell>
          <cell r="BJ4392">
            <v>0</v>
          </cell>
          <cell r="BK4392">
            <v>0</v>
          </cell>
          <cell r="BL4392">
            <v>0</v>
          </cell>
        </row>
        <row r="4393">
          <cell r="B4393" t="str">
            <v>3.2.60.10</v>
          </cell>
          <cell r="C4393" t="str">
            <v xml:space="preserve">IRRF /S REMESSAS DE DIVISAS P/ O EXTERIO          </v>
          </cell>
          <cell r="D4393">
            <v>4</v>
          </cell>
          <cell r="E4393">
            <v>0</v>
          </cell>
          <cell r="F4393">
            <v>0</v>
          </cell>
          <cell r="G4393">
            <v>0</v>
          </cell>
          <cell r="H4393">
            <v>0</v>
          </cell>
          <cell r="I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  <cell r="O4393">
            <v>0</v>
          </cell>
          <cell r="P4393">
            <v>0</v>
          </cell>
          <cell r="Q4393">
            <v>0</v>
          </cell>
          <cell r="R4393">
            <v>0</v>
          </cell>
          <cell r="S4393">
            <v>23746.06</v>
          </cell>
          <cell r="T4393">
            <v>23746.06</v>
          </cell>
          <cell r="U4393">
            <v>24489.7</v>
          </cell>
          <cell r="V4393">
            <v>32376.73</v>
          </cell>
          <cell r="W4393">
            <v>32376.73</v>
          </cell>
          <cell r="X4393">
            <v>27314.560000000001</v>
          </cell>
          <cell r="Y4393">
            <v>60402.86</v>
          </cell>
          <cell r="Z4393">
            <v>87221.1</v>
          </cell>
          <cell r="AA4393">
            <v>87221.1</v>
          </cell>
          <cell r="AB4393">
            <v>87221.1</v>
          </cell>
          <cell r="AC4393">
            <v>0</v>
          </cell>
          <cell r="AD4393">
            <v>0</v>
          </cell>
          <cell r="AE4393">
            <v>17044.68</v>
          </cell>
          <cell r="AF4393">
            <v>17044.68</v>
          </cell>
          <cell r="AG4393">
            <v>26057.57</v>
          </cell>
          <cell r="AH4393">
            <v>27902.3</v>
          </cell>
          <cell r="AI4393">
            <v>74002.87</v>
          </cell>
          <cell r="AJ4393">
            <v>78815.73</v>
          </cell>
          <cell r="AK4393">
            <v>86871.2</v>
          </cell>
          <cell r="AL4393">
            <v>86871.2</v>
          </cell>
          <cell r="AM4393">
            <v>86871.2</v>
          </cell>
          <cell r="AN4393">
            <v>86871.2</v>
          </cell>
          <cell r="AO4393">
            <v>0</v>
          </cell>
          <cell r="AP4393">
            <v>0</v>
          </cell>
          <cell r="AQ4393">
            <v>0</v>
          </cell>
          <cell r="AR4393">
            <v>0</v>
          </cell>
          <cell r="AS4393">
            <v>0</v>
          </cell>
          <cell r="AT4393">
            <v>3406.72</v>
          </cell>
          <cell r="AU4393">
            <v>3459.63</v>
          </cell>
          <cell r="AV4393">
            <v>27994.18</v>
          </cell>
          <cell r="AW4393">
            <v>27994.18</v>
          </cell>
          <cell r="AX4393">
            <v>38085.97</v>
          </cell>
          <cell r="AY4393">
            <v>38085.97</v>
          </cell>
          <cell r="AZ4393">
            <v>38085.97</v>
          </cell>
          <cell r="BA4393">
            <v>116.32</v>
          </cell>
          <cell r="BB4393">
            <v>116.32</v>
          </cell>
          <cell r="BC4393">
            <v>17002.34</v>
          </cell>
          <cell r="BD4393">
            <v>0</v>
          </cell>
          <cell r="BE4393">
            <v>0</v>
          </cell>
          <cell r="BF4393">
            <v>0</v>
          </cell>
          <cell r="BG4393">
            <v>0</v>
          </cell>
          <cell r="BH4393">
            <v>0</v>
          </cell>
          <cell r="BI4393">
            <v>0</v>
          </cell>
          <cell r="BJ4393">
            <v>0</v>
          </cell>
          <cell r="BK4393">
            <v>0</v>
          </cell>
          <cell r="BL4393">
            <v>0</v>
          </cell>
        </row>
        <row r="4394">
          <cell r="B4394" t="str">
            <v>3.2.60.10.00001</v>
          </cell>
          <cell r="C4394" t="str">
            <v xml:space="preserve">IRRF /S REMESSAS DE DIVISAS P/ O EXTERIO          </v>
          </cell>
          <cell r="D4394">
            <v>5</v>
          </cell>
          <cell r="E4394">
            <v>0</v>
          </cell>
          <cell r="F4394">
            <v>0</v>
          </cell>
          <cell r="G4394">
            <v>0</v>
          </cell>
          <cell r="H4394">
            <v>0</v>
          </cell>
          <cell r="I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  <cell r="O4394">
            <v>0</v>
          </cell>
          <cell r="P4394">
            <v>0</v>
          </cell>
          <cell r="AO4394">
            <v>0</v>
          </cell>
          <cell r="AP4394">
            <v>0</v>
          </cell>
          <cell r="AQ4394">
            <v>0</v>
          </cell>
          <cell r="AR4394">
            <v>0</v>
          </cell>
          <cell r="AS4394">
            <v>0</v>
          </cell>
          <cell r="AT4394">
            <v>3406.72</v>
          </cell>
          <cell r="AU4394">
            <v>3459.63</v>
          </cell>
          <cell r="AV4394">
            <v>27994.18</v>
          </cell>
          <cell r="AW4394">
            <v>27994.18</v>
          </cell>
          <cell r="AX4394">
            <v>38085.97</v>
          </cell>
          <cell r="AY4394">
            <v>38085.97</v>
          </cell>
          <cell r="AZ4394">
            <v>38085.97</v>
          </cell>
          <cell r="BA4394">
            <v>116.32</v>
          </cell>
          <cell r="BB4394">
            <v>116.32</v>
          </cell>
          <cell r="BC4394">
            <v>17002.34</v>
          </cell>
          <cell r="BD4394">
            <v>0</v>
          </cell>
          <cell r="BE4394">
            <v>0</v>
          </cell>
          <cell r="BF4394">
            <v>0</v>
          </cell>
          <cell r="BG4394">
            <v>0</v>
          </cell>
          <cell r="BH4394">
            <v>0</v>
          </cell>
          <cell r="BI4394">
            <v>0</v>
          </cell>
          <cell r="BJ4394">
            <v>0</v>
          </cell>
          <cell r="BK4394">
            <v>0</v>
          </cell>
          <cell r="BL4394">
            <v>0</v>
          </cell>
        </row>
        <row r="4395">
          <cell r="B4395" t="str">
            <v>3.2.60.11</v>
          </cell>
          <cell r="C4395" t="str">
            <v xml:space="preserve">IMPOSTOS E TAXAS DIVERSAS                         </v>
          </cell>
          <cell r="D4395">
            <v>4</v>
          </cell>
          <cell r="E4395">
            <v>0</v>
          </cell>
          <cell r="F4395">
            <v>0</v>
          </cell>
          <cell r="G4395">
            <v>0</v>
          </cell>
          <cell r="H4395">
            <v>0</v>
          </cell>
          <cell r="I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77.64</v>
          </cell>
          <cell r="R4395">
            <v>301.63</v>
          </cell>
          <cell r="S4395">
            <v>2393.3200000000002</v>
          </cell>
          <cell r="T4395">
            <v>38077.839999999997</v>
          </cell>
          <cell r="U4395">
            <v>44561.49</v>
          </cell>
          <cell r="V4395">
            <v>44731.69</v>
          </cell>
          <cell r="W4395">
            <v>50989.39</v>
          </cell>
          <cell r="X4395">
            <v>51665</v>
          </cell>
          <cell r="Y4395">
            <v>54992.58</v>
          </cell>
          <cell r="Z4395">
            <v>57325.19</v>
          </cell>
          <cell r="AA4395">
            <v>60664.36</v>
          </cell>
          <cell r="AB4395">
            <v>81520.14</v>
          </cell>
          <cell r="AC4395">
            <v>10769.74</v>
          </cell>
          <cell r="AD4395">
            <v>34393.910000000003</v>
          </cell>
          <cell r="AE4395">
            <v>35432</v>
          </cell>
          <cell r="AF4395">
            <v>36616.79</v>
          </cell>
          <cell r="AG4395">
            <v>38894.519999999997</v>
          </cell>
          <cell r="AH4395">
            <v>38806.76</v>
          </cell>
          <cell r="AI4395">
            <v>47366.13</v>
          </cell>
          <cell r="AJ4395">
            <v>38634.1</v>
          </cell>
          <cell r="AK4395">
            <v>60377.25</v>
          </cell>
          <cell r="AL4395">
            <v>67532.759999999995</v>
          </cell>
          <cell r="AM4395">
            <v>651111.37</v>
          </cell>
          <cell r="AN4395">
            <v>651041.96</v>
          </cell>
          <cell r="AO4395">
            <v>18467.2</v>
          </cell>
          <cell r="AP4395">
            <v>23093.89</v>
          </cell>
          <cell r="AQ4395">
            <v>32739.32</v>
          </cell>
          <cell r="AR4395">
            <v>35418.5</v>
          </cell>
          <cell r="AS4395">
            <v>38893.519999999997</v>
          </cell>
          <cell r="AT4395">
            <v>41765.49</v>
          </cell>
          <cell r="AU4395">
            <v>43788.86</v>
          </cell>
          <cell r="AV4395">
            <v>50618.31</v>
          </cell>
          <cell r="AW4395">
            <v>55979.360000000001</v>
          </cell>
          <cell r="AX4395">
            <v>58024.99</v>
          </cell>
          <cell r="AY4395">
            <v>62339.87</v>
          </cell>
          <cell r="AZ4395">
            <v>62839.82</v>
          </cell>
          <cell r="BA4395">
            <v>6215.6700000000055</v>
          </cell>
          <cell r="BB4395">
            <v>8903.7000000000007</v>
          </cell>
          <cell r="BC4395">
            <v>11995.58</v>
          </cell>
          <cell r="BD4395">
            <v>0</v>
          </cell>
          <cell r="BE4395">
            <v>0</v>
          </cell>
          <cell r="BF4395">
            <v>0</v>
          </cell>
          <cell r="BG4395">
            <v>0</v>
          </cell>
          <cell r="BH4395">
            <v>0</v>
          </cell>
          <cell r="BI4395">
            <v>0</v>
          </cell>
          <cell r="BJ4395">
            <v>0</v>
          </cell>
          <cell r="BK4395">
            <v>0</v>
          </cell>
          <cell r="BL4395">
            <v>0</v>
          </cell>
        </row>
        <row r="4396">
          <cell r="B4396" t="str">
            <v>3.2.60.11.00001</v>
          </cell>
          <cell r="C4396" t="str">
            <v xml:space="preserve">IMPOSTOS E TAXAS DIVERSAS                         </v>
          </cell>
          <cell r="D4396">
            <v>5</v>
          </cell>
          <cell r="E4396">
            <v>0</v>
          </cell>
          <cell r="F4396">
            <v>0</v>
          </cell>
          <cell r="G4396">
            <v>0</v>
          </cell>
          <cell r="H4396">
            <v>0</v>
          </cell>
          <cell r="I4396">
            <v>0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  <cell r="O4396">
            <v>0</v>
          </cell>
          <cell r="P4396">
            <v>0</v>
          </cell>
          <cell r="AO4396">
            <v>18467.2</v>
          </cell>
          <cell r="AP4396">
            <v>23093.89</v>
          </cell>
          <cell r="AQ4396">
            <v>32739.32</v>
          </cell>
          <cell r="AR4396">
            <v>35418.5</v>
          </cell>
          <cell r="AS4396">
            <v>38893.519999999997</v>
          </cell>
          <cell r="AT4396">
            <v>41765.49</v>
          </cell>
          <cell r="AU4396">
            <v>43788.86</v>
          </cell>
          <cell r="AV4396">
            <v>50618.31</v>
          </cell>
          <cell r="AW4396">
            <v>55979.360000000001</v>
          </cell>
          <cell r="AX4396">
            <v>58024.99</v>
          </cell>
          <cell r="AY4396">
            <v>62339.87</v>
          </cell>
          <cell r="AZ4396">
            <v>62839.82</v>
          </cell>
          <cell r="BA4396">
            <v>6215.6700000000055</v>
          </cell>
          <cell r="BB4396">
            <v>8903.7000000000007</v>
          </cell>
          <cell r="BC4396">
            <v>11995.58</v>
          </cell>
          <cell r="BD4396">
            <v>0</v>
          </cell>
          <cell r="BE4396">
            <v>0</v>
          </cell>
          <cell r="BF4396">
            <v>0</v>
          </cell>
          <cell r="BG4396">
            <v>0</v>
          </cell>
          <cell r="BH4396">
            <v>0</v>
          </cell>
          <cell r="BI4396">
            <v>0</v>
          </cell>
          <cell r="BJ4396">
            <v>0</v>
          </cell>
          <cell r="BK4396">
            <v>0</v>
          </cell>
          <cell r="BL4396">
            <v>0</v>
          </cell>
        </row>
        <row r="4397">
          <cell r="B4397" t="str">
            <v>3.2.60.12</v>
          </cell>
          <cell r="C4397" t="str">
            <v xml:space="preserve">MULTAS                                            </v>
          </cell>
          <cell r="D4397">
            <v>4</v>
          </cell>
          <cell r="E4397">
            <v>0</v>
          </cell>
          <cell r="F4397">
            <v>0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AO4397">
            <v>0</v>
          </cell>
          <cell r="AP4397">
            <v>0</v>
          </cell>
          <cell r="AQ4397">
            <v>0</v>
          </cell>
          <cell r="AR4397">
            <v>103.8</v>
          </cell>
          <cell r="AS4397">
            <v>466.33</v>
          </cell>
          <cell r="AT4397">
            <v>4161566.37</v>
          </cell>
          <cell r="AU4397">
            <v>4162325.28</v>
          </cell>
          <cell r="AV4397">
            <v>4162327.97</v>
          </cell>
          <cell r="AW4397">
            <v>4162883.86</v>
          </cell>
          <cell r="AX4397">
            <v>4163389.53</v>
          </cell>
          <cell r="AY4397">
            <v>4180939.76</v>
          </cell>
          <cell r="AZ4397">
            <v>5127484.97</v>
          </cell>
          <cell r="BA4397">
            <v>143.20999999996275</v>
          </cell>
          <cell r="BB4397">
            <v>17011.470000000671</v>
          </cell>
          <cell r="BC4397">
            <v>27621.620000000112</v>
          </cell>
          <cell r="BD4397">
            <v>0</v>
          </cell>
          <cell r="BE4397">
            <v>0</v>
          </cell>
          <cell r="BF4397">
            <v>0</v>
          </cell>
          <cell r="BG4397">
            <v>0</v>
          </cell>
          <cell r="BH4397">
            <v>0</v>
          </cell>
          <cell r="BI4397">
            <v>0</v>
          </cell>
          <cell r="BJ4397">
            <v>0</v>
          </cell>
          <cell r="BK4397">
            <v>0</v>
          </cell>
          <cell r="BL4397">
            <v>0</v>
          </cell>
        </row>
        <row r="4398">
          <cell r="B4398" t="str">
            <v>3.2.60.12.00001</v>
          </cell>
          <cell r="C4398" t="str">
            <v xml:space="preserve">MULTAS                                            </v>
          </cell>
          <cell r="D4398">
            <v>5</v>
          </cell>
          <cell r="E4398">
            <v>0</v>
          </cell>
          <cell r="F4398">
            <v>0</v>
          </cell>
          <cell r="G4398">
            <v>0</v>
          </cell>
          <cell r="H4398">
            <v>0</v>
          </cell>
          <cell r="I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  <cell r="O4398">
            <v>0</v>
          </cell>
          <cell r="P4398">
            <v>0</v>
          </cell>
          <cell r="AO4398">
            <v>0</v>
          </cell>
          <cell r="AP4398">
            <v>0</v>
          </cell>
          <cell r="AQ4398">
            <v>0</v>
          </cell>
          <cell r="AR4398">
            <v>103.8</v>
          </cell>
          <cell r="AS4398">
            <v>466.33</v>
          </cell>
          <cell r="AT4398">
            <v>4161566.37</v>
          </cell>
          <cell r="AU4398">
            <v>4162325.28</v>
          </cell>
          <cell r="AV4398">
            <v>4162327.97</v>
          </cell>
          <cell r="AW4398">
            <v>4162883.86</v>
          </cell>
          <cell r="AX4398">
            <v>4163389.53</v>
          </cell>
          <cell r="AY4398">
            <v>4180939.76</v>
          </cell>
          <cell r="AZ4398">
            <v>5127484.97</v>
          </cell>
          <cell r="BA4398">
            <v>143.20999999996275</v>
          </cell>
          <cell r="BB4398">
            <v>17011.470000000671</v>
          </cell>
          <cell r="BC4398">
            <v>27621.620000000112</v>
          </cell>
          <cell r="BD4398">
            <v>0</v>
          </cell>
          <cell r="BE4398">
            <v>0</v>
          </cell>
          <cell r="BF4398">
            <v>0</v>
          </cell>
          <cell r="BG4398">
            <v>0</v>
          </cell>
          <cell r="BH4398">
            <v>0</v>
          </cell>
          <cell r="BI4398">
            <v>0</v>
          </cell>
          <cell r="BJ4398">
            <v>0</v>
          </cell>
          <cell r="BK4398">
            <v>0</v>
          </cell>
          <cell r="BL4398">
            <v>0</v>
          </cell>
        </row>
        <row r="4399">
          <cell r="A4399">
            <v>73</v>
          </cell>
          <cell r="B4399" t="str">
            <v>3.2.65</v>
          </cell>
          <cell r="C4399" t="str">
            <v xml:space="preserve">RECEITAS COMPLEMENTARES                           </v>
          </cell>
          <cell r="D4399">
            <v>3</v>
          </cell>
          <cell r="E4399">
            <v>0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-69734.509999999995</v>
          </cell>
          <cell r="R4399">
            <v>-72542.899999999994</v>
          </cell>
          <cell r="S4399">
            <v>-51650.86</v>
          </cell>
          <cell r="T4399">
            <v>-235566.67</v>
          </cell>
          <cell r="U4399">
            <v>-892504.72</v>
          </cell>
          <cell r="V4399">
            <v>-893724.72</v>
          </cell>
          <cell r="W4399">
            <v>-898597.99</v>
          </cell>
          <cell r="X4399">
            <v>-929884.13</v>
          </cell>
          <cell r="Y4399">
            <v>-5273465.1399999997</v>
          </cell>
          <cell r="Z4399">
            <v>-5399779.3399999999</v>
          </cell>
          <cell r="AA4399">
            <v>-5971343.0800000001</v>
          </cell>
          <cell r="AB4399">
            <v>-7488744.9800000004</v>
          </cell>
          <cell r="AC4399">
            <v>-7372.08</v>
          </cell>
          <cell r="AD4399">
            <v>-67871.19</v>
          </cell>
          <cell r="AE4399">
            <v>-1575893.91</v>
          </cell>
          <cell r="AF4399">
            <v>-1614243.22</v>
          </cell>
          <cell r="AG4399">
            <v>-1702282.55</v>
          </cell>
          <cell r="AH4399">
            <v>-1737973.59</v>
          </cell>
          <cell r="AI4399">
            <v>-2048837.62</v>
          </cell>
          <cell r="AJ4399">
            <v>-2146490.71</v>
          </cell>
          <cell r="AK4399">
            <v>-2311967.59</v>
          </cell>
          <cell r="AL4399">
            <v>-3069302.11</v>
          </cell>
          <cell r="AM4399">
            <v>-3089429.24</v>
          </cell>
          <cell r="AN4399">
            <v>-9792925.6999999993</v>
          </cell>
          <cell r="AO4399">
            <v>-652311.82999999996</v>
          </cell>
          <cell r="AP4399">
            <v>-922741.7</v>
          </cell>
          <cell r="AQ4399">
            <v>-2198231.75</v>
          </cell>
          <cell r="AR4399">
            <v>-2286699.42</v>
          </cell>
          <cell r="AS4399">
            <v>-2405866.4</v>
          </cell>
          <cell r="AT4399">
            <v>-3246550.28</v>
          </cell>
          <cell r="AU4399">
            <v>-4835141.71</v>
          </cell>
          <cell r="AV4399">
            <v>-5724640.3200000003</v>
          </cell>
          <cell r="AW4399">
            <v>-7571051.6100000003</v>
          </cell>
          <cell r="AX4399">
            <v>-8540186.2100000009</v>
          </cell>
          <cell r="AY4399">
            <v>-10265806.73</v>
          </cell>
          <cell r="AZ4399">
            <v>-11596123</v>
          </cell>
          <cell r="BA4399">
            <v>-589164.09</v>
          </cell>
          <cell r="BB4399">
            <v>-607148.11999999918</v>
          </cell>
          <cell r="BC4399">
            <v>-609186.19999999925</v>
          </cell>
          <cell r="BD4399">
            <v>0</v>
          </cell>
          <cell r="BE4399">
            <v>0</v>
          </cell>
          <cell r="BF4399">
            <v>0</v>
          </cell>
          <cell r="BG4399">
            <v>0</v>
          </cell>
          <cell r="BH4399">
            <v>0</v>
          </cell>
          <cell r="BI4399">
            <v>0</v>
          </cell>
          <cell r="BJ4399">
            <v>0</v>
          </cell>
          <cell r="BK4399">
            <v>0</v>
          </cell>
          <cell r="BL4399">
            <v>0</v>
          </cell>
        </row>
        <row r="4400">
          <cell r="B4400" t="str">
            <v>3.2.65.01</v>
          </cell>
          <cell r="C4400" t="str">
            <v xml:space="preserve">RECEBIMENTO CREDITOS PROV.P.PERDAS                </v>
          </cell>
          <cell r="D4400">
            <v>4</v>
          </cell>
          <cell r="E4400">
            <v>0</v>
          </cell>
          <cell r="F4400">
            <v>0</v>
          </cell>
          <cell r="G4400">
            <v>0</v>
          </cell>
          <cell r="H4400">
            <v>0</v>
          </cell>
          <cell r="I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>
            <v>0</v>
          </cell>
          <cell r="S4400">
            <v>25000</v>
          </cell>
          <cell r="T4400">
            <v>3794.95</v>
          </cell>
          <cell r="U4400">
            <v>-26157.07</v>
          </cell>
          <cell r="V4400">
            <v>-26237.07</v>
          </cell>
          <cell r="W4400">
            <v>-26317.07</v>
          </cell>
          <cell r="X4400">
            <v>-46351.07</v>
          </cell>
          <cell r="Y4400">
            <v>-206053.07</v>
          </cell>
          <cell r="Z4400">
            <v>-206134.07</v>
          </cell>
          <cell r="AA4400">
            <v>-221134.07</v>
          </cell>
          <cell r="AB4400">
            <v>-221134.07</v>
          </cell>
          <cell r="AC4400">
            <v>-6000</v>
          </cell>
          <cell r="AD4400">
            <v>-32000</v>
          </cell>
          <cell r="AE4400">
            <v>-32000</v>
          </cell>
          <cell r="AF4400">
            <v>-66573.460000000006</v>
          </cell>
          <cell r="AG4400">
            <v>-153350.46</v>
          </cell>
          <cell r="AH4400">
            <v>-187160.57</v>
          </cell>
          <cell r="AI4400">
            <v>-205160.57</v>
          </cell>
          <cell r="AJ4400">
            <v>-281527.53000000003</v>
          </cell>
          <cell r="AK4400">
            <v>-321006.94</v>
          </cell>
          <cell r="AL4400">
            <v>-334471.08</v>
          </cell>
          <cell r="AM4400">
            <v>-339804.08</v>
          </cell>
          <cell r="AN4400">
            <v>-346137.08</v>
          </cell>
          <cell r="AO4400">
            <v>-29970.720000000001</v>
          </cell>
          <cell r="AP4400">
            <v>-29970.720000000001</v>
          </cell>
          <cell r="AQ4400">
            <v>-29970.720000000001</v>
          </cell>
          <cell r="AR4400">
            <v>-29970.720000000001</v>
          </cell>
          <cell r="AS4400">
            <v>-72971.66</v>
          </cell>
          <cell r="AT4400">
            <v>-72971.66</v>
          </cell>
          <cell r="AU4400">
            <v>-72971.66</v>
          </cell>
          <cell r="AV4400">
            <v>-72971.66</v>
          </cell>
          <cell r="AW4400">
            <v>-72971.66</v>
          </cell>
          <cell r="AX4400">
            <v>-72971.66</v>
          </cell>
          <cell r="AY4400">
            <v>-72971.66</v>
          </cell>
          <cell r="AZ4400">
            <v>-72971.66</v>
          </cell>
          <cell r="BA4400">
            <v>0</v>
          </cell>
          <cell r="BB4400">
            <v>0</v>
          </cell>
          <cell r="BC4400">
            <v>0</v>
          </cell>
          <cell r="BD4400">
            <v>0</v>
          </cell>
          <cell r="BE4400">
            <v>0</v>
          </cell>
          <cell r="BF4400">
            <v>0</v>
          </cell>
          <cell r="BG4400">
            <v>0</v>
          </cell>
          <cell r="BH4400">
            <v>0</v>
          </cell>
          <cell r="BI4400">
            <v>0</v>
          </cell>
          <cell r="BJ4400">
            <v>0</v>
          </cell>
          <cell r="BK4400">
            <v>0</v>
          </cell>
          <cell r="BL4400">
            <v>0</v>
          </cell>
        </row>
        <row r="4401">
          <cell r="B4401" t="str">
            <v>3.2.65.01.00001</v>
          </cell>
          <cell r="C4401" t="str">
            <v xml:space="preserve">RECEBIMENTO CREDITOS PROV.P.PERDAS                </v>
          </cell>
          <cell r="D4401">
            <v>5</v>
          </cell>
          <cell r="E4401">
            <v>0</v>
          </cell>
          <cell r="F4401">
            <v>0</v>
          </cell>
          <cell r="G4401">
            <v>0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  <cell r="AO4401">
            <v>-29970.720000000001</v>
          </cell>
          <cell r="AP4401">
            <v>-29970.720000000001</v>
          </cell>
          <cell r="AQ4401">
            <v>-29970.720000000001</v>
          </cell>
          <cell r="AR4401">
            <v>-29970.720000000001</v>
          </cell>
          <cell r="AS4401">
            <v>-72971.66</v>
          </cell>
          <cell r="AT4401">
            <v>-72971.66</v>
          </cell>
          <cell r="AU4401">
            <v>-72971.66</v>
          </cell>
          <cell r="AV4401">
            <v>-72971.66</v>
          </cell>
          <cell r="AW4401">
            <v>-72971.66</v>
          </cell>
          <cell r="AX4401">
            <v>-72971.66</v>
          </cell>
          <cell r="AY4401">
            <v>-72971.66</v>
          </cell>
          <cell r="AZ4401">
            <v>-72971.66</v>
          </cell>
          <cell r="BA4401">
            <v>0</v>
          </cell>
          <cell r="BB4401">
            <v>0</v>
          </cell>
          <cell r="BC4401">
            <v>0</v>
          </cell>
          <cell r="BD4401">
            <v>0</v>
          </cell>
          <cell r="BE4401">
            <v>0</v>
          </cell>
          <cell r="BF4401">
            <v>0</v>
          </cell>
          <cell r="BG4401">
            <v>0</v>
          </cell>
          <cell r="BH4401">
            <v>0</v>
          </cell>
          <cell r="BI4401">
            <v>0</v>
          </cell>
          <cell r="BJ4401">
            <v>0</v>
          </cell>
          <cell r="BK4401">
            <v>0</v>
          </cell>
          <cell r="BL4401">
            <v>0</v>
          </cell>
        </row>
        <row r="4402">
          <cell r="B4402" t="str">
            <v>3.2.65.02</v>
          </cell>
          <cell r="C4402" t="str">
            <v xml:space="preserve">DIVIDENDOS                                        </v>
          </cell>
          <cell r="D4402">
            <v>4</v>
          </cell>
          <cell r="E4402">
            <v>0</v>
          </cell>
          <cell r="F4402">
            <v>0</v>
          </cell>
          <cell r="G4402">
            <v>0</v>
          </cell>
          <cell r="H4402">
            <v>0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  <cell r="O4402">
            <v>0</v>
          </cell>
          <cell r="P4402">
            <v>0</v>
          </cell>
          <cell r="Q4402">
            <v>-829.3</v>
          </cell>
          <cell r="R4402">
            <v>-829.3</v>
          </cell>
          <cell r="S4402">
            <v>-829.3</v>
          </cell>
          <cell r="T4402">
            <v>-829.3</v>
          </cell>
          <cell r="U4402">
            <v>-829.3</v>
          </cell>
          <cell r="V4402">
            <v>-829.3</v>
          </cell>
          <cell r="W4402">
            <v>-1399.1</v>
          </cell>
          <cell r="X4402">
            <v>-1399.1</v>
          </cell>
          <cell r="Y4402">
            <v>-1399.1</v>
          </cell>
          <cell r="Z4402">
            <v>-1399.1</v>
          </cell>
          <cell r="AA4402">
            <v>-1399.1</v>
          </cell>
          <cell r="AB4402">
            <v>-1399.1</v>
          </cell>
          <cell r="AC4402">
            <v>0</v>
          </cell>
          <cell r="AD4402">
            <v>0</v>
          </cell>
          <cell r="AE4402">
            <v>0</v>
          </cell>
          <cell r="AF4402">
            <v>0</v>
          </cell>
          <cell r="AG4402">
            <v>0</v>
          </cell>
          <cell r="AH4402">
            <v>0</v>
          </cell>
          <cell r="AI4402">
            <v>0</v>
          </cell>
          <cell r="AJ4402">
            <v>-16461.34</v>
          </cell>
          <cell r="AK4402">
            <v>-16461.34</v>
          </cell>
          <cell r="AL4402">
            <v>-19366.28</v>
          </cell>
          <cell r="AM4402">
            <v>-19366.28</v>
          </cell>
          <cell r="AN4402">
            <v>-19513.18</v>
          </cell>
          <cell r="AO4402">
            <v>-1.75</v>
          </cell>
          <cell r="AP4402">
            <v>-1.75</v>
          </cell>
          <cell r="AQ4402">
            <v>-1.75</v>
          </cell>
          <cell r="AR4402">
            <v>-402.03</v>
          </cell>
          <cell r="AS4402">
            <v>-521.38</v>
          </cell>
          <cell r="AT4402">
            <v>-521.38</v>
          </cell>
          <cell r="AU4402">
            <v>-521.38</v>
          </cell>
          <cell r="AV4402">
            <v>-522.32000000000005</v>
          </cell>
          <cell r="AW4402">
            <v>-522.32000000000005</v>
          </cell>
          <cell r="AX4402">
            <v>-522.32000000000005</v>
          </cell>
          <cell r="AY4402">
            <v>-522.32000000000005</v>
          </cell>
          <cell r="AZ4402">
            <v>-200482.32</v>
          </cell>
          <cell r="BA4402">
            <v>-55.299999999988358</v>
          </cell>
          <cell r="BB4402">
            <v>-55.299999999988358</v>
          </cell>
          <cell r="BC4402">
            <v>-95.380000000004657</v>
          </cell>
          <cell r="BD4402">
            <v>0</v>
          </cell>
          <cell r="BE4402">
            <v>0</v>
          </cell>
          <cell r="BF4402">
            <v>0</v>
          </cell>
          <cell r="BG4402">
            <v>0</v>
          </cell>
          <cell r="BH4402">
            <v>0</v>
          </cell>
          <cell r="BI4402">
            <v>0</v>
          </cell>
          <cell r="BJ4402">
            <v>0</v>
          </cell>
          <cell r="BK4402">
            <v>0</v>
          </cell>
          <cell r="BL4402">
            <v>0</v>
          </cell>
        </row>
        <row r="4403">
          <cell r="B4403" t="str">
            <v>3.2.65.02.00001</v>
          </cell>
          <cell r="C4403" t="str">
            <v xml:space="preserve">DIVIDENDOS                                        </v>
          </cell>
          <cell r="D4403">
            <v>5</v>
          </cell>
          <cell r="E4403">
            <v>0</v>
          </cell>
          <cell r="F4403">
            <v>0</v>
          </cell>
          <cell r="G4403">
            <v>0</v>
          </cell>
          <cell r="H4403">
            <v>0</v>
          </cell>
          <cell r="I4403">
            <v>0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  <cell r="AO4403">
            <v>-1.75</v>
          </cell>
          <cell r="AP4403">
            <v>-1.75</v>
          </cell>
          <cell r="AQ4403">
            <v>-1.75</v>
          </cell>
          <cell r="AR4403">
            <v>-402.03</v>
          </cell>
          <cell r="AS4403">
            <v>-521.38</v>
          </cell>
          <cell r="AT4403">
            <v>-521.38</v>
          </cell>
          <cell r="AU4403">
            <v>-521.38</v>
          </cell>
          <cell r="AV4403">
            <v>-522.32000000000005</v>
          </cell>
          <cell r="AW4403">
            <v>-522.32000000000005</v>
          </cell>
          <cell r="AX4403">
            <v>-522.32000000000005</v>
          </cell>
          <cell r="AY4403">
            <v>-522.32000000000005</v>
          </cell>
          <cell r="AZ4403">
            <v>-200482.32</v>
          </cell>
          <cell r="BA4403">
            <v>-55.299999999988358</v>
          </cell>
          <cell r="BB4403">
            <v>-55.299999999988358</v>
          </cell>
          <cell r="BC4403">
            <v>-95.380000000004657</v>
          </cell>
          <cell r="BD4403">
            <v>0</v>
          </cell>
          <cell r="BE4403">
            <v>0</v>
          </cell>
          <cell r="BF4403">
            <v>0</v>
          </cell>
          <cell r="BG4403">
            <v>0</v>
          </cell>
          <cell r="BH4403">
            <v>0</v>
          </cell>
          <cell r="BI4403">
            <v>0</v>
          </cell>
          <cell r="BJ4403">
            <v>0</v>
          </cell>
          <cell r="BK4403">
            <v>0</v>
          </cell>
          <cell r="BL4403">
            <v>0</v>
          </cell>
        </row>
        <row r="4404">
          <cell r="B4404" t="str">
            <v>3.2.65.03</v>
          </cell>
          <cell r="C4404" t="str">
            <v xml:space="preserve">SUB-ESTADIAS NAVIOS                               </v>
          </cell>
          <cell r="D4404">
            <v>4</v>
          </cell>
          <cell r="E4404">
            <v>0</v>
          </cell>
          <cell r="F4404">
            <v>0</v>
          </cell>
          <cell r="G4404">
            <v>0</v>
          </cell>
          <cell r="H4404">
            <v>0</v>
          </cell>
          <cell r="I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>
            <v>0</v>
          </cell>
          <cell r="S4404">
            <v>0</v>
          </cell>
          <cell r="T4404">
            <v>0</v>
          </cell>
          <cell r="U4404">
            <v>0</v>
          </cell>
          <cell r="V4404">
            <v>0</v>
          </cell>
          <cell r="W4404">
            <v>0</v>
          </cell>
          <cell r="X4404">
            <v>0</v>
          </cell>
          <cell r="Y4404">
            <v>-561588.62</v>
          </cell>
          <cell r="Z4404">
            <v>-584057.68000000005</v>
          </cell>
          <cell r="AA4404">
            <v>-584057.68000000005</v>
          </cell>
          <cell r="AB4404">
            <v>-633079.6</v>
          </cell>
          <cell r="AC4404">
            <v>0</v>
          </cell>
          <cell r="AD4404">
            <v>0</v>
          </cell>
          <cell r="AE4404">
            <v>0</v>
          </cell>
          <cell r="AF4404">
            <v>-367.36</v>
          </cell>
          <cell r="AG4404">
            <v>-367.36</v>
          </cell>
          <cell r="AH4404">
            <v>-367.36</v>
          </cell>
          <cell r="AI4404">
            <v>-2350.7600000000002</v>
          </cell>
          <cell r="AJ4404">
            <v>-2350.7600000000002</v>
          </cell>
          <cell r="AK4404">
            <v>-56199.31</v>
          </cell>
          <cell r="AL4404">
            <v>-67802.960000000006</v>
          </cell>
          <cell r="AM4404">
            <v>-80499.17</v>
          </cell>
          <cell r="AN4404">
            <v>-104894.62</v>
          </cell>
          <cell r="AO4404">
            <v>-79134.44</v>
          </cell>
          <cell r="AP4404">
            <v>-347526.8</v>
          </cell>
          <cell r="AQ4404">
            <v>-437089.46</v>
          </cell>
          <cell r="AR4404">
            <v>-514529.92</v>
          </cell>
          <cell r="AS4404">
            <v>-527391.1</v>
          </cell>
          <cell r="AT4404">
            <v>-580888.44999999995</v>
          </cell>
          <cell r="AU4404">
            <v>-617431.57999999996</v>
          </cell>
          <cell r="AV4404">
            <v>-617431.57999999996</v>
          </cell>
          <cell r="AW4404">
            <v>-629321.36</v>
          </cell>
          <cell r="AX4404">
            <v>-659191.5</v>
          </cell>
          <cell r="AY4404">
            <v>-738883.83</v>
          </cell>
          <cell r="AZ4404">
            <v>-542208.71</v>
          </cell>
          <cell r="BA4404">
            <v>-249.45000000006985</v>
          </cell>
          <cell r="BB4404">
            <v>-8067.1500000000233</v>
          </cell>
          <cell r="BC4404">
            <v>-8067.1500000000233</v>
          </cell>
          <cell r="BD4404">
            <v>0</v>
          </cell>
          <cell r="BE4404">
            <v>0</v>
          </cell>
          <cell r="BF4404">
            <v>0</v>
          </cell>
          <cell r="BG4404">
            <v>0</v>
          </cell>
          <cell r="BH4404">
            <v>0</v>
          </cell>
          <cell r="BI4404">
            <v>0</v>
          </cell>
          <cell r="BJ4404">
            <v>0</v>
          </cell>
          <cell r="BK4404">
            <v>0</v>
          </cell>
          <cell r="BL4404">
            <v>0</v>
          </cell>
        </row>
        <row r="4405">
          <cell r="B4405" t="str">
            <v>3.2.65.03.00001</v>
          </cell>
          <cell r="C4405" t="str">
            <v xml:space="preserve">SUB-ESTADIAS NAVIOS                               </v>
          </cell>
          <cell r="D4405">
            <v>5</v>
          </cell>
          <cell r="E4405">
            <v>0</v>
          </cell>
          <cell r="F4405">
            <v>0</v>
          </cell>
          <cell r="G4405">
            <v>0</v>
          </cell>
          <cell r="H4405">
            <v>0</v>
          </cell>
          <cell r="I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AO4405">
            <v>-79134.44</v>
          </cell>
          <cell r="AP4405">
            <v>-347526.8</v>
          </cell>
          <cell r="AQ4405">
            <v>-437089.46</v>
          </cell>
          <cell r="AR4405">
            <v>-514529.92</v>
          </cell>
          <cell r="AS4405">
            <v>-527391.1</v>
          </cell>
          <cell r="AT4405">
            <v>-580888.44999999995</v>
          </cell>
          <cell r="AU4405">
            <v>-617431.57999999996</v>
          </cell>
          <cell r="AV4405">
            <v>-617431.57999999996</v>
          </cell>
          <cell r="AW4405">
            <v>-629321.36</v>
          </cell>
          <cell r="AX4405">
            <v>-659191.5</v>
          </cell>
          <cell r="AY4405">
            <v>-738883.83</v>
          </cell>
          <cell r="AZ4405">
            <v>-542208.71</v>
          </cell>
          <cell r="BA4405">
            <v>-249.45000000006985</v>
          </cell>
          <cell r="BB4405">
            <v>-8067.1500000000233</v>
          </cell>
          <cell r="BC4405">
            <v>-8067.1500000000233</v>
          </cell>
          <cell r="BD4405">
            <v>0</v>
          </cell>
          <cell r="BE4405">
            <v>0</v>
          </cell>
          <cell r="BF4405">
            <v>0</v>
          </cell>
          <cell r="BG4405">
            <v>0</v>
          </cell>
          <cell r="BH4405">
            <v>0</v>
          </cell>
          <cell r="BI4405">
            <v>0</v>
          </cell>
          <cell r="BJ4405">
            <v>0</v>
          </cell>
          <cell r="BK4405">
            <v>0</v>
          </cell>
          <cell r="BL4405">
            <v>0</v>
          </cell>
        </row>
        <row r="4406">
          <cell r="B4406" t="str">
            <v>3.2.65.04</v>
          </cell>
          <cell r="C4406" t="str">
            <v xml:space="preserve">FUNRES-ICMS                                       </v>
          </cell>
          <cell r="D4406">
            <v>4</v>
          </cell>
          <cell r="E4406">
            <v>0</v>
          </cell>
          <cell r="F4406">
            <v>0</v>
          </cell>
          <cell r="G4406">
            <v>0</v>
          </cell>
          <cell r="H4406">
            <v>0</v>
          </cell>
          <cell r="I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  <cell r="O4406">
            <v>0</v>
          </cell>
          <cell r="P4406">
            <v>0</v>
          </cell>
          <cell r="AO4406">
            <v>0</v>
          </cell>
          <cell r="AP4406">
            <v>0</v>
          </cell>
          <cell r="AQ4406">
            <v>0</v>
          </cell>
          <cell r="AR4406">
            <v>0</v>
          </cell>
          <cell r="AS4406">
            <v>0</v>
          </cell>
          <cell r="AT4406">
            <v>0</v>
          </cell>
          <cell r="AU4406">
            <v>0</v>
          </cell>
          <cell r="AV4406">
            <v>0</v>
          </cell>
          <cell r="AW4406">
            <v>0</v>
          </cell>
          <cell r="AX4406">
            <v>0</v>
          </cell>
          <cell r="AY4406">
            <v>0</v>
          </cell>
          <cell r="AZ4406">
            <v>0</v>
          </cell>
          <cell r="BA4406">
            <v>0</v>
          </cell>
          <cell r="BB4406">
            <v>0</v>
          </cell>
          <cell r="BC4406">
            <v>0</v>
          </cell>
          <cell r="BD4406">
            <v>0</v>
          </cell>
          <cell r="BE4406">
            <v>0</v>
          </cell>
          <cell r="BF4406">
            <v>0</v>
          </cell>
          <cell r="BG4406">
            <v>0</v>
          </cell>
          <cell r="BH4406">
            <v>0</v>
          </cell>
          <cell r="BI4406">
            <v>0</v>
          </cell>
          <cell r="BJ4406">
            <v>0</v>
          </cell>
          <cell r="BK4406">
            <v>0</v>
          </cell>
          <cell r="BL4406">
            <v>0</v>
          </cell>
        </row>
        <row r="4407">
          <cell r="B4407" t="str">
            <v>3.2.65.04.00001</v>
          </cell>
          <cell r="C4407" t="str">
            <v xml:space="preserve">FUNRES-ICMS                                       </v>
          </cell>
          <cell r="D4407">
            <v>5</v>
          </cell>
          <cell r="E4407">
            <v>0</v>
          </cell>
          <cell r="F4407">
            <v>0</v>
          </cell>
          <cell r="G4407">
            <v>0</v>
          </cell>
          <cell r="H4407">
            <v>0</v>
          </cell>
          <cell r="I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AO4407">
            <v>0</v>
          </cell>
          <cell r="AP4407">
            <v>0</v>
          </cell>
          <cell r="AQ4407">
            <v>0</v>
          </cell>
          <cell r="AR4407">
            <v>0</v>
          </cell>
          <cell r="AS4407">
            <v>0</v>
          </cell>
          <cell r="AT4407">
            <v>0</v>
          </cell>
          <cell r="AU4407">
            <v>0</v>
          </cell>
          <cell r="AV4407">
            <v>0</v>
          </cell>
          <cell r="AW4407">
            <v>0</v>
          </cell>
          <cell r="AX4407">
            <v>0</v>
          </cell>
          <cell r="AY4407">
            <v>0</v>
          </cell>
          <cell r="AZ4407">
            <v>0</v>
          </cell>
          <cell r="BA4407">
            <v>0</v>
          </cell>
          <cell r="BB4407">
            <v>0</v>
          </cell>
          <cell r="BC4407">
            <v>0</v>
          </cell>
          <cell r="BD4407">
            <v>0</v>
          </cell>
          <cell r="BE4407">
            <v>0</v>
          </cell>
          <cell r="BF4407">
            <v>0</v>
          </cell>
          <cell r="BG4407">
            <v>0</v>
          </cell>
          <cell r="BH4407">
            <v>0</v>
          </cell>
          <cell r="BI4407">
            <v>0</v>
          </cell>
          <cell r="BJ4407">
            <v>0</v>
          </cell>
          <cell r="BK4407">
            <v>0</v>
          </cell>
          <cell r="BL4407">
            <v>0</v>
          </cell>
        </row>
        <row r="4408">
          <cell r="B4408" t="str">
            <v>3.2.65.05</v>
          </cell>
          <cell r="C4408" t="str">
            <v xml:space="preserve">ALUGUEIS                                          </v>
          </cell>
          <cell r="D4408">
            <v>4</v>
          </cell>
          <cell r="E4408">
            <v>0</v>
          </cell>
          <cell r="F4408">
            <v>0</v>
          </cell>
          <cell r="G4408">
            <v>0</v>
          </cell>
          <cell r="H4408">
            <v>0</v>
          </cell>
          <cell r="I4408">
            <v>0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-8260</v>
          </cell>
          <cell r="R4408">
            <v>-9720</v>
          </cell>
          <cell r="S4408">
            <v>-12060</v>
          </cell>
          <cell r="T4408">
            <v>-15400</v>
          </cell>
          <cell r="U4408">
            <v>-22040</v>
          </cell>
          <cell r="V4408">
            <v>-23020</v>
          </cell>
          <cell r="W4408">
            <v>-25320</v>
          </cell>
          <cell r="X4408">
            <v>-26300</v>
          </cell>
          <cell r="Y4408">
            <v>-32266.18</v>
          </cell>
          <cell r="Z4408">
            <v>-32267.96</v>
          </cell>
          <cell r="AA4408">
            <v>-32269.89</v>
          </cell>
          <cell r="AB4408">
            <v>-51448.82</v>
          </cell>
          <cell r="AC4408">
            <v>-1001.93</v>
          </cell>
          <cell r="AD4408">
            <v>-8714.86</v>
          </cell>
          <cell r="AE4408">
            <v>-11303.79</v>
          </cell>
          <cell r="AF4408">
            <v>-13892.72</v>
          </cell>
          <cell r="AG4408">
            <v>-15005.65</v>
          </cell>
          <cell r="AH4408">
            <v>-16118.58</v>
          </cell>
          <cell r="AI4408">
            <v>-20183.509999999998</v>
          </cell>
          <cell r="AJ4408">
            <v>-21661.439999999999</v>
          </cell>
          <cell r="AK4408">
            <v>-23885.37</v>
          </cell>
          <cell r="AL4408">
            <v>-25394.3</v>
          </cell>
          <cell r="AM4408">
            <v>-26872.42</v>
          </cell>
          <cell r="AN4408">
            <v>-15760.54</v>
          </cell>
          <cell r="AO4408">
            <v>-2688.12</v>
          </cell>
          <cell r="AP4408">
            <v>-3900.24</v>
          </cell>
          <cell r="AQ4408">
            <v>-5112.3599999999997</v>
          </cell>
          <cell r="AR4408">
            <v>-6590.76</v>
          </cell>
          <cell r="AS4408">
            <v>-9279.16</v>
          </cell>
          <cell r="AT4408">
            <v>-11967.56</v>
          </cell>
          <cell r="AU4408">
            <v>-15037.96</v>
          </cell>
          <cell r="AV4408">
            <v>-18108.36</v>
          </cell>
          <cell r="AW4408">
            <v>-21328.76</v>
          </cell>
          <cell r="AX4408">
            <v>-22923.16</v>
          </cell>
          <cell r="AY4408">
            <v>-24517.74</v>
          </cell>
          <cell r="AZ4408">
            <v>-26109.74</v>
          </cell>
          <cell r="BA4408">
            <v>-3218.01</v>
          </cell>
          <cell r="BB4408">
            <v>-8062</v>
          </cell>
          <cell r="BC4408">
            <v>-9654</v>
          </cell>
          <cell r="BD4408">
            <v>0</v>
          </cell>
          <cell r="BE4408">
            <v>0</v>
          </cell>
          <cell r="BF4408">
            <v>0</v>
          </cell>
          <cell r="BG4408">
            <v>0</v>
          </cell>
          <cell r="BH4408">
            <v>0</v>
          </cell>
          <cell r="BI4408">
            <v>0</v>
          </cell>
          <cell r="BJ4408">
            <v>0</v>
          </cell>
          <cell r="BK4408">
            <v>0</v>
          </cell>
          <cell r="BL4408">
            <v>0</v>
          </cell>
        </row>
        <row r="4409">
          <cell r="B4409" t="str">
            <v>3.2.65.05.00001</v>
          </cell>
          <cell r="C4409" t="str">
            <v xml:space="preserve">ALUGUEIS                                          </v>
          </cell>
          <cell r="D4409">
            <v>5</v>
          </cell>
          <cell r="E4409">
            <v>0</v>
          </cell>
          <cell r="F4409">
            <v>0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  <cell r="O4409">
            <v>0</v>
          </cell>
          <cell r="P4409">
            <v>0</v>
          </cell>
          <cell r="AO4409">
            <v>-2688.12</v>
          </cell>
          <cell r="AP4409">
            <v>-3900.24</v>
          </cell>
          <cell r="AQ4409">
            <v>-5112.3599999999997</v>
          </cell>
          <cell r="AR4409">
            <v>-6590.76</v>
          </cell>
          <cell r="AS4409">
            <v>-9279.16</v>
          </cell>
          <cell r="AT4409">
            <v>-11967.56</v>
          </cell>
          <cell r="AU4409">
            <v>-15037.96</v>
          </cell>
          <cell r="AV4409">
            <v>-18108.36</v>
          </cell>
          <cell r="AW4409">
            <v>-21328.76</v>
          </cell>
          <cell r="AX4409">
            <v>-22923.16</v>
          </cell>
          <cell r="AY4409">
            <v>-24517.74</v>
          </cell>
          <cell r="AZ4409">
            <v>-26109.74</v>
          </cell>
          <cell r="BA4409">
            <v>-3218.01</v>
          </cell>
          <cell r="BB4409">
            <v>-8062</v>
          </cell>
          <cell r="BC4409">
            <v>-9654</v>
          </cell>
          <cell r="BD4409">
            <v>0</v>
          </cell>
          <cell r="BE4409">
            <v>0</v>
          </cell>
          <cell r="BF4409">
            <v>0</v>
          </cell>
          <cell r="BG4409">
            <v>0</v>
          </cell>
          <cell r="BH4409">
            <v>0</v>
          </cell>
          <cell r="BI4409">
            <v>0</v>
          </cell>
          <cell r="BJ4409">
            <v>0</v>
          </cell>
          <cell r="BK4409">
            <v>0</v>
          </cell>
          <cell r="BL4409">
            <v>0</v>
          </cell>
        </row>
        <row r="4410">
          <cell r="B4410" t="str">
            <v>3.2.65.06</v>
          </cell>
          <cell r="C4410" t="str">
            <v xml:space="preserve">BONIFICACOES                                      </v>
          </cell>
          <cell r="D4410">
            <v>4</v>
          </cell>
          <cell r="E4410">
            <v>0</v>
          </cell>
          <cell r="F4410">
            <v>0</v>
          </cell>
          <cell r="G4410">
            <v>0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  <cell r="O4410">
            <v>0</v>
          </cell>
          <cell r="P4410">
            <v>0</v>
          </cell>
          <cell r="Q4410">
            <v>-57942.01</v>
          </cell>
          <cell r="R4410">
            <v>-58055.8</v>
          </cell>
          <cell r="S4410">
            <v>-58357.760000000002</v>
          </cell>
          <cell r="T4410">
            <v>-216257.72</v>
          </cell>
          <cell r="U4410">
            <v>-835672.04</v>
          </cell>
          <cell r="V4410">
            <v>-835672.04</v>
          </cell>
          <cell r="W4410">
            <v>-836105.01</v>
          </cell>
          <cell r="X4410">
            <v>-836105.01</v>
          </cell>
          <cell r="Y4410">
            <v>-836105.01</v>
          </cell>
          <cell r="Z4410">
            <v>-847175.86</v>
          </cell>
          <cell r="AA4410">
            <v>-857367.23</v>
          </cell>
          <cell r="AB4410">
            <v>-1960573.8</v>
          </cell>
          <cell r="AC4410">
            <v>-370.15</v>
          </cell>
          <cell r="AD4410">
            <v>-2828.83</v>
          </cell>
          <cell r="AE4410">
            <v>-1444403.4</v>
          </cell>
          <cell r="AF4410">
            <v>-1444403.4</v>
          </cell>
          <cell r="AG4410">
            <v>-1444403.4</v>
          </cell>
          <cell r="AH4410">
            <v>-1444403.4</v>
          </cell>
          <cell r="AI4410">
            <v>-1730314.98</v>
          </cell>
          <cell r="AJ4410">
            <v>-1730558.45</v>
          </cell>
          <cell r="AK4410">
            <v>-1730558.45</v>
          </cell>
          <cell r="AL4410">
            <v>-2457424.39</v>
          </cell>
          <cell r="AM4410">
            <v>-2457424.39</v>
          </cell>
          <cell r="AN4410">
            <v>-9036833.5700000003</v>
          </cell>
          <cell r="AO4410">
            <v>-540304.80000000005</v>
          </cell>
          <cell r="AP4410">
            <v>-540304.80000000005</v>
          </cell>
          <cell r="AQ4410">
            <v>-1712977.07</v>
          </cell>
          <cell r="AR4410">
            <v>-1721176.9</v>
          </cell>
          <cell r="AS4410">
            <v>-1780934.01</v>
          </cell>
          <cell r="AT4410">
            <v>-2565336.15</v>
          </cell>
          <cell r="AU4410">
            <v>-4113466.74</v>
          </cell>
          <cell r="AV4410">
            <v>-4999349.42</v>
          </cell>
          <cell r="AW4410">
            <v>-6829666.25</v>
          </cell>
          <cell r="AX4410">
            <v>-7751487.3099999996</v>
          </cell>
          <cell r="AY4410">
            <v>-9395012.9199999999</v>
          </cell>
          <cell r="AZ4410">
            <v>-10716323.310000001</v>
          </cell>
          <cell r="BA4410">
            <v>-582270.32999999996</v>
          </cell>
          <cell r="BB4410">
            <v>-582270.32999999996</v>
          </cell>
          <cell r="BC4410">
            <v>-582270.32999999996</v>
          </cell>
          <cell r="BD4410">
            <v>0</v>
          </cell>
          <cell r="BE4410">
            <v>0</v>
          </cell>
          <cell r="BF4410">
            <v>0</v>
          </cell>
          <cell r="BG4410">
            <v>0</v>
          </cell>
          <cell r="BH4410">
            <v>0</v>
          </cell>
          <cell r="BI4410">
            <v>0</v>
          </cell>
          <cell r="BJ4410">
            <v>0</v>
          </cell>
          <cell r="BK4410">
            <v>0</v>
          </cell>
          <cell r="BL4410">
            <v>0</v>
          </cell>
        </row>
        <row r="4411">
          <cell r="B4411" t="str">
            <v>3.2.65.06.00001</v>
          </cell>
          <cell r="C4411" t="str">
            <v xml:space="preserve">BONIFICACOES                                      </v>
          </cell>
          <cell r="D4411">
            <v>5</v>
          </cell>
          <cell r="E4411">
            <v>0</v>
          </cell>
          <cell r="F4411">
            <v>0</v>
          </cell>
          <cell r="G4411">
            <v>0</v>
          </cell>
          <cell r="H4411">
            <v>0</v>
          </cell>
          <cell r="I4411">
            <v>0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  <cell r="AO4411">
            <v>-540304.80000000005</v>
          </cell>
          <cell r="AP4411">
            <v>-540304.80000000005</v>
          </cell>
          <cell r="AQ4411">
            <v>-1712977.07</v>
          </cell>
          <cell r="AR4411">
            <v>-1721176.9</v>
          </cell>
          <cell r="AS4411">
            <v>-1780934.01</v>
          </cell>
          <cell r="AT4411">
            <v>-2565336.15</v>
          </cell>
          <cell r="AU4411">
            <v>-4113466.74</v>
          </cell>
          <cell r="AV4411">
            <v>-4999349.42</v>
          </cell>
          <cell r="AW4411">
            <v>-6829666.25</v>
          </cell>
          <cell r="AX4411">
            <v>-7751487.3099999996</v>
          </cell>
          <cell r="AY4411">
            <v>-9395012.9199999999</v>
          </cell>
          <cell r="AZ4411">
            <v>-10716323.310000001</v>
          </cell>
          <cell r="BA4411">
            <v>-582270.32999999996</v>
          </cell>
          <cell r="BB4411">
            <v>-582270.32999999996</v>
          </cell>
          <cell r="BC4411">
            <v>-582270.32999999996</v>
          </cell>
          <cell r="BD4411">
            <v>0</v>
          </cell>
          <cell r="BE4411">
            <v>0</v>
          </cell>
          <cell r="BF4411">
            <v>0</v>
          </cell>
          <cell r="BG4411">
            <v>0</v>
          </cell>
          <cell r="BH4411">
            <v>0</v>
          </cell>
          <cell r="BI4411">
            <v>0</v>
          </cell>
          <cell r="BJ4411">
            <v>0</v>
          </cell>
          <cell r="BK4411">
            <v>0</v>
          </cell>
          <cell r="BL4411">
            <v>0</v>
          </cell>
        </row>
        <row r="4412">
          <cell r="B4412" t="str">
            <v>3.2.65.07</v>
          </cell>
          <cell r="C4412" t="str">
            <v xml:space="preserve">VENDA DE SUCATA                                   </v>
          </cell>
          <cell r="D4412">
            <v>4</v>
          </cell>
          <cell r="E4412">
            <v>0</v>
          </cell>
          <cell r="F4412">
            <v>0</v>
          </cell>
          <cell r="G4412">
            <v>0</v>
          </cell>
          <cell r="H4412">
            <v>0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  <cell r="O4412">
            <v>0</v>
          </cell>
          <cell r="P4412">
            <v>0</v>
          </cell>
          <cell r="Q4412">
            <v>-2703.2</v>
          </cell>
          <cell r="R4412">
            <v>-3937.8</v>
          </cell>
          <cell r="S4412">
            <v>-5403.8</v>
          </cell>
          <cell r="T4412">
            <v>-6874.6</v>
          </cell>
          <cell r="U4412">
            <v>-7806.31</v>
          </cell>
          <cell r="V4412">
            <v>-7966.31</v>
          </cell>
          <cell r="W4412">
            <v>-9456.81</v>
          </cell>
          <cell r="X4412">
            <v>-10007.31</v>
          </cell>
          <cell r="Y4412">
            <v>-11059.21</v>
          </cell>
          <cell r="Z4412">
            <v>-11448.11</v>
          </cell>
          <cell r="AA4412">
            <v>-12023.72</v>
          </cell>
          <cell r="AB4412">
            <v>-12720.82</v>
          </cell>
          <cell r="AC4412">
            <v>0</v>
          </cell>
          <cell r="AD4412">
            <v>-917.42</v>
          </cell>
          <cell r="AE4412">
            <v>-917.42</v>
          </cell>
          <cell r="AF4412">
            <v>-1320.62</v>
          </cell>
          <cell r="AG4412">
            <v>-1470.02</v>
          </cell>
          <cell r="AH4412">
            <v>-2238.02</v>
          </cell>
          <cell r="AI4412">
            <v>-2909.92</v>
          </cell>
          <cell r="AJ4412">
            <v>-3658.28</v>
          </cell>
          <cell r="AK4412">
            <v>-4397.18</v>
          </cell>
          <cell r="AL4412">
            <v>-4721.18</v>
          </cell>
          <cell r="AM4412">
            <v>-5244.18</v>
          </cell>
          <cell r="AN4412">
            <v>-6204.88</v>
          </cell>
          <cell r="AO4412">
            <v>-212</v>
          </cell>
          <cell r="AP4412">
            <v>-1037.3900000000001</v>
          </cell>
          <cell r="AQ4412">
            <v>-1238.3900000000001</v>
          </cell>
          <cell r="AR4412">
            <v>-2187.09</v>
          </cell>
          <cell r="AS4412">
            <v>-2927.09</v>
          </cell>
          <cell r="AT4412">
            <v>-3023.08</v>
          </cell>
          <cell r="AU4412">
            <v>-3628.77</v>
          </cell>
          <cell r="AV4412">
            <v>-4173.3599999999997</v>
          </cell>
          <cell r="AW4412">
            <v>-4552.3599999999997</v>
          </cell>
          <cell r="AX4412">
            <v>-8905.36</v>
          </cell>
          <cell r="AY4412">
            <v>-9713.36</v>
          </cell>
          <cell r="AZ4412">
            <v>-13842.36</v>
          </cell>
          <cell r="BA4412">
            <v>-3371</v>
          </cell>
          <cell r="BB4412">
            <v>-8693.34</v>
          </cell>
          <cell r="BC4412">
            <v>-9099.34</v>
          </cell>
          <cell r="BD4412">
            <v>0</v>
          </cell>
          <cell r="BE4412">
            <v>0</v>
          </cell>
          <cell r="BF4412">
            <v>0</v>
          </cell>
          <cell r="BG4412">
            <v>0</v>
          </cell>
          <cell r="BH4412">
            <v>0</v>
          </cell>
          <cell r="BI4412">
            <v>0</v>
          </cell>
          <cell r="BJ4412">
            <v>0</v>
          </cell>
          <cell r="BK4412">
            <v>0</v>
          </cell>
          <cell r="BL4412">
            <v>0</v>
          </cell>
        </row>
        <row r="4413">
          <cell r="B4413" t="str">
            <v>3.2.65.07.00001</v>
          </cell>
          <cell r="C4413" t="str">
            <v xml:space="preserve">VENDA DE SUCATA                                   </v>
          </cell>
          <cell r="D4413">
            <v>5</v>
          </cell>
          <cell r="E4413">
            <v>0</v>
          </cell>
          <cell r="F4413">
            <v>0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  <cell r="AO4413">
            <v>-212</v>
          </cell>
          <cell r="AP4413">
            <v>-1037.3900000000001</v>
          </cell>
          <cell r="AQ4413">
            <v>-1238.3900000000001</v>
          </cell>
          <cell r="AR4413">
            <v>-2187.09</v>
          </cell>
          <cell r="AS4413">
            <v>-2927.09</v>
          </cell>
          <cell r="AT4413">
            <v>-3023.08</v>
          </cell>
          <cell r="AU4413">
            <v>-3628.77</v>
          </cell>
          <cell r="AV4413">
            <v>-4173.3599999999997</v>
          </cell>
          <cell r="AW4413">
            <v>-4552.3599999999997</v>
          </cell>
          <cell r="AX4413">
            <v>-8905.36</v>
          </cell>
          <cell r="AY4413">
            <v>-9713.36</v>
          </cell>
          <cell r="AZ4413">
            <v>-13842.36</v>
          </cell>
          <cell r="BA4413">
            <v>-3371</v>
          </cell>
          <cell r="BB4413">
            <v>-8693.34</v>
          </cell>
          <cell r="BC4413">
            <v>-9099.34</v>
          </cell>
          <cell r="BD4413">
            <v>0</v>
          </cell>
          <cell r="BE4413">
            <v>0</v>
          </cell>
          <cell r="BF4413">
            <v>0</v>
          </cell>
          <cell r="BG4413">
            <v>0</v>
          </cell>
          <cell r="BH4413">
            <v>0</v>
          </cell>
          <cell r="BI4413">
            <v>0</v>
          </cell>
          <cell r="BJ4413">
            <v>0</v>
          </cell>
          <cell r="BK4413">
            <v>0</v>
          </cell>
          <cell r="BL4413">
            <v>0</v>
          </cell>
        </row>
        <row r="4414">
          <cell r="B4414" t="str">
            <v>3.2.65.08</v>
          </cell>
          <cell r="C4414" t="str">
            <v xml:space="preserve">RECUPERAÃ├O DE SINISTROS                          </v>
          </cell>
          <cell r="D4414">
            <v>4</v>
          </cell>
          <cell r="E4414">
            <v>0</v>
          </cell>
          <cell r="F4414">
            <v>0</v>
          </cell>
          <cell r="G4414">
            <v>0</v>
          </cell>
          <cell r="H4414">
            <v>0</v>
          </cell>
          <cell r="I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  <cell r="Q4414">
            <v>0</v>
          </cell>
          <cell r="R4414">
            <v>0</v>
          </cell>
          <cell r="S4414">
            <v>0</v>
          </cell>
          <cell r="T4414">
            <v>0</v>
          </cell>
          <cell r="U4414">
            <v>0</v>
          </cell>
          <cell r="V4414">
            <v>0</v>
          </cell>
          <cell r="W4414">
            <v>0</v>
          </cell>
          <cell r="X4414">
            <v>-9721.64</v>
          </cell>
          <cell r="Y4414">
            <v>-9721.64</v>
          </cell>
          <cell r="Z4414">
            <v>-12208.04</v>
          </cell>
          <cell r="AA4414">
            <v>-26569.55</v>
          </cell>
          <cell r="AB4414">
            <v>-28516.27</v>
          </cell>
          <cell r="AC4414">
            <v>0</v>
          </cell>
          <cell r="AD4414">
            <v>-23410.080000000002</v>
          </cell>
          <cell r="AE4414">
            <v>-87269.3</v>
          </cell>
          <cell r="AF4414">
            <v>-87685.66</v>
          </cell>
          <cell r="AG4414">
            <v>-87685.66</v>
          </cell>
          <cell r="AH4414">
            <v>-87685.66</v>
          </cell>
          <cell r="AI4414">
            <v>-87917.88</v>
          </cell>
          <cell r="AJ4414">
            <v>-90272.91</v>
          </cell>
          <cell r="AK4414">
            <v>-99115.55</v>
          </cell>
          <cell r="AL4414">
            <v>-99115.55</v>
          </cell>
          <cell r="AM4414">
            <v>-99412.35</v>
          </cell>
          <cell r="AN4414">
            <v>-202775.46</v>
          </cell>
          <cell r="AO4414">
            <v>0</v>
          </cell>
          <cell r="AP4414">
            <v>0</v>
          </cell>
          <cell r="AQ4414">
            <v>-11842</v>
          </cell>
          <cell r="AR4414">
            <v>-11842</v>
          </cell>
          <cell r="AS4414">
            <v>-11842</v>
          </cell>
          <cell r="AT4414">
            <v>-11842</v>
          </cell>
          <cell r="AU4414">
            <v>-12083.62</v>
          </cell>
          <cell r="AV4414">
            <v>-12083.62</v>
          </cell>
          <cell r="AW4414">
            <v>-12688.9</v>
          </cell>
          <cell r="AX4414">
            <v>-24184.9</v>
          </cell>
          <cell r="AY4414">
            <v>-24184.9</v>
          </cell>
          <cell r="AZ4414">
            <v>-24184.9</v>
          </cell>
          <cell r="BA4414">
            <v>0</v>
          </cell>
          <cell r="BB4414">
            <v>0</v>
          </cell>
          <cell r="BC4414">
            <v>0</v>
          </cell>
          <cell r="BD4414">
            <v>0</v>
          </cell>
          <cell r="BE4414">
            <v>0</v>
          </cell>
          <cell r="BF4414">
            <v>0</v>
          </cell>
          <cell r="BG4414">
            <v>0</v>
          </cell>
          <cell r="BH4414">
            <v>0</v>
          </cell>
          <cell r="BI4414">
            <v>0</v>
          </cell>
          <cell r="BJ4414">
            <v>0</v>
          </cell>
          <cell r="BK4414">
            <v>0</v>
          </cell>
          <cell r="BL4414">
            <v>0</v>
          </cell>
        </row>
        <row r="4415">
          <cell r="B4415" t="str">
            <v>3.2.65.08.00001</v>
          </cell>
          <cell r="C4415" t="str">
            <v xml:space="preserve">RECUPERAÃ├O DE SINISTROS                          </v>
          </cell>
          <cell r="D4415">
            <v>5</v>
          </cell>
          <cell r="E4415">
            <v>0</v>
          </cell>
          <cell r="F4415">
            <v>0</v>
          </cell>
          <cell r="G4415">
            <v>0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AO4415">
            <v>0</v>
          </cell>
          <cell r="AP4415">
            <v>0</v>
          </cell>
          <cell r="AQ4415">
            <v>-11842</v>
          </cell>
          <cell r="AR4415">
            <v>-11842</v>
          </cell>
          <cell r="AS4415">
            <v>-11842</v>
          </cell>
          <cell r="AT4415">
            <v>-11842</v>
          </cell>
          <cell r="AU4415">
            <v>-12083.62</v>
          </cell>
          <cell r="AV4415">
            <v>-12083.62</v>
          </cell>
          <cell r="AW4415">
            <v>-12688.9</v>
          </cell>
          <cell r="AX4415">
            <v>-24184.9</v>
          </cell>
          <cell r="AY4415">
            <v>-24184.9</v>
          </cell>
          <cell r="AZ4415">
            <v>-24184.9</v>
          </cell>
          <cell r="BA4415">
            <v>0</v>
          </cell>
          <cell r="BB4415">
            <v>0</v>
          </cell>
          <cell r="BC4415">
            <v>0</v>
          </cell>
          <cell r="BD4415">
            <v>0</v>
          </cell>
          <cell r="BE4415">
            <v>0</v>
          </cell>
          <cell r="BF4415">
            <v>0</v>
          </cell>
          <cell r="BG4415">
            <v>0</v>
          </cell>
          <cell r="BH4415">
            <v>0</v>
          </cell>
          <cell r="BI4415">
            <v>0</v>
          </cell>
          <cell r="BJ4415">
            <v>0</v>
          </cell>
          <cell r="BK4415">
            <v>0</v>
          </cell>
          <cell r="BL4415">
            <v>0</v>
          </cell>
        </row>
        <row r="4416">
          <cell r="B4416" t="str">
            <v>3.2.65.09</v>
          </cell>
          <cell r="C4416" t="str">
            <v xml:space="preserve">Recuperacao de Pis Lei compl.7/70                 </v>
          </cell>
          <cell r="D4416">
            <v>4</v>
          </cell>
          <cell r="E4416">
            <v>0</v>
          </cell>
          <cell r="F4416">
            <v>0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  <cell r="Q4416">
            <v>0</v>
          </cell>
          <cell r="R4416">
            <v>0</v>
          </cell>
          <cell r="S4416">
            <v>0</v>
          </cell>
          <cell r="T4416">
            <v>0</v>
          </cell>
          <cell r="U4416">
            <v>0</v>
          </cell>
          <cell r="V4416">
            <v>0</v>
          </cell>
          <cell r="W4416">
            <v>0</v>
          </cell>
          <cell r="X4416">
            <v>0</v>
          </cell>
          <cell r="Y4416">
            <v>0</v>
          </cell>
          <cell r="Z4416">
            <v>0</v>
          </cell>
          <cell r="AA4416">
            <v>0</v>
          </cell>
          <cell r="AB4416">
            <v>-4579872.5</v>
          </cell>
          <cell r="AC4416">
            <v>0</v>
          </cell>
          <cell r="AD4416">
            <v>0</v>
          </cell>
          <cell r="AE4416">
            <v>0</v>
          </cell>
          <cell r="AF4416">
            <v>0</v>
          </cell>
          <cell r="AG4416">
            <v>0</v>
          </cell>
          <cell r="AH4416">
            <v>0</v>
          </cell>
          <cell r="AI4416">
            <v>0</v>
          </cell>
          <cell r="AJ4416">
            <v>0</v>
          </cell>
          <cell r="AK4416">
            <v>-23.94</v>
          </cell>
          <cell r="AL4416">
            <v>-686.86</v>
          </cell>
          <cell r="AM4416">
            <v>-486.86</v>
          </cell>
          <cell r="AN4416">
            <v>-486.86</v>
          </cell>
          <cell r="AO4416">
            <v>0</v>
          </cell>
          <cell r="AP4416">
            <v>0</v>
          </cell>
          <cell r="AQ4416">
            <v>0</v>
          </cell>
          <cell r="AR4416">
            <v>0</v>
          </cell>
          <cell r="AS4416">
            <v>0</v>
          </cell>
          <cell r="AT4416">
            <v>0</v>
          </cell>
          <cell r="AU4416">
            <v>0</v>
          </cell>
          <cell r="AV4416">
            <v>0</v>
          </cell>
          <cell r="AW4416">
            <v>0</v>
          </cell>
          <cell r="AX4416">
            <v>0</v>
          </cell>
          <cell r="AY4416">
            <v>0</v>
          </cell>
          <cell r="AZ4416">
            <v>0</v>
          </cell>
          <cell r="BA4416">
            <v>0</v>
          </cell>
          <cell r="BB4416">
            <v>0</v>
          </cell>
          <cell r="BC4416">
            <v>0</v>
          </cell>
          <cell r="BD4416">
            <v>0</v>
          </cell>
          <cell r="BE4416">
            <v>0</v>
          </cell>
          <cell r="BF4416">
            <v>0</v>
          </cell>
          <cell r="BG4416">
            <v>0</v>
          </cell>
          <cell r="BH4416">
            <v>0</v>
          </cell>
          <cell r="BI4416">
            <v>0</v>
          </cell>
          <cell r="BJ4416">
            <v>0</v>
          </cell>
          <cell r="BK4416">
            <v>0</v>
          </cell>
          <cell r="BL4416">
            <v>0</v>
          </cell>
        </row>
        <row r="4417">
          <cell r="B4417" t="str">
            <v>3.2.65.09.00001</v>
          </cell>
          <cell r="C4417" t="str">
            <v xml:space="preserve">Recuperacao de Pis Lei compl.7/70                 </v>
          </cell>
          <cell r="D4417">
            <v>5</v>
          </cell>
          <cell r="E4417">
            <v>0</v>
          </cell>
          <cell r="F4417">
            <v>0</v>
          </cell>
          <cell r="G4417">
            <v>0</v>
          </cell>
          <cell r="H4417">
            <v>0</v>
          </cell>
          <cell r="I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  <cell r="AO4417">
            <v>0</v>
          </cell>
          <cell r="AP4417">
            <v>0</v>
          </cell>
          <cell r="AQ4417">
            <v>0</v>
          </cell>
          <cell r="AR4417">
            <v>0</v>
          </cell>
          <cell r="AS4417">
            <v>0</v>
          </cell>
          <cell r="AT4417">
            <v>0</v>
          </cell>
          <cell r="AU4417">
            <v>0</v>
          </cell>
          <cell r="AV4417">
            <v>0</v>
          </cell>
          <cell r="AW4417">
            <v>0</v>
          </cell>
          <cell r="AX4417">
            <v>0</v>
          </cell>
          <cell r="AY4417">
            <v>0</v>
          </cell>
          <cell r="AZ4417">
            <v>0</v>
          </cell>
          <cell r="BA4417">
            <v>0</v>
          </cell>
          <cell r="BB4417">
            <v>0</v>
          </cell>
          <cell r="BC4417">
            <v>0</v>
          </cell>
          <cell r="BD4417">
            <v>0</v>
          </cell>
          <cell r="BE4417">
            <v>0</v>
          </cell>
          <cell r="BF4417">
            <v>0</v>
          </cell>
          <cell r="BG4417">
            <v>0</v>
          </cell>
          <cell r="BH4417">
            <v>0</v>
          </cell>
          <cell r="BI4417">
            <v>0</v>
          </cell>
          <cell r="BJ4417">
            <v>0</v>
          </cell>
          <cell r="BK4417">
            <v>0</v>
          </cell>
          <cell r="BL4417">
            <v>0</v>
          </cell>
        </row>
        <row r="4418">
          <cell r="B4418" t="str">
            <v>3.2.65.10</v>
          </cell>
          <cell r="C4418" t="str">
            <v>RECUPERACAO DE INSS</v>
          </cell>
          <cell r="D4418">
            <v>4</v>
          </cell>
          <cell r="E4418">
            <v>0</v>
          </cell>
          <cell r="F4418">
            <v>0</v>
          </cell>
          <cell r="G4418">
            <v>0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  <cell r="O4418">
            <v>0</v>
          </cell>
          <cell r="P4418">
            <v>0</v>
          </cell>
          <cell r="Q4418">
            <v>0</v>
          </cell>
          <cell r="R4418">
            <v>0</v>
          </cell>
          <cell r="S4418">
            <v>0</v>
          </cell>
          <cell r="T4418">
            <v>0</v>
          </cell>
          <cell r="U4418">
            <v>0</v>
          </cell>
          <cell r="V4418">
            <v>0</v>
          </cell>
          <cell r="W4418">
            <v>0</v>
          </cell>
          <cell r="X4418">
            <v>0</v>
          </cell>
          <cell r="Y4418">
            <v>0</v>
          </cell>
          <cell r="Z4418">
            <v>0</v>
          </cell>
          <cell r="AA4418">
            <v>0</v>
          </cell>
          <cell r="AB4418">
            <v>0</v>
          </cell>
          <cell r="AC4418">
            <v>0</v>
          </cell>
          <cell r="AD4418">
            <v>0</v>
          </cell>
          <cell r="AE4418">
            <v>0</v>
          </cell>
          <cell r="AF4418">
            <v>0</v>
          </cell>
          <cell r="AG4418">
            <v>0</v>
          </cell>
          <cell r="AH4418">
            <v>0</v>
          </cell>
          <cell r="AI4418">
            <v>0</v>
          </cell>
          <cell r="AJ4418">
            <v>0</v>
          </cell>
          <cell r="AK4418">
            <v>-60319.51</v>
          </cell>
          <cell r="AL4418">
            <v>-60319.51</v>
          </cell>
          <cell r="AM4418">
            <v>-60319.51</v>
          </cell>
          <cell r="AN4418">
            <v>-60319.51</v>
          </cell>
          <cell r="BA4418">
            <v>0</v>
          </cell>
          <cell r="BB4418">
            <v>0</v>
          </cell>
          <cell r="BC4418">
            <v>0</v>
          </cell>
          <cell r="BD4418">
            <v>0</v>
          </cell>
          <cell r="BE4418">
            <v>0</v>
          </cell>
          <cell r="BF4418">
            <v>0</v>
          </cell>
          <cell r="BG4418">
            <v>0</v>
          </cell>
          <cell r="BH4418">
            <v>0</v>
          </cell>
          <cell r="BI4418">
            <v>0</v>
          </cell>
          <cell r="BJ4418">
            <v>0</v>
          </cell>
          <cell r="BK4418">
            <v>0</v>
          </cell>
          <cell r="BL4418">
            <v>0</v>
          </cell>
        </row>
        <row r="4419">
          <cell r="A4419">
            <v>74</v>
          </cell>
          <cell r="B4419" t="str">
            <v>3.3</v>
          </cell>
          <cell r="C4419" t="str">
            <v xml:space="preserve">RESULTADO NAO OPERACIONAL                         </v>
          </cell>
          <cell r="D4419">
            <v>2</v>
          </cell>
          <cell r="E4419">
            <v>0</v>
          </cell>
          <cell r="F4419">
            <v>0</v>
          </cell>
          <cell r="G4419">
            <v>0</v>
          </cell>
          <cell r="H4419">
            <v>0</v>
          </cell>
          <cell r="I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-98650</v>
          </cell>
          <cell r="R4419">
            <v>-98650</v>
          </cell>
          <cell r="S4419">
            <v>-98650</v>
          </cell>
          <cell r="T4419">
            <v>-150150</v>
          </cell>
          <cell r="U4419">
            <v>-181950</v>
          </cell>
          <cell r="V4419">
            <v>-261219</v>
          </cell>
          <cell r="W4419">
            <v>-327385</v>
          </cell>
          <cell r="X4419">
            <v>-337785</v>
          </cell>
          <cell r="Y4419">
            <v>1015071.82</v>
          </cell>
          <cell r="Z4419">
            <v>-22021.07</v>
          </cell>
          <cell r="AA4419">
            <v>-22021.07</v>
          </cell>
          <cell r="AB4419">
            <v>-1890498.07</v>
          </cell>
          <cell r="AC4419">
            <v>10320.74</v>
          </cell>
          <cell r="AD4419">
            <v>43810.74</v>
          </cell>
          <cell r="AE4419">
            <v>43685.74</v>
          </cell>
          <cell r="AF4419">
            <v>37576.1</v>
          </cell>
          <cell r="AG4419">
            <v>48528.75</v>
          </cell>
          <cell r="AH4419">
            <v>48500.95</v>
          </cell>
          <cell r="AI4419">
            <v>43234.400000000001</v>
          </cell>
          <cell r="AJ4419">
            <v>35667.519999999997</v>
          </cell>
          <cell r="AK4419">
            <v>1531946.11</v>
          </cell>
          <cell r="AL4419">
            <v>-2569207.23</v>
          </cell>
          <cell r="AM4419">
            <v>-11165374.640000001</v>
          </cell>
          <cell r="AN4419">
            <v>-17856967.98</v>
          </cell>
          <cell r="AO4419">
            <v>10343.950000000001</v>
          </cell>
          <cell r="AP4419">
            <v>-23411307.859999999</v>
          </cell>
          <cell r="AQ4419">
            <v>-25422838.25</v>
          </cell>
          <cell r="AR4419">
            <v>-26134843.859999999</v>
          </cell>
          <cell r="AS4419">
            <v>-26725704.800000001</v>
          </cell>
          <cell r="AT4419">
            <v>-27116049.960000001</v>
          </cell>
          <cell r="AU4419">
            <v>-27428545.620000001</v>
          </cell>
          <cell r="AV4419">
            <v>-27656956.120000001</v>
          </cell>
          <cell r="AW4419">
            <v>-27928238.760000002</v>
          </cell>
          <cell r="AX4419">
            <v>-28063475.559999999</v>
          </cell>
          <cell r="AY4419">
            <v>-28027737.300000001</v>
          </cell>
          <cell r="AZ4419">
            <v>-28144821.079999998</v>
          </cell>
          <cell r="BA4419">
            <v>33386.319999996573</v>
          </cell>
          <cell r="BB4419">
            <v>45053.719999998808</v>
          </cell>
          <cell r="BC4419">
            <v>47210.14999999851</v>
          </cell>
          <cell r="BD4419">
            <v>0</v>
          </cell>
          <cell r="BE4419">
            <v>0</v>
          </cell>
          <cell r="BF4419">
            <v>0</v>
          </cell>
          <cell r="BG4419">
            <v>0</v>
          </cell>
          <cell r="BH4419">
            <v>0</v>
          </cell>
          <cell r="BI4419">
            <v>0</v>
          </cell>
          <cell r="BJ4419">
            <v>0</v>
          </cell>
          <cell r="BK4419">
            <v>0</v>
          </cell>
          <cell r="BL4419">
            <v>0</v>
          </cell>
        </row>
        <row r="4420">
          <cell r="B4420" t="str">
            <v>3.3.01</v>
          </cell>
          <cell r="C4420" t="str">
            <v xml:space="preserve">RECEITAS(LIQ)DESPS.NAO OPERACIONAIS               </v>
          </cell>
          <cell r="D4420">
            <v>3</v>
          </cell>
          <cell r="E4420">
            <v>0</v>
          </cell>
          <cell r="F4420">
            <v>0</v>
          </cell>
          <cell r="G4420">
            <v>0</v>
          </cell>
          <cell r="H4420">
            <v>0</v>
          </cell>
          <cell r="I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  <cell r="Q4420">
            <v>-98650</v>
          </cell>
          <cell r="R4420">
            <v>-98650</v>
          </cell>
          <cell r="S4420">
            <v>-98650</v>
          </cell>
          <cell r="T4420">
            <v>-150150</v>
          </cell>
          <cell r="U4420">
            <v>-181950</v>
          </cell>
          <cell r="V4420">
            <v>-261219</v>
          </cell>
          <cell r="W4420">
            <v>-327385</v>
          </cell>
          <cell r="X4420">
            <v>-337785</v>
          </cell>
          <cell r="Y4420">
            <v>1015071.82</v>
          </cell>
          <cell r="Z4420">
            <v>-22021.07</v>
          </cell>
          <cell r="AA4420">
            <v>-22021.07</v>
          </cell>
          <cell r="AB4420">
            <v>-1890498.07</v>
          </cell>
          <cell r="AC4420">
            <v>10320.74</v>
          </cell>
          <cell r="AD4420">
            <v>43810.74</v>
          </cell>
          <cell r="AE4420">
            <v>43685.74</v>
          </cell>
          <cell r="AF4420">
            <v>37576.1</v>
          </cell>
          <cell r="AG4420">
            <v>48528.75</v>
          </cell>
          <cell r="AH4420">
            <v>48500.95</v>
          </cell>
          <cell r="AI4420">
            <v>43234.400000000001</v>
          </cell>
          <cell r="AJ4420">
            <v>35667.519999999997</v>
          </cell>
          <cell r="AK4420">
            <v>1531946.11</v>
          </cell>
          <cell r="AL4420">
            <v>-2569207.23</v>
          </cell>
          <cell r="AM4420">
            <v>-11165374.640000001</v>
          </cell>
          <cell r="AN4420">
            <v>-17856967.98</v>
          </cell>
          <cell r="AO4420">
            <v>10343.950000000001</v>
          </cell>
          <cell r="AP4420">
            <v>-23411307.859999999</v>
          </cell>
          <cell r="AQ4420">
            <v>-25422838.25</v>
          </cell>
          <cell r="AR4420">
            <v>-26134843.859999999</v>
          </cell>
          <cell r="AS4420">
            <v>-26725704.800000001</v>
          </cell>
          <cell r="AT4420">
            <v>-27116049.960000001</v>
          </cell>
          <cell r="AU4420">
            <v>-27428545.620000001</v>
          </cell>
          <cell r="AV4420">
            <v>-27656956.120000001</v>
          </cell>
          <cell r="AW4420">
            <v>-27928238.760000002</v>
          </cell>
          <cell r="AX4420">
            <v>-28063475.559999999</v>
          </cell>
          <cell r="AY4420">
            <v>-28027737.300000001</v>
          </cell>
          <cell r="AZ4420">
            <v>-28144821.079999998</v>
          </cell>
          <cell r="BA4420">
            <v>33386.319999996573</v>
          </cell>
          <cell r="BB4420">
            <v>45053.719999998808</v>
          </cell>
          <cell r="BC4420">
            <v>47210.14999999851</v>
          </cell>
          <cell r="BD4420">
            <v>0</v>
          </cell>
          <cell r="BE4420">
            <v>0</v>
          </cell>
          <cell r="BF4420">
            <v>0</v>
          </cell>
          <cell r="BG4420">
            <v>0</v>
          </cell>
          <cell r="BH4420">
            <v>0</v>
          </cell>
          <cell r="BI4420">
            <v>0</v>
          </cell>
          <cell r="BJ4420">
            <v>0</v>
          </cell>
          <cell r="BK4420">
            <v>0</v>
          </cell>
          <cell r="BL4420">
            <v>0</v>
          </cell>
        </row>
        <row r="4421">
          <cell r="B4421" t="str">
            <v>3.3.01.01</v>
          </cell>
          <cell r="C4421" t="str">
            <v xml:space="preserve">GANHOS S/VENDAS PERMANENTES                       </v>
          </cell>
          <cell r="D4421">
            <v>4</v>
          </cell>
          <cell r="E4421">
            <v>0</v>
          </cell>
          <cell r="F4421">
            <v>0</v>
          </cell>
          <cell r="G4421">
            <v>0</v>
          </cell>
          <cell r="H4421">
            <v>0</v>
          </cell>
          <cell r="I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  <cell r="O4421">
            <v>0</v>
          </cell>
          <cell r="P4421">
            <v>0</v>
          </cell>
          <cell r="Q4421">
            <v>-98650</v>
          </cell>
          <cell r="R4421">
            <v>-98650</v>
          </cell>
          <cell r="S4421">
            <v>-98650</v>
          </cell>
          <cell r="T4421">
            <v>-150150</v>
          </cell>
          <cell r="U4421">
            <v>-181950</v>
          </cell>
          <cell r="V4421">
            <v>-261219</v>
          </cell>
          <cell r="W4421">
            <v>-327385</v>
          </cell>
          <cell r="X4421">
            <v>-339785</v>
          </cell>
          <cell r="Y4421">
            <v>-339785</v>
          </cell>
          <cell r="Z4421">
            <v>-1376877.89</v>
          </cell>
          <cell r="AA4421">
            <v>-1376877.89</v>
          </cell>
          <cell r="AB4421">
            <v>-1377277.89</v>
          </cell>
          <cell r="AC4421">
            <v>0</v>
          </cell>
          <cell r="AD4421">
            <v>0</v>
          </cell>
          <cell r="AE4421">
            <v>0</v>
          </cell>
          <cell r="AF4421">
            <v>0</v>
          </cell>
          <cell r="AG4421">
            <v>0</v>
          </cell>
          <cell r="AH4421">
            <v>0</v>
          </cell>
          <cell r="AI4421">
            <v>0</v>
          </cell>
          <cell r="AJ4421">
            <v>0</v>
          </cell>
          <cell r="AK4421">
            <v>0</v>
          </cell>
          <cell r="AL4421">
            <v>0</v>
          </cell>
          <cell r="AM4421">
            <v>0</v>
          </cell>
          <cell r="AN4421">
            <v>0</v>
          </cell>
          <cell r="AO4421">
            <v>-4656.05</v>
          </cell>
          <cell r="AP4421">
            <v>-9467.7999999999993</v>
          </cell>
          <cell r="AQ4421">
            <v>-38676.83</v>
          </cell>
          <cell r="AR4421">
            <v>-86508.94</v>
          </cell>
          <cell r="AS4421">
            <v>-92434.05</v>
          </cell>
          <cell r="AT4421">
            <v>-98277.38</v>
          </cell>
          <cell r="AU4421">
            <v>-100217.71</v>
          </cell>
          <cell r="AV4421">
            <v>-102403.48</v>
          </cell>
          <cell r="AW4421">
            <v>-111403.48</v>
          </cell>
          <cell r="AX4421">
            <v>-111403.48</v>
          </cell>
          <cell r="AY4421">
            <v>-111403.48</v>
          </cell>
          <cell r="AZ4421">
            <v>-267154.52</v>
          </cell>
          <cell r="BA4421">
            <v>0</v>
          </cell>
          <cell r="BB4421">
            <v>0</v>
          </cell>
          <cell r="BC4421">
            <v>0</v>
          </cell>
          <cell r="BD4421">
            <v>0</v>
          </cell>
          <cell r="BE4421">
            <v>0</v>
          </cell>
          <cell r="BF4421">
            <v>0</v>
          </cell>
          <cell r="BG4421">
            <v>0</v>
          </cell>
          <cell r="BH4421">
            <v>0</v>
          </cell>
          <cell r="BI4421">
            <v>0</v>
          </cell>
          <cell r="BJ4421">
            <v>0</v>
          </cell>
          <cell r="BK4421">
            <v>0</v>
          </cell>
          <cell r="BL4421">
            <v>0</v>
          </cell>
        </row>
        <row r="4422">
          <cell r="B4422" t="str">
            <v>3.3.01.01.00001</v>
          </cell>
          <cell r="C4422" t="str">
            <v xml:space="preserve">GANHOS S/VENDAS PERMANENTES                       </v>
          </cell>
          <cell r="D4422">
            <v>5</v>
          </cell>
          <cell r="E4422">
            <v>0</v>
          </cell>
          <cell r="F4422">
            <v>0</v>
          </cell>
          <cell r="G4422">
            <v>0</v>
          </cell>
          <cell r="H4422">
            <v>0</v>
          </cell>
          <cell r="I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  <cell r="AO4422">
            <v>-4656.05</v>
          </cell>
          <cell r="AP4422">
            <v>-9467.7999999999993</v>
          </cell>
          <cell r="AQ4422">
            <v>-38676.83</v>
          </cell>
          <cell r="AR4422">
            <v>-86508.94</v>
          </cell>
          <cell r="AS4422">
            <v>-92434.05</v>
          </cell>
          <cell r="AT4422">
            <v>-98277.38</v>
          </cell>
          <cell r="AU4422">
            <v>-100217.71</v>
          </cell>
          <cell r="AV4422">
            <v>-102403.48</v>
          </cell>
          <cell r="AW4422">
            <v>-111403.48</v>
          </cell>
          <cell r="AX4422">
            <v>-111403.48</v>
          </cell>
          <cell r="AY4422">
            <v>-111403.48</v>
          </cell>
          <cell r="AZ4422">
            <v>-267154.52</v>
          </cell>
          <cell r="BA4422">
            <v>0</v>
          </cell>
          <cell r="BB4422">
            <v>0</v>
          </cell>
          <cell r="BC4422">
            <v>0</v>
          </cell>
          <cell r="BD4422">
            <v>0</v>
          </cell>
          <cell r="BE4422">
            <v>0</v>
          </cell>
          <cell r="BF4422">
            <v>0</v>
          </cell>
          <cell r="BG4422">
            <v>0</v>
          </cell>
          <cell r="BH4422">
            <v>0</v>
          </cell>
          <cell r="BI4422">
            <v>0</v>
          </cell>
          <cell r="BJ4422">
            <v>0</v>
          </cell>
          <cell r="BK4422">
            <v>0</v>
          </cell>
          <cell r="BL4422">
            <v>0</v>
          </cell>
        </row>
        <row r="4423">
          <cell r="B4423" t="str">
            <v>3.3.01.02</v>
          </cell>
          <cell r="C4423" t="str">
            <v xml:space="preserve">(-) PERDAS S/VENDA PERMANENTES                    </v>
          </cell>
          <cell r="D4423">
            <v>4</v>
          </cell>
          <cell r="E4423">
            <v>0</v>
          </cell>
          <cell r="F4423">
            <v>0</v>
          </cell>
          <cell r="G4423">
            <v>0</v>
          </cell>
          <cell r="H4423">
            <v>0</v>
          </cell>
          <cell r="I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  <cell r="Q4423">
            <v>0</v>
          </cell>
          <cell r="R4423">
            <v>0</v>
          </cell>
          <cell r="S4423">
            <v>0</v>
          </cell>
          <cell r="T4423">
            <v>0</v>
          </cell>
          <cell r="U4423">
            <v>0</v>
          </cell>
          <cell r="V4423">
            <v>0</v>
          </cell>
          <cell r="W4423">
            <v>0</v>
          </cell>
          <cell r="X4423">
            <v>2000</v>
          </cell>
          <cell r="Y4423">
            <v>229161.11</v>
          </cell>
          <cell r="Z4423">
            <v>229161.11</v>
          </cell>
          <cell r="AA4423">
            <v>229161.11</v>
          </cell>
          <cell r="AB4423">
            <v>229161.11</v>
          </cell>
          <cell r="AC4423">
            <v>0</v>
          </cell>
          <cell r="AD4423">
            <v>0</v>
          </cell>
          <cell r="AE4423">
            <v>0</v>
          </cell>
          <cell r="AF4423">
            <v>0</v>
          </cell>
          <cell r="AG4423">
            <v>0</v>
          </cell>
          <cell r="AH4423">
            <v>0</v>
          </cell>
          <cell r="AI4423">
            <v>0</v>
          </cell>
          <cell r="AJ4423">
            <v>0</v>
          </cell>
          <cell r="AK4423">
            <v>0</v>
          </cell>
          <cell r="AL4423">
            <v>0</v>
          </cell>
          <cell r="AM4423">
            <v>0</v>
          </cell>
          <cell r="AN4423">
            <v>0</v>
          </cell>
          <cell r="AO4423">
            <v>0</v>
          </cell>
          <cell r="AP4423">
            <v>0</v>
          </cell>
          <cell r="AQ4423">
            <v>24695</v>
          </cell>
          <cell r="AR4423">
            <v>24695</v>
          </cell>
          <cell r="AS4423">
            <v>23593.79</v>
          </cell>
          <cell r="AT4423">
            <v>23593.79</v>
          </cell>
          <cell r="AU4423">
            <v>32283.33</v>
          </cell>
          <cell r="AV4423">
            <v>32283.33</v>
          </cell>
          <cell r="AW4423">
            <v>32283.33</v>
          </cell>
          <cell r="AX4423">
            <v>32628.99</v>
          </cell>
          <cell r="AY4423">
            <v>32628.99</v>
          </cell>
          <cell r="AZ4423">
            <v>32628.99</v>
          </cell>
          <cell r="BA4423">
            <v>0</v>
          </cell>
          <cell r="BB4423">
            <v>0</v>
          </cell>
          <cell r="BC4423">
            <v>0</v>
          </cell>
          <cell r="BD4423">
            <v>0</v>
          </cell>
          <cell r="BE4423">
            <v>0</v>
          </cell>
          <cell r="BF4423">
            <v>0</v>
          </cell>
          <cell r="BG4423">
            <v>0</v>
          </cell>
          <cell r="BH4423">
            <v>0</v>
          </cell>
          <cell r="BI4423">
            <v>0</v>
          </cell>
          <cell r="BJ4423">
            <v>0</v>
          </cell>
          <cell r="BK4423">
            <v>0</v>
          </cell>
          <cell r="BL4423">
            <v>0</v>
          </cell>
        </row>
        <row r="4424">
          <cell r="B4424" t="str">
            <v>3.3.01.02.00001</v>
          </cell>
          <cell r="C4424" t="str">
            <v xml:space="preserve">(-) PERDAS S/VENDA PERMANENTES                    </v>
          </cell>
          <cell r="D4424">
            <v>5</v>
          </cell>
          <cell r="E4424">
            <v>0</v>
          </cell>
          <cell r="F4424">
            <v>0</v>
          </cell>
          <cell r="G4424">
            <v>0</v>
          </cell>
          <cell r="H4424">
            <v>0</v>
          </cell>
          <cell r="I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  <cell r="O4424">
            <v>0</v>
          </cell>
          <cell r="P4424">
            <v>0</v>
          </cell>
          <cell r="AO4424">
            <v>0</v>
          </cell>
          <cell r="AP4424">
            <v>0</v>
          </cell>
          <cell r="AQ4424">
            <v>24695</v>
          </cell>
          <cell r="AR4424">
            <v>24695</v>
          </cell>
          <cell r="AS4424">
            <v>23593.79</v>
          </cell>
          <cell r="AT4424">
            <v>23593.79</v>
          </cell>
          <cell r="AU4424">
            <v>32283.33</v>
          </cell>
          <cell r="AV4424">
            <v>32283.33</v>
          </cell>
          <cell r="AW4424">
            <v>32283.33</v>
          </cell>
          <cell r="AX4424">
            <v>32628.99</v>
          </cell>
          <cell r="AY4424">
            <v>32628.99</v>
          </cell>
          <cell r="AZ4424">
            <v>32628.99</v>
          </cell>
          <cell r="BA4424">
            <v>0</v>
          </cell>
          <cell r="BB4424">
            <v>0</v>
          </cell>
          <cell r="BC4424">
            <v>0</v>
          </cell>
          <cell r="BD4424">
            <v>0</v>
          </cell>
          <cell r="BE4424">
            <v>0</v>
          </cell>
          <cell r="BF4424">
            <v>0</v>
          </cell>
          <cell r="BG4424">
            <v>0</v>
          </cell>
          <cell r="BH4424">
            <v>0</v>
          </cell>
          <cell r="BI4424">
            <v>0</v>
          </cell>
          <cell r="BJ4424">
            <v>0</v>
          </cell>
          <cell r="BK4424">
            <v>0</v>
          </cell>
          <cell r="BL4424">
            <v>0</v>
          </cell>
        </row>
        <row r="4425">
          <cell r="B4425" t="str">
            <v>3.3.01.03</v>
          </cell>
          <cell r="C4425" t="str">
            <v xml:space="preserve">(-) PROVISAO P/ PERDA S/ INVESTIMENTOS            </v>
          </cell>
          <cell r="D4425">
            <v>4</v>
          </cell>
          <cell r="E4425">
            <v>0</v>
          </cell>
          <cell r="F4425">
            <v>0</v>
          </cell>
          <cell r="G4425">
            <v>0</v>
          </cell>
          <cell r="H4425">
            <v>0</v>
          </cell>
          <cell r="I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  <cell r="O4425">
            <v>0</v>
          </cell>
          <cell r="P4425">
            <v>0</v>
          </cell>
          <cell r="Q4425">
            <v>0</v>
          </cell>
          <cell r="R4425">
            <v>0</v>
          </cell>
          <cell r="S4425">
            <v>0</v>
          </cell>
          <cell r="T4425">
            <v>0</v>
          </cell>
          <cell r="U4425">
            <v>0</v>
          </cell>
          <cell r="V4425">
            <v>0</v>
          </cell>
          <cell r="W4425">
            <v>0</v>
          </cell>
          <cell r="X4425">
            <v>0</v>
          </cell>
          <cell r="Y4425">
            <v>1125695.71</v>
          </cell>
          <cell r="Z4425">
            <v>1125695.71</v>
          </cell>
          <cell r="AA4425">
            <v>1125695.71</v>
          </cell>
          <cell r="AB4425">
            <v>438695.71</v>
          </cell>
          <cell r="AC4425">
            <v>0</v>
          </cell>
          <cell r="AD4425">
            <v>0</v>
          </cell>
          <cell r="AE4425">
            <v>0</v>
          </cell>
          <cell r="AF4425">
            <v>0</v>
          </cell>
          <cell r="AG4425">
            <v>0</v>
          </cell>
          <cell r="AH4425">
            <v>0</v>
          </cell>
          <cell r="AI4425">
            <v>0</v>
          </cell>
          <cell r="AJ4425">
            <v>0</v>
          </cell>
          <cell r="AK4425">
            <v>0</v>
          </cell>
          <cell r="AL4425">
            <v>0</v>
          </cell>
          <cell r="AM4425">
            <v>0</v>
          </cell>
          <cell r="AN4425">
            <v>103352</v>
          </cell>
          <cell r="AO4425">
            <v>0</v>
          </cell>
          <cell r="AP4425">
            <v>0</v>
          </cell>
          <cell r="AQ4425">
            <v>0</v>
          </cell>
          <cell r="AR4425">
            <v>0</v>
          </cell>
          <cell r="AS4425">
            <v>0</v>
          </cell>
          <cell r="AT4425">
            <v>0</v>
          </cell>
          <cell r="AU4425">
            <v>0</v>
          </cell>
          <cell r="AV4425">
            <v>0</v>
          </cell>
          <cell r="AW4425">
            <v>0</v>
          </cell>
          <cell r="AX4425">
            <v>0</v>
          </cell>
          <cell r="AY4425">
            <v>0</v>
          </cell>
          <cell r="AZ4425">
            <v>0</v>
          </cell>
          <cell r="BA4425">
            <v>0</v>
          </cell>
          <cell r="BB4425">
            <v>0</v>
          </cell>
          <cell r="BC4425">
            <v>0</v>
          </cell>
          <cell r="BD4425">
            <v>0</v>
          </cell>
          <cell r="BE4425">
            <v>0</v>
          </cell>
          <cell r="BF4425">
            <v>0</v>
          </cell>
          <cell r="BG4425">
            <v>0</v>
          </cell>
          <cell r="BH4425">
            <v>0</v>
          </cell>
          <cell r="BI4425">
            <v>0</v>
          </cell>
          <cell r="BJ4425">
            <v>0</v>
          </cell>
          <cell r="BK4425">
            <v>0</v>
          </cell>
          <cell r="BL4425">
            <v>0</v>
          </cell>
        </row>
        <row r="4426">
          <cell r="B4426" t="str">
            <v>3.3.01.03.00001</v>
          </cell>
          <cell r="C4426" t="str">
            <v xml:space="preserve">(-) PROVISAO P/ PERDA S/ INVESTIMENTOS            </v>
          </cell>
          <cell r="D4426">
            <v>5</v>
          </cell>
          <cell r="E4426">
            <v>0</v>
          </cell>
          <cell r="F4426">
            <v>0</v>
          </cell>
          <cell r="G4426">
            <v>0</v>
          </cell>
          <cell r="H4426">
            <v>0</v>
          </cell>
          <cell r="I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  <cell r="O4426">
            <v>0</v>
          </cell>
          <cell r="P4426">
            <v>0</v>
          </cell>
          <cell r="AO4426">
            <v>0</v>
          </cell>
          <cell r="AP4426">
            <v>0</v>
          </cell>
          <cell r="AQ4426">
            <v>0</v>
          </cell>
          <cell r="AR4426">
            <v>0</v>
          </cell>
          <cell r="AS4426">
            <v>0</v>
          </cell>
          <cell r="AT4426">
            <v>0</v>
          </cell>
          <cell r="AU4426">
            <v>0</v>
          </cell>
          <cell r="AV4426">
            <v>0</v>
          </cell>
          <cell r="AW4426">
            <v>0</v>
          </cell>
          <cell r="AX4426">
            <v>0</v>
          </cell>
          <cell r="AY4426">
            <v>0</v>
          </cell>
          <cell r="AZ4426">
            <v>0</v>
          </cell>
          <cell r="BA4426">
            <v>0</v>
          </cell>
          <cell r="BB4426">
            <v>0</v>
          </cell>
          <cell r="BC4426">
            <v>0</v>
          </cell>
          <cell r="BD4426">
            <v>0</v>
          </cell>
          <cell r="BE4426">
            <v>0</v>
          </cell>
          <cell r="BF4426">
            <v>0</v>
          </cell>
          <cell r="BG4426">
            <v>0</v>
          </cell>
          <cell r="BH4426">
            <v>0</v>
          </cell>
          <cell r="BI4426">
            <v>0</v>
          </cell>
          <cell r="BJ4426">
            <v>0</v>
          </cell>
          <cell r="BK4426">
            <v>0</v>
          </cell>
          <cell r="BL4426">
            <v>0</v>
          </cell>
        </row>
        <row r="4427">
          <cell r="B4427" t="str">
            <v>3.3.01.04</v>
          </cell>
          <cell r="C4427" t="str">
            <v xml:space="preserve">RESULTADO EQUIVALENCIA PATRIMONIAL                </v>
          </cell>
          <cell r="D4427">
            <v>4</v>
          </cell>
          <cell r="E4427">
            <v>0</v>
          </cell>
          <cell r="F4427">
            <v>0</v>
          </cell>
          <cell r="G4427">
            <v>0</v>
          </cell>
          <cell r="H4427">
            <v>0</v>
          </cell>
          <cell r="I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  <cell r="O4427">
            <v>0</v>
          </cell>
          <cell r="P4427">
            <v>0</v>
          </cell>
          <cell r="AO4427">
            <v>0</v>
          </cell>
          <cell r="AP4427">
            <v>0</v>
          </cell>
          <cell r="AQ4427">
            <v>0</v>
          </cell>
          <cell r="AR4427">
            <v>0</v>
          </cell>
          <cell r="AS4427">
            <v>0</v>
          </cell>
          <cell r="AT4427">
            <v>0</v>
          </cell>
          <cell r="AU4427">
            <v>0</v>
          </cell>
          <cell r="AV4427">
            <v>0</v>
          </cell>
          <cell r="AW4427">
            <v>0</v>
          </cell>
          <cell r="AX4427">
            <v>0</v>
          </cell>
          <cell r="AY4427">
            <v>0</v>
          </cell>
          <cell r="AZ4427">
            <v>0</v>
          </cell>
          <cell r="BA4427">
            <v>0</v>
          </cell>
          <cell r="BB4427">
            <v>0</v>
          </cell>
          <cell r="BC4427">
            <v>0</v>
          </cell>
          <cell r="BD4427">
            <v>0</v>
          </cell>
          <cell r="BE4427">
            <v>0</v>
          </cell>
          <cell r="BF4427">
            <v>0</v>
          </cell>
          <cell r="BG4427">
            <v>0</v>
          </cell>
          <cell r="BH4427">
            <v>0</v>
          </cell>
          <cell r="BI4427">
            <v>0</v>
          </cell>
          <cell r="BJ4427">
            <v>0</v>
          </cell>
          <cell r="BK4427">
            <v>0</v>
          </cell>
          <cell r="BL4427">
            <v>0</v>
          </cell>
        </row>
        <row r="4428">
          <cell r="B4428" t="str">
            <v>3.3.01.04.00001</v>
          </cell>
          <cell r="C4428" t="str">
            <v xml:space="preserve">RESULTADO EQUIVALENCIA PATRIMONIAL                </v>
          </cell>
          <cell r="D4428">
            <v>5</v>
          </cell>
          <cell r="E4428">
            <v>0</v>
          </cell>
          <cell r="F4428">
            <v>0</v>
          </cell>
          <cell r="G4428">
            <v>0</v>
          </cell>
          <cell r="H4428">
            <v>0</v>
          </cell>
          <cell r="I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AO4428">
            <v>0</v>
          </cell>
          <cell r="AP4428">
            <v>0</v>
          </cell>
          <cell r="AQ4428">
            <v>0</v>
          </cell>
          <cell r="AR4428">
            <v>0</v>
          </cell>
          <cell r="AS4428">
            <v>0</v>
          </cell>
          <cell r="AT4428">
            <v>0</v>
          </cell>
          <cell r="AU4428">
            <v>0</v>
          </cell>
          <cell r="AV4428">
            <v>0</v>
          </cell>
          <cell r="AW4428">
            <v>0</v>
          </cell>
          <cell r="AX4428">
            <v>0</v>
          </cell>
          <cell r="AY4428">
            <v>0</v>
          </cell>
          <cell r="AZ4428">
            <v>0</v>
          </cell>
          <cell r="BA4428">
            <v>0</v>
          </cell>
          <cell r="BB4428">
            <v>0</v>
          </cell>
          <cell r="BC4428">
            <v>0</v>
          </cell>
          <cell r="BD4428">
            <v>0</v>
          </cell>
          <cell r="BE4428">
            <v>0</v>
          </cell>
          <cell r="BF4428">
            <v>0</v>
          </cell>
          <cell r="BG4428">
            <v>0</v>
          </cell>
          <cell r="BH4428">
            <v>0</v>
          </cell>
          <cell r="BI4428">
            <v>0</v>
          </cell>
          <cell r="BJ4428">
            <v>0</v>
          </cell>
          <cell r="BK4428">
            <v>0</v>
          </cell>
          <cell r="BL4428">
            <v>0</v>
          </cell>
        </row>
        <row r="4429">
          <cell r="B4429" t="str">
            <v>3.3.01.05</v>
          </cell>
          <cell r="C4429" t="str">
            <v xml:space="preserve">REVERSAO DE PROV.P/PERDAS S/INVESTIMENT.          </v>
          </cell>
          <cell r="D4429">
            <v>4</v>
          </cell>
          <cell r="E4429">
            <v>0</v>
          </cell>
          <cell r="F4429">
            <v>0</v>
          </cell>
          <cell r="G4429">
            <v>0</v>
          </cell>
          <cell r="H4429">
            <v>0</v>
          </cell>
          <cell r="I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  <cell r="O4429">
            <v>0</v>
          </cell>
          <cell r="P4429">
            <v>0</v>
          </cell>
          <cell r="AO4429">
            <v>0</v>
          </cell>
          <cell r="AP4429">
            <v>0</v>
          </cell>
          <cell r="AQ4429">
            <v>0</v>
          </cell>
          <cell r="AR4429">
            <v>0</v>
          </cell>
          <cell r="AS4429">
            <v>0</v>
          </cell>
          <cell r="AT4429">
            <v>0</v>
          </cell>
          <cell r="AU4429">
            <v>0</v>
          </cell>
          <cell r="AV4429">
            <v>0</v>
          </cell>
          <cell r="AW4429">
            <v>0</v>
          </cell>
          <cell r="AX4429">
            <v>0</v>
          </cell>
          <cell r="AY4429">
            <v>0</v>
          </cell>
          <cell r="AZ4429">
            <v>0</v>
          </cell>
          <cell r="BA4429">
            <v>0</v>
          </cell>
          <cell r="BB4429">
            <v>0</v>
          </cell>
          <cell r="BC4429">
            <v>0</v>
          </cell>
          <cell r="BD4429">
            <v>0</v>
          </cell>
          <cell r="BE4429">
            <v>0</v>
          </cell>
          <cell r="BF4429">
            <v>0</v>
          </cell>
          <cell r="BG4429">
            <v>0</v>
          </cell>
          <cell r="BH4429">
            <v>0</v>
          </cell>
          <cell r="BI4429">
            <v>0</v>
          </cell>
          <cell r="BJ4429">
            <v>0</v>
          </cell>
          <cell r="BK4429">
            <v>0</v>
          </cell>
          <cell r="BL4429">
            <v>0</v>
          </cell>
        </row>
        <row r="4430">
          <cell r="B4430" t="str">
            <v>3.3.01.05.00001</v>
          </cell>
          <cell r="C4430" t="str">
            <v xml:space="preserve">REVERSAO DE PROV.P/PERDAS S/INVESTIMENT.          </v>
          </cell>
          <cell r="D4430">
            <v>5</v>
          </cell>
          <cell r="E4430">
            <v>0</v>
          </cell>
          <cell r="F4430">
            <v>0</v>
          </cell>
          <cell r="G4430">
            <v>0</v>
          </cell>
          <cell r="H4430">
            <v>0</v>
          </cell>
          <cell r="I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  <cell r="AO4430">
            <v>0</v>
          </cell>
          <cell r="AP4430">
            <v>0</v>
          </cell>
          <cell r="AQ4430">
            <v>0</v>
          </cell>
          <cell r="AR4430">
            <v>0</v>
          </cell>
          <cell r="AS4430">
            <v>0</v>
          </cell>
          <cell r="AT4430">
            <v>0</v>
          </cell>
          <cell r="AU4430">
            <v>0</v>
          </cell>
          <cell r="AV4430">
            <v>0</v>
          </cell>
          <cell r="AW4430">
            <v>0</v>
          </cell>
          <cell r="AX4430">
            <v>0</v>
          </cell>
          <cell r="AY4430">
            <v>0</v>
          </cell>
          <cell r="AZ4430">
            <v>0</v>
          </cell>
          <cell r="BA4430">
            <v>0</v>
          </cell>
          <cell r="BB4430">
            <v>0</v>
          </cell>
          <cell r="BC4430">
            <v>0</v>
          </cell>
          <cell r="BD4430">
            <v>0</v>
          </cell>
          <cell r="BE4430">
            <v>0</v>
          </cell>
          <cell r="BF4430">
            <v>0</v>
          </cell>
          <cell r="BG4430">
            <v>0</v>
          </cell>
          <cell r="BH4430">
            <v>0</v>
          </cell>
          <cell r="BI4430">
            <v>0</v>
          </cell>
          <cell r="BJ4430">
            <v>0</v>
          </cell>
          <cell r="BK4430">
            <v>0</v>
          </cell>
          <cell r="BL4430">
            <v>0</v>
          </cell>
        </row>
        <row r="4431">
          <cell r="B4431" t="str">
            <v>3.3.01.06</v>
          </cell>
          <cell r="C4431" t="str">
            <v xml:space="preserve">DESAGIO NA VENDA DE TRIBUTOS ESTADUAIS            </v>
          </cell>
          <cell r="D4431">
            <v>4</v>
          </cell>
          <cell r="E4431">
            <v>0</v>
          </cell>
          <cell r="F4431">
            <v>0</v>
          </cell>
          <cell r="G4431">
            <v>0</v>
          </cell>
          <cell r="H4431">
            <v>0</v>
          </cell>
          <cell r="I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  <cell r="O4431">
            <v>0</v>
          </cell>
          <cell r="P4431">
            <v>0</v>
          </cell>
          <cell r="Q4431">
            <v>0</v>
          </cell>
          <cell r="R4431">
            <v>0</v>
          </cell>
          <cell r="S4431">
            <v>0</v>
          </cell>
          <cell r="T4431">
            <v>0</v>
          </cell>
          <cell r="U4431">
            <v>0</v>
          </cell>
          <cell r="V4431">
            <v>0</v>
          </cell>
          <cell r="W4431">
            <v>0</v>
          </cell>
          <cell r="X4431">
            <v>0</v>
          </cell>
          <cell r="Y4431">
            <v>0</v>
          </cell>
          <cell r="Z4431">
            <v>0</v>
          </cell>
          <cell r="AA4431">
            <v>0</v>
          </cell>
          <cell r="AB4431">
            <v>0</v>
          </cell>
          <cell r="AC4431">
            <v>0</v>
          </cell>
          <cell r="AD4431">
            <v>0</v>
          </cell>
          <cell r="AE4431">
            <v>0</v>
          </cell>
          <cell r="AF4431">
            <v>0</v>
          </cell>
          <cell r="AG4431">
            <v>0</v>
          </cell>
          <cell r="AH4431">
            <v>0</v>
          </cell>
          <cell r="AI4431">
            <v>0</v>
          </cell>
          <cell r="AJ4431">
            <v>0</v>
          </cell>
          <cell r="AK4431">
            <v>1505000</v>
          </cell>
          <cell r="AL4431">
            <v>1505000</v>
          </cell>
          <cell r="AM4431">
            <v>1505000</v>
          </cell>
          <cell r="AN4431">
            <v>1505000</v>
          </cell>
          <cell r="AO4431">
            <v>0</v>
          </cell>
          <cell r="AP4431">
            <v>0</v>
          </cell>
          <cell r="AQ4431">
            <v>0</v>
          </cell>
          <cell r="AR4431">
            <v>0</v>
          </cell>
          <cell r="AS4431">
            <v>0</v>
          </cell>
          <cell r="AT4431">
            <v>0</v>
          </cell>
          <cell r="AU4431">
            <v>0</v>
          </cell>
          <cell r="AV4431">
            <v>0</v>
          </cell>
          <cell r="AW4431">
            <v>0</v>
          </cell>
          <cell r="AX4431">
            <v>0</v>
          </cell>
          <cell r="AY4431">
            <v>0</v>
          </cell>
          <cell r="AZ4431">
            <v>0</v>
          </cell>
          <cell r="BA4431">
            <v>0</v>
          </cell>
          <cell r="BB4431">
            <v>0</v>
          </cell>
          <cell r="BC4431">
            <v>0</v>
          </cell>
          <cell r="BD4431">
            <v>0</v>
          </cell>
          <cell r="BE4431">
            <v>0</v>
          </cell>
          <cell r="BF4431">
            <v>0</v>
          </cell>
          <cell r="BG4431">
            <v>0</v>
          </cell>
          <cell r="BH4431">
            <v>0</v>
          </cell>
          <cell r="BI4431">
            <v>0</v>
          </cell>
          <cell r="BJ4431">
            <v>0</v>
          </cell>
          <cell r="BK4431">
            <v>0</v>
          </cell>
          <cell r="BL4431">
            <v>0</v>
          </cell>
        </row>
        <row r="4432">
          <cell r="B4432" t="str">
            <v>3.3.01.06.00001</v>
          </cell>
          <cell r="C4432" t="str">
            <v xml:space="preserve">DESAGIO NA VENDA DE TRIBUTOS ESTADUAIS            </v>
          </cell>
          <cell r="D4432">
            <v>5</v>
          </cell>
          <cell r="E4432">
            <v>0</v>
          </cell>
          <cell r="F4432">
            <v>0</v>
          </cell>
          <cell r="G4432">
            <v>0</v>
          </cell>
          <cell r="H4432">
            <v>0</v>
          </cell>
          <cell r="I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  <cell r="O4432">
            <v>0</v>
          </cell>
          <cell r="P4432">
            <v>0</v>
          </cell>
          <cell r="AO4432">
            <v>0</v>
          </cell>
          <cell r="AP4432">
            <v>0</v>
          </cell>
          <cell r="AQ4432">
            <v>0</v>
          </cell>
          <cell r="AR4432">
            <v>0</v>
          </cell>
          <cell r="AS4432">
            <v>0</v>
          </cell>
          <cell r="AT4432">
            <v>0</v>
          </cell>
          <cell r="AU4432">
            <v>0</v>
          </cell>
          <cell r="AV4432">
            <v>0</v>
          </cell>
          <cell r="AW4432">
            <v>0</v>
          </cell>
          <cell r="AX4432">
            <v>0</v>
          </cell>
          <cell r="AY4432">
            <v>0</v>
          </cell>
          <cell r="AZ4432">
            <v>0</v>
          </cell>
          <cell r="BA4432">
            <v>0</v>
          </cell>
          <cell r="BB4432">
            <v>0</v>
          </cell>
          <cell r="BC4432">
            <v>0</v>
          </cell>
          <cell r="BD4432">
            <v>0</v>
          </cell>
          <cell r="BE4432">
            <v>0</v>
          </cell>
          <cell r="BF4432">
            <v>0</v>
          </cell>
          <cell r="BG4432">
            <v>0</v>
          </cell>
          <cell r="BH4432">
            <v>0</v>
          </cell>
          <cell r="BI4432">
            <v>0</v>
          </cell>
          <cell r="BJ4432">
            <v>0</v>
          </cell>
          <cell r="BK4432">
            <v>0</v>
          </cell>
          <cell r="BL4432">
            <v>0</v>
          </cell>
        </row>
        <row r="4433">
          <cell r="B4433" t="str">
            <v>3.3.01.07</v>
          </cell>
          <cell r="C4433" t="str">
            <v xml:space="preserve">RESULTADO COMPRA CREDITOS TRIBUTARIOS             </v>
          </cell>
          <cell r="D4433">
            <v>4</v>
          </cell>
          <cell r="E4433">
            <v>0</v>
          </cell>
          <cell r="F4433">
            <v>0</v>
          </cell>
          <cell r="G4433">
            <v>0</v>
          </cell>
          <cell r="H4433">
            <v>0</v>
          </cell>
          <cell r="I4433">
            <v>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  <cell r="O4433">
            <v>0</v>
          </cell>
          <cell r="P4433">
            <v>0</v>
          </cell>
          <cell r="Q4433">
            <v>0</v>
          </cell>
          <cell r="R4433">
            <v>0</v>
          </cell>
          <cell r="S4433">
            <v>0</v>
          </cell>
          <cell r="T4433">
            <v>0</v>
          </cell>
          <cell r="U4433">
            <v>0</v>
          </cell>
          <cell r="V4433">
            <v>0</v>
          </cell>
          <cell r="W4433">
            <v>0</v>
          </cell>
          <cell r="X4433">
            <v>0</v>
          </cell>
          <cell r="Y4433">
            <v>0</v>
          </cell>
          <cell r="Z4433">
            <v>0</v>
          </cell>
          <cell r="AA4433">
            <v>0</v>
          </cell>
          <cell r="AB4433">
            <v>0</v>
          </cell>
          <cell r="AC4433">
            <v>0</v>
          </cell>
          <cell r="AD4433">
            <v>0</v>
          </cell>
          <cell r="AE4433">
            <v>0</v>
          </cell>
          <cell r="AF4433">
            <v>0</v>
          </cell>
          <cell r="AG4433">
            <v>0</v>
          </cell>
          <cell r="AH4433">
            <v>0</v>
          </cell>
          <cell r="AI4433">
            <v>0</v>
          </cell>
          <cell r="AJ4433">
            <v>0</v>
          </cell>
          <cell r="AK4433">
            <v>0</v>
          </cell>
          <cell r="AL4433">
            <v>0</v>
          </cell>
          <cell r="AM4433">
            <v>0</v>
          </cell>
          <cell r="AN4433">
            <v>-600000</v>
          </cell>
          <cell r="AO4433">
            <v>15000</v>
          </cell>
          <cell r="AP4433">
            <v>-23401840.059999999</v>
          </cell>
          <cell r="AQ4433">
            <v>-25408856.420000002</v>
          </cell>
          <cell r="AR4433">
            <v>-26073029.920000002</v>
          </cell>
          <cell r="AS4433">
            <v>-26656864.539999999</v>
          </cell>
          <cell r="AT4433">
            <v>-27044201.370000001</v>
          </cell>
          <cell r="AU4433">
            <v>-27363446.239999998</v>
          </cell>
          <cell r="AV4433">
            <v>-27589670.969999999</v>
          </cell>
          <cell r="AW4433">
            <v>-27851953.609999999</v>
          </cell>
          <cell r="AX4433">
            <v>-27987536.07</v>
          </cell>
          <cell r="AY4433">
            <v>-27951797.809999999</v>
          </cell>
          <cell r="AZ4433">
            <v>-27910295.550000001</v>
          </cell>
          <cell r="BA4433">
            <v>33386.320000000298</v>
          </cell>
          <cell r="BB4433">
            <v>45053.720000002533</v>
          </cell>
          <cell r="BC4433">
            <v>47210.150000002235</v>
          </cell>
          <cell r="BD4433">
            <v>0</v>
          </cell>
          <cell r="BE4433">
            <v>0</v>
          </cell>
          <cell r="BF4433">
            <v>0</v>
          </cell>
          <cell r="BG4433">
            <v>0</v>
          </cell>
          <cell r="BH4433">
            <v>0</v>
          </cell>
          <cell r="BI4433">
            <v>0</v>
          </cell>
          <cell r="BJ4433">
            <v>0</v>
          </cell>
          <cell r="BK4433">
            <v>0</v>
          </cell>
          <cell r="BL4433">
            <v>0</v>
          </cell>
        </row>
        <row r="4434">
          <cell r="B4434" t="str">
            <v>3.3.01.07.00001</v>
          </cell>
          <cell r="C4434" t="str">
            <v xml:space="preserve">VAR MONET PASS VDA/CPRA CRED TRIB                 </v>
          </cell>
          <cell r="D4434">
            <v>5</v>
          </cell>
          <cell r="E4434">
            <v>0</v>
          </cell>
          <cell r="F4434">
            <v>0</v>
          </cell>
          <cell r="G4434">
            <v>0</v>
          </cell>
          <cell r="H4434">
            <v>0</v>
          </cell>
          <cell r="I4434">
            <v>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  <cell r="AO4434">
            <v>0</v>
          </cell>
          <cell r="AP4434">
            <v>0</v>
          </cell>
          <cell r="AQ4434">
            <v>422472.05</v>
          </cell>
          <cell r="AR4434">
            <v>815459.57</v>
          </cell>
          <cell r="AS4434">
            <v>1085950.31</v>
          </cell>
          <cell r="AT4434">
            <v>1149803</v>
          </cell>
          <cell r="AU4434">
            <v>1149803</v>
          </cell>
          <cell r="AV4434">
            <v>1209505.9099999999</v>
          </cell>
          <cell r="AW4434">
            <v>1313787.8799999999</v>
          </cell>
          <cell r="AX4434">
            <v>1409535.32</v>
          </cell>
          <cell r="AY4434">
            <v>1429062.27</v>
          </cell>
          <cell r="AZ4434">
            <v>1467629.56</v>
          </cell>
          <cell r="BA4434">
            <v>35948.99</v>
          </cell>
          <cell r="BB4434">
            <v>50563.339999999851</v>
          </cell>
          <cell r="BC4434">
            <v>54932.46</v>
          </cell>
          <cell r="BD4434">
            <v>0</v>
          </cell>
          <cell r="BE4434">
            <v>0</v>
          </cell>
          <cell r="BF4434">
            <v>0</v>
          </cell>
          <cell r="BG4434">
            <v>0</v>
          </cell>
          <cell r="BH4434">
            <v>0</v>
          </cell>
          <cell r="BI4434">
            <v>0</v>
          </cell>
          <cell r="BJ4434">
            <v>0</v>
          </cell>
          <cell r="BK4434">
            <v>0</v>
          </cell>
          <cell r="BL4434">
            <v>0</v>
          </cell>
        </row>
        <row r="4435">
          <cell r="B4435" t="str">
            <v>3.3.01.07.00002</v>
          </cell>
          <cell r="C4435" t="str">
            <v xml:space="preserve">VAR MONET ATIVA VDA/CPRA CRED TRIB                </v>
          </cell>
          <cell r="D4435">
            <v>5</v>
          </cell>
          <cell r="E4435">
            <v>0</v>
          </cell>
          <cell r="F4435">
            <v>0</v>
          </cell>
          <cell r="G4435">
            <v>0</v>
          </cell>
          <cell r="H4435">
            <v>0</v>
          </cell>
          <cell r="I4435">
            <v>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  <cell r="O4435">
            <v>0</v>
          </cell>
          <cell r="P4435">
            <v>0</v>
          </cell>
          <cell r="AO4435">
            <v>0</v>
          </cell>
          <cell r="AP4435">
            <v>-13227622.630000001</v>
          </cell>
          <cell r="AQ4435">
            <v>-15676111.039999999</v>
          </cell>
          <cell r="AR4435">
            <v>-16733272.060000001</v>
          </cell>
          <cell r="AS4435">
            <v>-17608597.420000002</v>
          </cell>
          <cell r="AT4435">
            <v>-18059786.940000001</v>
          </cell>
          <cell r="AU4435">
            <v>-18398031.809999999</v>
          </cell>
          <cell r="AV4435">
            <v>-18771959.449999999</v>
          </cell>
          <cell r="AW4435">
            <v>-19157524.059999999</v>
          </cell>
          <cell r="AX4435">
            <v>-19412853.960000001</v>
          </cell>
          <cell r="AY4435">
            <v>-19414592.649999999</v>
          </cell>
          <cell r="AZ4435">
            <v>-19416787.68</v>
          </cell>
          <cell r="BA4435">
            <v>-2562.6700000017881</v>
          </cell>
          <cell r="BB4435">
            <v>-5509.6200000010431</v>
          </cell>
          <cell r="BC4435">
            <v>-7722.3099999986589</v>
          </cell>
          <cell r="BD4435">
            <v>0</v>
          </cell>
          <cell r="BE4435">
            <v>0</v>
          </cell>
          <cell r="BF4435">
            <v>0</v>
          </cell>
          <cell r="BG4435">
            <v>0</v>
          </cell>
          <cell r="BH4435">
            <v>0</v>
          </cell>
          <cell r="BI4435">
            <v>0</v>
          </cell>
          <cell r="BJ4435">
            <v>0</v>
          </cell>
          <cell r="BK4435">
            <v>0</v>
          </cell>
          <cell r="BL4435">
            <v>0</v>
          </cell>
        </row>
        <row r="4436">
          <cell r="B4436" t="str">
            <v>3.3.01.07.00003</v>
          </cell>
          <cell r="C4436" t="str">
            <v xml:space="preserve">DESAGIO NA VDA/CPRA CREDITOS TRIBUTARIOS          </v>
          </cell>
          <cell r="D4436">
            <v>5</v>
          </cell>
          <cell r="E4436">
            <v>0</v>
          </cell>
          <cell r="F4436">
            <v>0</v>
          </cell>
          <cell r="G4436">
            <v>0</v>
          </cell>
          <cell r="H4436">
            <v>0</v>
          </cell>
          <cell r="I4436">
            <v>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  <cell r="O4436">
            <v>0</v>
          </cell>
          <cell r="P4436">
            <v>0</v>
          </cell>
          <cell r="AO4436">
            <v>0</v>
          </cell>
          <cell r="AP4436">
            <v>-15299574.310000001</v>
          </cell>
          <cell r="AQ4436">
            <v>-15299574.310000001</v>
          </cell>
          <cell r="AR4436">
            <v>-15299574.310000001</v>
          </cell>
          <cell r="AS4436">
            <v>-15299574.310000001</v>
          </cell>
          <cell r="AT4436">
            <v>-15299574.310000001</v>
          </cell>
          <cell r="AU4436">
            <v>-15299574.310000001</v>
          </cell>
          <cell r="AV4436">
            <v>-15299574.310000001</v>
          </cell>
          <cell r="AW4436">
            <v>-15299574.310000001</v>
          </cell>
          <cell r="AX4436">
            <v>-15299574.310000001</v>
          </cell>
          <cell r="AY4436">
            <v>-15299574.310000001</v>
          </cell>
          <cell r="AZ4436">
            <v>-15299574.310000001</v>
          </cell>
          <cell r="BA4436">
            <v>0</v>
          </cell>
          <cell r="BB4436">
            <v>0</v>
          </cell>
          <cell r="BC4436">
            <v>0</v>
          </cell>
          <cell r="BD4436">
            <v>0</v>
          </cell>
          <cell r="BE4436">
            <v>0</v>
          </cell>
          <cell r="BF4436">
            <v>0</v>
          </cell>
          <cell r="BG4436">
            <v>0</v>
          </cell>
          <cell r="BH4436">
            <v>0</v>
          </cell>
          <cell r="BI4436">
            <v>0</v>
          </cell>
          <cell r="BJ4436">
            <v>0</v>
          </cell>
          <cell r="BK4436">
            <v>0</v>
          </cell>
          <cell r="BL4436">
            <v>0</v>
          </cell>
        </row>
        <row r="4437">
          <cell r="B4437" t="str">
            <v>3.3.01.07.00004</v>
          </cell>
          <cell r="C4437" t="str">
            <v xml:space="preserve">SERV PREST INTERMED VDA/CPRA CRED TRIB            </v>
          </cell>
          <cell r="D4437">
            <v>5</v>
          </cell>
          <cell r="E4437">
            <v>0</v>
          </cell>
          <cell r="F4437">
            <v>0</v>
          </cell>
          <cell r="G4437">
            <v>0</v>
          </cell>
          <cell r="H4437">
            <v>0</v>
          </cell>
          <cell r="I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  <cell r="O4437">
            <v>0</v>
          </cell>
          <cell r="P4437">
            <v>0</v>
          </cell>
          <cell r="AO4437">
            <v>15000</v>
          </cell>
          <cell r="AP4437">
            <v>5125356.88</v>
          </cell>
          <cell r="AQ4437">
            <v>5144356.88</v>
          </cell>
          <cell r="AR4437">
            <v>5144356.88</v>
          </cell>
          <cell r="AS4437">
            <v>5165356.88</v>
          </cell>
          <cell r="AT4437">
            <v>5165356.88</v>
          </cell>
          <cell r="AU4437">
            <v>5184356.88</v>
          </cell>
          <cell r="AV4437">
            <v>5272356.88</v>
          </cell>
          <cell r="AW4437">
            <v>5291356.88</v>
          </cell>
          <cell r="AX4437">
            <v>5315356.88</v>
          </cell>
          <cell r="AY4437">
            <v>5333306.88</v>
          </cell>
          <cell r="AZ4437">
            <v>5338436.88</v>
          </cell>
          <cell r="BA4437">
            <v>0</v>
          </cell>
          <cell r="BB4437">
            <v>0</v>
          </cell>
          <cell r="BC4437">
            <v>0</v>
          </cell>
          <cell r="BD4437">
            <v>0</v>
          </cell>
          <cell r="BE4437">
            <v>0</v>
          </cell>
          <cell r="BF4437">
            <v>0</v>
          </cell>
          <cell r="BG4437">
            <v>0</v>
          </cell>
          <cell r="BH4437">
            <v>0</v>
          </cell>
          <cell r="BI4437">
            <v>0</v>
          </cell>
          <cell r="BJ4437">
            <v>0</v>
          </cell>
          <cell r="BK4437">
            <v>0</v>
          </cell>
          <cell r="BL4437">
            <v>0</v>
          </cell>
        </row>
        <row r="4438">
          <cell r="B4438" t="str">
            <v>3.3.01.08</v>
          </cell>
          <cell r="C4438" t="str">
            <v xml:space="preserve">VENDAS DE ATIVOS PERMANENTES                      </v>
          </cell>
          <cell r="D4438">
            <v>4</v>
          </cell>
          <cell r="E4438">
            <v>0</v>
          </cell>
          <cell r="F4438">
            <v>0</v>
          </cell>
          <cell r="G4438">
            <v>0</v>
          </cell>
          <cell r="H4438">
            <v>0</v>
          </cell>
          <cell r="I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>
            <v>0</v>
          </cell>
          <cell r="S4438">
            <v>0</v>
          </cell>
          <cell r="T4438">
            <v>0</v>
          </cell>
          <cell r="U4438">
            <v>0</v>
          </cell>
          <cell r="V4438">
            <v>0</v>
          </cell>
          <cell r="W4438">
            <v>0</v>
          </cell>
          <cell r="X4438">
            <v>0</v>
          </cell>
          <cell r="Y4438">
            <v>0</v>
          </cell>
          <cell r="Z4438">
            <v>0</v>
          </cell>
          <cell r="AA4438">
            <v>0</v>
          </cell>
          <cell r="AB4438">
            <v>0</v>
          </cell>
          <cell r="AC4438">
            <v>10320.74</v>
          </cell>
          <cell r="AD4438">
            <v>43810.74</v>
          </cell>
          <cell r="AE4438">
            <v>43685.74</v>
          </cell>
          <cell r="AF4438">
            <v>37576.1</v>
          </cell>
          <cell r="AG4438">
            <v>48528.75</v>
          </cell>
          <cell r="AH4438">
            <v>48500.95</v>
          </cell>
          <cell r="AI4438">
            <v>43234.400000000001</v>
          </cell>
          <cell r="AJ4438">
            <v>35667.519999999997</v>
          </cell>
          <cell r="AK4438">
            <v>26946.11</v>
          </cell>
          <cell r="AL4438">
            <v>-4074207.23</v>
          </cell>
          <cell r="AM4438">
            <v>-12670374.640000001</v>
          </cell>
          <cell r="AN4438">
            <v>-18865319.98</v>
          </cell>
          <cell r="AO4438">
            <v>0</v>
          </cell>
          <cell r="AP4438">
            <v>0</v>
          </cell>
          <cell r="AQ4438">
            <v>0</v>
          </cell>
          <cell r="AR4438">
            <v>0</v>
          </cell>
          <cell r="AS4438">
            <v>0</v>
          </cell>
          <cell r="AT4438">
            <v>2835</v>
          </cell>
          <cell r="AU4438">
            <v>2835</v>
          </cell>
          <cell r="AV4438">
            <v>2835</v>
          </cell>
          <cell r="AW4438">
            <v>2835</v>
          </cell>
          <cell r="AX4438">
            <v>2835</v>
          </cell>
          <cell r="AY4438">
            <v>2835</v>
          </cell>
          <cell r="AZ4438">
            <v>0</v>
          </cell>
          <cell r="BA4438">
            <v>0</v>
          </cell>
          <cell r="BB4438">
            <v>0</v>
          </cell>
          <cell r="BC4438">
            <v>0</v>
          </cell>
          <cell r="BD4438">
            <v>0</v>
          </cell>
          <cell r="BE4438">
            <v>0</v>
          </cell>
          <cell r="BF4438">
            <v>0</v>
          </cell>
          <cell r="BG4438">
            <v>0</v>
          </cell>
          <cell r="BH4438">
            <v>0</v>
          </cell>
          <cell r="BI4438">
            <v>0</v>
          </cell>
          <cell r="BJ4438">
            <v>0</v>
          </cell>
          <cell r="BK4438">
            <v>0</v>
          </cell>
          <cell r="BL4438">
            <v>0</v>
          </cell>
        </row>
        <row r="4439">
          <cell r="B4439" t="str">
            <v>3.3.01.08.00001</v>
          </cell>
          <cell r="C4439" t="str">
            <v xml:space="preserve">VENDAS DE ATIVOS PERMANENTES                      </v>
          </cell>
          <cell r="D4439">
            <v>5</v>
          </cell>
          <cell r="E4439">
            <v>0</v>
          </cell>
          <cell r="F4439">
            <v>0</v>
          </cell>
          <cell r="G4439">
            <v>0</v>
          </cell>
          <cell r="H4439">
            <v>0</v>
          </cell>
          <cell r="I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AO4439">
            <v>0</v>
          </cell>
          <cell r="AP4439">
            <v>0</v>
          </cell>
          <cell r="AQ4439">
            <v>0</v>
          </cell>
          <cell r="AR4439">
            <v>0</v>
          </cell>
          <cell r="AS4439">
            <v>0</v>
          </cell>
          <cell r="AT4439">
            <v>2835</v>
          </cell>
          <cell r="AU4439">
            <v>2835</v>
          </cell>
          <cell r="AV4439">
            <v>2835</v>
          </cell>
          <cell r="AW4439">
            <v>2835</v>
          </cell>
          <cell r="AX4439">
            <v>2835</v>
          </cell>
          <cell r="AY4439">
            <v>2835</v>
          </cell>
          <cell r="AZ4439">
            <v>0</v>
          </cell>
          <cell r="BA4439">
            <v>0</v>
          </cell>
          <cell r="BB4439">
            <v>0</v>
          </cell>
          <cell r="BC4439">
            <v>0</v>
          </cell>
          <cell r="BD4439">
            <v>0</v>
          </cell>
          <cell r="BE4439">
            <v>0</v>
          </cell>
          <cell r="BF4439">
            <v>0</v>
          </cell>
          <cell r="BG4439">
            <v>0</v>
          </cell>
          <cell r="BH4439">
            <v>0</v>
          </cell>
          <cell r="BI4439">
            <v>0</v>
          </cell>
          <cell r="BJ4439">
            <v>0</v>
          </cell>
          <cell r="BK4439">
            <v>0</v>
          </cell>
          <cell r="BL4439">
            <v>0</v>
          </cell>
        </row>
        <row r="4440">
          <cell r="B4440" t="str">
            <v>3.5</v>
          </cell>
          <cell r="C4440" t="str">
            <v xml:space="preserve">I.R.P.J / CONTR.SOCIAL                            </v>
          </cell>
          <cell r="D4440">
            <v>2</v>
          </cell>
          <cell r="E4440">
            <v>0</v>
          </cell>
          <cell r="F4440">
            <v>0</v>
          </cell>
          <cell r="G4440">
            <v>0</v>
          </cell>
          <cell r="H4440">
            <v>0</v>
          </cell>
          <cell r="I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  <cell r="O4440">
            <v>0</v>
          </cell>
          <cell r="P4440">
            <v>0</v>
          </cell>
          <cell r="Q4440">
            <v>0</v>
          </cell>
          <cell r="R4440">
            <v>0</v>
          </cell>
          <cell r="S4440">
            <v>0</v>
          </cell>
          <cell r="T4440">
            <v>0</v>
          </cell>
          <cell r="U4440">
            <v>0</v>
          </cell>
          <cell r="V4440">
            <v>0</v>
          </cell>
          <cell r="W4440">
            <v>0</v>
          </cell>
          <cell r="X4440">
            <v>0</v>
          </cell>
          <cell r="Y4440">
            <v>-8744723</v>
          </cell>
          <cell r="Z4440">
            <v>-6315605</v>
          </cell>
          <cell r="AA4440">
            <v>-2113472</v>
          </cell>
          <cell r="AB4440">
            <v>2099206.86</v>
          </cell>
          <cell r="AC4440">
            <v>0</v>
          </cell>
          <cell r="AD4440">
            <v>0</v>
          </cell>
          <cell r="AE4440">
            <v>0</v>
          </cell>
          <cell r="AF4440">
            <v>0</v>
          </cell>
          <cell r="AG4440">
            <v>0</v>
          </cell>
          <cell r="AH4440">
            <v>0</v>
          </cell>
          <cell r="AI4440">
            <v>0</v>
          </cell>
          <cell r="AJ4440">
            <v>0</v>
          </cell>
          <cell r="AK4440">
            <v>0</v>
          </cell>
          <cell r="AL4440">
            <v>0</v>
          </cell>
          <cell r="AM4440">
            <v>0</v>
          </cell>
          <cell r="AN4440">
            <v>-5831911.9800000004</v>
          </cell>
          <cell r="AO4440">
            <v>2865128.22</v>
          </cell>
          <cell r="AP4440">
            <v>8972199.5199999996</v>
          </cell>
          <cell r="AQ4440">
            <v>12686979.34</v>
          </cell>
          <cell r="AR4440">
            <v>15610300.82</v>
          </cell>
          <cell r="AS4440">
            <v>15610300.82</v>
          </cell>
          <cell r="AT4440">
            <v>15610300.82</v>
          </cell>
          <cell r="AU4440">
            <v>15610300.82</v>
          </cell>
          <cell r="AV4440">
            <v>15859813.359999999</v>
          </cell>
          <cell r="AW4440">
            <v>23531451.620000001</v>
          </cell>
          <cell r="AX4440">
            <v>28488084.280000001</v>
          </cell>
          <cell r="AY4440">
            <v>32813367.559999999</v>
          </cell>
          <cell r="AZ4440">
            <v>37004072.350000001</v>
          </cell>
          <cell r="BA4440">
            <v>3818199.73</v>
          </cell>
          <cell r="BB4440">
            <v>6175057.46</v>
          </cell>
          <cell r="BC4440">
            <v>6175057.46</v>
          </cell>
          <cell r="BD4440">
            <v>0</v>
          </cell>
          <cell r="BE4440">
            <v>0</v>
          </cell>
          <cell r="BF4440">
            <v>0</v>
          </cell>
          <cell r="BG4440">
            <v>0</v>
          </cell>
          <cell r="BH4440">
            <v>0</v>
          </cell>
          <cell r="BI4440">
            <v>0</v>
          </cell>
          <cell r="BJ4440">
            <v>0</v>
          </cell>
          <cell r="BK4440">
            <v>0</v>
          </cell>
          <cell r="BL4440">
            <v>0</v>
          </cell>
        </row>
        <row r="4441">
          <cell r="B4441" t="str">
            <v>3.5.01</v>
          </cell>
          <cell r="C4441" t="str">
            <v xml:space="preserve">I.R.P.J / CONTR.SOCIAL                            </v>
          </cell>
          <cell r="D4441">
            <v>3</v>
          </cell>
          <cell r="E4441">
            <v>0</v>
          </cell>
          <cell r="F4441">
            <v>0</v>
          </cell>
          <cell r="G4441">
            <v>0</v>
          </cell>
          <cell r="H4441">
            <v>0</v>
          </cell>
          <cell r="I4441">
            <v>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  <cell r="Q4441">
            <v>0</v>
          </cell>
          <cell r="R4441">
            <v>0</v>
          </cell>
          <cell r="S4441">
            <v>0</v>
          </cell>
          <cell r="T4441">
            <v>0</v>
          </cell>
          <cell r="U4441">
            <v>0</v>
          </cell>
          <cell r="V4441">
            <v>0</v>
          </cell>
          <cell r="W4441">
            <v>0</v>
          </cell>
          <cell r="X4441">
            <v>0</v>
          </cell>
          <cell r="Y4441">
            <v>-8744723</v>
          </cell>
          <cell r="Z4441">
            <v>-6315605</v>
          </cell>
          <cell r="AA4441">
            <v>-2113472</v>
          </cell>
          <cell r="AB4441">
            <v>2099206.86</v>
          </cell>
          <cell r="AC4441">
            <v>0</v>
          </cell>
          <cell r="AD4441">
            <v>0</v>
          </cell>
          <cell r="AE4441">
            <v>0</v>
          </cell>
          <cell r="AF4441">
            <v>0</v>
          </cell>
          <cell r="AG4441">
            <v>0</v>
          </cell>
          <cell r="AH4441">
            <v>0</v>
          </cell>
          <cell r="AI4441">
            <v>0</v>
          </cell>
          <cell r="AJ4441">
            <v>0</v>
          </cell>
          <cell r="AK4441">
            <v>0</v>
          </cell>
          <cell r="AL4441">
            <v>0</v>
          </cell>
          <cell r="AM4441">
            <v>0</v>
          </cell>
          <cell r="AN4441">
            <v>-5831911.9800000004</v>
          </cell>
          <cell r="AO4441">
            <v>2865128.22</v>
          </cell>
          <cell r="AP4441">
            <v>8972199.5199999996</v>
          </cell>
          <cell r="AQ4441">
            <v>12686979.34</v>
          </cell>
          <cell r="AR4441">
            <v>15610300.82</v>
          </cell>
          <cell r="AS4441">
            <v>15610300.82</v>
          </cell>
          <cell r="AT4441">
            <v>15610300.82</v>
          </cell>
          <cell r="AU4441">
            <v>15610300.82</v>
          </cell>
          <cell r="AV4441">
            <v>15859813.359999999</v>
          </cell>
          <cell r="AW4441">
            <v>23531451.620000001</v>
          </cell>
          <cell r="AX4441">
            <v>28488084.280000001</v>
          </cell>
          <cell r="AY4441">
            <v>32813367.559999999</v>
          </cell>
          <cell r="AZ4441">
            <v>37004072.350000001</v>
          </cell>
          <cell r="BA4441">
            <v>3818199.73</v>
          </cell>
          <cell r="BB4441">
            <v>6175057.46</v>
          </cell>
          <cell r="BC4441">
            <v>6175057.46</v>
          </cell>
          <cell r="BD4441">
            <v>0</v>
          </cell>
          <cell r="BE4441">
            <v>0</v>
          </cell>
          <cell r="BF4441">
            <v>0</v>
          </cell>
          <cell r="BG4441">
            <v>0</v>
          </cell>
          <cell r="BH4441">
            <v>0</v>
          </cell>
          <cell r="BI4441">
            <v>0</v>
          </cell>
          <cell r="BJ4441">
            <v>0</v>
          </cell>
          <cell r="BK4441">
            <v>0</v>
          </cell>
          <cell r="BL4441">
            <v>0</v>
          </cell>
        </row>
        <row r="4442">
          <cell r="A4442">
            <v>75</v>
          </cell>
          <cell r="B4442" t="str">
            <v>3.5.01.01</v>
          </cell>
          <cell r="C4442" t="str">
            <v xml:space="preserve">I.R.P.J.                                          </v>
          </cell>
          <cell r="D4442">
            <v>4</v>
          </cell>
          <cell r="E4442">
            <v>0</v>
          </cell>
          <cell r="F4442">
            <v>0</v>
          </cell>
          <cell r="G4442">
            <v>0</v>
          </cell>
          <cell r="H4442">
            <v>0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  <cell r="O4442">
            <v>0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  <cell r="T4442">
            <v>0</v>
          </cell>
          <cell r="U4442">
            <v>0</v>
          </cell>
          <cell r="V4442">
            <v>0</v>
          </cell>
          <cell r="W4442">
            <v>0</v>
          </cell>
          <cell r="X4442">
            <v>0</v>
          </cell>
          <cell r="Y4442">
            <v>0</v>
          </cell>
          <cell r="Z4442">
            <v>0</v>
          </cell>
          <cell r="AA4442">
            <v>0</v>
          </cell>
          <cell r="AB4442">
            <v>1266628.21</v>
          </cell>
          <cell r="AC4442">
            <v>0</v>
          </cell>
          <cell r="AD4442">
            <v>0</v>
          </cell>
          <cell r="AE4442">
            <v>0</v>
          </cell>
          <cell r="AF4442">
            <v>0</v>
          </cell>
          <cell r="AG4442">
            <v>0</v>
          </cell>
          <cell r="AH4442">
            <v>0</v>
          </cell>
          <cell r="AI4442">
            <v>0</v>
          </cell>
          <cell r="AJ4442">
            <v>0</v>
          </cell>
          <cell r="AK4442">
            <v>0</v>
          </cell>
          <cell r="AL4442">
            <v>0</v>
          </cell>
          <cell r="AM4442">
            <v>0</v>
          </cell>
          <cell r="AN4442">
            <v>0</v>
          </cell>
          <cell r="AO4442">
            <v>2104663.9300000002</v>
          </cell>
          <cell r="AP4442">
            <v>6593256.9800000004</v>
          </cell>
          <cell r="AQ4442">
            <v>9322764.4499999993</v>
          </cell>
          <cell r="AR4442">
            <v>11470297.98</v>
          </cell>
          <cell r="AS4442">
            <v>11470297.98</v>
          </cell>
          <cell r="AT4442">
            <v>11470297.98</v>
          </cell>
          <cell r="AU4442">
            <v>11470297.98</v>
          </cell>
          <cell r="AV4442">
            <v>11645282.939999999</v>
          </cell>
          <cell r="AW4442">
            <v>17283640.129999999</v>
          </cell>
          <cell r="AX4442">
            <v>20925456.25</v>
          </cell>
          <cell r="AY4442">
            <v>24103235.16</v>
          </cell>
          <cell r="AZ4442">
            <v>24401645.890000001</v>
          </cell>
          <cell r="BA4442">
            <v>2806970.39</v>
          </cell>
          <cell r="BB4442">
            <v>4539424.5999999996</v>
          </cell>
          <cell r="BC4442">
            <v>4539424.5999999996</v>
          </cell>
          <cell r="BD4442">
            <v>0</v>
          </cell>
          <cell r="BE4442">
            <v>0</v>
          </cell>
          <cell r="BF4442">
            <v>0</v>
          </cell>
          <cell r="BG4442">
            <v>0</v>
          </cell>
          <cell r="BH4442">
            <v>0</v>
          </cell>
          <cell r="BI4442">
            <v>0</v>
          </cell>
          <cell r="BJ4442">
            <v>0</v>
          </cell>
          <cell r="BK4442">
            <v>0</v>
          </cell>
          <cell r="BL4442">
            <v>0</v>
          </cell>
        </row>
        <row r="4443">
          <cell r="B4443" t="str">
            <v>3.5.01.01.00001</v>
          </cell>
          <cell r="C4443" t="str">
            <v xml:space="preserve">I.R.P.J.                                          </v>
          </cell>
          <cell r="D4443">
            <v>5</v>
          </cell>
          <cell r="E4443">
            <v>0</v>
          </cell>
          <cell r="F4443">
            <v>0</v>
          </cell>
          <cell r="G4443">
            <v>0</v>
          </cell>
          <cell r="H4443">
            <v>0</v>
          </cell>
          <cell r="I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  <cell r="AO4443">
            <v>2104663.9300000002</v>
          </cell>
          <cell r="AP4443">
            <v>6593256.9800000004</v>
          </cell>
          <cell r="AQ4443">
            <v>9322764.4499999993</v>
          </cell>
          <cell r="AR4443">
            <v>11470297.98</v>
          </cell>
          <cell r="AS4443">
            <v>11470297.98</v>
          </cell>
          <cell r="AT4443">
            <v>11470297.98</v>
          </cell>
          <cell r="AU4443">
            <v>11470297.98</v>
          </cell>
          <cell r="AV4443">
            <v>11645282.939999999</v>
          </cell>
          <cell r="AW4443">
            <v>17283640.129999999</v>
          </cell>
          <cell r="AX4443">
            <v>20925456.25</v>
          </cell>
          <cell r="AY4443">
            <v>24103235.16</v>
          </cell>
          <cell r="AZ4443">
            <v>24401645.890000001</v>
          </cell>
          <cell r="BA4443">
            <v>2806970.39</v>
          </cell>
          <cell r="BB4443">
            <v>4539424.5999999996</v>
          </cell>
          <cell r="BC4443">
            <v>4539424.5999999996</v>
          </cell>
          <cell r="BD4443">
            <v>0</v>
          </cell>
          <cell r="BE4443">
            <v>0</v>
          </cell>
          <cell r="BF4443">
            <v>0</v>
          </cell>
          <cell r="BG4443">
            <v>0</v>
          </cell>
          <cell r="BH4443">
            <v>0</v>
          </cell>
          <cell r="BI4443">
            <v>0</v>
          </cell>
          <cell r="BJ4443">
            <v>0</v>
          </cell>
          <cell r="BK4443">
            <v>0</v>
          </cell>
          <cell r="BL4443">
            <v>0</v>
          </cell>
        </row>
        <row r="4444">
          <cell r="A4444">
            <v>77</v>
          </cell>
          <cell r="B4444" t="str">
            <v>3.5.01.02</v>
          </cell>
          <cell r="C4444" t="str">
            <v xml:space="preserve">I.R.DIFERIDO                                      </v>
          </cell>
          <cell r="D4444">
            <v>4</v>
          </cell>
          <cell r="E4444">
            <v>0</v>
          </cell>
          <cell r="F4444">
            <v>0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  <cell r="O4444">
            <v>0</v>
          </cell>
          <cell r="P4444">
            <v>0</v>
          </cell>
          <cell r="Q4444">
            <v>0</v>
          </cell>
          <cell r="R4444">
            <v>0</v>
          </cell>
          <cell r="S4444">
            <v>0</v>
          </cell>
          <cell r="T4444">
            <v>0</v>
          </cell>
          <cell r="U4444">
            <v>0</v>
          </cell>
          <cell r="V4444">
            <v>0</v>
          </cell>
          <cell r="W4444">
            <v>0</v>
          </cell>
          <cell r="X4444">
            <v>0</v>
          </cell>
          <cell r="Y4444">
            <v>-8744723</v>
          </cell>
          <cell r="Z4444">
            <v>-6315605</v>
          </cell>
          <cell r="AA4444">
            <v>-2113472</v>
          </cell>
          <cell r="AB4444">
            <v>414066.26</v>
          </cell>
          <cell r="AC4444">
            <v>0</v>
          </cell>
          <cell r="AD4444">
            <v>0</v>
          </cell>
          <cell r="AE4444">
            <v>0</v>
          </cell>
          <cell r="AF4444">
            <v>0</v>
          </cell>
          <cell r="AG4444">
            <v>0</v>
          </cell>
          <cell r="AH4444">
            <v>0</v>
          </cell>
          <cell r="AI4444">
            <v>0</v>
          </cell>
          <cell r="AJ4444">
            <v>0</v>
          </cell>
          <cell r="AK4444">
            <v>0</v>
          </cell>
          <cell r="AL4444">
            <v>0</v>
          </cell>
          <cell r="AM4444">
            <v>0</v>
          </cell>
          <cell r="AN4444">
            <v>-5831911.9800000004</v>
          </cell>
          <cell r="AO4444">
            <v>0</v>
          </cell>
          <cell r="AP4444">
            <v>0</v>
          </cell>
          <cell r="AQ4444">
            <v>0</v>
          </cell>
          <cell r="AR4444">
            <v>0</v>
          </cell>
          <cell r="AS4444">
            <v>0</v>
          </cell>
          <cell r="AT4444">
            <v>0</v>
          </cell>
          <cell r="AU4444">
            <v>0</v>
          </cell>
          <cell r="AV4444">
            <v>0</v>
          </cell>
          <cell r="AW4444">
            <v>0</v>
          </cell>
          <cell r="AX4444">
            <v>0</v>
          </cell>
          <cell r="AY4444">
            <v>0</v>
          </cell>
          <cell r="AZ4444">
            <v>3790053.84</v>
          </cell>
          <cell r="BA4444">
            <v>0</v>
          </cell>
          <cell r="BB4444">
            <v>0</v>
          </cell>
          <cell r="BC4444">
            <v>0</v>
          </cell>
          <cell r="BD4444">
            <v>0</v>
          </cell>
          <cell r="BE4444">
            <v>0</v>
          </cell>
          <cell r="BF4444">
            <v>0</v>
          </cell>
          <cell r="BG4444">
            <v>0</v>
          </cell>
          <cell r="BH4444">
            <v>0</v>
          </cell>
          <cell r="BI4444">
            <v>0</v>
          </cell>
          <cell r="BJ4444">
            <v>0</v>
          </cell>
          <cell r="BK4444">
            <v>0</v>
          </cell>
          <cell r="BL4444">
            <v>0</v>
          </cell>
        </row>
        <row r="4445">
          <cell r="B4445" t="str">
            <v>3.5.01.02.00001</v>
          </cell>
          <cell r="C4445" t="str">
            <v xml:space="preserve">I.R.DIFERIDO                                      </v>
          </cell>
          <cell r="D4445">
            <v>5</v>
          </cell>
          <cell r="E4445">
            <v>0</v>
          </cell>
          <cell r="F4445">
            <v>0</v>
          </cell>
          <cell r="G4445">
            <v>0</v>
          </cell>
          <cell r="H4445">
            <v>0</v>
          </cell>
          <cell r="I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  <cell r="AO4445">
            <v>0</v>
          </cell>
          <cell r="AP4445">
            <v>0</v>
          </cell>
          <cell r="AQ4445">
            <v>0</v>
          </cell>
          <cell r="AR4445">
            <v>0</v>
          </cell>
          <cell r="AS4445">
            <v>0</v>
          </cell>
          <cell r="AT4445">
            <v>0</v>
          </cell>
          <cell r="AU4445">
            <v>0</v>
          </cell>
          <cell r="AV4445">
            <v>0</v>
          </cell>
          <cell r="AW4445">
            <v>0</v>
          </cell>
          <cell r="AX4445">
            <v>0</v>
          </cell>
          <cell r="AY4445">
            <v>0</v>
          </cell>
          <cell r="AZ4445">
            <v>3790053.84</v>
          </cell>
          <cell r="BA4445">
            <v>0</v>
          </cell>
          <cell r="BB4445">
            <v>0</v>
          </cell>
          <cell r="BC4445">
            <v>0</v>
          </cell>
          <cell r="BD4445">
            <v>0</v>
          </cell>
          <cell r="BE4445">
            <v>0</v>
          </cell>
          <cell r="BF4445">
            <v>0</v>
          </cell>
          <cell r="BG4445">
            <v>0</v>
          </cell>
          <cell r="BH4445">
            <v>0</v>
          </cell>
          <cell r="BI4445">
            <v>0</v>
          </cell>
          <cell r="BJ4445">
            <v>0</v>
          </cell>
          <cell r="BK4445">
            <v>0</v>
          </cell>
          <cell r="BL4445">
            <v>0</v>
          </cell>
        </row>
        <row r="4446">
          <cell r="A4446">
            <v>75</v>
          </cell>
          <cell r="B4446" t="str">
            <v>3.5.01.03</v>
          </cell>
          <cell r="C4446" t="str">
            <v xml:space="preserve">CONTRIBUICAO SOCIAL                               </v>
          </cell>
          <cell r="D4446">
            <v>4</v>
          </cell>
          <cell r="E4446">
            <v>0</v>
          </cell>
          <cell r="F4446">
            <v>0</v>
          </cell>
          <cell r="G4446">
            <v>0</v>
          </cell>
          <cell r="H4446">
            <v>0</v>
          </cell>
          <cell r="I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  <cell r="O4446">
            <v>0</v>
          </cell>
          <cell r="P4446">
            <v>0</v>
          </cell>
          <cell r="Q4446">
            <v>0</v>
          </cell>
          <cell r="R4446">
            <v>0</v>
          </cell>
          <cell r="S4446">
            <v>0</v>
          </cell>
          <cell r="T4446">
            <v>0</v>
          </cell>
          <cell r="U4446">
            <v>0</v>
          </cell>
          <cell r="V4446">
            <v>0</v>
          </cell>
          <cell r="W4446">
            <v>0</v>
          </cell>
          <cell r="X4446">
            <v>0</v>
          </cell>
          <cell r="Y4446">
            <v>0</v>
          </cell>
          <cell r="Z4446">
            <v>0</v>
          </cell>
          <cell r="AA4446">
            <v>0</v>
          </cell>
          <cell r="AB4446">
            <v>418512.39</v>
          </cell>
          <cell r="AC4446">
            <v>0</v>
          </cell>
          <cell r="AD4446">
            <v>0</v>
          </cell>
          <cell r="AE4446">
            <v>0</v>
          </cell>
          <cell r="AF4446">
            <v>0</v>
          </cell>
          <cell r="AG4446">
            <v>0</v>
          </cell>
          <cell r="AH4446">
            <v>0</v>
          </cell>
          <cell r="AI4446">
            <v>0</v>
          </cell>
          <cell r="AJ4446">
            <v>0</v>
          </cell>
          <cell r="AK4446">
            <v>0</v>
          </cell>
          <cell r="AL4446">
            <v>0</v>
          </cell>
          <cell r="AM4446">
            <v>0</v>
          </cell>
          <cell r="AN4446">
            <v>0</v>
          </cell>
          <cell r="AO4446">
            <v>760464.29</v>
          </cell>
          <cell r="AP4446">
            <v>2378942.54</v>
          </cell>
          <cell r="AQ4446">
            <v>3364214.89</v>
          </cell>
          <cell r="AR4446">
            <v>4140002.84</v>
          </cell>
          <cell r="AS4446">
            <v>4140002.84</v>
          </cell>
          <cell r="AT4446">
            <v>4140002.84</v>
          </cell>
          <cell r="AU4446">
            <v>4140002.84</v>
          </cell>
          <cell r="AV4446">
            <v>4214530.42</v>
          </cell>
          <cell r="AW4446">
            <v>6247811.4900000002</v>
          </cell>
          <cell r="AX4446">
            <v>7562628.0300000003</v>
          </cell>
          <cell r="AY4446">
            <v>8710132.4000000004</v>
          </cell>
          <cell r="AZ4446">
            <v>8812372.6199999992</v>
          </cell>
          <cell r="BA4446">
            <v>1011229.34</v>
          </cell>
          <cell r="BB4446">
            <v>1635632.86</v>
          </cell>
          <cell r="BC4446">
            <v>1635632.86</v>
          </cell>
          <cell r="BD4446">
            <v>0</v>
          </cell>
          <cell r="BE4446">
            <v>0</v>
          </cell>
          <cell r="BF4446">
            <v>0</v>
          </cell>
          <cell r="BG4446">
            <v>0</v>
          </cell>
          <cell r="BH4446">
            <v>0</v>
          </cell>
          <cell r="BI4446">
            <v>0</v>
          </cell>
          <cell r="BJ4446">
            <v>0</v>
          </cell>
          <cell r="BK4446">
            <v>0</v>
          </cell>
          <cell r="BL4446">
            <v>0</v>
          </cell>
        </row>
        <row r="4447">
          <cell r="B4447" t="str">
            <v>3.5.01.03.00001</v>
          </cell>
          <cell r="C4447" t="str">
            <v xml:space="preserve">CONTRIBUICAO SOCIAL                               </v>
          </cell>
          <cell r="D4447">
            <v>5</v>
          </cell>
          <cell r="E4447">
            <v>0</v>
          </cell>
          <cell r="F4447">
            <v>0</v>
          </cell>
          <cell r="G4447">
            <v>0</v>
          </cell>
          <cell r="H4447">
            <v>0</v>
          </cell>
          <cell r="I4447">
            <v>0</v>
          </cell>
          <cell r="J4447">
            <v>0</v>
          </cell>
          <cell r="K4447">
            <v>0</v>
          </cell>
          <cell r="L4447">
            <v>0</v>
          </cell>
          <cell r="M4447">
            <v>0</v>
          </cell>
          <cell r="N4447">
            <v>0</v>
          </cell>
          <cell r="O4447">
            <v>0</v>
          </cell>
          <cell r="P4447">
            <v>0</v>
          </cell>
          <cell r="AO4447">
            <v>760464.29</v>
          </cell>
          <cell r="AP4447">
            <v>2378942.54</v>
          </cell>
          <cell r="AQ4447">
            <v>3364214.89</v>
          </cell>
          <cell r="AR4447">
            <v>4140002.84</v>
          </cell>
          <cell r="AS4447">
            <v>4140002.84</v>
          </cell>
          <cell r="AT4447">
            <v>4140002.84</v>
          </cell>
          <cell r="AU4447">
            <v>4140002.84</v>
          </cell>
          <cell r="AV4447">
            <v>4214530.42</v>
          </cell>
          <cell r="AW4447">
            <v>6247811.4900000002</v>
          </cell>
          <cell r="AX4447">
            <v>7562628.0300000003</v>
          </cell>
          <cell r="AY4447">
            <v>8710132.4000000004</v>
          </cell>
          <cell r="AZ4447">
            <v>8812372.6199999992</v>
          </cell>
          <cell r="BA4447">
            <v>1011229.34</v>
          </cell>
          <cell r="BB4447">
            <v>1635632.86</v>
          </cell>
          <cell r="BC4447">
            <v>1635632.86</v>
          </cell>
          <cell r="BD4447">
            <v>0</v>
          </cell>
          <cell r="BE4447">
            <v>0</v>
          </cell>
          <cell r="BF4447">
            <v>0</v>
          </cell>
          <cell r="BG4447">
            <v>0</v>
          </cell>
          <cell r="BH4447">
            <v>0</v>
          </cell>
          <cell r="BI4447">
            <v>0</v>
          </cell>
          <cell r="BJ4447">
            <v>0</v>
          </cell>
          <cell r="BK4447">
            <v>0</v>
          </cell>
          <cell r="BL4447">
            <v>0</v>
          </cell>
        </row>
        <row r="4448">
          <cell r="A4448">
            <v>99</v>
          </cell>
          <cell r="B4448" t="str">
            <v>Datas</v>
          </cell>
          <cell r="C4448" t="str">
            <v>Data</v>
          </cell>
          <cell r="D4448">
            <v>1</v>
          </cell>
          <cell r="E4448">
            <v>36556</v>
          </cell>
          <cell r="F4448">
            <v>36585</v>
          </cell>
          <cell r="G4448">
            <v>36616</v>
          </cell>
          <cell r="H4448">
            <v>36646</v>
          </cell>
          <cell r="I4448">
            <v>36677</v>
          </cell>
          <cell r="J4448">
            <v>36707</v>
          </cell>
          <cell r="K4448">
            <v>36738</v>
          </cell>
          <cell r="L4448">
            <v>36769</v>
          </cell>
          <cell r="M4448">
            <v>36799</v>
          </cell>
          <cell r="N4448">
            <v>36830</v>
          </cell>
          <cell r="O4448">
            <v>36860</v>
          </cell>
          <cell r="P4448">
            <v>36891</v>
          </cell>
          <cell r="Q4448">
            <v>36922</v>
          </cell>
          <cell r="R4448">
            <v>36950</v>
          </cell>
          <cell r="S4448">
            <v>36981</v>
          </cell>
          <cell r="T4448">
            <v>37011</v>
          </cell>
          <cell r="U4448">
            <v>37042</v>
          </cell>
          <cell r="V4448">
            <v>37072</v>
          </cell>
          <cell r="W4448">
            <v>37103</v>
          </cell>
          <cell r="X4448">
            <v>37134</v>
          </cell>
          <cell r="Y4448">
            <v>37164</v>
          </cell>
          <cell r="Z4448">
            <v>37195</v>
          </cell>
          <cell r="AA4448">
            <v>37225</v>
          </cell>
          <cell r="AB4448">
            <v>37256</v>
          </cell>
          <cell r="AC4448">
            <v>37287</v>
          </cell>
          <cell r="AD4448">
            <v>37315</v>
          </cell>
          <cell r="AE4448">
            <v>37346</v>
          </cell>
          <cell r="AF4448">
            <v>37376</v>
          </cell>
          <cell r="AG4448">
            <v>37407</v>
          </cell>
          <cell r="AH4448">
            <v>37437</v>
          </cell>
          <cell r="AI4448">
            <v>37468</v>
          </cell>
          <cell r="AJ4448">
            <v>37499</v>
          </cell>
          <cell r="AK4448">
            <v>37529</v>
          </cell>
          <cell r="AL4448">
            <v>37560</v>
          </cell>
          <cell r="AM4448">
            <v>37590</v>
          </cell>
          <cell r="AN4448">
            <v>37621</v>
          </cell>
          <cell r="AO4448">
            <v>37652</v>
          </cell>
          <cell r="AP4448">
            <v>37680</v>
          </cell>
          <cell r="AQ4448">
            <v>37711</v>
          </cell>
          <cell r="AR4448">
            <v>37741</v>
          </cell>
          <cell r="AS4448">
            <v>37772</v>
          </cell>
          <cell r="AT4448">
            <v>37802</v>
          </cell>
          <cell r="AU4448">
            <v>37833</v>
          </cell>
          <cell r="AV4448">
            <v>37864</v>
          </cell>
          <cell r="AW4448">
            <v>37894</v>
          </cell>
          <cell r="AX4448">
            <v>37925</v>
          </cell>
          <cell r="AY4448">
            <v>37955</v>
          </cell>
          <cell r="AZ4448">
            <v>37986</v>
          </cell>
          <cell r="BA4448">
            <v>38017</v>
          </cell>
          <cell r="BB4448">
            <v>38046</v>
          </cell>
          <cell r="BC4448">
            <v>38077</v>
          </cell>
          <cell r="BD4448">
            <v>38107</v>
          </cell>
          <cell r="BE4448">
            <v>38138</v>
          </cell>
          <cell r="BF4448">
            <v>38168</v>
          </cell>
          <cell r="BG4448">
            <v>38199</v>
          </cell>
          <cell r="BH4448">
            <v>38230</v>
          </cell>
          <cell r="BI4448">
            <v>38260</v>
          </cell>
          <cell r="BJ4448">
            <v>38291</v>
          </cell>
          <cell r="BK4448">
            <v>38321</v>
          </cell>
          <cell r="BL4448">
            <v>38352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ND"/>
    </sheetNames>
    <definedNames>
      <definedName name="L1C1"/>
    </defined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081001 geral"/>
      <sheetName val="IRRF2002"/>
      <sheetName val="JUROS IR ANOS ANTER"/>
      <sheetName val="11081001_geral"/>
      <sheetName val="JUROS_IR_ANOS_ANTER"/>
      <sheetName val="P&amp;L"/>
      <sheetName val="BS"/>
      <sheetName val="DCF Analysis"/>
      <sheetName val="CFS"/>
      <sheetName val="Conv. Pref."/>
      <sheetName val="Shares Outstanding"/>
      <sheetName val="Assump"/>
      <sheetName val="Options"/>
      <sheetName val="NFE"/>
      <sheetName val="Plan2"/>
      <sheetName val="IR a rec02 11081001"/>
      <sheetName val="11081001_geral1"/>
      <sheetName val="JUROS_IR_ANOS_ANTER1"/>
      <sheetName val="DCF_Analysis"/>
      <sheetName val="Conv__Pref_"/>
      <sheetName val="Shares_Outstanding"/>
      <sheetName val="IR_a_rec02_11081001"/>
      <sheetName val="General Information"/>
      <sheetName val="BAL1001"/>
      <sheetName val="balancete"/>
      <sheetName val="12-2008"/>
      <sheetName val="0"/>
      <sheetName val="compras Bovino-ovino-lenha"/>
      <sheetName val="base de cálculo - csll"/>
      <sheetName val="JUN19"/>
      <sheetName val="Desoneração"/>
      <sheetName val="Lalur 06.2019 v.01"/>
      <sheetName val="Lalur 01.2019"/>
      <sheetName val="Lalur 02.2019"/>
      <sheetName val="Lalur 03.2019"/>
      <sheetName val="Lalur 04.2019"/>
      <sheetName val="Lalur 05.2019"/>
      <sheetName val="LALUR 06.2019"/>
      <sheetName val="LALUR 06.2019 com Lei do Bem"/>
      <sheetName val="FOPAG"/>
      <sheetName val="Headcount (2)"/>
      <sheetName val="CSLL REAL"/>
      <sheetName val="LALUR 07.2019"/>
      <sheetName val="LALUR 07.2019 s Lei do Bem"/>
      <sheetName val="LALUR 07.2019 c Lei do Bem"/>
      <sheetName val="LALUR v.0 Old"/>
      <sheetName val="IRPJ REAL"/>
      <sheetName val="LALUR v.0"/>
      <sheetName val="LALUR v.2"/>
      <sheetName val="Custos Lei do Bem v.2"/>
      <sheetName val="ATIVO"/>
      <sheetName val="DESPESAS"/>
      <sheetName val="SUPPLIERS"/>
      <sheetName val="Impacto Lei do Bem "/>
    </sheetNames>
    <sheetDataSet>
      <sheetData sheetId="0" refreshError="1">
        <row r="4">
          <cell r="A4" t="str">
            <v>PQ01</v>
          </cell>
          <cell r="B4">
            <v>1</v>
          </cell>
          <cell r="C4">
            <v>100000217</v>
          </cell>
          <cell r="D4">
            <v>1</v>
          </cell>
          <cell r="E4" t="str">
            <v>SA</v>
          </cell>
          <cell r="F4">
            <v>11081001</v>
          </cell>
          <cell r="G4" t="str">
            <v>IR RECUP.S/APLIC.FINANC.BCO.REAL 01/2002</v>
          </cell>
          <cell r="H4">
            <v>1058.25</v>
          </cell>
          <cell r="I4">
            <v>40</v>
          </cell>
          <cell r="J4">
            <v>37287</v>
          </cell>
          <cell r="K4">
            <v>37287</v>
          </cell>
        </row>
        <row r="5">
          <cell r="A5" t="str">
            <v>PQ01</v>
          </cell>
          <cell r="B5">
            <v>1</v>
          </cell>
          <cell r="C5">
            <v>100000219</v>
          </cell>
          <cell r="D5">
            <v>1</v>
          </cell>
          <cell r="E5" t="str">
            <v>SA</v>
          </cell>
          <cell r="F5">
            <v>11081001</v>
          </cell>
          <cell r="G5" t="str">
            <v>IR RECUP.S/APLIC.FINANC.BCO.SAFRA 01/2002</v>
          </cell>
          <cell r="H5">
            <v>51.63</v>
          </cell>
          <cell r="I5">
            <v>40</v>
          </cell>
          <cell r="J5">
            <v>37287</v>
          </cell>
          <cell r="K5">
            <v>37287</v>
          </cell>
        </row>
        <row r="6">
          <cell r="A6" t="str">
            <v>PQ01</v>
          </cell>
          <cell r="B6">
            <v>1</v>
          </cell>
          <cell r="C6">
            <v>100000220</v>
          </cell>
          <cell r="D6">
            <v>1</v>
          </cell>
          <cell r="E6" t="str">
            <v>SA</v>
          </cell>
          <cell r="F6">
            <v>11081001</v>
          </cell>
          <cell r="G6" t="str">
            <v>JUROS ATIVOS S/COMPENS.IRRF 06/10/2001,MES 12/2001</v>
          </cell>
          <cell r="H6">
            <v>85.78</v>
          </cell>
          <cell r="I6">
            <v>40</v>
          </cell>
          <cell r="J6">
            <v>37287</v>
          </cell>
          <cell r="K6">
            <v>37287</v>
          </cell>
        </row>
        <row r="7">
          <cell r="A7" t="str">
            <v>PQ01</v>
          </cell>
          <cell r="B7">
            <v>1</v>
          </cell>
          <cell r="C7">
            <v>100000221</v>
          </cell>
          <cell r="D7">
            <v>1</v>
          </cell>
          <cell r="E7" t="str">
            <v>SA</v>
          </cell>
          <cell r="F7">
            <v>11081001</v>
          </cell>
          <cell r="G7" t="str">
            <v>JUROS ATIVOS S/COMPENS.IRRF 06/10/2001,MES 01/2002</v>
          </cell>
          <cell r="H7">
            <v>141.94</v>
          </cell>
          <cell r="I7">
            <v>40</v>
          </cell>
          <cell r="J7">
            <v>37287</v>
          </cell>
          <cell r="K7">
            <v>37287</v>
          </cell>
        </row>
        <row r="8">
          <cell r="A8" t="str">
            <v>PQ01</v>
          </cell>
          <cell r="B8">
            <v>1</v>
          </cell>
          <cell r="C8">
            <v>100000222</v>
          </cell>
          <cell r="D8">
            <v>1</v>
          </cell>
          <cell r="E8" t="str">
            <v>SA</v>
          </cell>
          <cell r="F8">
            <v>11081001</v>
          </cell>
          <cell r="G8" t="str">
            <v>COMPENS.CRÉD.S/MÚTUO SONAE ENPLANTA 09/01/2002</v>
          </cell>
          <cell r="H8">
            <v>-3754.95</v>
          </cell>
          <cell r="I8">
            <v>50</v>
          </cell>
          <cell r="J8">
            <v>37287</v>
          </cell>
          <cell r="K8">
            <v>37287</v>
          </cell>
        </row>
        <row r="9">
          <cell r="A9" t="str">
            <v>PQ01</v>
          </cell>
          <cell r="B9">
            <v>1</v>
          </cell>
          <cell r="C9">
            <v>100000339</v>
          </cell>
          <cell r="D9">
            <v>1</v>
          </cell>
          <cell r="E9" t="str">
            <v>SA</v>
          </cell>
          <cell r="F9">
            <v>11081001</v>
          </cell>
          <cell r="G9" t="str">
            <v>JRS.ATIVOS S/COFINS A MAIOR 14/11-12/2001, 01/2002</v>
          </cell>
          <cell r="H9">
            <v>7.07</v>
          </cell>
          <cell r="I9">
            <v>40</v>
          </cell>
          <cell r="J9">
            <v>37287</v>
          </cell>
          <cell r="K9">
            <v>37287</v>
          </cell>
        </row>
        <row r="10">
          <cell r="A10" t="str">
            <v>PQ01</v>
          </cell>
          <cell r="B10">
            <v>1</v>
          </cell>
          <cell r="C10">
            <v>100000340</v>
          </cell>
          <cell r="D10">
            <v>1</v>
          </cell>
          <cell r="E10" t="str">
            <v>SA</v>
          </cell>
          <cell r="F10">
            <v>11081001</v>
          </cell>
          <cell r="G10" t="str">
            <v>COMPENS.C/DARF 14/11-12/2001, COFINS 12/2001</v>
          </cell>
          <cell r="H10">
            <v>-706.86</v>
          </cell>
          <cell r="I10">
            <v>50</v>
          </cell>
          <cell r="J10">
            <v>37287</v>
          </cell>
          <cell r="K10">
            <v>37287</v>
          </cell>
        </row>
        <row r="11">
          <cell r="A11" t="str">
            <v>PQ01</v>
          </cell>
          <cell r="B11">
            <v>1</v>
          </cell>
          <cell r="C11">
            <v>100000343</v>
          </cell>
          <cell r="D11">
            <v>1</v>
          </cell>
          <cell r="E11" t="str">
            <v>SA</v>
          </cell>
          <cell r="F11">
            <v>11081001</v>
          </cell>
          <cell r="G11" t="str">
            <v>RECUP.COFINS RECOLH.A MAIOR 14/11 - 14/12/2001</v>
          </cell>
          <cell r="H11">
            <v>2611.9899999999998</v>
          </cell>
          <cell r="I11">
            <v>40</v>
          </cell>
          <cell r="J11">
            <v>37287</v>
          </cell>
          <cell r="K11">
            <v>37256</v>
          </cell>
        </row>
        <row r="12">
          <cell r="A12" t="str">
            <v>PQ01</v>
          </cell>
          <cell r="B12">
            <v>1</v>
          </cell>
          <cell r="C12">
            <v>100000344</v>
          </cell>
          <cell r="D12">
            <v>1</v>
          </cell>
          <cell r="E12" t="str">
            <v>SA</v>
          </cell>
          <cell r="F12">
            <v>11081001</v>
          </cell>
          <cell r="G12" t="str">
            <v>JRS.ATIVOS S/COFINS A MAIOR 14/11-12/2001, 01/2002</v>
          </cell>
          <cell r="H12">
            <v>1.53</v>
          </cell>
          <cell r="I12">
            <v>40</v>
          </cell>
          <cell r="J12">
            <v>37287</v>
          </cell>
          <cell r="K12">
            <v>37287</v>
          </cell>
        </row>
        <row r="13">
          <cell r="A13" t="str">
            <v>PQ01</v>
          </cell>
          <cell r="B13">
            <v>1</v>
          </cell>
          <cell r="C13">
            <v>100000345</v>
          </cell>
          <cell r="D13">
            <v>1</v>
          </cell>
          <cell r="E13" t="str">
            <v>SA</v>
          </cell>
          <cell r="F13">
            <v>11081001</v>
          </cell>
          <cell r="G13" t="str">
            <v>COMPENS.C/DARF 14/11-12/2001, PIS 12/2001</v>
          </cell>
          <cell r="H13">
            <v>-153.15</v>
          </cell>
          <cell r="I13">
            <v>50</v>
          </cell>
          <cell r="J13">
            <v>37287</v>
          </cell>
          <cell r="K13">
            <v>37287</v>
          </cell>
        </row>
        <row r="14">
          <cell r="A14" t="str">
            <v>PQ01</v>
          </cell>
          <cell r="B14">
            <v>1</v>
          </cell>
          <cell r="C14">
            <v>100000346</v>
          </cell>
          <cell r="D14">
            <v>1</v>
          </cell>
          <cell r="E14" t="str">
            <v>SA</v>
          </cell>
          <cell r="F14">
            <v>11081001</v>
          </cell>
          <cell r="G14" t="str">
            <v>RECUP.PIS RECOLH.A MAIOR 14/11 - 14/12/2001</v>
          </cell>
          <cell r="H14">
            <v>565.92999999999995</v>
          </cell>
          <cell r="I14">
            <v>40</v>
          </cell>
          <cell r="J14">
            <v>37287</v>
          </cell>
          <cell r="K14">
            <v>37256</v>
          </cell>
        </row>
        <row r="15">
          <cell r="A15" t="str">
            <v>PQ01</v>
          </cell>
          <cell r="B15">
            <v>2</v>
          </cell>
          <cell r="C15">
            <v>100000458</v>
          </cell>
          <cell r="D15">
            <v>1</v>
          </cell>
          <cell r="E15" t="str">
            <v>SA</v>
          </cell>
          <cell r="F15">
            <v>11081001</v>
          </cell>
          <cell r="G15" t="str">
            <v>JUROS ATIVOS S/COMPENS.IRRF 06/10/2001,MES 02/2002</v>
          </cell>
          <cell r="H15">
            <v>201.91</v>
          </cell>
          <cell r="I15">
            <v>40</v>
          </cell>
          <cell r="J15">
            <v>37315</v>
          </cell>
          <cell r="K15">
            <v>37315</v>
          </cell>
        </row>
        <row r="16">
          <cell r="A16" t="str">
            <v>PQ01</v>
          </cell>
          <cell r="B16">
            <v>2</v>
          </cell>
          <cell r="C16">
            <v>100000459</v>
          </cell>
          <cell r="D16">
            <v>1</v>
          </cell>
          <cell r="E16" t="str">
            <v>SA</v>
          </cell>
          <cell r="F16">
            <v>11081001</v>
          </cell>
          <cell r="G16" t="str">
            <v>COMPENS.CRÉD.S/MÚTUO SONAE ENPLANTA 06/02/2002</v>
          </cell>
          <cell r="H16">
            <v>-3802.48</v>
          </cell>
          <cell r="I16">
            <v>50</v>
          </cell>
          <cell r="J16">
            <v>37315</v>
          </cell>
          <cell r="K16">
            <v>37315</v>
          </cell>
        </row>
        <row r="17">
          <cell r="A17" t="str">
            <v>PQ01</v>
          </cell>
          <cell r="B17">
            <v>2</v>
          </cell>
          <cell r="C17">
            <v>100000461</v>
          </cell>
          <cell r="D17">
            <v>1</v>
          </cell>
          <cell r="E17" t="str">
            <v>SA</v>
          </cell>
          <cell r="F17">
            <v>11081001</v>
          </cell>
          <cell r="G17" t="str">
            <v>COMPENS.C/DARF 14/11-12/2001, COFINS 01/2002</v>
          </cell>
          <cell r="H17">
            <v>-169.31</v>
          </cell>
          <cell r="I17">
            <v>50</v>
          </cell>
          <cell r="J17">
            <v>37315</v>
          </cell>
          <cell r="K17">
            <v>37315</v>
          </cell>
        </row>
        <row r="18">
          <cell r="A18" t="str">
            <v>PQ01</v>
          </cell>
          <cell r="B18">
            <v>2</v>
          </cell>
          <cell r="C18">
            <v>100000463</v>
          </cell>
          <cell r="D18">
            <v>1</v>
          </cell>
          <cell r="E18" t="str">
            <v>SA</v>
          </cell>
          <cell r="F18">
            <v>11081001</v>
          </cell>
          <cell r="G18" t="str">
            <v>JRS.ATIVOS S/COFINS A MAIOR 14/11-12/2001, 02/2002</v>
          </cell>
          <cell r="H18">
            <v>4.28</v>
          </cell>
          <cell r="I18">
            <v>40</v>
          </cell>
          <cell r="J18">
            <v>37315</v>
          </cell>
          <cell r="K18">
            <v>37315</v>
          </cell>
        </row>
        <row r="19">
          <cell r="A19" t="str">
            <v>PQ01</v>
          </cell>
          <cell r="B19">
            <v>2</v>
          </cell>
          <cell r="C19">
            <v>100000464</v>
          </cell>
          <cell r="D19">
            <v>1</v>
          </cell>
          <cell r="E19" t="str">
            <v>SA</v>
          </cell>
          <cell r="F19">
            <v>11081001</v>
          </cell>
          <cell r="G19" t="str">
            <v>JRS.ATIVOS S/PIS A MAIOR 14/11-12/2001, 02/2002</v>
          </cell>
          <cell r="H19">
            <v>0.93</v>
          </cell>
          <cell r="I19">
            <v>40</v>
          </cell>
          <cell r="J19">
            <v>37315</v>
          </cell>
          <cell r="K19">
            <v>37315</v>
          </cell>
        </row>
        <row r="20">
          <cell r="A20" t="str">
            <v>PQ01</v>
          </cell>
          <cell r="B20">
            <v>2</v>
          </cell>
          <cell r="C20">
            <v>100000465</v>
          </cell>
          <cell r="D20">
            <v>1</v>
          </cell>
          <cell r="E20" t="str">
            <v>SA</v>
          </cell>
          <cell r="F20">
            <v>11081001</v>
          </cell>
          <cell r="G20" t="str">
            <v>COMPENS.C/DARF 14/11-12/2001, PIS 01/2002</v>
          </cell>
          <cell r="H20">
            <v>-36.68</v>
          </cell>
          <cell r="I20">
            <v>50</v>
          </cell>
          <cell r="J20">
            <v>37315</v>
          </cell>
          <cell r="K20">
            <v>37315</v>
          </cell>
        </row>
        <row r="21">
          <cell r="A21" t="str">
            <v>PQ01</v>
          </cell>
          <cell r="B21">
            <v>3</v>
          </cell>
          <cell r="C21">
            <v>100000598</v>
          </cell>
          <cell r="D21">
            <v>1</v>
          </cell>
          <cell r="E21" t="str">
            <v>SA</v>
          </cell>
          <cell r="F21">
            <v>11081001</v>
          </cell>
          <cell r="G21" t="str">
            <v>JUROS ATIVOS S/COMPENS.IRRF 06/10/2001,MES 03/2002</v>
          </cell>
          <cell r="H21">
            <v>227.98</v>
          </cell>
          <cell r="I21">
            <v>40</v>
          </cell>
          <cell r="J21">
            <v>37346</v>
          </cell>
          <cell r="K21">
            <v>37346</v>
          </cell>
        </row>
        <row r="22">
          <cell r="A22" t="str">
            <v>PQ01</v>
          </cell>
          <cell r="B22">
            <v>3</v>
          </cell>
          <cell r="C22">
            <v>100000599</v>
          </cell>
          <cell r="D22">
            <v>1</v>
          </cell>
          <cell r="E22" t="str">
            <v>SA</v>
          </cell>
          <cell r="F22">
            <v>11081001</v>
          </cell>
          <cell r="G22" t="str">
            <v>COMPENS.CRÉD.S/MÚTUO SONAE ENPLANTA 06/03/2002</v>
          </cell>
          <cell r="H22">
            <v>-3475.33</v>
          </cell>
          <cell r="I22">
            <v>50</v>
          </cell>
          <cell r="J22">
            <v>37346</v>
          </cell>
          <cell r="K22">
            <v>37346</v>
          </cell>
        </row>
        <row r="23">
          <cell r="A23" t="str">
            <v>PQ01</v>
          </cell>
          <cell r="B23">
            <v>3</v>
          </cell>
          <cell r="C23">
            <v>100000600</v>
          </cell>
          <cell r="D23">
            <v>1</v>
          </cell>
          <cell r="E23" t="str">
            <v>SA</v>
          </cell>
          <cell r="F23">
            <v>11081001</v>
          </cell>
          <cell r="G23" t="str">
            <v>JRS.ATIVOS S/COFINS A MAIOR 14/11-12/2001, 03/2002</v>
          </cell>
          <cell r="H23">
            <v>66.040000000000006</v>
          </cell>
          <cell r="I23">
            <v>40</v>
          </cell>
          <cell r="J23">
            <v>37346</v>
          </cell>
          <cell r="K23">
            <v>37346</v>
          </cell>
        </row>
        <row r="24">
          <cell r="A24" t="str">
            <v>PQ01</v>
          </cell>
          <cell r="B24">
            <v>3</v>
          </cell>
          <cell r="C24">
            <v>100000601</v>
          </cell>
          <cell r="D24">
            <v>1</v>
          </cell>
          <cell r="E24" t="str">
            <v>SA</v>
          </cell>
          <cell r="F24">
            <v>11081001</v>
          </cell>
          <cell r="G24" t="str">
            <v>COMPENS.C/DARF 14/11-12/2001, COFINS 02/2002</v>
          </cell>
          <cell r="H24">
            <v>-1747.17</v>
          </cell>
          <cell r="I24">
            <v>50</v>
          </cell>
          <cell r="J24">
            <v>37346</v>
          </cell>
          <cell r="K24">
            <v>37346</v>
          </cell>
        </row>
        <row r="25">
          <cell r="A25" t="str">
            <v>PQ01</v>
          </cell>
          <cell r="B25">
            <v>3</v>
          </cell>
          <cell r="C25">
            <v>100000602</v>
          </cell>
          <cell r="D25">
            <v>1</v>
          </cell>
          <cell r="E25" t="str">
            <v>SA</v>
          </cell>
          <cell r="F25">
            <v>11081001</v>
          </cell>
          <cell r="G25" t="str">
            <v>JRS.ATIVOS S/PIS A MAIOR 14/11-12/2001, 03/2002</v>
          </cell>
          <cell r="H25">
            <v>14.31</v>
          </cell>
          <cell r="I25">
            <v>40</v>
          </cell>
          <cell r="J25">
            <v>37346</v>
          </cell>
          <cell r="K25">
            <v>37346</v>
          </cell>
        </row>
        <row r="26">
          <cell r="A26" t="str">
            <v>PQ01</v>
          </cell>
          <cell r="B26">
            <v>3</v>
          </cell>
          <cell r="C26">
            <v>100000603</v>
          </cell>
          <cell r="D26">
            <v>1</v>
          </cell>
          <cell r="E26" t="str">
            <v>SA</v>
          </cell>
          <cell r="F26">
            <v>11081001</v>
          </cell>
          <cell r="G26" t="str">
            <v>COMPENS.C/DARF 14/11-12/2001, PIS 02/2002</v>
          </cell>
          <cell r="H26">
            <v>-378.56</v>
          </cell>
          <cell r="I26">
            <v>50</v>
          </cell>
          <cell r="J26">
            <v>37346</v>
          </cell>
          <cell r="K26">
            <v>37346</v>
          </cell>
        </row>
        <row r="27">
          <cell r="A27" t="str">
            <v>PQ01</v>
          </cell>
          <cell r="B27">
            <v>3</v>
          </cell>
          <cell r="C27">
            <v>100000679</v>
          </cell>
          <cell r="D27">
            <v>1</v>
          </cell>
          <cell r="E27" t="str">
            <v>SA</v>
          </cell>
          <cell r="F27">
            <v>11081001</v>
          </cell>
          <cell r="G27" t="str">
            <v>IR RECUP.S/APLIC.FINANC.BCO.REAL 02/2002</v>
          </cell>
          <cell r="H27">
            <v>3634.69</v>
          </cell>
          <cell r="I27">
            <v>40</v>
          </cell>
          <cell r="J27">
            <v>37346</v>
          </cell>
          <cell r="K27">
            <v>37315</v>
          </cell>
        </row>
        <row r="28">
          <cell r="A28" t="str">
            <v>PQ01</v>
          </cell>
          <cell r="B28">
            <v>3</v>
          </cell>
          <cell r="C28">
            <v>100000692</v>
          </cell>
          <cell r="D28">
            <v>1</v>
          </cell>
          <cell r="E28" t="str">
            <v>SA</v>
          </cell>
          <cell r="F28">
            <v>11081001</v>
          </cell>
          <cell r="G28" t="str">
            <v>IR RECUP.S/APLIC.FINANC.BCO.REAL 03/2002</v>
          </cell>
          <cell r="H28">
            <v>7686.67</v>
          </cell>
          <cell r="I28">
            <v>40</v>
          </cell>
          <cell r="J28">
            <v>37346</v>
          </cell>
          <cell r="K28">
            <v>37346</v>
          </cell>
        </row>
        <row r="29">
          <cell r="A29" t="str">
            <v>PQ01</v>
          </cell>
          <cell r="B29">
            <v>3</v>
          </cell>
          <cell r="C29">
            <v>100000736</v>
          </cell>
          <cell r="D29">
            <v>1</v>
          </cell>
          <cell r="E29" t="str">
            <v>SA</v>
          </cell>
          <cell r="F29">
            <v>11081001</v>
          </cell>
          <cell r="G29" t="str">
            <v>IR RECUP.S/APLIC.FINANC.BCO.SAFRA 02/2002</v>
          </cell>
          <cell r="H29">
            <v>13664.58</v>
          </cell>
          <cell r="I29">
            <v>40</v>
          </cell>
          <cell r="J29">
            <v>37346</v>
          </cell>
          <cell r="K29">
            <v>37315</v>
          </cell>
        </row>
        <row r="30">
          <cell r="A30" t="str">
            <v>PQ01</v>
          </cell>
          <cell r="B30">
            <v>4</v>
          </cell>
          <cell r="C30">
            <v>100001292</v>
          </cell>
          <cell r="D30">
            <v>1</v>
          </cell>
          <cell r="E30" t="str">
            <v>SA</v>
          </cell>
          <cell r="F30">
            <v>11081001</v>
          </cell>
          <cell r="G30" t="str">
            <v>IR RECUP.S/REND.APLIC.FINANC.-BCO.SAFRA 04/2002</v>
          </cell>
          <cell r="H30">
            <v>5582.74</v>
          </cell>
          <cell r="I30">
            <v>40</v>
          </cell>
          <cell r="J30">
            <v>37371</v>
          </cell>
          <cell r="K30">
            <v>37371</v>
          </cell>
        </row>
        <row r="31">
          <cell r="A31" t="str">
            <v>PQ01</v>
          </cell>
          <cell r="B31">
            <v>4</v>
          </cell>
          <cell r="C31">
            <v>100001241</v>
          </cell>
          <cell r="D31">
            <v>1</v>
          </cell>
          <cell r="E31" t="str">
            <v>SA</v>
          </cell>
          <cell r="F31">
            <v>11081001</v>
          </cell>
          <cell r="G31" t="str">
            <v>JUROS ATIVOS S/COMPENS.IRRF 06/10/2001,MES 04/2002</v>
          </cell>
          <cell r="H31">
            <v>308.83999999999997</v>
          </cell>
          <cell r="I31">
            <v>40</v>
          </cell>
          <cell r="J31">
            <v>37376</v>
          </cell>
          <cell r="K31">
            <v>37376</v>
          </cell>
        </row>
        <row r="32">
          <cell r="A32" t="str">
            <v>PQ01</v>
          </cell>
          <cell r="B32">
            <v>4</v>
          </cell>
          <cell r="C32">
            <v>100001242</v>
          </cell>
          <cell r="D32">
            <v>1</v>
          </cell>
          <cell r="E32" t="str">
            <v>SA</v>
          </cell>
          <cell r="F32">
            <v>11081001</v>
          </cell>
          <cell r="G32" t="str">
            <v>COMPENS.CRÉD.S/MÚTUO SONAE ENPLANTA 10/04/2002</v>
          </cell>
          <cell r="H32">
            <v>-3894.61</v>
          </cell>
          <cell r="I32">
            <v>50</v>
          </cell>
          <cell r="J32">
            <v>37376</v>
          </cell>
          <cell r="K32">
            <v>37356</v>
          </cell>
        </row>
        <row r="33">
          <cell r="A33" t="str">
            <v>PQ01</v>
          </cell>
          <cell r="B33">
            <v>4</v>
          </cell>
          <cell r="C33">
            <v>100001243</v>
          </cell>
          <cell r="D33">
            <v>1</v>
          </cell>
          <cell r="E33" t="str">
            <v>SA</v>
          </cell>
          <cell r="F33">
            <v>11081001</v>
          </cell>
          <cell r="G33" t="str">
            <v>COMPENS.C/DARF 14/11-12/2001, COFINS 03/2002</v>
          </cell>
          <cell r="H33">
            <v>-66.040000000000006</v>
          </cell>
          <cell r="I33">
            <v>50</v>
          </cell>
          <cell r="J33">
            <v>37376</v>
          </cell>
          <cell r="K33">
            <v>37361</v>
          </cell>
        </row>
        <row r="34">
          <cell r="A34" t="str">
            <v>PQ01</v>
          </cell>
          <cell r="B34">
            <v>4</v>
          </cell>
          <cell r="C34">
            <v>100001244</v>
          </cell>
          <cell r="D34">
            <v>1</v>
          </cell>
          <cell r="E34" t="str">
            <v>SA</v>
          </cell>
          <cell r="F34">
            <v>11081001</v>
          </cell>
          <cell r="G34" t="str">
            <v>COMPENS.C/DARF 14/11-12/2001, PIS 03/2002</v>
          </cell>
          <cell r="H34">
            <v>-14.31</v>
          </cell>
          <cell r="I34">
            <v>50</v>
          </cell>
          <cell r="J34">
            <v>37376</v>
          </cell>
          <cell r="K34">
            <v>37361</v>
          </cell>
        </row>
        <row r="35">
          <cell r="A35" t="str">
            <v>PQ01</v>
          </cell>
          <cell r="B35">
            <v>4</v>
          </cell>
          <cell r="C35">
            <v>100001299</v>
          </cell>
          <cell r="D35">
            <v>1</v>
          </cell>
          <cell r="E35" t="str">
            <v>SA</v>
          </cell>
          <cell r="F35">
            <v>11081001</v>
          </cell>
          <cell r="G35" t="str">
            <v>IR RECUP.S/REND.APLIC.FINANC.BCO.REAL 04/2002</v>
          </cell>
          <cell r="H35">
            <v>11928.45</v>
          </cell>
          <cell r="I35">
            <v>40</v>
          </cell>
          <cell r="J35">
            <v>37376</v>
          </cell>
          <cell r="K35">
            <v>37376</v>
          </cell>
        </row>
        <row r="36">
          <cell r="A36" t="str">
            <v>PQ01</v>
          </cell>
          <cell r="B36">
            <v>5</v>
          </cell>
          <cell r="C36">
            <v>100001497</v>
          </cell>
          <cell r="D36">
            <v>1</v>
          </cell>
          <cell r="E36" t="str">
            <v>SA</v>
          </cell>
          <cell r="F36">
            <v>11081001</v>
          </cell>
          <cell r="G36" t="str">
            <v>JUROS ATIVOS S/COMPENS.IRRF 06/10/2001,MES 05/2002</v>
          </cell>
          <cell r="H36">
            <v>359.06</v>
          </cell>
          <cell r="I36">
            <v>40</v>
          </cell>
          <cell r="J36">
            <v>37407</v>
          </cell>
          <cell r="K36">
            <v>37407</v>
          </cell>
        </row>
        <row r="37">
          <cell r="A37" t="str">
            <v>PQ01</v>
          </cell>
          <cell r="B37">
            <v>5</v>
          </cell>
          <cell r="C37">
            <v>100001498</v>
          </cell>
          <cell r="D37">
            <v>1</v>
          </cell>
          <cell r="E37" t="str">
            <v>SA</v>
          </cell>
          <cell r="F37">
            <v>11081001</v>
          </cell>
          <cell r="G37" t="str">
            <v>COMPENS.CRÉD.S/MÚTUO SONAE ENPLANTA 08/05/2002</v>
          </cell>
          <cell r="H37">
            <v>-3815.72</v>
          </cell>
          <cell r="I37">
            <v>50</v>
          </cell>
          <cell r="J37">
            <v>37407</v>
          </cell>
          <cell r="K37">
            <v>37384</v>
          </cell>
        </row>
        <row r="38">
          <cell r="A38" t="str">
            <v>PQ01</v>
          </cell>
          <cell r="B38">
            <v>5</v>
          </cell>
          <cell r="C38">
            <v>100001536</v>
          </cell>
          <cell r="D38">
            <v>1</v>
          </cell>
          <cell r="E38" t="str">
            <v>SA</v>
          </cell>
          <cell r="F38">
            <v>11081001</v>
          </cell>
          <cell r="G38" t="str">
            <v>ESTORNO IR.RECUP.S/APLIC.SAFRA 02/2002 DOC.10/736</v>
          </cell>
          <cell r="H38">
            <v>-13664.58</v>
          </cell>
          <cell r="I38">
            <v>50</v>
          </cell>
          <cell r="J38">
            <v>37407</v>
          </cell>
          <cell r="K38">
            <v>37346</v>
          </cell>
        </row>
        <row r="39">
          <cell r="A39" t="str">
            <v>PQ01</v>
          </cell>
          <cell r="B39">
            <v>5</v>
          </cell>
          <cell r="C39">
            <v>100001538</v>
          </cell>
          <cell r="D39">
            <v>1</v>
          </cell>
          <cell r="E39" t="str">
            <v>SA</v>
          </cell>
          <cell r="F39">
            <v>11081001</v>
          </cell>
          <cell r="G39" t="str">
            <v>COMPL.IR.RECUP.S/REND.APLIC.BCO.SAFRA 03/2002</v>
          </cell>
          <cell r="H39">
            <v>14750.19</v>
          </cell>
          <cell r="I39">
            <v>40</v>
          </cell>
          <cell r="J39">
            <v>37407</v>
          </cell>
          <cell r="K39">
            <v>37322</v>
          </cell>
        </row>
        <row r="40">
          <cell r="A40" t="str">
            <v>PQ01</v>
          </cell>
          <cell r="B40">
            <v>5</v>
          </cell>
          <cell r="C40">
            <v>100001539</v>
          </cell>
          <cell r="D40">
            <v>1</v>
          </cell>
          <cell r="E40" t="str">
            <v>SA</v>
          </cell>
          <cell r="F40">
            <v>11081001</v>
          </cell>
          <cell r="G40" t="str">
            <v>COMPL.IR.RECUP.S/APLIC.BCO.SAFRA 01/2002</v>
          </cell>
          <cell r="H40">
            <v>3666.57</v>
          </cell>
          <cell r="I40">
            <v>40</v>
          </cell>
          <cell r="J40">
            <v>37407</v>
          </cell>
          <cell r="K40">
            <v>37260</v>
          </cell>
        </row>
        <row r="41">
          <cell r="A41" t="str">
            <v>PQ01</v>
          </cell>
          <cell r="B41">
            <v>5</v>
          </cell>
          <cell r="C41">
            <v>100001548</v>
          </cell>
          <cell r="D41">
            <v>1</v>
          </cell>
          <cell r="E41" t="str">
            <v>SA</v>
          </cell>
          <cell r="F41">
            <v>11081001</v>
          </cell>
          <cell r="G41" t="str">
            <v>ESTORNO PARTE IR.RECUP.S/APL.BCO.REAL - DOC.10/692</v>
          </cell>
          <cell r="H41">
            <v>-3909.6</v>
          </cell>
          <cell r="I41">
            <v>50</v>
          </cell>
          <cell r="J41">
            <v>37407</v>
          </cell>
          <cell r="K41">
            <v>37346</v>
          </cell>
        </row>
        <row r="42">
          <cell r="A42" t="str">
            <v>PQ01</v>
          </cell>
          <cell r="B42">
            <v>5</v>
          </cell>
          <cell r="C42">
            <v>100001550</v>
          </cell>
          <cell r="D42">
            <v>1</v>
          </cell>
          <cell r="E42" t="str">
            <v>SA</v>
          </cell>
          <cell r="F42">
            <v>11081001</v>
          </cell>
          <cell r="G42" t="str">
            <v>ESTORNO PARTE IR.RECUP.S/APL.BCO.REAL- DOC.10/1299</v>
          </cell>
          <cell r="H42">
            <v>-8681.8799999999992</v>
          </cell>
          <cell r="I42">
            <v>50</v>
          </cell>
          <cell r="J42">
            <v>37407</v>
          </cell>
          <cell r="K42">
            <v>37376</v>
          </cell>
        </row>
        <row r="43">
          <cell r="A43" t="str">
            <v>PQ01</v>
          </cell>
          <cell r="B43">
            <v>5</v>
          </cell>
          <cell r="C43">
            <v>100001551</v>
          </cell>
          <cell r="D43">
            <v>1</v>
          </cell>
          <cell r="E43" t="str">
            <v>SA</v>
          </cell>
          <cell r="F43">
            <v>11081001</v>
          </cell>
          <cell r="G43" t="str">
            <v>IR.RECUP.S/REND.APLIC.BCO.REAL 05/2002</v>
          </cell>
          <cell r="H43">
            <v>289.01</v>
          </cell>
          <cell r="I43">
            <v>40</v>
          </cell>
          <cell r="J43">
            <v>37407</v>
          </cell>
          <cell r="K43">
            <v>37407</v>
          </cell>
        </row>
        <row r="44">
          <cell r="A44" t="str">
            <v>PQ01</v>
          </cell>
          <cell r="B44">
            <v>6</v>
          </cell>
          <cell r="C44">
            <v>100001819</v>
          </cell>
          <cell r="D44">
            <v>1</v>
          </cell>
          <cell r="E44" t="str">
            <v>SA</v>
          </cell>
          <cell r="F44">
            <v>11081001</v>
          </cell>
          <cell r="G44" t="str">
            <v>JUROS ATIVOS S/COMPENS.IRRF 06/10/2001,MES 06/2002</v>
          </cell>
          <cell r="H44">
            <v>431.96</v>
          </cell>
          <cell r="I44">
            <v>40</v>
          </cell>
          <cell r="J44">
            <v>37437</v>
          </cell>
          <cell r="K44">
            <v>37437</v>
          </cell>
        </row>
        <row r="45">
          <cell r="A45" t="str">
            <v>PQ01</v>
          </cell>
          <cell r="B45">
            <v>6</v>
          </cell>
          <cell r="C45">
            <v>100001820</v>
          </cell>
          <cell r="D45">
            <v>1</v>
          </cell>
          <cell r="E45" t="str">
            <v>SA</v>
          </cell>
          <cell r="F45">
            <v>11081001</v>
          </cell>
          <cell r="G45" t="str">
            <v>COMPENS.CRÉD.S/MÚTUO SONAE ENPLANTA 05/06/2002</v>
          </cell>
          <cell r="H45">
            <v>-3992.21</v>
          </cell>
          <cell r="I45">
            <v>50</v>
          </cell>
          <cell r="J45">
            <v>37437</v>
          </cell>
          <cell r="K45">
            <v>37412</v>
          </cell>
        </row>
        <row r="46">
          <cell r="A46" t="str">
            <v>PQ01</v>
          </cell>
          <cell r="B46">
            <v>7</v>
          </cell>
          <cell r="C46">
            <v>100002134</v>
          </cell>
          <cell r="D46">
            <v>1</v>
          </cell>
          <cell r="E46" t="str">
            <v>SA</v>
          </cell>
          <cell r="F46">
            <v>11081001</v>
          </cell>
          <cell r="G46" t="str">
            <v>JUROS ATIVOS S/COMPENS.IRRF 06/10/2001,MES 07/2002</v>
          </cell>
          <cell r="H46">
            <v>475.23</v>
          </cell>
          <cell r="I46">
            <v>40</v>
          </cell>
          <cell r="J46">
            <v>37468</v>
          </cell>
          <cell r="K46">
            <v>37468</v>
          </cell>
        </row>
        <row r="47">
          <cell r="A47" t="str">
            <v>PQ01</v>
          </cell>
          <cell r="B47">
            <v>7</v>
          </cell>
          <cell r="C47">
            <v>100002135</v>
          </cell>
          <cell r="D47">
            <v>1</v>
          </cell>
          <cell r="E47" t="str">
            <v>SA</v>
          </cell>
          <cell r="F47">
            <v>11081001</v>
          </cell>
          <cell r="G47" t="str">
            <v>COMPENS.CRÉD.S/MÚTUO SONAE ENPLANTA 06/07/2002</v>
          </cell>
          <cell r="H47">
            <v>-3911.35</v>
          </cell>
          <cell r="I47">
            <v>50</v>
          </cell>
          <cell r="J47">
            <v>37468</v>
          </cell>
          <cell r="K47">
            <v>37443</v>
          </cell>
        </row>
        <row r="48">
          <cell r="A48" t="str">
            <v>PQ01</v>
          </cell>
          <cell r="B48">
            <v>8</v>
          </cell>
          <cell r="C48">
            <v>100002386</v>
          </cell>
          <cell r="D48">
            <v>1</v>
          </cell>
          <cell r="E48" t="str">
            <v>SA</v>
          </cell>
          <cell r="F48">
            <v>11081001</v>
          </cell>
          <cell r="G48" t="str">
            <v>JUROS ATIVOS S/COMPENS.IRRF 06/10/2001,MES 08/2002</v>
          </cell>
          <cell r="H48">
            <v>560.23</v>
          </cell>
          <cell r="I48">
            <v>40</v>
          </cell>
          <cell r="J48">
            <v>37499</v>
          </cell>
          <cell r="K48">
            <v>37499</v>
          </cell>
        </row>
        <row r="49">
          <cell r="A49" t="str">
            <v>PQ01</v>
          </cell>
          <cell r="B49">
            <v>8</v>
          </cell>
          <cell r="C49">
            <v>100002387</v>
          </cell>
          <cell r="D49">
            <v>1</v>
          </cell>
          <cell r="E49" t="str">
            <v>SA</v>
          </cell>
          <cell r="F49">
            <v>11081001</v>
          </cell>
          <cell r="G49" t="str">
            <v>COMPENS.CRÉD.S/MÚTUO SONAE ENPLANTA 07/08/2002</v>
          </cell>
          <cell r="H49">
            <v>-4092.27</v>
          </cell>
          <cell r="I49">
            <v>50</v>
          </cell>
          <cell r="J49">
            <v>37499</v>
          </cell>
          <cell r="K49">
            <v>37475</v>
          </cell>
        </row>
        <row r="50">
          <cell r="A50" t="str">
            <v>PQ01</v>
          </cell>
          <cell r="B50">
            <v>8</v>
          </cell>
          <cell r="C50">
            <v>100002453</v>
          </cell>
          <cell r="D50">
            <v>1</v>
          </cell>
          <cell r="E50" t="str">
            <v>SA</v>
          </cell>
          <cell r="F50">
            <v>11081001</v>
          </cell>
          <cell r="G50" t="str">
            <v>IR.RECUP.S/REND.APLIC.FINANC.BCO.SAFRA 08/2002</v>
          </cell>
          <cell r="H50">
            <v>1244.29</v>
          </cell>
          <cell r="I50">
            <v>40</v>
          </cell>
          <cell r="J50">
            <v>37499</v>
          </cell>
          <cell r="K50">
            <v>37499</v>
          </cell>
        </row>
        <row r="51">
          <cell r="A51" t="str">
            <v>PQ01</v>
          </cell>
          <cell r="B51">
            <v>9</v>
          </cell>
          <cell r="C51">
            <v>100002610</v>
          </cell>
          <cell r="D51">
            <v>1</v>
          </cell>
          <cell r="E51" t="str">
            <v>SA</v>
          </cell>
          <cell r="F51">
            <v>11081001</v>
          </cell>
          <cell r="G51" t="str">
            <v>JUROS ATIVOS S/COMPENS.IRRF 06/10/2001,MES 09/2002</v>
          </cell>
          <cell r="H51">
            <v>627</v>
          </cell>
          <cell r="I51">
            <v>40</v>
          </cell>
          <cell r="J51">
            <v>37529</v>
          </cell>
          <cell r="K51">
            <v>37529</v>
          </cell>
        </row>
        <row r="52">
          <cell r="A52" t="str">
            <v>PQ01</v>
          </cell>
          <cell r="B52">
            <v>9</v>
          </cell>
          <cell r="C52">
            <v>100002611</v>
          </cell>
          <cell r="D52">
            <v>1</v>
          </cell>
          <cell r="E52" t="str">
            <v>SA</v>
          </cell>
          <cell r="F52">
            <v>11081001</v>
          </cell>
          <cell r="G52" t="str">
            <v>COMPENS.CRÉD.S/MÚTUO SONAE ENPLANTA 04/09/2002</v>
          </cell>
          <cell r="H52">
            <v>-4144.07</v>
          </cell>
          <cell r="I52">
            <v>50</v>
          </cell>
          <cell r="J52">
            <v>37529</v>
          </cell>
          <cell r="K52">
            <v>37503</v>
          </cell>
        </row>
        <row r="53">
          <cell r="A53" t="str">
            <v>PQ01</v>
          </cell>
          <cell r="B53">
            <v>9</v>
          </cell>
          <cell r="C53">
            <v>100002624</v>
          </cell>
          <cell r="D53">
            <v>1</v>
          </cell>
          <cell r="E53" t="str">
            <v>SA</v>
          </cell>
          <cell r="F53">
            <v>11081001</v>
          </cell>
          <cell r="G53" t="str">
            <v>IR.RECUP.S/REND.APLIC.FINANC.BCO.SAFRA 09/2002</v>
          </cell>
          <cell r="H53">
            <v>1881.66</v>
          </cell>
          <cell r="I53">
            <v>40</v>
          </cell>
          <cell r="J53">
            <v>37529</v>
          </cell>
          <cell r="K53">
            <v>37529</v>
          </cell>
        </row>
        <row r="54">
          <cell r="A54" t="str">
            <v>PQ01</v>
          </cell>
          <cell r="B54">
            <v>10</v>
          </cell>
          <cell r="C54">
            <v>100002784</v>
          </cell>
          <cell r="D54">
            <v>1</v>
          </cell>
          <cell r="E54" t="str">
            <v>SA</v>
          </cell>
          <cell r="F54">
            <v>11081001</v>
          </cell>
          <cell r="G54" t="str">
            <v>JUROS ATIVOS S/COMPENS.IRRF 06/10/2001,MES 10/2002</v>
          </cell>
          <cell r="H54">
            <v>670.33</v>
          </cell>
          <cell r="I54">
            <v>40</v>
          </cell>
          <cell r="J54">
            <v>37560</v>
          </cell>
          <cell r="K54">
            <v>37560</v>
          </cell>
        </row>
        <row r="55">
          <cell r="A55" t="str">
            <v>PQ01</v>
          </cell>
          <cell r="B55">
            <v>10</v>
          </cell>
          <cell r="C55">
            <v>100002785</v>
          </cell>
          <cell r="D55">
            <v>1</v>
          </cell>
          <cell r="E55" t="str">
            <v>SA</v>
          </cell>
          <cell r="F55">
            <v>11081001</v>
          </cell>
          <cell r="G55" t="str">
            <v>COMPENS.CRÉD.S/MÚTUO SONAE ENPLANTA 05/10/2002</v>
          </cell>
          <cell r="H55">
            <v>-4060.13</v>
          </cell>
          <cell r="I55">
            <v>50</v>
          </cell>
          <cell r="J55">
            <v>37560</v>
          </cell>
          <cell r="K55">
            <v>37534</v>
          </cell>
        </row>
        <row r="56">
          <cell r="A56" t="str">
            <v>PQ01</v>
          </cell>
          <cell r="B56">
            <v>10</v>
          </cell>
          <cell r="C56">
            <v>100002816</v>
          </cell>
          <cell r="D56">
            <v>1</v>
          </cell>
          <cell r="E56" t="str">
            <v>SA</v>
          </cell>
          <cell r="F56">
            <v>11081001</v>
          </cell>
          <cell r="G56" t="str">
            <v>IR.RECUP.S/REND.APLIC.BCO.SAFRA 09/2002 - COMPLEM.</v>
          </cell>
          <cell r="H56">
            <v>99.4</v>
          </cell>
          <cell r="I56">
            <v>40</v>
          </cell>
          <cell r="J56">
            <v>37560</v>
          </cell>
          <cell r="K56">
            <v>37529</v>
          </cell>
        </row>
        <row r="57">
          <cell r="A57" t="str">
            <v>PQ01</v>
          </cell>
          <cell r="B57">
            <v>10</v>
          </cell>
          <cell r="C57">
            <v>100002818</v>
          </cell>
          <cell r="D57">
            <v>1</v>
          </cell>
          <cell r="E57" t="str">
            <v>SA</v>
          </cell>
          <cell r="F57">
            <v>11081001</v>
          </cell>
          <cell r="G57" t="str">
            <v>IR.RECUP.S/REND.APLIC.BCO.SAFRA 10/2002</v>
          </cell>
          <cell r="H57">
            <v>2093.25</v>
          </cell>
          <cell r="I57">
            <v>40</v>
          </cell>
          <cell r="J57">
            <v>37560</v>
          </cell>
          <cell r="K57">
            <v>37560</v>
          </cell>
        </row>
        <row r="58">
          <cell r="A58" t="str">
            <v>PQ01</v>
          </cell>
          <cell r="B58">
            <v>11</v>
          </cell>
          <cell r="C58">
            <v>100003025</v>
          </cell>
          <cell r="D58">
            <v>1</v>
          </cell>
          <cell r="E58" t="str">
            <v>SA</v>
          </cell>
          <cell r="F58">
            <v>11081001</v>
          </cell>
          <cell r="G58" t="str">
            <v>JUROS ATIVOS S/COMPENS.IRRF 06/10/2001,MES 11/2002</v>
          </cell>
          <cell r="H58">
            <v>771.42</v>
          </cell>
          <cell r="I58">
            <v>40</v>
          </cell>
          <cell r="J58">
            <v>37590</v>
          </cell>
          <cell r="K58">
            <v>37590</v>
          </cell>
        </row>
        <row r="59">
          <cell r="A59" t="str">
            <v>PQ01</v>
          </cell>
          <cell r="B59">
            <v>11</v>
          </cell>
          <cell r="C59">
            <v>100003026</v>
          </cell>
          <cell r="D59">
            <v>1</v>
          </cell>
          <cell r="E59" t="str">
            <v>SA</v>
          </cell>
          <cell r="F59">
            <v>11081001</v>
          </cell>
          <cell r="G59" t="str">
            <v>COMPENS.CRÉD.S/MÚTUO SONAE ENPLANTA 06/11/2002</v>
          </cell>
          <cell r="H59">
            <v>-4247.93</v>
          </cell>
          <cell r="I59">
            <v>50</v>
          </cell>
          <cell r="J59">
            <v>37590</v>
          </cell>
          <cell r="K59">
            <v>37566</v>
          </cell>
        </row>
        <row r="60">
          <cell r="A60" t="str">
            <v>PQ01</v>
          </cell>
          <cell r="B60">
            <v>11</v>
          </cell>
          <cell r="C60">
            <v>100003033</v>
          </cell>
          <cell r="D60">
            <v>1</v>
          </cell>
          <cell r="E60" t="str">
            <v>SA</v>
          </cell>
          <cell r="F60">
            <v>11081001</v>
          </cell>
          <cell r="G60" t="str">
            <v>IR.RECUP.S/REND.APLIC.BCO.SAFRA 11/2002</v>
          </cell>
          <cell r="H60">
            <v>5973.61</v>
          </cell>
          <cell r="I60">
            <v>40</v>
          </cell>
          <cell r="J60">
            <v>37590</v>
          </cell>
          <cell r="K60">
            <v>37590</v>
          </cell>
        </row>
        <row r="61">
          <cell r="A61" t="str">
            <v>PQ01</v>
          </cell>
          <cell r="B61">
            <v>12</v>
          </cell>
          <cell r="C61">
            <v>100003162</v>
          </cell>
          <cell r="D61">
            <v>1</v>
          </cell>
          <cell r="E61" t="str">
            <v>SA</v>
          </cell>
          <cell r="F61">
            <v>11081001</v>
          </cell>
          <cell r="G61" t="str">
            <v>JUROS ATIVOS S/COMPENS.IRRF 06/10/2001,MES 12/2002</v>
          </cell>
          <cell r="H61">
            <v>819.89</v>
          </cell>
          <cell r="I61">
            <v>40</v>
          </cell>
          <cell r="J61">
            <v>37621</v>
          </cell>
          <cell r="K61">
            <v>37621</v>
          </cell>
        </row>
        <row r="62">
          <cell r="A62" t="str">
            <v>PQ01</v>
          </cell>
          <cell r="B62">
            <v>12</v>
          </cell>
          <cell r="C62">
            <v>100003163</v>
          </cell>
          <cell r="D62">
            <v>1</v>
          </cell>
          <cell r="E62" t="str">
            <v>SA</v>
          </cell>
          <cell r="F62">
            <v>11081001</v>
          </cell>
          <cell r="G62" t="str">
            <v>COMPENS.CRÉD.S/MÚTUO SONAE ENPLANTA 04/12/2002</v>
          </cell>
          <cell r="H62">
            <v>-4161.88</v>
          </cell>
          <cell r="I62">
            <v>50</v>
          </cell>
          <cell r="J62">
            <v>37621</v>
          </cell>
          <cell r="K62">
            <v>37594</v>
          </cell>
        </row>
        <row r="63">
          <cell r="A63" t="str">
            <v>PQ01</v>
          </cell>
          <cell r="B63">
            <v>12</v>
          </cell>
          <cell r="C63">
            <v>100003212</v>
          </cell>
          <cell r="D63">
            <v>1</v>
          </cell>
          <cell r="E63" t="str">
            <v>SA</v>
          </cell>
          <cell r="F63">
            <v>11081001</v>
          </cell>
          <cell r="G63" t="str">
            <v>IR.RECUP.S/REND.APLIC.BCO.SAFRA 12/2002</v>
          </cell>
          <cell r="H63">
            <v>2820.58</v>
          </cell>
          <cell r="I63">
            <v>40</v>
          </cell>
          <cell r="J63">
            <v>37621</v>
          </cell>
          <cell r="K63">
            <v>37621</v>
          </cell>
        </row>
        <row r="64">
          <cell r="A64" t="str">
            <v>PQ01</v>
          </cell>
          <cell r="B64">
            <v>2</v>
          </cell>
          <cell r="C64">
            <v>100000460</v>
          </cell>
          <cell r="D64">
            <v>1</v>
          </cell>
          <cell r="E64" t="str">
            <v>SA</v>
          </cell>
          <cell r="F64">
            <v>11081001</v>
          </cell>
          <cell r="G64" t="str">
            <v>JRS.ATIVOS S/COFINS A MAIOR 14/11-12/2001, 02/2002</v>
          </cell>
          <cell r="H64">
            <v>4.28</v>
          </cell>
          <cell r="I64">
            <v>40</v>
          </cell>
          <cell r="J64">
            <v>37315</v>
          </cell>
          <cell r="K64">
            <v>37315</v>
          </cell>
        </row>
        <row r="65">
          <cell r="A65" t="str">
            <v>PQ01</v>
          </cell>
          <cell r="B65">
            <v>2</v>
          </cell>
          <cell r="C65">
            <v>100000462</v>
          </cell>
          <cell r="D65">
            <v>1</v>
          </cell>
          <cell r="E65" t="str">
            <v>AB</v>
          </cell>
          <cell r="F65">
            <v>11081001</v>
          </cell>
          <cell r="G65" t="str">
            <v>JRS.ATIVOS S/COFINS A MAIOR 14/11-12/2001, 02/2002</v>
          </cell>
          <cell r="H65">
            <v>-4.28</v>
          </cell>
          <cell r="I65">
            <v>50</v>
          </cell>
          <cell r="J65">
            <v>37315</v>
          </cell>
          <cell r="K65">
            <v>37315</v>
          </cell>
        </row>
        <row r="66">
          <cell r="A66" t="str">
            <v>PQ01</v>
          </cell>
          <cell r="B66">
            <v>3</v>
          </cell>
          <cell r="C66">
            <v>100000681</v>
          </cell>
          <cell r="D66">
            <v>1</v>
          </cell>
          <cell r="E66" t="str">
            <v>SA</v>
          </cell>
          <cell r="F66">
            <v>11081001</v>
          </cell>
          <cell r="G66" t="str">
            <v>IR RECUP.S/APLIC.FINANC.BCO.SAFRA 02/2002</v>
          </cell>
          <cell r="H66">
            <v>874.26</v>
          </cell>
          <cell r="I66">
            <v>40</v>
          </cell>
          <cell r="J66">
            <v>37346</v>
          </cell>
          <cell r="K66">
            <v>37315</v>
          </cell>
        </row>
        <row r="67">
          <cell r="A67" t="str">
            <v>PQ01</v>
          </cell>
          <cell r="B67">
            <v>3</v>
          </cell>
          <cell r="C67">
            <v>100000734</v>
          </cell>
          <cell r="D67">
            <v>1</v>
          </cell>
          <cell r="E67" t="str">
            <v>AB</v>
          </cell>
          <cell r="F67">
            <v>11081001</v>
          </cell>
          <cell r="G67" t="str">
            <v>IR RECUP.S/APLIC.FINANC.BCO.SAFRA 02/2002</v>
          </cell>
          <cell r="H67">
            <v>-874.26</v>
          </cell>
          <cell r="I67">
            <v>50</v>
          </cell>
          <cell r="J67">
            <v>37346</v>
          </cell>
          <cell r="K67">
            <v>37315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">
          <cell r="A4" t="str">
            <v>PQ01</v>
          </cell>
        </row>
      </sheetData>
      <sheetData sheetId="17"/>
      <sheetData sheetId="18">
        <row r="4">
          <cell r="A4" t="str">
            <v>PQ01</v>
          </cell>
        </row>
      </sheetData>
      <sheetData sheetId="19"/>
      <sheetData sheetId="20">
        <row r="4">
          <cell r="A4" t="str">
            <v>PQ01</v>
          </cell>
        </row>
      </sheetData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SAP BRASIL LTDA</v>
          </cell>
        </row>
      </sheetData>
      <sheetData sheetId="5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SL - Real"/>
      <sheetName val="Apuração do IRPJ"/>
      <sheetName val="PAT- Progr. Alimen. Trabalhador"/>
      <sheetName val="Limite 2%"/>
      <sheetName val="CSSL - Estimativa"/>
      <sheetName val="IRPJ - Estimativa"/>
      <sheetName val="Confronto IRPJ-RealxEstimativa "/>
      <sheetName val="Base Info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ABERTO u$s"/>
      <sheetName val="u$s DENIM MI"/>
      <sheetName val="u$s COLOR MI"/>
      <sheetName val="u$s IP MI"/>
      <sheetName val="EXPORTAÇÃO"/>
    </sheetNames>
    <sheetDataSet>
      <sheetData sheetId="0">
        <row r="2">
          <cell r="A2" t="str">
            <v>DEMONSTRATIVO DO FATURAMENTO MENSAL  -  MERCADO INTERNO -  EM U$S MIL  - 2000</v>
          </cell>
        </row>
      </sheetData>
      <sheetData sheetId="1" refreshError="1">
        <row r="2">
          <cell r="A2" t="str">
            <v>DEMONSTRATIVO DO FATURAMENTO MENSAL  -  MERCADO INTERNO -  EM U$S MIL  - 2000</v>
          </cell>
        </row>
        <row r="5">
          <cell r="A5" t="str">
            <v>DENIM</v>
          </cell>
          <cell r="E5" t="str">
            <v>JAN</v>
          </cell>
          <cell r="F5" t="str">
            <v>FEV</v>
          </cell>
          <cell r="G5" t="str">
            <v>MAR</v>
          </cell>
          <cell r="H5" t="str">
            <v>ABR</v>
          </cell>
          <cell r="I5" t="str">
            <v>MAI</v>
          </cell>
          <cell r="J5" t="str">
            <v>JUN</v>
          </cell>
          <cell r="K5" t="str">
            <v>JUL</v>
          </cell>
          <cell r="L5" t="str">
            <v>AGO</v>
          </cell>
          <cell r="M5" t="str">
            <v>SET</v>
          </cell>
          <cell r="N5" t="str">
            <v>OUT</v>
          </cell>
          <cell r="O5" t="str">
            <v>NOV</v>
          </cell>
          <cell r="P5" t="str">
            <v>DEZ</v>
          </cell>
          <cell r="Q5" t="str">
            <v>ANO</v>
          </cell>
        </row>
        <row r="8">
          <cell r="E8" t="str">
            <v>REAL</v>
          </cell>
          <cell r="F8" t="str">
            <v>REAL</v>
          </cell>
          <cell r="G8" t="str">
            <v>REAL</v>
          </cell>
          <cell r="H8" t="str">
            <v>REAL</v>
          </cell>
          <cell r="I8" t="str">
            <v>REAL</v>
          </cell>
          <cell r="J8" t="str">
            <v>REAL</v>
          </cell>
          <cell r="K8" t="str">
            <v>REAL</v>
          </cell>
          <cell r="L8" t="str">
            <v>REAL</v>
          </cell>
          <cell r="M8" t="str">
            <v>REAL</v>
          </cell>
          <cell r="N8" t="str">
            <v>REAL</v>
          </cell>
        </row>
        <row r="9">
          <cell r="A9" t="str">
            <v>D.Grafa Premuim Algodon 625</v>
          </cell>
          <cell r="D9">
            <v>1208</v>
          </cell>
          <cell r="Q9">
            <v>0</v>
          </cell>
        </row>
        <row r="10">
          <cell r="A10" t="str">
            <v>C.Grafa Autentico Sarga Pel. Teñido 443</v>
          </cell>
          <cell r="B10" t="str">
            <v>Volume Família</v>
          </cell>
          <cell r="D10" t="str">
            <v>2710/104</v>
          </cell>
          <cell r="F10">
            <v>2.5698000000000003</v>
          </cell>
          <cell r="G10">
            <v>9.1208999999999989</v>
          </cell>
          <cell r="H10">
            <v>9.0175000000000001</v>
          </cell>
          <cell r="I10">
            <v>12.003200000000001</v>
          </cell>
          <cell r="J10">
            <v>10.2187</v>
          </cell>
          <cell r="K10">
            <v>22.402099999999997</v>
          </cell>
          <cell r="L10">
            <v>40.008400000000002</v>
          </cell>
          <cell r="M10">
            <v>35.994599999999998</v>
          </cell>
          <cell r="N10">
            <v>32.164200000000001</v>
          </cell>
          <cell r="Q10">
            <v>173.49939999999998</v>
          </cell>
        </row>
        <row r="11">
          <cell r="A11" t="str">
            <v>Solasol Ombu    121</v>
          </cell>
          <cell r="B11" t="str">
            <v>Fat. Líquido</v>
          </cell>
          <cell r="D11">
            <v>1650</v>
          </cell>
          <cell r="E11">
            <v>0</v>
          </cell>
          <cell r="F11">
            <v>7.3967777280626112</v>
          </cell>
          <cell r="G11">
            <v>26.795491510396616</v>
          </cell>
          <cell r="H11">
            <v>29.129561468586004</v>
          </cell>
          <cell r="I11">
            <v>38.28969821399351</v>
          </cell>
          <cell r="J11">
            <v>32.375658775637781</v>
          </cell>
          <cell r="K11">
            <v>70.530286397574869</v>
          </cell>
          <cell r="L11">
            <v>121.56781594817816</v>
          </cell>
          <cell r="M11">
            <v>108.36178168436037</v>
          </cell>
          <cell r="N11">
            <v>95.588545823423701</v>
          </cell>
          <cell r="Q11">
            <v>298.92070000000001</v>
          </cell>
        </row>
        <row r="12">
          <cell r="B12" t="str">
            <v>Pr.Médio Art Repres.</v>
          </cell>
          <cell r="E12">
            <v>0</v>
          </cell>
          <cell r="F12">
            <v>2.8783476255205116</v>
          </cell>
          <cell r="G12">
            <v>2.9378122236179127</v>
          </cell>
          <cell r="H12">
            <v>3.2303367306444142</v>
          </cell>
          <cell r="I12">
            <v>3.1899575291583497</v>
          </cell>
          <cell r="J12">
            <v>3.1682756882614993</v>
          </cell>
          <cell r="K12">
            <v>3.1483783394224147</v>
          </cell>
          <cell r="L12">
            <v>3.0385573016711032</v>
          </cell>
          <cell r="M12">
            <v>3.0105010663921914</v>
          </cell>
          <cell r="N12">
            <v>2.9718925334198798</v>
          </cell>
          <cell r="Q12">
            <v>743.34590409094142</v>
          </cell>
        </row>
        <row r="13">
          <cell r="B13" t="str">
            <v>Pr.Médio Art Repres.</v>
          </cell>
          <cell r="E13">
            <v>0</v>
          </cell>
          <cell r="F13">
            <v>0</v>
          </cell>
          <cell r="G13">
            <v>2.6363817665628471</v>
          </cell>
          <cell r="H13">
            <v>2.6015339056845264</v>
          </cell>
          <cell r="I13">
            <v>2.1089498425336517</v>
          </cell>
          <cell r="J13">
            <v>2.1748774572849587</v>
          </cell>
          <cell r="K13">
            <v>2.7448876409796941</v>
          </cell>
          <cell r="L13">
            <v>2.5408517986235135</v>
          </cell>
          <cell r="M13">
            <v>0</v>
          </cell>
          <cell r="N13">
            <v>2.2532136722871718</v>
          </cell>
          <cell r="Q13">
            <v>2693.1331477348035</v>
          </cell>
        </row>
        <row r="14">
          <cell r="A14" t="str">
            <v>D.Grafa Autentico Ring Liviano 642</v>
          </cell>
          <cell r="D14">
            <v>700</v>
          </cell>
        </row>
        <row r="15">
          <cell r="B15" t="str">
            <v>Volume Família</v>
          </cell>
          <cell r="E15">
            <v>10.060499999999999</v>
          </cell>
          <cell r="F15">
            <v>6.6946999999999992</v>
          </cell>
          <cell r="G15">
            <v>15.751300000000001</v>
          </cell>
          <cell r="H15">
            <v>16.939499999999999</v>
          </cell>
          <cell r="I15">
            <v>22.03</v>
          </cell>
          <cell r="J15">
            <v>11.959100000000001</v>
          </cell>
          <cell r="K15">
            <v>9.9286999999999992</v>
          </cell>
          <cell r="L15">
            <v>40.297200000000004</v>
          </cell>
          <cell r="M15">
            <v>42.690599999999996</v>
          </cell>
          <cell r="N15">
            <v>29.0898</v>
          </cell>
          <cell r="Q15">
            <v>205.44139999999999</v>
          </cell>
        </row>
        <row r="16">
          <cell r="B16" t="str">
            <v>Fat. Líquido</v>
          </cell>
          <cell r="E16">
            <v>23.197800148130153</v>
          </cell>
          <cell r="F16">
            <v>17.120341791779378</v>
          </cell>
          <cell r="G16">
            <v>37.867108776019165</v>
          </cell>
          <cell r="H16">
            <v>39.37469329793749</v>
          </cell>
          <cell r="I16">
            <v>51.618639839954234</v>
          </cell>
          <cell r="J16">
            <v>28.890418074743256</v>
          </cell>
          <cell r="K16">
            <v>22.644131383250031</v>
          </cell>
          <cell r="L16">
            <v>91.049567758403441</v>
          </cell>
          <cell r="M16">
            <v>95.045868549128755</v>
          </cell>
          <cell r="N16">
            <v>65.752010117148885</v>
          </cell>
          <cell r="Q16">
            <v>472.56057973649479</v>
          </cell>
        </row>
        <row r="17">
          <cell r="B17" t="str">
            <v>Pr.Médio Art Repres.</v>
          </cell>
          <cell r="E17">
            <v>2.3058297448566329</v>
          </cell>
          <cell r="F17">
            <v>2.5536951636960095</v>
          </cell>
          <cell r="G17">
            <v>2.3894845499885791</v>
          </cell>
          <cell r="H17">
            <v>2.3244306678436488</v>
          </cell>
          <cell r="I17">
            <v>2.2637485540071873</v>
          </cell>
          <cell r="J17">
            <v>2.4142390185490878</v>
          </cell>
          <cell r="K17">
            <v>2.2362232083807858</v>
          </cell>
          <cell r="L17">
            <v>2.2778016249867914</v>
          </cell>
          <cell r="M17">
            <v>2.1819529124014534</v>
          </cell>
          <cell r="N17">
            <v>2.2287599199916741</v>
          </cell>
        </row>
        <row r="19">
          <cell r="A19" t="str">
            <v>D.Grafa Autentico Ring  643</v>
          </cell>
          <cell r="D19" t="str">
            <v>1470/501</v>
          </cell>
        </row>
        <row r="20">
          <cell r="B20" t="str">
            <v>Volume Família</v>
          </cell>
          <cell r="E20">
            <v>150.03129999999999</v>
          </cell>
          <cell r="F20">
            <v>188.36329999999998</v>
          </cell>
          <cell r="G20">
            <v>292.02389999999997</v>
          </cell>
          <cell r="H20">
            <v>207.6105</v>
          </cell>
          <cell r="I20">
            <v>207.51679999999999</v>
          </cell>
          <cell r="J20">
            <v>175.81920000000002</v>
          </cell>
          <cell r="K20">
            <v>173.54499999999999</v>
          </cell>
          <cell r="L20">
            <v>238.42898999999997</v>
          </cell>
          <cell r="M20">
            <v>240.90769999999998</v>
          </cell>
          <cell r="N20">
            <v>249.77549999999999</v>
          </cell>
          <cell r="Q20">
            <v>2124.0221899999997</v>
          </cell>
        </row>
        <row r="21">
          <cell r="B21" t="str">
            <v>Fat. Líquido</v>
          </cell>
          <cell r="E21">
            <v>388.72702154729427</v>
          </cell>
          <cell r="F21">
            <v>490.80043295332791</v>
          </cell>
          <cell r="G21">
            <v>768.35738401008553</v>
          </cell>
          <cell r="H21">
            <v>547.93979744551802</v>
          </cell>
          <cell r="I21">
            <v>566.97495945377386</v>
          </cell>
          <cell r="J21">
            <v>488.52965257773917</v>
          </cell>
          <cell r="K21">
            <v>443.36950744901804</v>
          </cell>
          <cell r="L21">
            <v>598.61212742619011</v>
          </cell>
          <cell r="M21">
            <v>598.68945705772876</v>
          </cell>
          <cell r="N21">
            <v>625.32888285132583</v>
          </cell>
          <cell r="Q21">
            <v>5517.3292227720012</v>
          </cell>
        </row>
      </sheetData>
      <sheetData sheetId="2" refreshError="1">
        <row r="2">
          <cell r="A2" t="str">
            <v>DEMONSTRATIVO DO FATURAMENTO MENSAL  -  MERCADO INTERNO -  EM U$S MIL  - 2000</v>
          </cell>
        </row>
        <row r="5">
          <cell r="A5" t="str">
            <v>COLOR</v>
          </cell>
          <cell r="E5" t="str">
            <v>JAN</v>
          </cell>
          <cell r="F5" t="str">
            <v>FEV</v>
          </cell>
          <cell r="G5" t="str">
            <v>MAR</v>
          </cell>
          <cell r="H5" t="str">
            <v>ABR</v>
          </cell>
          <cell r="I5" t="str">
            <v>MAI</v>
          </cell>
          <cell r="J5" t="str">
            <v>JUN</v>
          </cell>
          <cell r="K5" t="str">
            <v>JUL</v>
          </cell>
          <cell r="L5" t="str">
            <v>AGO</v>
          </cell>
          <cell r="M5" t="str">
            <v>SET</v>
          </cell>
          <cell r="N5" t="str">
            <v>OUT</v>
          </cell>
          <cell r="O5" t="str">
            <v>NOV</v>
          </cell>
          <cell r="P5" t="str">
            <v>DEZ</v>
          </cell>
          <cell r="Q5" t="str">
            <v>ANO</v>
          </cell>
        </row>
        <row r="8">
          <cell r="E8" t="str">
            <v>REAL</v>
          </cell>
          <cell r="F8" t="str">
            <v>REAL</v>
          </cell>
          <cell r="G8" t="str">
            <v>REAL</v>
          </cell>
          <cell r="H8" t="str">
            <v>REAL</v>
          </cell>
          <cell r="I8" t="str">
            <v>REAL</v>
          </cell>
          <cell r="J8" t="str">
            <v>REAL</v>
          </cell>
          <cell r="K8" t="str">
            <v>REAL</v>
          </cell>
          <cell r="L8" t="str">
            <v>REAL</v>
          </cell>
          <cell r="M8" t="str">
            <v>REAL</v>
          </cell>
          <cell r="N8" t="str">
            <v>REAL</v>
          </cell>
        </row>
        <row r="9">
          <cell r="A9" t="str">
            <v>BRINS</v>
          </cell>
          <cell r="D9" t="str">
            <v>ARTS</v>
          </cell>
          <cell r="Q9">
            <v>0</v>
          </cell>
        </row>
        <row r="10">
          <cell r="A10" t="str">
            <v>C.Grafa Autentico Sarga Pel. Teñido 443</v>
          </cell>
          <cell r="B10" t="str">
            <v>Volume Família</v>
          </cell>
          <cell r="D10" t="str">
            <v>2710/104</v>
          </cell>
          <cell r="F10">
            <v>2.5698000000000003</v>
          </cell>
          <cell r="G10">
            <v>9.1208999999999989</v>
          </cell>
          <cell r="H10">
            <v>9.0175000000000001</v>
          </cell>
          <cell r="I10">
            <v>12.003200000000001</v>
          </cell>
          <cell r="J10">
            <v>10.2187</v>
          </cell>
          <cell r="K10">
            <v>22.402099999999997</v>
          </cell>
          <cell r="L10">
            <v>40.008400000000002</v>
          </cell>
          <cell r="M10">
            <v>35.994599999999998</v>
          </cell>
          <cell r="N10">
            <v>32.164200000000001</v>
          </cell>
          <cell r="Q10">
            <v>173.49939999999998</v>
          </cell>
        </row>
        <row r="11">
          <cell r="A11" t="str">
            <v>Solasol Ombu    121</v>
          </cell>
          <cell r="B11" t="str">
            <v>Volume Família</v>
          </cell>
          <cell r="D11">
            <v>1650</v>
          </cell>
          <cell r="E11">
            <v>0</v>
          </cell>
          <cell r="F11">
            <v>0</v>
          </cell>
          <cell r="G11">
            <v>40.632599999999996</v>
          </cell>
          <cell r="H11">
            <v>38.764699999999998</v>
          </cell>
          <cell r="I11">
            <v>75.137200000000007</v>
          </cell>
          <cell r="J11">
            <v>15.6614</v>
          </cell>
          <cell r="K11">
            <v>29.043900000000001</v>
          </cell>
          <cell r="L11">
            <v>40.707699999999996</v>
          </cell>
          <cell r="M11">
            <v>25.641799999999996</v>
          </cell>
          <cell r="N11">
            <v>33.331400000000002</v>
          </cell>
          <cell r="Q11">
            <v>298.92070000000001</v>
          </cell>
        </row>
        <row r="12">
          <cell r="B12" t="str">
            <v>Fat. Liquido</v>
          </cell>
          <cell r="E12">
            <v>0</v>
          </cell>
          <cell r="F12">
            <v>0</v>
          </cell>
          <cell r="G12">
            <v>100.85728659883054</v>
          </cell>
          <cell r="H12">
            <v>104.11287143291116</v>
          </cell>
          <cell r="I12">
            <v>181.78045072485327</v>
          </cell>
          <cell r="J12">
            <v>39.010859368175097</v>
          </cell>
          <cell r="K12">
            <v>75.399197696081941</v>
          </cell>
          <cell r="L12">
            <v>97.809560008894977</v>
          </cell>
          <cell r="M12">
            <v>66.027192162896384</v>
          </cell>
          <cell r="N12">
            <v>78.348486098298054</v>
          </cell>
          <cell r="Q12">
            <v>743.34590409094142</v>
          </cell>
        </row>
        <row r="13">
          <cell r="B13" t="str">
            <v>Pr.Médio Art Repres.</v>
          </cell>
          <cell r="E13">
            <v>0</v>
          </cell>
          <cell r="F13">
            <v>0</v>
          </cell>
          <cell r="G13">
            <v>2.6363817665628471</v>
          </cell>
          <cell r="H13">
            <v>2.6015339056845264</v>
          </cell>
          <cell r="I13">
            <v>2.1089498425336517</v>
          </cell>
          <cell r="J13">
            <v>2.1748774572849587</v>
          </cell>
          <cell r="K13">
            <v>2.7448876409796941</v>
          </cell>
          <cell r="L13">
            <v>2.5408517986235135</v>
          </cell>
          <cell r="M13">
            <v>0</v>
          </cell>
          <cell r="N13">
            <v>2.2532136722871718</v>
          </cell>
          <cell r="Q13">
            <v>2693.1331477348035</v>
          </cell>
        </row>
      </sheetData>
      <sheetData sheetId="3" refreshError="1">
        <row r="2">
          <cell r="A2" t="str">
            <v>DEMONSTRATIVO DO FATURAMENTO MENSAL  -  MERCADO INTERNO -  EM U$S MIL  - 2000</v>
          </cell>
        </row>
        <row r="5">
          <cell r="A5" t="str">
            <v>R. PROF.</v>
          </cell>
          <cell r="E5" t="str">
            <v>JAN</v>
          </cell>
          <cell r="F5" t="str">
            <v>FEV</v>
          </cell>
          <cell r="G5" t="str">
            <v>MAR</v>
          </cell>
          <cell r="H5" t="str">
            <v>ABR</v>
          </cell>
          <cell r="I5" t="str">
            <v>MAI</v>
          </cell>
          <cell r="J5" t="str">
            <v>JUN</v>
          </cell>
          <cell r="K5" t="str">
            <v>JUL</v>
          </cell>
          <cell r="L5" t="str">
            <v>AGO</v>
          </cell>
          <cell r="M5" t="str">
            <v>SET</v>
          </cell>
          <cell r="N5" t="str">
            <v>OUT</v>
          </cell>
          <cell r="O5" t="str">
            <v>NOV</v>
          </cell>
          <cell r="P5" t="str">
            <v>DEZ</v>
          </cell>
          <cell r="Q5" t="str">
            <v>ANO</v>
          </cell>
        </row>
        <row r="8">
          <cell r="E8" t="str">
            <v>REAL</v>
          </cell>
          <cell r="F8" t="str">
            <v>REAL</v>
          </cell>
          <cell r="G8" t="str">
            <v>REAL</v>
          </cell>
          <cell r="H8" t="str">
            <v>REAL</v>
          </cell>
          <cell r="I8" t="str">
            <v>REAL</v>
          </cell>
          <cell r="J8" t="str">
            <v>REAL</v>
          </cell>
          <cell r="K8" t="str">
            <v>REAL</v>
          </cell>
          <cell r="L8" t="str">
            <v>REAL</v>
          </cell>
          <cell r="M8" t="str">
            <v>REAL</v>
          </cell>
          <cell r="N8" t="str">
            <v>REAL</v>
          </cell>
        </row>
        <row r="9">
          <cell r="A9" t="str">
            <v>BRINS</v>
          </cell>
          <cell r="D9" t="str">
            <v>ARTS</v>
          </cell>
        </row>
        <row r="10">
          <cell r="A10" t="str">
            <v>C.Grafa Autentico Sarga Pel. Teñido 443</v>
          </cell>
          <cell r="D10" t="str">
            <v>2710/104</v>
          </cell>
        </row>
        <row r="11">
          <cell r="A11" t="str">
            <v>Solasol Ombu    121</v>
          </cell>
          <cell r="B11" t="str">
            <v>Volume Família</v>
          </cell>
          <cell r="D11">
            <v>1650</v>
          </cell>
          <cell r="E11">
            <v>0</v>
          </cell>
          <cell r="F11">
            <v>0</v>
          </cell>
          <cell r="G11">
            <v>40.632599999999996</v>
          </cell>
          <cell r="H11">
            <v>38.764699999999998</v>
          </cell>
          <cell r="I11">
            <v>75.137200000000007</v>
          </cell>
          <cell r="J11">
            <v>15.6614</v>
          </cell>
          <cell r="K11">
            <v>29.043900000000001</v>
          </cell>
          <cell r="L11">
            <v>40.707699999999996</v>
          </cell>
          <cell r="M11">
            <v>25.641799999999996</v>
          </cell>
          <cell r="N11">
            <v>33.331400000000002</v>
          </cell>
          <cell r="Q11">
            <v>298.92070000000001</v>
          </cell>
        </row>
        <row r="12">
          <cell r="B12" t="str">
            <v>Volume Família</v>
          </cell>
          <cell r="E12">
            <v>18.271000000000001</v>
          </cell>
          <cell r="F12">
            <v>70.728800000000007</v>
          </cell>
          <cell r="G12">
            <v>103.75148</v>
          </cell>
          <cell r="H12">
            <v>108.1112</v>
          </cell>
          <cell r="I12">
            <v>126.1267</v>
          </cell>
          <cell r="J12">
            <v>126.81960000000001</v>
          </cell>
          <cell r="K12">
            <v>110.337</v>
          </cell>
          <cell r="L12">
            <v>81.217600000000004</v>
          </cell>
          <cell r="M12">
            <v>83.543419999999998</v>
          </cell>
          <cell r="N12">
            <v>46.776800000000001</v>
          </cell>
          <cell r="Q12">
            <v>875.68359999999996</v>
          </cell>
        </row>
        <row r="13">
          <cell r="B13" t="str">
            <v>Fat. Líquido</v>
          </cell>
          <cell r="E13">
            <v>55.897481165138323</v>
          </cell>
          <cell r="F13">
            <v>218.14555869361124</v>
          </cell>
          <cell r="G13">
            <v>320.56932397813267</v>
          </cell>
          <cell r="H13">
            <v>333.20043375598328</v>
          </cell>
          <cell r="I13">
            <v>387.45556149385067</v>
          </cell>
          <cell r="J13">
            <v>388.76240335400064</v>
          </cell>
          <cell r="K13">
            <v>338.64783850026521</v>
          </cell>
          <cell r="L13">
            <v>248.87820975988976</v>
          </cell>
          <cell r="M13">
            <v>257.46342145341987</v>
          </cell>
          <cell r="N13">
            <v>144.11291558051198</v>
          </cell>
          <cell r="Q13">
            <v>2693.1331477348035</v>
          </cell>
        </row>
        <row r="14">
          <cell r="B14" t="str">
            <v>Pr.Médio Art Repres.</v>
          </cell>
          <cell r="E14">
            <v>3.0593553262075597</v>
          </cell>
          <cell r="F14">
            <v>3.084253637748855</v>
          </cell>
          <cell r="G14">
            <v>3.0897807335194898</v>
          </cell>
          <cell r="H14">
            <v>3.0820158665890611</v>
          </cell>
          <cell r="I14">
            <v>3.0719551173054609</v>
          </cell>
          <cell r="J14">
            <v>3.0654757100164378</v>
          </cell>
          <cell r="K14">
            <v>3.0692137587596653</v>
          </cell>
          <cell r="L14">
            <v>3.0643383916772935</v>
          </cell>
          <cell r="M14">
            <v>3.0817917371998882</v>
          </cell>
          <cell r="N14">
            <v>3.0808630684551312</v>
          </cell>
        </row>
        <row r="16">
          <cell r="A16" t="str">
            <v>Tape Ombu       122</v>
          </cell>
          <cell r="D16">
            <v>1640</v>
          </cell>
        </row>
        <row r="17">
          <cell r="B17" t="str">
            <v>Volume Família</v>
          </cell>
          <cell r="E17">
            <v>53.906479999999995</v>
          </cell>
          <cell r="F17">
            <v>46.372279999999996</v>
          </cell>
          <cell r="G17">
            <v>71.544200000000004</v>
          </cell>
          <cell r="H17">
            <v>74.189419999999998</v>
          </cell>
          <cell r="I17">
            <v>83.785200000000003</v>
          </cell>
          <cell r="J17">
            <v>58.272280000000002</v>
          </cell>
          <cell r="K17">
            <v>70.176439999999999</v>
          </cell>
          <cell r="L17">
            <v>57.379900000000006</v>
          </cell>
          <cell r="M17">
            <v>67.53276000000001</v>
          </cell>
          <cell r="N17">
            <v>38.79786</v>
          </cell>
          <cell r="Q17">
            <v>621.95682000000011</v>
          </cell>
        </row>
        <row r="18">
          <cell r="B18" t="str">
            <v>Fat. Líquido</v>
          </cell>
          <cell r="E18">
            <v>151.25001688476868</v>
          </cell>
          <cell r="F18">
            <v>130.16975825469822</v>
          </cell>
          <cell r="G18">
            <v>200.9180362271708</v>
          </cell>
          <cell r="H18">
            <v>206.82891358541696</v>
          </cell>
          <cell r="I18">
            <v>234.55636500614926</v>
          </cell>
          <cell r="J18">
            <v>162.80465210174441</v>
          </cell>
          <cell r="K18">
            <v>196.40440263765217</v>
          </cell>
          <cell r="L18">
            <v>159.83699707262787</v>
          </cell>
          <cell r="M18">
            <v>189.30693333402743</v>
          </cell>
          <cell r="N18">
            <v>108.15292579520806</v>
          </cell>
          <cell r="Q18">
            <v>1740.2290008994637</v>
          </cell>
        </row>
        <row r="19">
          <cell r="B19" t="str">
            <v>Pr.Médio Art Repres.</v>
          </cell>
          <cell r="E19">
            <v>2.8074352619330858</v>
          </cell>
          <cell r="F19">
            <v>2.8119876513704964</v>
          </cell>
          <cell r="G19">
            <v>2.8083064207464865</v>
          </cell>
          <cell r="H19">
            <v>2.7878491782981585</v>
          </cell>
          <cell r="I19">
            <v>2.799496390844078</v>
          </cell>
          <cell r="J19">
            <v>2.7938610279492138</v>
          </cell>
          <cell r="K19">
            <v>2.79872279981219</v>
          </cell>
          <cell r="L19">
            <v>2.8075866031119365</v>
          </cell>
          <cell r="M19">
            <v>2.8057053234088318</v>
          </cell>
          <cell r="N19">
            <v>2.8056668342462516</v>
          </cell>
        </row>
        <row r="21">
          <cell r="A21" t="str">
            <v xml:space="preserve">Solasol WW      221 </v>
          </cell>
          <cell r="D21">
            <v>5270</v>
          </cell>
        </row>
        <row r="22">
          <cell r="B22" t="str">
            <v>Volume Família</v>
          </cell>
          <cell r="E22">
            <v>50.338999999999999</v>
          </cell>
          <cell r="F22">
            <v>147.0992</v>
          </cell>
          <cell r="G22">
            <v>137.0651</v>
          </cell>
          <cell r="H22">
            <v>159.52939999999998</v>
          </cell>
          <cell r="I22">
            <v>108.49239999999999</v>
          </cell>
          <cell r="J22">
            <v>119.08510000000001</v>
          </cell>
          <cell r="K22">
            <v>114.97450000000002</v>
          </cell>
          <cell r="L22">
            <v>130.78220000000002</v>
          </cell>
          <cell r="M22">
            <v>112.7683</v>
          </cell>
          <cell r="N22">
            <v>84.679100000000005</v>
          </cell>
          <cell r="Q22">
            <v>1164.8143</v>
          </cell>
        </row>
        <row r="23">
          <cell r="B23" t="str">
            <v>Fat. Líquido</v>
          </cell>
          <cell r="E23">
            <v>147.87900220278888</v>
          </cell>
          <cell r="F23">
            <v>403.03314527728071</v>
          </cell>
          <cell r="G23">
            <v>383.00668377864349</v>
          </cell>
          <cell r="H23">
            <v>428.51599449800131</v>
          </cell>
          <cell r="I23">
            <v>301.04231891586153</v>
          </cell>
          <cell r="J23">
            <v>322.74451292327734</v>
          </cell>
          <cell r="K23">
            <v>315.45845411893583</v>
          </cell>
          <cell r="L23">
            <v>360.74937844189628</v>
          </cell>
          <cell r="M23">
            <v>302.40650959337074</v>
          </cell>
          <cell r="N23">
            <v>232.49283241014859</v>
          </cell>
          <cell r="Q23">
            <v>3197.328832160204</v>
          </cell>
        </row>
        <row r="24">
          <cell r="B24" t="str">
            <v>Pr.Médio Art Repres.</v>
          </cell>
          <cell r="E24">
            <v>2.8534351183090791</v>
          </cell>
          <cell r="F24">
            <v>2.7198359785862647</v>
          </cell>
          <cell r="G24">
            <v>2.7641362503465601</v>
          </cell>
          <cell r="H24">
            <v>2.6834491000974547</v>
          </cell>
          <cell r="I24">
            <v>2.7607679173045332</v>
          </cell>
          <cell r="J24">
            <v>2.6945706155082778</v>
          </cell>
          <cell r="K24">
            <v>2.7111564228079437</v>
          </cell>
          <cell r="L24">
            <v>2.7460308397335216</v>
          </cell>
          <cell r="M24">
            <v>2.6816623961997363</v>
          </cell>
          <cell r="N24">
            <v>2.7340728132988099</v>
          </cell>
        </row>
        <row r="26">
          <cell r="A26" t="str">
            <v>Tape WW         222</v>
          </cell>
          <cell r="D26">
            <v>5140</v>
          </cell>
        </row>
        <row r="27">
          <cell r="B27" t="str">
            <v>Volume Família</v>
          </cell>
          <cell r="E27">
            <v>24.396000000000004</v>
          </cell>
          <cell r="F27">
            <v>148.85329999999999</v>
          </cell>
          <cell r="G27">
            <v>110.6926</v>
          </cell>
          <cell r="H27">
            <v>136.3682</v>
          </cell>
          <cell r="I27">
            <v>96.12939999999999</v>
          </cell>
          <cell r="J27">
            <v>94.663399999999996</v>
          </cell>
          <cell r="K27">
            <v>82.421999999999997</v>
          </cell>
          <cell r="L27">
            <v>119.7893</v>
          </cell>
          <cell r="M27">
            <v>93.740900000000011</v>
          </cell>
          <cell r="N27">
            <v>88.680299999999988</v>
          </cell>
          <cell r="Q27">
            <v>995.73540000000014</v>
          </cell>
        </row>
        <row r="28">
          <cell r="B28" t="str">
            <v>Fat. Líquido</v>
          </cell>
          <cell r="E28">
            <v>60.798333301458214</v>
          </cell>
          <cell r="F28">
            <v>363.14374019867978</v>
          </cell>
          <cell r="G28">
            <v>276.62579782504241</v>
          </cell>
          <cell r="H28">
            <v>330.94350297773161</v>
          </cell>
          <cell r="I28">
            <v>235.43155646823789</v>
          </cell>
          <cell r="J28">
            <v>227.92773780459225</v>
          </cell>
          <cell r="K28">
            <v>200.22553097067743</v>
          </cell>
          <cell r="L28">
            <v>296.66280467716911</v>
          </cell>
          <cell r="M28">
            <v>231.18778343754764</v>
          </cell>
          <cell r="N28">
            <v>218.52321293135051</v>
          </cell>
          <cell r="Q28">
            <v>2441.4700005924869</v>
          </cell>
        </row>
        <row r="29">
          <cell r="B29" t="str">
            <v>Pr.Médio Art Repres.</v>
          </cell>
          <cell r="E29">
            <v>2.5597653915242766</v>
          </cell>
          <cell r="F29">
            <v>2.4520609217199936</v>
          </cell>
          <cell r="G29">
            <v>2.5310922226077111</v>
          </cell>
          <cell r="H29">
            <v>2.4384808129236273</v>
          </cell>
          <cell r="I29">
            <v>2.4755155618469002</v>
          </cell>
          <cell r="J29">
            <v>2.4277581663772798</v>
          </cell>
          <cell r="K29">
            <v>2.434232762984776</v>
          </cell>
          <cell r="L29">
            <v>2.5147054924380603</v>
          </cell>
          <cell r="M29">
            <v>2.4619953983325056</v>
          </cell>
          <cell r="N29">
            <v>2.4541971884563911</v>
          </cell>
        </row>
        <row r="31">
          <cell r="A31" t="str">
            <v>DIFERENTE DE 1ª - BRINS</v>
          </cell>
        </row>
        <row r="32">
          <cell r="B32" t="str">
            <v>Volume Família</v>
          </cell>
          <cell r="E32">
            <v>2.1798000000000002</v>
          </cell>
          <cell r="F32">
            <v>11.091200000000001</v>
          </cell>
          <cell r="G32">
            <v>12.1509</v>
          </cell>
          <cell r="H32">
            <v>9.7530000000000001</v>
          </cell>
          <cell r="I32">
            <v>5.8765999999999998</v>
          </cell>
          <cell r="J32">
            <v>12.6569</v>
          </cell>
          <cell r="K32">
            <v>8.3618000000000006</v>
          </cell>
          <cell r="L32">
            <v>8.5104000000000006</v>
          </cell>
          <cell r="M32">
            <v>7.6617999999999977</v>
          </cell>
          <cell r="N32">
            <v>3.8009999999999997</v>
          </cell>
          <cell r="Q32">
            <v>82.043400000000005</v>
          </cell>
        </row>
        <row r="33">
          <cell r="B33" t="str">
            <v>Fat. Líquido</v>
          </cell>
          <cell r="E33">
            <v>5.4478720771978812</v>
          </cell>
          <cell r="F33">
            <v>25.335411044853615</v>
          </cell>
          <cell r="G33">
            <v>28.666842005506947</v>
          </cell>
          <cell r="H33">
            <v>22.735657587827994</v>
          </cell>
          <cell r="I33">
            <v>13.750930660810671</v>
          </cell>
          <cell r="J33">
            <v>30.118595973626825</v>
          </cell>
          <cell r="K33">
            <v>19.474851837536701</v>
          </cell>
          <cell r="L33">
            <v>20.195044500717135</v>
          </cell>
          <cell r="M33">
            <v>18.420550698784684</v>
          </cell>
          <cell r="N33">
            <v>9.1029331830162796</v>
          </cell>
          <cell r="Q33">
            <v>193.24868956987874</v>
          </cell>
        </row>
        <row r="34">
          <cell r="B34" t="str">
            <v>Pr.Médio Art Repres.</v>
          </cell>
          <cell r="E34">
            <v>2.4992531779052576</v>
          </cell>
          <cell r="F34">
            <v>2.2842804245576325</v>
          </cell>
          <cell r="G34">
            <v>2.3592361064206724</v>
          </cell>
          <cell r="H34">
            <v>2.3311450413029831</v>
          </cell>
          <cell r="I34">
            <v>2.3399466801910407</v>
          </cell>
          <cell r="J34">
            <v>2.3796187039185601</v>
          </cell>
          <cell r="K34">
            <v>2.3290262667770936</v>
          </cell>
          <cell r="L34">
            <v>2.3729841723910901</v>
          </cell>
          <cell r="M34">
            <v>2.4042066745131287</v>
          </cell>
          <cell r="N34">
            <v>2.3948785011881824</v>
          </cell>
        </row>
        <row r="37">
          <cell r="A37" t="str">
            <v>Total Brins 1ra</v>
          </cell>
        </row>
        <row r="38">
          <cell r="B38" t="str">
            <v>Volume Família</v>
          </cell>
          <cell r="E38">
            <v>146.91248000000002</v>
          </cell>
          <cell r="F38">
            <v>413.05358000000001</v>
          </cell>
          <cell r="G38">
            <v>423.05337999999995</v>
          </cell>
          <cell r="H38">
            <v>478.19821999999999</v>
          </cell>
          <cell r="I38">
            <v>414.53369999999995</v>
          </cell>
          <cell r="J38">
            <v>398.84037999999998</v>
          </cell>
          <cell r="K38">
            <v>377.90994000000001</v>
          </cell>
          <cell r="L38">
            <v>389.1690000000001</v>
          </cell>
          <cell r="M38">
            <v>357.58538000000004</v>
          </cell>
          <cell r="N38">
            <v>258.93405999999999</v>
          </cell>
          <cell r="O38">
            <v>0</v>
          </cell>
          <cell r="P38">
            <v>0</v>
          </cell>
          <cell r="Q38">
            <v>3658.1901200000002</v>
          </cell>
        </row>
        <row r="39">
          <cell r="B39" t="str">
            <v>Fat. Líquido</v>
          </cell>
          <cell r="E39">
            <v>415.82483355415411</v>
          </cell>
          <cell r="F39">
            <v>1114.4922024242701</v>
          </cell>
          <cell r="G39">
            <v>1181.1198418089893</v>
          </cell>
          <cell r="H39">
            <v>1299.4888448171332</v>
          </cell>
          <cell r="I39">
            <v>1158.4858018840994</v>
          </cell>
          <cell r="J39">
            <v>1102.2393061836146</v>
          </cell>
          <cell r="K39">
            <v>1050.7362262275306</v>
          </cell>
          <cell r="L39">
            <v>1066.1273899515832</v>
          </cell>
          <cell r="M39">
            <v>980.36464781836571</v>
          </cell>
          <cell r="N39">
            <v>703.28188671721909</v>
          </cell>
          <cell r="O39">
            <v>0</v>
          </cell>
          <cell r="P39">
            <v>0</v>
          </cell>
          <cell r="Q39">
            <v>10072.16098138696</v>
          </cell>
        </row>
        <row r="42">
          <cell r="A42" t="str">
            <v>MISTOS</v>
          </cell>
        </row>
        <row r="44">
          <cell r="A44" t="str">
            <v>Inversa Media Ombu     146</v>
          </cell>
          <cell r="D44">
            <v>1690</v>
          </cell>
        </row>
        <row r="45">
          <cell r="B45" t="str">
            <v>Volume Família</v>
          </cell>
          <cell r="E45">
            <v>3.8755600000000001</v>
          </cell>
          <cell r="F45">
            <v>0.10290000000000001</v>
          </cell>
          <cell r="G45">
            <v>0.12620000000000001</v>
          </cell>
          <cell r="H45">
            <v>1.0587</v>
          </cell>
          <cell r="I45">
            <v>0</v>
          </cell>
          <cell r="J45">
            <v>0.62</v>
          </cell>
          <cell r="K45">
            <v>0</v>
          </cell>
          <cell r="L45">
            <v>13.005129999999999</v>
          </cell>
          <cell r="M45">
            <v>3.5411999999999999</v>
          </cell>
          <cell r="N45">
            <v>11.906700000000001</v>
          </cell>
          <cell r="Q45">
            <v>34.23639</v>
          </cell>
        </row>
        <row r="46">
          <cell r="B46" t="str">
            <v>Fat. Líquido</v>
          </cell>
          <cell r="E46">
            <v>12.451042413854978</v>
          </cell>
          <cell r="F46">
            <v>0.32649161236859969</v>
          </cell>
          <cell r="G46">
            <v>0.40075944438417377</v>
          </cell>
          <cell r="H46">
            <v>3.4021093937633977</v>
          </cell>
          <cell r="I46">
            <v>0</v>
          </cell>
          <cell r="J46">
            <v>1.9670456216801186</v>
          </cell>
          <cell r="K46">
            <v>0</v>
          </cell>
          <cell r="L46">
            <v>39.876363323172797</v>
          </cell>
          <cell r="M46">
            <v>10.933142808883732</v>
          </cell>
          <cell r="N46">
            <v>35.636011256273115</v>
          </cell>
          <cell r="Q46">
            <v>104.9929658743809</v>
          </cell>
        </row>
        <row r="47">
          <cell r="B47" t="str">
            <v>Pr.Médio Art Repres.</v>
          </cell>
          <cell r="E47">
            <v>3.2127079477172273</v>
          </cell>
          <cell r="F47">
            <v>3.172901966653058</v>
          </cell>
          <cell r="G47">
            <v>3.1755898921091421</v>
          </cell>
          <cell r="H47">
            <v>3.2134782221246789</v>
          </cell>
          <cell r="I47">
            <v>0</v>
          </cell>
          <cell r="J47">
            <v>3.1726542285163206</v>
          </cell>
          <cell r="K47">
            <v>0</v>
          </cell>
          <cell r="L47">
            <v>3.0662025926055949</v>
          </cell>
          <cell r="M47">
            <v>3.0874118403037762</v>
          </cell>
          <cell r="N47">
            <v>2.9929376952701516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es Relacionadas"/>
      <sheetName val="Condomínio"/>
      <sheetName val="1214161004-pira"/>
      <sheetName val="6319190012"/>
      <sheetName val="6359190009"/>
      <sheetName val="Draft"/>
      <sheetName val="Cond. CPFL-CPCH"/>
      <sheetName val="Cond. CPFL-G001"/>
      <sheetName val="Plan1"/>
      <sheetName val="Partes_Relacionadas"/>
      <sheetName val="Cond__CPFL-CPCH"/>
      <sheetName val="Cond__CPFL-G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do Imposto Cons"/>
      <sheetName val="PACKAGE "/>
      <sheetName val="Conciliação do Imposto"/>
      <sheetName val="Conciliação do Imposto COIN"/>
      <sheetName val="LR COIN 2004"/>
      <sheetName val="LR COSR 2004"/>
      <sheetName val="LR TCHB 2004"/>
      <sheetName val="LR COML 2004"/>
      <sheetName val="Conciliação do Imposto COSR"/>
      <sheetName val="RESUMO COIN"/>
      <sheetName val="Receita Bruta COSR"/>
      <sheetName val="Receita Bruta COIN"/>
      <sheetName val="Composição Analítica-COSR"/>
      <sheetName val="COSR-NOV-2004"/>
      <sheetName val="CONSOLIDADO GER"/>
      <sheetName val="NEG.COEQ GER"/>
      <sheetName val="NEG.COPI GER"/>
      <sheetName val="Composição Analítica COIN"/>
      <sheetName val="APF-INDUSTRIAL_2004"/>
      <sheetName val="BAL-COIN"/>
      <sheetName val="Conciliação do Imposto Mensal"/>
      <sheetName val="DOCUMENTO F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o"/>
      <sheetName val="SUPORTE Linhas Colunas"/>
      <sheetName val="Suporte Tempo"/>
      <sheetName val="Capa"/>
      <sheetName val="Capa (2)"/>
      <sheetName val="DRE Res"/>
      <sheetName val="RL"/>
      <sheetName val="LB"/>
      <sheetName val="Desp. Oper."/>
      <sheetName val="P&amp;D"/>
      <sheetName val="EBITDA"/>
      <sheetName val="Desp. Financ."/>
      <sheetName val="Lucro Líquido"/>
      <sheetName val="Endividamento"/>
      <sheetName val="K Giro"/>
      <sheetName val="BP"/>
      <sheetName val="DRE"/>
      <sheetName val="FC"/>
      <sheetName val="Grafs Tri"/>
      <sheetName val="Grafs LTM"/>
      <sheetName val="Tabelão Tri LTM"/>
      <sheetName val="Tabelão Acum"/>
      <sheetName val="Menu"/>
      <sheetName val="BPatrimonial"/>
      <sheetName val="DResultados"/>
      <sheetName val="FCaixa"/>
      <sheetName val="Menu (EN)"/>
      <sheetName val="Balance Sheet"/>
      <sheetName val="P&amp;L"/>
      <sheetName val="Cash Flow"/>
      <sheetName val="Grafs Acum"/>
    </sheetNames>
    <sheetDataSet>
      <sheetData sheetId="0"/>
      <sheetData sheetId="1">
        <row r="2">
          <cell r="B2" t="str">
            <v>[Blau Base Financeira.xlsx]BP</v>
          </cell>
          <cell r="C2" t="str">
            <v>[Blau Base Financeira.xlsx]DRE</v>
          </cell>
          <cell r="D2" t="str">
            <v>[Blau Base Financeira.xlsx]FC</v>
          </cell>
        </row>
        <row r="5">
          <cell r="A5" t="str">
            <v>Coluna</v>
          </cell>
          <cell r="B5" t="str">
            <v>Valor</v>
          </cell>
          <cell r="C5" t="str">
            <v>%</v>
          </cell>
        </row>
        <row r="6">
          <cell r="B6">
            <v>2</v>
          </cell>
          <cell r="C6">
            <v>3</v>
          </cell>
        </row>
        <row r="7">
          <cell r="A7" t="str">
            <v>1T14</v>
          </cell>
          <cell r="B7">
            <v>2</v>
          </cell>
          <cell r="C7">
            <v>3</v>
          </cell>
        </row>
        <row r="8">
          <cell r="A8" t="str">
            <v>2T14</v>
          </cell>
          <cell r="B8">
            <v>4</v>
          </cell>
          <cell r="C8">
            <v>5</v>
          </cell>
        </row>
        <row r="9">
          <cell r="A9" t="str">
            <v>1S14</v>
          </cell>
          <cell r="B9">
            <v>6</v>
          </cell>
          <cell r="C9">
            <v>7</v>
          </cell>
        </row>
        <row r="10">
          <cell r="A10" t="str">
            <v>3T14</v>
          </cell>
          <cell r="B10">
            <v>8</v>
          </cell>
          <cell r="C10">
            <v>9</v>
          </cell>
        </row>
        <row r="11">
          <cell r="A11" t="str">
            <v>9M14</v>
          </cell>
          <cell r="B11">
            <v>10</v>
          </cell>
          <cell r="C11">
            <v>11</v>
          </cell>
        </row>
        <row r="12">
          <cell r="A12" t="str">
            <v>4T14</v>
          </cell>
          <cell r="B12">
            <v>12</v>
          </cell>
          <cell r="C12">
            <v>13</v>
          </cell>
        </row>
        <row r="13">
          <cell r="A13">
            <v>2014</v>
          </cell>
          <cell r="B13">
            <v>14</v>
          </cell>
          <cell r="C13">
            <v>15</v>
          </cell>
        </row>
        <row r="14">
          <cell r="A14" t="str">
            <v>1T15</v>
          </cell>
          <cell r="B14">
            <v>16</v>
          </cell>
          <cell r="C14">
            <v>17</v>
          </cell>
        </row>
        <row r="15">
          <cell r="A15" t="str">
            <v>2T15</v>
          </cell>
          <cell r="B15">
            <v>18</v>
          </cell>
          <cell r="C15">
            <v>19</v>
          </cell>
        </row>
        <row r="16">
          <cell r="A16" t="str">
            <v>1S15</v>
          </cell>
          <cell r="B16">
            <v>20</v>
          </cell>
          <cell r="C16">
            <v>21</v>
          </cell>
        </row>
        <row r="17">
          <cell r="A17" t="str">
            <v>3T15</v>
          </cell>
          <cell r="B17">
            <v>22</v>
          </cell>
          <cell r="C17">
            <v>23</v>
          </cell>
        </row>
        <row r="18">
          <cell r="A18" t="str">
            <v>9M15</v>
          </cell>
          <cell r="B18">
            <v>24</v>
          </cell>
          <cell r="C18">
            <v>25</v>
          </cell>
        </row>
        <row r="19">
          <cell r="A19" t="str">
            <v>4T15</v>
          </cell>
          <cell r="B19">
            <v>26</v>
          </cell>
          <cell r="C19">
            <v>27</v>
          </cell>
        </row>
        <row r="20">
          <cell r="A20">
            <v>2015</v>
          </cell>
          <cell r="B20">
            <v>28</v>
          </cell>
          <cell r="C20">
            <v>29</v>
          </cell>
        </row>
        <row r="21">
          <cell r="A21" t="str">
            <v>1T16</v>
          </cell>
          <cell r="B21">
            <v>30</v>
          </cell>
          <cell r="C21">
            <v>31</v>
          </cell>
        </row>
        <row r="22">
          <cell r="A22" t="str">
            <v>2T16</v>
          </cell>
          <cell r="B22">
            <v>32</v>
          </cell>
          <cell r="C22">
            <v>33</v>
          </cell>
        </row>
        <row r="23">
          <cell r="A23" t="str">
            <v>1S16</v>
          </cell>
          <cell r="B23">
            <v>34</v>
          </cell>
          <cell r="C23">
            <v>35</v>
          </cell>
        </row>
        <row r="24">
          <cell r="A24" t="str">
            <v>3T16</v>
          </cell>
          <cell r="B24">
            <v>36</v>
          </cell>
          <cell r="C24">
            <v>37</v>
          </cell>
        </row>
        <row r="25">
          <cell r="A25" t="str">
            <v>9M16</v>
          </cell>
          <cell r="B25">
            <v>38</v>
          </cell>
          <cell r="C25">
            <v>39</v>
          </cell>
        </row>
        <row r="26">
          <cell r="A26" t="str">
            <v>4T16</v>
          </cell>
          <cell r="B26">
            <v>40</v>
          </cell>
          <cell r="C26">
            <v>41</v>
          </cell>
        </row>
        <row r="27">
          <cell r="A27">
            <v>2016</v>
          </cell>
          <cell r="B27">
            <v>42</v>
          </cell>
          <cell r="C27">
            <v>43</v>
          </cell>
        </row>
        <row r="28">
          <cell r="A28" t="str">
            <v>1T17</v>
          </cell>
          <cell r="B28">
            <v>44</v>
          </cell>
          <cell r="C28">
            <v>45</v>
          </cell>
        </row>
        <row r="29">
          <cell r="A29" t="str">
            <v>2T17</v>
          </cell>
          <cell r="B29">
            <v>46</v>
          </cell>
          <cell r="C29">
            <v>47</v>
          </cell>
        </row>
        <row r="30">
          <cell r="A30" t="str">
            <v>1S17</v>
          </cell>
          <cell r="B30">
            <v>48</v>
          </cell>
          <cell r="C30">
            <v>49</v>
          </cell>
        </row>
        <row r="31">
          <cell r="A31" t="str">
            <v>3T17</v>
          </cell>
          <cell r="B31">
            <v>50</v>
          </cell>
          <cell r="C31">
            <v>51</v>
          </cell>
        </row>
        <row r="32">
          <cell r="A32" t="str">
            <v>9M17</v>
          </cell>
          <cell r="B32">
            <v>52</v>
          </cell>
          <cell r="C32">
            <v>53</v>
          </cell>
        </row>
        <row r="33">
          <cell r="A33" t="str">
            <v>4T17</v>
          </cell>
          <cell r="B33">
            <v>54</v>
          </cell>
          <cell r="C33">
            <v>55</v>
          </cell>
        </row>
        <row r="34">
          <cell r="A34">
            <v>2017</v>
          </cell>
          <cell r="B34">
            <v>56</v>
          </cell>
          <cell r="C34">
            <v>57</v>
          </cell>
        </row>
        <row r="35">
          <cell r="A35" t="str">
            <v>1T18</v>
          </cell>
          <cell r="B35">
            <v>58</v>
          </cell>
          <cell r="C35">
            <v>59</v>
          </cell>
        </row>
        <row r="36">
          <cell r="A36" t="str">
            <v>2T18</v>
          </cell>
          <cell r="B36">
            <v>60</v>
          </cell>
          <cell r="C36">
            <v>61</v>
          </cell>
        </row>
        <row r="37">
          <cell r="A37" t="str">
            <v>1S18</v>
          </cell>
          <cell r="B37">
            <v>62</v>
          </cell>
          <cell r="C37">
            <v>63</v>
          </cell>
        </row>
        <row r="38">
          <cell r="A38" t="str">
            <v>3T18</v>
          </cell>
          <cell r="B38">
            <v>64</v>
          </cell>
          <cell r="C38">
            <v>65</v>
          </cell>
        </row>
        <row r="39">
          <cell r="A39" t="str">
            <v>9M18</v>
          </cell>
          <cell r="B39">
            <v>66</v>
          </cell>
          <cell r="C39">
            <v>67</v>
          </cell>
        </row>
        <row r="40">
          <cell r="A40" t="str">
            <v>4T18</v>
          </cell>
          <cell r="B40">
            <v>68</v>
          </cell>
          <cell r="C40">
            <v>69</v>
          </cell>
        </row>
        <row r="41">
          <cell r="A41">
            <v>2018</v>
          </cell>
          <cell r="B41">
            <v>70</v>
          </cell>
          <cell r="C41">
            <v>71</v>
          </cell>
        </row>
        <row r="42">
          <cell r="A42" t="str">
            <v>1T19</v>
          </cell>
          <cell r="B42">
            <v>72</v>
          </cell>
          <cell r="C42">
            <v>73</v>
          </cell>
        </row>
        <row r="43">
          <cell r="A43" t="str">
            <v>2T19</v>
          </cell>
          <cell r="B43">
            <v>74</v>
          </cell>
          <cell r="C43">
            <v>75</v>
          </cell>
        </row>
        <row r="44">
          <cell r="A44" t="str">
            <v>1S19</v>
          </cell>
          <cell r="B44">
            <v>76</v>
          </cell>
          <cell r="C44">
            <v>77</v>
          </cell>
        </row>
        <row r="45">
          <cell r="A45" t="str">
            <v>3T19</v>
          </cell>
          <cell r="B45">
            <v>78</v>
          </cell>
          <cell r="C45">
            <v>79</v>
          </cell>
        </row>
        <row r="46">
          <cell r="A46" t="str">
            <v>9M19</v>
          </cell>
          <cell r="B46">
            <v>80</v>
          </cell>
          <cell r="C46">
            <v>81</v>
          </cell>
        </row>
        <row r="47">
          <cell r="A47" t="str">
            <v>4T19</v>
          </cell>
          <cell r="B47">
            <v>82</v>
          </cell>
          <cell r="C47">
            <v>83</v>
          </cell>
        </row>
        <row r="48">
          <cell r="A48">
            <v>2019</v>
          </cell>
          <cell r="B48">
            <v>84</v>
          </cell>
          <cell r="C48">
            <v>85</v>
          </cell>
        </row>
        <row r="49">
          <cell r="A49" t="str">
            <v>1T20</v>
          </cell>
          <cell r="B49">
            <v>86</v>
          </cell>
          <cell r="C49">
            <v>87</v>
          </cell>
        </row>
        <row r="50">
          <cell r="A50" t="str">
            <v>2T20</v>
          </cell>
          <cell r="B50">
            <v>88</v>
          </cell>
          <cell r="C50">
            <v>89</v>
          </cell>
        </row>
        <row r="51">
          <cell r="A51" t="str">
            <v>1S20</v>
          </cell>
          <cell r="B51">
            <v>90</v>
          </cell>
          <cell r="C51">
            <v>91</v>
          </cell>
        </row>
        <row r="52">
          <cell r="A52" t="str">
            <v>3T20</v>
          </cell>
          <cell r="B52">
            <v>92</v>
          </cell>
          <cell r="C52">
            <v>93</v>
          </cell>
        </row>
        <row r="53">
          <cell r="A53" t="str">
            <v>9M20</v>
          </cell>
          <cell r="B53">
            <v>94</v>
          </cell>
          <cell r="C53">
            <v>95</v>
          </cell>
        </row>
        <row r="54">
          <cell r="A54" t="str">
            <v>4T20</v>
          </cell>
          <cell r="B54">
            <v>96</v>
          </cell>
          <cell r="C54">
            <v>97</v>
          </cell>
        </row>
        <row r="55">
          <cell r="A55">
            <v>2020</v>
          </cell>
          <cell r="B55">
            <v>98</v>
          </cell>
          <cell r="C55">
            <v>99</v>
          </cell>
        </row>
        <row r="56">
          <cell r="A56" t="str">
            <v>1T21</v>
          </cell>
          <cell r="B56">
            <v>100</v>
          </cell>
          <cell r="C56">
            <v>101</v>
          </cell>
        </row>
        <row r="57">
          <cell r="A57" t="str">
            <v>2T21</v>
          </cell>
          <cell r="B57">
            <v>102</v>
          </cell>
          <cell r="C57">
            <v>103</v>
          </cell>
        </row>
        <row r="58">
          <cell r="A58" t="str">
            <v>1S21</v>
          </cell>
          <cell r="B58">
            <v>104</v>
          </cell>
          <cell r="C58">
            <v>105</v>
          </cell>
        </row>
        <row r="59">
          <cell r="A59" t="str">
            <v>3T21</v>
          </cell>
          <cell r="B59">
            <v>106</v>
          </cell>
          <cell r="C59">
            <v>107</v>
          </cell>
        </row>
        <row r="60">
          <cell r="A60" t="str">
            <v>9M21</v>
          </cell>
          <cell r="B60">
            <v>108</v>
          </cell>
          <cell r="C60">
            <v>109</v>
          </cell>
        </row>
        <row r="61">
          <cell r="A61" t="str">
            <v>4T21</v>
          </cell>
          <cell r="B61">
            <v>110</v>
          </cell>
          <cell r="C61">
            <v>111</v>
          </cell>
        </row>
        <row r="62">
          <cell r="A62">
            <v>2021</v>
          </cell>
          <cell r="B62">
            <v>112</v>
          </cell>
          <cell r="C62">
            <v>113</v>
          </cell>
        </row>
        <row r="63">
          <cell r="A63" t="str">
            <v>1T22</v>
          </cell>
          <cell r="B63">
            <v>114</v>
          </cell>
          <cell r="C63">
            <v>115</v>
          </cell>
        </row>
        <row r="64">
          <cell r="A64" t="str">
            <v>2T22</v>
          </cell>
          <cell r="B64">
            <v>116</v>
          </cell>
          <cell r="C64">
            <v>117</v>
          </cell>
        </row>
        <row r="65">
          <cell r="A65" t="str">
            <v>1S22</v>
          </cell>
          <cell r="B65">
            <v>118</v>
          </cell>
          <cell r="C65">
            <v>119</v>
          </cell>
        </row>
        <row r="66">
          <cell r="A66" t="str">
            <v>3T22</v>
          </cell>
          <cell r="B66">
            <v>120</v>
          </cell>
          <cell r="C66">
            <v>121</v>
          </cell>
        </row>
        <row r="67">
          <cell r="A67" t="str">
            <v>9M22</v>
          </cell>
          <cell r="B67">
            <v>122</v>
          </cell>
          <cell r="C67">
            <v>123</v>
          </cell>
        </row>
        <row r="68">
          <cell r="A68" t="str">
            <v>4T22</v>
          </cell>
          <cell r="B68">
            <v>124</v>
          </cell>
          <cell r="C68">
            <v>125</v>
          </cell>
        </row>
        <row r="69">
          <cell r="A69">
            <v>2022</v>
          </cell>
          <cell r="B69">
            <v>126</v>
          </cell>
          <cell r="C69">
            <v>127</v>
          </cell>
        </row>
        <row r="70">
          <cell r="A70" t="str">
            <v>1T23</v>
          </cell>
          <cell r="B70">
            <v>128</v>
          </cell>
          <cell r="C70">
            <v>129</v>
          </cell>
        </row>
        <row r="71">
          <cell r="A71" t="str">
            <v>2T23</v>
          </cell>
          <cell r="B71">
            <v>130</v>
          </cell>
          <cell r="C71">
            <v>131</v>
          </cell>
        </row>
        <row r="72">
          <cell r="A72" t="str">
            <v>1S23</v>
          </cell>
          <cell r="B72">
            <v>132</v>
          </cell>
          <cell r="C72">
            <v>133</v>
          </cell>
        </row>
        <row r="73">
          <cell r="A73" t="str">
            <v>3T23</v>
          </cell>
          <cell r="B73">
            <v>134</v>
          </cell>
          <cell r="C73">
            <v>135</v>
          </cell>
        </row>
        <row r="74">
          <cell r="A74" t="str">
            <v>9M23</v>
          </cell>
          <cell r="B74">
            <v>136</v>
          </cell>
          <cell r="C74">
            <v>137</v>
          </cell>
        </row>
        <row r="75">
          <cell r="A75" t="str">
            <v>4T23</v>
          </cell>
          <cell r="B75">
            <v>138</v>
          </cell>
          <cell r="C75">
            <v>139</v>
          </cell>
        </row>
        <row r="76">
          <cell r="A76">
            <v>2023</v>
          </cell>
          <cell r="B76">
            <v>140</v>
          </cell>
          <cell r="C76">
            <v>141</v>
          </cell>
        </row>
        <row r="77">
          <cell r="A77" t="str">
            <v>1T24</v>
          </cell>
          <cell r="B77">
            <v>142</v>
          </cell>
          <cell r="C77">
            <v>143</v>
          </cell>
        </row>
        <row r="78">
          <cell r="A78" t="str">
            <v>2T24</v>
          </cell>
          <cell r="B78">
            <v>144</v>
          </cell>
          <cell r="C78">
            <v>145</v>
          </cell>
        </row>
        <row r="79">
          <cell r="A79" t="str">
            <v>1S24</v>
          </cell>
          <cell r="B79">
            <v>146</v>
          </cell>
          <cell r="C79">
            <v>147</v>
          </cell>
        </row>
        <row r="80">
          <cell r="A80" t="str">
            <v>3T24</v>
          </cell>
          <cell r="B80">
            <v>148</v>
          </cell>
          <cell r="C80">
            <v>149</v>
          </cell>
        </row>
        <row r="81">
          <cell r="A81" t="str">
            <v>9M24</v>
          </cell>
          <cell r="B81">
            <v>150</v>
          </cell>
          <cell r="C81">
            <v>151</v>
          </cell>
        </row>
        <row r="82">
          <cell r="A82" t="str">
            <v>4T24</v>
          </cell>
          <cell r="B82">
            <v>152</v>
          </cell>
          <cell r="C82">
            <v>153</v>
          </cell>
        </row>
        <row r="83">
          <cell r="A83">
            <v>2024</v>
          </cell>
          <cell r="B83">
            <v>154</v>
          </cell>
          <cell r="C83">
            <v>155</v>
          </cell>
        </row>
        <row r="84">
          <cell r="A84" t="str">
            <v>1T25</v>
          </cell>
          <cell r="B84">
            <v>156</v>
          </cell>
          <cell r="C84">
            <v>157</v>
          </cell>
        </row>
        <row r="85">
          <cell r="A85" t="str">
            <v>2T25</v>
          </cell>
          <cell r="B85">
            <v>158</v>
          </cell>
          <cell r="C85">
            <v>159</v>
          </cell>
        </row>
        <row r="86">
          <cell r="A86" t="str">
            <v>1S25</v>
          </cell>
          <cell r="B86">
            <v>160</v>
          </cell>
          <cell r="C86">
            <v>161</v>
          </cell>
        </row>
        <row r="87">
          <cell r="A87" t="str">
            <v>3T25</v>
          </cell>
          <cell r="B87">
            <v>162</v>
          </cell>
          <cell r="C87">
            <v>163</v>
          </cell>
        </row>
        <row r="88">
          <cell r="A88" t="str">
            <v>9M25</v>
          </cell>
          <cell r="B88">
            <v>164</v>
          </cell>
          <cell r="C88">
            <v>165</v>
          </cell>
        </row>
        <row r="89">
          <cell r="A89" t="str">
            <v>4T25</v>
          </cell>
          <cell r="B89">
            <v>166</v>
          </cell>
          <cell r="C89">
            <v>167</v>
          </cell>
        </row>
        <row r="90">
          <cell r="A90">
            <v>2025</v>
          </cell>
          <cell r="B90">
            <v>168</v>
          </cell>
          <cell r="C90">
            <v>169</v>
          </cell>
        </row>
        <row r="93">
          <cell r="A93" t="str">
            <v>Guia de Linhas</v>
          </cell>
          <cell r="B93" t="str">
            <v>Linha</v>
          </cell>
        </row>
        <row r="95">
          <cell r="A95" t="str">
            <v>Balanço Patrimonial</v>
          </cell>
        </row>
        <row r="96">
          <cell r="A96" t="str">
            <v>Ativo</v>
          </cell>
          <cell r="B96">
            <v>7</v>
          </cell>
        </row>
        <row r="97">
          <cell r="A97" t="str">
            <v>Ativo Circulante</v>
          </cell>
          <cell r="B97">
            <v>8</v>
          </cell>
        </row>
        <row r="98">
          <cell r="A98" t="str">
            <v>Caixa</v>
          </cell>
          <cell r="B98">
            <v>9</v>
          </cell>
        </row>
        <row r="99">
          <cell r="A99" t="str">
            <v>Contas a receber</v>
          </cell>
          <cell r="B99">
            <v>10</v>
          </cell>
        </row>
        <row r="100">
          <cell r="A100" t="str">
            <v>Estoques BP</v>
          </cell>
          <cell r="B100">
            <v>11</v>
          </cell>
        </row>
        <row r="101">
          <cell r="A101" t="str">
            <v>Impostos a recuperar AC</v>
          </cell>
          <cell r="B101">
            <v>12</v>
          </cell>
        </row>
        <row r="102">
          <cell r="A102" t="str">
            <v>Outros créditos AC</v>
          </cell>
          <cell r="B102">
            <v>13</v>
          </cell>
        </row>
        <row r="103">
          <cell r="A103" t="str">
            <v>AC Backup 1</v>
          </cell>
          <cell r="B103">
            <v>14</v>
          </cell>
        </row>
        <row r="104">
          <cell r="A104" t="str">
            <v>AC Backup 2</v>
          </cell>
          <cell r="B104">
            <v>15</v>
          </cell>
        </row>
        <row r="105">
          <cell r="A105" t="str">
            <v>AC Backup 3</v>
          </cell>
          <cell r="B105">
            <v>16</v>
          </cell>
        </row>
        <row r="106">
          <cell r="A106" t="str">
            <v>AC Backup 4</v>
          </cell>
          <cell r="B106">
            <v>17</v>
          </cell>
        </row>
        <row r="107">
          <cell r="A107" t="str">
            <v>Ativo Não Circulante</v>
          </cell>
          <cell r="B107">
            <v>18</v>
          </cell>
        </row>
        <row r="108">
          <cell r="A108" t="str">
            <v>Realizável a longo prazo</v>
          </cell>
          <cell r="B108">
            <v>19</v>
          </cell>
        </row>
        <row r="109">
          <cell r="A109" t="str">
            <v>Depósitos judiciais ANC</v>
          </cell>
          <cell r="B109">
            <v>20</v>
          </cell>
        </row>
        <row r="110">
          <cell r="A110" t="str">
            <v>Empréstimos a receber - partes relacionadas</v>
          </cell>
          <cell r="B110">
            <v>21</v>
          </cell>
        </row>
        <row r="111">
          <cell r="A111" t="str">
            <v>Impostos a recuperar ANC</v>
          </cell>
          <cell r="B111">
            <v>22</v>
          </cell>
        </row>
        <row r="112">
          <cell r="A112" t="str">
            <v>Imposto de renda e contribuição social diferidos ANC</v>
          </cell>
          <cell r="B112">
            <v>23</v>
          </cell>
        </row>
        <row r="113">
          <cell r="A113" t="str">
            <v>Outros créditos ANC</v>
          </cell>
          <cell r="B113">
            <v>24</v>
          </cell>
        </row>
        <row r="114">
          <cell r="A114" t="str">
            <v>RLP Backup 1</v>
          </cell>
          <cell r="B114">
            <v>25</v>
          </cell>
        </row>
        <row r="115">
          <cell r="A115" t="str">
            <v>RLP Backup 2</v>
          </cell>
          <cell r="B115">
            <v>26</v>
          </cell>
        </row>
        <row r="116">
          <cell r="A116" t="str">
            <v>RLP Backup 3</v>
          </cell>
          <cell r="B116">
            <v>27</v>
          </cell>
        </row>
        <row r="117">
          <cell r="A117" t="str">
            <v>RLP Backup 4</v>
          </cell>
          <cell r="B117">
            <v>28</v>
          </cell>
        </row>
        <row r="118">
          <cell r="A118" t="str">
            <v>Ativo Permanente</v>
          </cell>
          <cell r="B118">
            <v>29</v>
          </cell>
        </row>
        <row r="119">
          <cell r="A119" t="str">
            <v>Investimentos</v>
          </cell>
          <cell r="B119">
            <v>30</v>
          </cell>
        </row>
        <row r="120">
          <cell r="A120" t="str">
            <v>Ativo biológico</v>
          </cell>
          <cell r="B120">
            <v>31</v>
          </cell>
        </row>
        <row r="121">
          <cell r="A121" t="str">
            <v>Imobilizado</v>
          </cell>
          <cell r="B121">
            <v>32</v>
          </cell>
        </row>
        <row r="122">
          <cell r="A122" t="str">
            <v>Intangível</v>
          </cell>
          <cell r="B122">
            <v>33</v>
          </cell>
        </row>
        <row r="123">
          <cell r="A123" t="str">
            <v>AP Backup 1</v>
          </cell>
          <cell r="B123">
            <v>34</v>
          </cell>
        </row>
        <row r="124">
          <cell r="A124" t="str">
            <v>AP Backup 2</v>
          </cell>
          <cell r="B124">
            <v>35</v>
          </cell>
        </row>
        <row r="125">
          <cell r="A125" t="str">
            <v>AP Backup 3</v>
          </cell>
          <cell r="B125">
            <v>36</v>
          </cell>
        </row>
        <row r="126">
          <cell r="A126" t="str">
            <v>AP Backup 4</v>
          </cell>
          <cell r="B126">
            <v>37</v>
          </cell>
        </row>
        <row r="127">
          <cell r="A127" t="str">
            <v>Passivo e Patrimônio Liquido</v>
          </cell>
          <cell r="B127">
            <v>38</v>
          </cell>
        </row>
        <row r="128">
          <cell r="A128" t="str">
            <v>Passivo</v>
          </cell>
          <cell r="B128">
            <v>39</v>
          </cell>
        </row>
        <row r="129">
          <cell r="A129" t="str">
            <v>Passivo Circulante</v>
          </cell>
          <cell r="B129">
            <v>40</v>
          </cell>
        </row>
        <row r="130">
          <cell r="A130" t="str">
            <v>Fornecedores PC</v>
          </cell>
          <cell r="B130">
            <v>41</v>
          </cell>
        </row>
        <row r="131">
          <cell r="A131" t="str">
            <v>PC Empréstimos e financiamentos</v>
          </cell>
          <cell r="B131">
            <v>42</v>
          </cell>
        </row>
        <row r="132">
          <cell r="A132" t="str">
            <v>Obrigações fiscais PC</v>
          </cell>
          <cell r="B132">
            <v>43</v>
          </cell>
        </row>
        <row r="133">
          <cell r="A133" t="str">
            <v>Impostos de renda e contribuição social</v>
          </cell>
          <cell r="B133">
            <v>44</v>
          </cell>
        </row>
        <row r="134">
          <cell r="A134" t="str">
            <v>Obrigações trabalhistas PC</v>
          </cell>
          <cell r="B134">
            <v>45</v>
          </cell>
        </row>
        <row r="135">
          <cell r="A135" t="str">
            <v>Outras contas a pagar PC</v>
          </cell>
          <cell r="B135">
            <v>46</v>
          </cell>
        </row>
        <row r="136">
          <cell r="A136" t="str">
            <v>PC Backup 1</v>
          </cell>
          <cell r="B136">
            <v>47</v>
          </cell>
        </row>
        <row r="137">
          <cell r="A137" t="str">
            <v>PC Backup 2</v>
          </cell>
          <cell r="B137">
            <v>48</v>
          </cell>
        </row>
        <row r="138">
          <cell r="A138" t="str">
            <v>PC Backup 3</v>
          </cell>
          <cell r="B138">
            <v>49</v>
          </cell>
        </row>
        <row r="139">
          <cell r="A139" t="str">
            <v>PC Backup 4</v>
          </cell>
          <cell r="B139">
            <v>50</v>
          </cell>
        </row>
        <row r="140">
          <cell r="A140" t="str">
            <v>Passivo Não Circulante</v>
          </cell>
          <cell r="B140">
            <v>51</v>
          </cell>
        </row>
        <row r="141">
          <cell r="A141" t="str">
            <v>PNC Empréstimos e financiamentos</v>
          </cell>
          <cell r="B141">
            <v>52</v>
          </cell>
        </row>
        <row r="142">
          <cell r="A142" t="str">
            <v>Imposto de renda e contribuição social diferidos PNC</v>
          </cell>
          <cell r="B142">
            <v>53</v>
          </cell>
        </row>
        <row r="143">
          <cell r="A143" t="str">
            <v>Provisões para contingências PNC</v>
          </cell>
          <cell r="B143">
            <v>54</v>
          </cell>
        </row>
        <row r="144">
          <cell r="A144" t="str">
            <v>Outros passivos diferidos</v>
          </cell>
          <cell r="B144">
            <v>55</v>
          </cell>
        </row>
        <row r="145">
          <cell r="A145" t="str">
            <v>Outras contas a pagar PNC</v>
          </cell>
          <cell r="B145">
            <v>56</v>
          </cell>
        </row>
        <row r="146">
          <cell r="A146" t="str">
            <v>PNC Backup 2</v>
          </cell>
          <cell r="B146">
            <v>57</v>
          </cell>
        </row>
        <row r="147">
          <cell r="A147" t="str">
            <v>PNC Backup 3</v>
          </cell>
          <cell r="B147">
            <v>58</v>
          </cell>
        </row>
        <row r="148">
          <cell r="A148" t="str">
            <v>Patrimônio Líquido</v>
          </cell>
          <cell r="B148">
            <v>59</v>
          </cell>
        </row>
        <row r="149">
          <cell r="A149" t="str">
            <v>Capital social</v>
          </cell>
          <cell r="B149">
            <v>60</v>
          </cell>
        </row>
        <row r="150">
          <cell r="A150" t="str">
            <v>Lucros Acumulados</v>
          </cell>
          <cell r="B150">
            <v>61</v>
          </cell>
        </row>
        <row r="151">
          <cell r="A151" t="str">
            <v>Reservas de lucros</v>
          </cell>
          <cell r="B151">
            <v>62</v>
          </cell>
        </row>
        <row r="152">
          <cell r="A152" t="str">
            <v>Outros resultados abrangentes</v>
          </cell>
          <cell r="B152">
            <v>63</v>
          </cell>
        </row>
        <row r="153">
          <cell r="A153" t="str">
            <v>Reserva de capital</v>
          </cell>
          <cell r="B153">
            <v>64</v>
          </cell>
        </row>
        <row r="154">
          <cell r="A154" t="str">
            <v>PL Backup 2</v>
          </cell>
          <cell r="B154">
            <v>65</v>
          </cell>
        </row>
        <row r="155">
          <cell r="A155" t="str">
            <v>PL Backup 3</v>
          </cell>
          <cell r="B155">
            <v>66</v>
          </cell>
        </row>
        <row r="156">
          <cell r="A156" t="str">
            <v>PL Backup 4</v>
          </cell>
          <cell r="B156">
            <v>67</v>
          </cell>
        </row>
        <row r="157">
          <cell r="B157">
            <v>68</v>
          </cell>
        </row>
        <row r="158">
          <cell r="A158" t="str">
            <v>Check</v>
          </cell>
          <cell r="B158">
            <v>69</v>
          </cell>
        </row>
        <row r="159">
          <cell r="B159">
            <v>70</v>
          </cell>
        </row>
        <row r="160">
          <cell r="B160">
            <v>71</v>
          </cell>
        </row>
        <row r="161">
          <cell r="B161">
            <v>72</v>
          </cell>
        </row>
        <row r="162">
          <cell r="A162" t="str">
            <v>Composição do Capital de Giro</v>
          </cell>
          <cell r="B162">
            <v>73</v>
          </cell>
        </row>
        <row r="163">
          <cell r="A163" t="str">
            <v>Capital de Giro em Valor</v>
          </cell>
          <cell r="B163">
            <v>74</v>
          </cell>
        </row>
        <row r="164">
          <cell r="A164" t="str">
            <v>Contas a receber (valor)</v>
          </cell>
          <cell r="B164">
            <v>75</v>
          </cell>
        </row>
        <row r="165">
          <cell r="A165" t="str">
            <v>Estoques (valor)</v>
          </cell>
          <cell r="B165">
            <v>76</v>
          </cell>
        </row>
        <row r="166">
          <cell r="A166" t="str">
            <v>Fornecedores (valor)</v>
          </cell>
          <cell r="B166">
            <v>77</v>
          </cell>
        </row>
        <row r="167">
          <cell r="B167">
            <v>78</v>
          </cell>
        </row>
        <row r="168">
          <cell r="A168" t="str">
            <v>Receita Líquida (CG Valor)</v>
          </cell>
          <cell r="B168">
            <v>79</v>
          </cell>
        </row>
        <row r="169">
          <cell r="A169" t="str">
            <v>CPV  (CG Valor)</v>
          </cell>
          <cell r="B169">
            <v>80</v>
          </cell>
        </row>
        <row r="170">
          <cell r="B170">
            <v>81</v>
          </cell>
        </row>
        <row r="171">
          <cell r="A171" t="str">
            <v>Capital de Giro (%RL)</v>
          </cell>
          <cell r="B171">
            <v>82</v>
          </cell>
        </row>
        <row r="172">
          <cell r="A172" t="str">
            <v>Contas a receber de clientes (%RL Anualizada)</v>
          </cell>
          <cell r="B172">
            <v>83</v>
          </cell>
        </row>
        <row r="173">
          <cell r="A173" t="str">
            <v>Estoques (%RL Anualizada)</v>
          </cell>
          <cell r="B173">
            <v>84</v>
          </cell>
        </row>
        <row r="174">
          <cell r="A174" t="str">
            <v>Fornecedores (%RL Anualizada)</v>
          </cell>
          <cell r="B174">
            <v>85</v>
          </cell>
        </row>
        <row r="175">
          <cell r="B175">
            <v>86</v>
          </cell>
        </row>
        <row r="176">
          <cell r="A176" t="str">
            <v>Capital de Giro (dias RL/CPV)</v>
          </cell>
          <cell r="B176">
            <v>87</v>
          </cell>
        </row>
        <row r="177">
          <cell r="A177" t="str">
            <v>Contas a receber de clientes (dias RL)</v>
          </cell>
          <cell r="B177">
            <v>88</v>
          </cell>
        </row>
        <row r="178">
          <cell r="A178" t="str">
            <v>Estoques (dias CPV)</v>
          </cell>
          <cell r="B178">
            <v>89</v>
          </cell>
        </row>
        <row r="179">
          <cell r="A179" t="str">
            <v>Fornecedores (dias CPV)</v>
          </cell>
          <cell r="B179">
            <v>90</v>
          </cell>
        </row>
        <row r="180">
          <cell r="B180">
            <v>91</v>
          </cell>
        </row>
        <row r="181">
          <cell r="B181">
            <v>92</v>
          </cell>
        </row>
        <row r="182">
          <cell r="A182" t="str">
            <v>Endividamento</v>
          </cell>
          <cell r="B182">
            <v>93</v>
          </cell>
        </row>
        <row r="183">
          <cell r="A183" t="str">
            <v>Empréstimos e Financiamentos Endividamento</v>
          </cell>
          <cell r="B183">
            <v>94</v>
          </cell>
        </row>
        <row r="184">
          <cell r="A184" t="str">
            <v>Caixa Endividamento</v>
          </cell>
          <cell r="B184">
            <v>95</v>
          </cell>
        </row>
        <row r="185">
          <cell r="A185" t="str">
            <v>Endividamento Líquido</v>
          </cell>
          <cell r="B185">
            <v>96</v>
          </cell>
        </row>
        <row r="186">
          <cell r="B186">
            <v>97</v>
          </cell>
        </row>
        <row r="187">
          <cell r="A187" t="str">
            <v>EBITDA Ajustado LTM</v>
          </cell>
          <cell r="B187">
            <v>98</v>
          </cell>
        </row>
        <row r="188">
          <cell r="B188">
            <v>99</v>
          </cell>
        </row>
        <row r="189">
          <cell r="A189" t="str">
            <v>Alavancagem EBITDA Ajustado LTM</v>
          </cell>
          <cell r="B189">
            <v>100</v>
          </cell>
        </row>
        <row r="190">
          <cell r="B190">
            <v>101</v>
          </cell>
        </row>
        <row r="191">
          <cell r="B191">
            <v>102</v>
          </cell>
        </row>
        <row r="192">
          <cell r="A192" t="str">
            <v>Abertura de Empréstimos e Financiamentos</v>
          </cell>
          <cell r="B192">
            <v>103</v>
          </cell>
        </row>
        <row r="193">
          <cell r="A193" t="str">
            <v>2017 EF</v>
          </cell>
          <cell r="B193">
            <v>104</v>
          </cell>
        </row>
        <row r="194">
          <cell r="A194" t="str">
            <v>2018 EF</v>
          </cell>
          <cell r="B194">
            <v>105</v>
          </cell>
        </row>
        <row r="195">
          <cell r="A195" t="str">
            <v>2019 EF</v>
          </cell>
          <cell r="B195">
            <v>106</v>
          </cell>
        </row>
        <row r="196">
          <cell r="A196" t="str">
            <v>2020 EF</v>
          </cell>
          <cell r="B196">
            <v>107</v>
          </cell>
        </row>
        <row r="197">
          <cell r="A197" t="str">
            <v>2021 EF</v>
          </cell>
          <cell r="B197">
            <v>108</v>
          </cell>
        </row>
        <row r="198">
          <cell r="A198" t="str">
            <v>2022 EF</v>
          </cell>
          <cell r="B198">
            <v>109</v>
          </cell>
        </row>
        <row r="199">
          <cell r="A199" t="str">
            <v>2023 EF</v>
          </cell>
          <cell r="B199">
            <v>110</v>
          </cell>
        </row>
        <row r="200">
          <cell r="A200" t="str">
            <v>2024 EF</v>
          </cell>
          <cell r="B200">
            <v>111</v>
          </cell>
        </row>
        <row r="201">
          <cell r="A201" t="str">
            <v>2025 EF</v>
          </cell>
          <cell r="B201">
            <v>112</v>
          </cell>
        </row>
        <row r="202">
          <cell r="A202" t="str">
            <v>2026 EF</v>
          </cell>
          <cell r="B202">
            <v>113</v>
          </cell>
        </row>
        <row r="203">
          <cell r="A203" t="str">
            <v>2027 EF</v>
          </cell>
          <cell r="B203">
            <v>114</v>
          </cell>
        </row>
        <row r="204">
          <cell r="A204" t="str">
            <v>2028 EF</v>
          </cell>
          <cell r="B204">
            <v>115</v>
          </cell>
        </row>
        <row r="205">
          <cell r="A205" t="str">
            <v>2029 EF</v>
          </cell>
          <cell r="B205">
            <v>116</v>
          </cell>
        </row>
        <row r="206">
          <cell r="A206" t="str">
            <v>2030 EF</v>
          </cell>
          <cell r="B206">
            <v>117</v>
          </cell>
        </row>
        <row r="207">
          <cell r="A207" t="str">
            <v>Total EF</v>
          </cell>
          <cell r="B207">
            <v>118</v>
          </cell>
        </row>
        <row r="210">
          <cell r="A210" t="str">
            <v>DRE</v>
          </cell>
        </row>
        <row r="211">
          <cell r="A211" t="str">
            <v>Receita Líquida</v>
          </cell>
          <cell r="B211">
            <v>6</v>
          </cell>
        </row>
        <row r="212">
          <cell r="A212" t="str">
            <v>Custo de Produtos Vendidos</v>
          </cell>
          <cell r="B212">
            <v>7</v>
          </cell>
        </row>
        <row r="213">
          <cell r="A213" t="str">
            <v>Lucro Bruto</v>
          </cell>
          <cell r="B213">
            <v>8</v>
          </cell>
        </row>
        <row r="214">
          <cell r="A214" t="str">
            <v>Despesas Operacionais</v>
          </cell>
          <cell r="B214">
            <v>9</v>
          </cell>
        </row>
        <row r="215">
          <cell r="A215" t="str">
            <v>Despesas Comerciais</v>
          </cell>
          <cell r="B215">
            <v>10</v>
          </cell>
        </row>
        <row r="216">
          <cell r="A216" t="str">
            <v>Despesas Administrativas</v>
          </cell>
          <cell r="B216">
            <v>11</v>
          </cell>
        </row>
        <row r="217">
          <cell r="A217" t="str">
            <v>DO Backup 1</v>
          </cell>
          <cell r="B217">
            <v>12</v>
          </cell>
        </row>
        <row r="218">
          <cell r="A218" t="str">
            <v>DO Backup 2</v>
          </cell>
          <cell r="B218">
            <v>13</v>
          </cell>
        </row>
        <row r="219">
          <cell r="A219" t="str">
            <v>Outras Receitas Operacionais, Líquidas</v>
          </cell>
          <cell r="B219">
            <v>14</v>
          </cell>
        </row>
        <row r="220">
          <cell r="A220" t="str">
            <v>Equivalência Patrimonial</v>
          </cell>
          <cell r="B220">
            <v>15</v>
          </cell>
        </row>
        <row r="221">
          <cell r="A221" t="str">
            <v>EBIT</v>
          </cell>
          <cell r="B221">
            <v>16</v>
          </cell>
        </row>
        <row r="222">
          <cell r="A222" t="str">
            <v>Despesas Financeiras, Líquidas</v>
          </cell>
          <cell r="B222">
            <v>17</v>
          </cell>
        </row>
        <row r="223">
          <cell r="A223" t="str">
            <v>Receitas financeiras</v>
          </cell>
          <cell r="B223">
            <v>18</v>
          </cell>
        </row>
        <row r="224">
          <cell r="A224" t="str">
            <v>Despesas financeiras</v>
          </cell>
          <cell r="B224">
            <v>19</v>
          </cell>
        </row>
        <row r="225">
          <cell r="A225" t="str">
            <v>EBT</v>
          </cell>
          <cell r="B225">
            <v>20</v>
          </cell>
        </row>
        <row r="226">
          <cell r="A226" t="str">
            <v>IR/CSLL</v>
          </cell>
          <cell r="B226">
            <v>21</v>
          </cell>
        </row>
        <row r="227">
          <cell r="A227" t="str">
            <v>IR/CSLL Corrente</v>
          </cell>
          <cell r="B227">
            <v>22</v>
          </cell>
        </row>
        <row r="228">
          <cell r="A228" t="str">
            <v>IR/CSLL Diferido</v>
          </cell>
          <cell r="B228">
            <v>23</v>
          </cell>
        </row>
        <row r="229">
          <cell r="A229" t="str">
            <v>Lucro Líquido</v>
          </cell>
          <cell r="B229">
            <v>24</v>
          </cell>
        </row>
        <row r="230">
          <cell r="B230">
            <v>25</v>
          </cell>
        </row>
        <row r="231">
          <cell r="B231">
            <v>26</v>
          </cell>
        </row>
        <row r="232">
          <cell r="A232" t="str">
            <v>Reconciliação do EBITDA Ajustado</v>
          </cell>
          <cell r="B232">
            <v>27</v>
          </cell>
        </row>
        <row r="233">
          <cell r="A233" t="str">
            <v>EBIT REA</v>
          </cell>
          <cell r="B233">
            <v>28</v>
          </cell>
        </row>
        <row r="234">
          <cell r="A234" t="str">
            <v>Depreciação e Amortização EBITDA</v>
          </cell>
          <cell r="B234">
            <v>29</v>
          </cell>
        </row>
        <row r="235">
          <cell r="A235" t="str">
            <v>EBITDA Contábil</v>
          </cell>
          <cell r="B235">
            <v>30</v>
          </cell>
        </row>
        <row r="236">
          <cell r="A236" t="str">
            <v>Despesas Não Recorrentes</v>
          </cell>
          <cell r="B236">
            <v>31</v>
          </cell>
        </row>
        <row r="237">
          <cell r="A237" t="str">
            <v>EBITDA Ajustado</v>
          </cell>
          <cell r="B237">
            <v>32</v>
          </cell>
        </row>
        <row r="238">
          <cell r="B238">
            <v>33</v>
          </cell>
        </row>
        <row r="239">
          <cell r="B239">
            <v>34</v>
          </cell>
        </row>
        <row r="240">
          <cell r="B240">
            <v>35</v>
          </cell>
        </row>
        <row r="241">
          <cell r="A241" t="str">
            <v>Abertura de Receita Líquida</v>
          </cell>
          <cell r="B241">
            <v>36</v>
          </cell>
        </row>
        <row r="242">
          <cell r="A242" t="str">
            <v>Por Mercado</v>
          </cell>
          <cell r="B242">
            <v>37</v>
          </cell>
        </row>
        <row r="243">
          <cell r="A243" t="str">
            <v>Receita Bruta</v>
          </cell>
          <cell r="B243">
            <v>38</v>
          </cell>
        </row>
        <row r="244">
          <cell r="A244" t="str">
            <v>Receita Bruta - Mercado Interno</v>
          </cell>
          <cell r="B244">
            <v>39</v>
          </cell>
        </row>
        <row r="245">
          <cell r="A245" t="str">
            <v>Receita Bruta - Mercado Externo</v>
          </cell>
          <cell r="B245">
            <v>40</v>
          </cell>
        </row>
        <row r="246">
          <cell r="A246" t="str">
            <v>Receita Bruta - Partes Relacionadas</v>
          </cell>
          <cell r="B246">
            <v>41</v>
          </cell>
        </row>
        <row r="247">
          <cell r="A247" t="str">
            <v>Deduções</v>
          </cell>
          <cell r="B247">
            <v>42</v>
          </cell>
        </row>
        <row r="248">
          <cell r="A248" t="str">
            <v>Impostos sobre Receita Bruta</v>
          </cell>
          <cell r="B248">
            <v>43</v>
          </cell>
        </row>
        <row r="249">
          <cell r="A249" t="str">
            <v>Descontos concedidos RB</v>
          </cell>
          <cell r="B249">
            <v>44</v>
          </cell>
        </row>
        <row r="250">
          <cell r="A250" t="str">
            <v>Devoluções</v>
          </cell>
          <cell r="B250">
            <v>45</v>
          </cell>
        </row>
        <row r="251">
          <cell r="A251" t="str">
            <v>Receita Líquida por Mercado</v>
          </cell>
          <cell r="B251">
            <v>46</v>
          </cell>
        </row>
        <row r="252">
          <cell r="A252" t="str">
            <v>check</v>
          </cell>
          <cell r="B252">
            <v>47</v>
          </cell>
        </row>
        <row r="253">
          <cell r="A253" t="str">
            <v xml:space="preserve"> </v>
          </cell>
          <cell r="B253">
            <v>48</v>
          </cell>
        </row>
        <row r="254">
          <cell r="A254" t="str">
            <v>Por Cliente</v>
          </cell>
          <cell r="B254">
            <v>49</v>
          </cell>
        </row>
        <row r="255">
          <cell r="A255" t="str">
            <v>Receita Líquida por Cliente</v>
          </cell>
          <cell r="B255">
            <v>50</v>
          </cell>
        </row>
        <row r="256">
          <cell r="A256" t="str">
            <v>RL Privado</v>
          </cell>
          <cell r="B256">
            <v>51</v>
          </cell>
        </row>
        <row r="257">
          <cell r="A257" t="str">
            <v>RL Público</v>
          </cell>
          <cell r="B257">
            <v>52</v>
          </cell>
        </row>
        <row r="258">
          <cell r="A258" t="str">
            <v>check</v>
          </cell>
          <cell r="B258">
            <v>53</v>
          </cell>
        </row>
        <row r="259">
          <cell r="B259">
            <v>54</v>
          </cell>
        </row>
        <row r="260">
          <cell r="A260" t="str">
            <v>Por Categoria</v>
          </cell>
          <cell r="B260">
            <v>55</v>
          </cell>
        </row>
        <row r="261">
          <cell r="A261" t="str">
            <v>Receita Líquida por Categoria</v>
          </cell>
          <cell r="B261">
            <v>56</v>
          </cell>
        </row>
        <row r="262">
          <cell r="A262" t="str">
            <v>RL Biológicos</v>
          </cell>
          <cell r="B262">
            <v>57</v>
          </cell>
        </row>
        <row r="263">
          <cell r="A263" t="str">
            <v>RL Especialidades</v>
          </cell>
          <cell r="B263">
            <v>58</v>
          </cell>
        </row>
        <row r="264">
          <cell r="A264" t="str">
            <v>RL Oncológicos</v>
          </cell>
          <cell r="B264">
            <v>59</v>
          </cell>
        </row>
        <row r="265">
          <cell r="A265" t="str">
            <v>RL Outros</v>
          </cell>
          <cell r="B265">
            <v>60</v>
          </cell>
        </row>
        <row r="266">
          <cell r="A266" t="str">
            <v>RL Backup 1</v>
          </cell>
          <cell r="B266">
            <v>61</v>
          </cell>
        </row>
        <row r="267">
          <cell r="A267" t="str">
            <v>RL Backup 2</v>
          </cell>
          <cell r="B267">
            <v>62</v>
          </cell>
        </row>
        <row r="268">
          <cell r="A268" t="str">
            <v>check</v>
          </cell>
          <cell r="B268">
            <v>63</v>
          </cell>
        </row>
        <row r="269">
          <cell r="B269">
            <v>64</v>
          </cell>
        </row>
        <row r="270">
          <cell r="B270">
            <v>65</v>
          </cell>
        </row>
        <row r="271">
          <cell r="B271">
            <v>66</v>
          </cell>
        </row>
        <row r="272">
          <cell r="B272">
            <v>67</v>
          </cell>
        </row>
        <row r="273">
          <cell r="A273" t="str">
            <v>Abertura de Despesas Operacionais</v>
          </cell>
          <cell r="B273">
            <v>68</v>
          </cell>
        </row>
        <row r="274">
          <cell r="A274" t="str">
            <v>Pessoal</v>
          </cell>
          <cell r="B274">
            <v>69</v>
          </cell>
        </row>
        <row r="275">
          <cell r="A275" t="str">
            <v>Participação nos lucros</v>
          </cell>
          <cell r="B275">
            <v>70</v>
          </cell>
        </row>
        <row r="276">
          <cell r="A276" t="str">
            <v>Prolabore e Honorários do Conselho</v>
          </cell>
          <cell r="B276">
            <v>71</v>
          </cell>
        </row>
        <row r="277">
          <cell r="A277" t="str">
            <v>Regulatórias</v>
          </cell>
          <cell r="B277">
            <v>72</v>
          </cell>
        </row>
        <row r="278">
          <cell r="A278" t="str">
            <v>Serviços especializados</v>
          </cell>
          <cell r="B278">
            <v>73</v>
          </cell>
        </row>
        <row r="279">
          <cell r="A279" t="str">
            <v>Veículos</v>
          </cell>
          <cell r="B279">
            <v>74</v>
          </cell>
        </row>
        <row r="280">
          <cell r="A280" t="str">
            <v>Marketing</v>
          </cell>
          <cell r="B280">
            <v>75</v>
          </cell>
        </row>
        <row r="281">
          <cell r="A281" t="str">
            <v>Viagens e representações</v>
          </cell>
          <cell r="B281">
            <v>76</v>
          </cell>
        </row>
        <row r="282">
          <cell r="A282" t="str">
            <v>Fretes</v>
          </cell>
          <cell r="B282">
            <v>77</v>
          </cell>
        </row>
        <row r="283">
          <cell r="A283" t="str">
            <v>Perdas e provisões com clientes</v>
          </cell>
          <cell r="B283">
            <v>78</v>
          </cell>
        </row>
        <row r="284">
          <cell r="A284" t="str">
            <v>Depreciação e amortização DO</v>
          </cell>
          <cell r="B284">
            <v>79</v>
          </cell>
        </row>
        <row r="285">
          <cell r="A285" t="str">
            <v>Materiais e serviços</v>
          </cell>
          <cell r="B285">
            <v>80</v>
          </cell>
        </row>
        <row r="286">
          <cell r="A286" t="str">
            <v>Estudos e testes em produtos</v>
          </cell>
          <cell r="B286">
            <v>81</v>
          </cell>
        </row>
        <row r="287">
          <cell r="A287" t="str">
            <v>Manutenção</v>
          </cell>
          <cell r="B287">
            <v>82</v>
          </cell>
        </row>
        <row r="288">
          <cell r="A288" t="str">
            <v>Com materiais de P &amp; D</v>
          </cell>
          <cell r="B288">
            <v>83</v>
          </cell>
        </row>
        <row r="289">
          <cell r="A289" t="str">
            <v>Comunicação</v>
          </cell>
          <cell r="B289">
            <v>84</v>
          </cell>
        </row>
        <row r="290">
          <cell r="A290" t="str">
            <v>Informática</v>
          </cell>
          <cell r="B290">
            <v>85</v>
          </cell>
        </row>
        <row r="291">
          <cell r="A291" t="str">
            <v>Impostos, contribuições, taxas e multas</v>
          </cell>
          <cell r="B291">
            <v>86</v>
          </cell>
        </row>
        <row r="292">
          <cell r="A292" t="str">
            <v>Alugueis de imóveis</v>
          </cell>
          <cell r="B292">
            <v>87</v>
          </cell>
        </row>
        <row r="293">
          <cell r="A293" t="str">
            <v>Provisão para contingências DO</v>
          </cell>
          <cell r="B293">
            <v>88</v>
          </cell>
        </row>
        <row r="294">
          <cell r="A294" t="str">
            <v>Gerais</v>
          </cell>
          <cell r="B294">
            <v>89</v>
          </cell>
        </row>
        <row r="295">
          <cell r="A295" t="str">
            <v>DO Backup 1</v>
          </cell>
          <cell r="B295">
            <v>90</v>
          </cell>
        </row>
        <row r="296">
          <cell r="A296" t="str">
            <v>DO Backup 2</v>
          </cell>
          <cell r="B296">
            <v>91</v>
          </cell>
        </row>
        <row r="297">
          <cell r="A297" t="str">
            <v>DO Backup 3</v>
          </cell>
          <cell r="B297">
            <v>92</v>
          </cell>
        </row>
        <row r="298">
          <cell r="A298" t="str">
            <v>DO Backup 4</v>
          </cell>
          <cell r="B298">
            <v>93</v>
          </cell>
        </row>
        <row r="299">
          <cell r="A299" t="str">
            <v>DO Backup 5</v>
          </cell>
          <cell r="B299">
            <v>94</v>
          </cell>
        </row>
        <row r="300">
          <cell r="A300" t="str">
            <v>DO Backup 6</v>
          </cell>
          <cell r="B300">
            <v>95</v>
          </cell>
        </row>
        <row r="301">
          <cell r="A301" t="str">
            <v>DO Backup 7</v>
          </cell>
          <cell r="B301">
            <v>96</v>
          </cell>
        </row>
        <row r="302">
          <cell r="A302" t="str">
            <v>DO Backup 8</v>
          </cell>
          <cell r="B302">
            <v>97</v>
          </cell>
        </row>
        <row r="303">
          <cell r="A303" t="str">
            <v>DO Backup 9</v>
          </cell>
          <cell r="B303">
            <v>98</v>
          </cell>
        </row>
        <row r="304">
          <cell r="A304" t="str">
            <v>DO Backup 10</v>
          </cell>
          <cell r="B304">
            <v>99</v>
          </cell>
        </row>
        <row r="305">
          <cell r="A305" t="str">
            <v>check</v>
          </cell>
          <cell r="B305">
            <v>100</v>
          </cell>
        </row>
        <row r="306">
          <cell r="B306">
            <v>101</v>
          </cell>
        </row>
        <row r="307">
          <cell r="B307">
            <v>102</v>
          </cell>
        </row>
        <row r="308">
          <cell r="A308" t="str">
            <v/>
          </cell>
          <cell r="B308">
            <v>103</v>
          </cell>
        </row>
        <row r="309">
          <cell r="A309" t="str">
            <v>DO Vendas</v>
          </cell>
          <cell r="B309">
            <v>104</v>
          </cell>
        </row>
        <row r="310">
          <cell r="A310" t="str">
            <v>DO P&amp;D</v>
          </cell>
          <cell r="B310">
            <v>105</v>
          </cell>
        </row>
        <row r="311">
          <cell r="A311" t="str">
            <v>DO Administrativas e gerais</v>
          </cell>
          <cell r="B311">
            <v>106</v>
          </cell>
        </row>
        <row r="312">
          <cell r="A312" t="str">
            <v>DO PCLD</v>
          </cell>
          <cell r="B312">
            <v>107</v>
          </cell>
        </row>
        <row r="313">
          <cell r="A313" t="str">
            <v>check</v>
          </cell>
          <cell r="B313">
            <v>108</v>
          </cell>
        </row>
        <row r="314">
          <cell r="B314">
            <v>109</v>
          </cell>
        </row>
        <row r="315">
          <cell r="B315">
            <v>110</v>
          </cell>
        </row>
        <row r="316">
          <cell r="A316" t="str">
            <v>Abertura de Despesas Financeiras, Líquidas</v>
          </cell>
          <cell r="B316">
            <v>111</v>
          </cell>
        </row>
        <row r="317">
          <cell r="A317" t="str">
            <v>Abertura de Receitas Financeiras</v>
          </cell>
          <cell r="B317">
            <v>112</v>
          </cell>
        </row>
        <row r="318">
          <cell r="A318" t="str">
            <v>Variação cambial ativa</v>
          </cell>
          <cell r="B318">
            <v>113</v>
          </cell>
        </row>
        <row r="319">
          <cell r="A319" t="str">
            <v>Juros recebidos</v>
          </cell>
          <cell r="B319">
            <v>114</v>
          </cell>
        </row>
        <row r="320">
          <cell r="A320" t="str">
            <v xml:space="preserve">Ganhos com operações de SWAP </v>
          </cell>
          <cell r="B320">
            <v>115</v>
          </cell>
        </row>
        <row r="321">
          <cell r="A321" t="str">
            <v xml:space="preserve">Ganhos com provisão de MTM de operações não realizadas </v>
          </cell>
          <cell r="B321">
            <v>116</v>
          </cell>
        </row>
        <row r="322">
          <cell r="A322" t="str">
            <v>RF Outros</v>
          </cell>
          <cell r="B322">
            <v>117</v>
          </cell>
        </row>
        <row r="323">
          <cell r="A323" t="str">
            <v>Descontos obtidos RF</v>
          </cell>
          <cell r="B323">
            <v>118</v>
          </cell>
        </row>
        <row r="324">
          <cell r="A324" t="str">
            <v>ARF Backup 1</v>
          </cell>
          <cell r="B324">
            <v>119</v>
          </cell>
        </row>
        <row r="325">
          <cell r="A325" t="str">
            <v>ARF Backup 2</v>
          </cell>
          <cell r="B325">
            <v>120</v>
          </cell>
        </row>
        <row r="326">
          <cell r="A326" t="str">
            <v>ARF Backup 3</v>
          </cell>
          <cell r="B326">
            <v>121</v>
          </cell>
        </row>
        <row r="327">
          <cell r="A327" t="str">
            <v>ARF Backup 4</v>
          </cell>
          <cell r="B327">
            <v>122</v>
          </cell>
        </row>
        <row r="328">
          <cell r="A328" t="str">
            <v>ARF Backup 5</v>
          </cell>
          <cell r="B328">
            <v>123</v>
          </cell>
        </row>
        <row r="329">
          <cell r="A329" t="str">
            <v>ARF Backup 6</v>
          </cell>
          <cell r="B329">
            <v>124</v>
          </cell>
        </row>
        <row r="330">
          <cell r="A330" t="str">
            <v>Abertura de Despesas Financeiras</v>
          </cell>
          <cell r="B330">
            <v>125</v>
          </cell>
        </row>
        <row r="331">
          <cell r="A331" t="str">
            <v>Variação cambial passiva</v>
          </cell>
          <cell r="B331">
            <v>126</v>
          </cell>
        </row>
        <row r="332">
          <cell r="A332" t="str">
            <v>Juros pagos</v>
          </cell>
          <cell r="B332">
            <v>127</v>
          </cell>
        </row>
        <row r="333">
          <cell r="A333" t="str">
            <v>Perda com operações de SWAP</v>
          </cell>
          <cell r="B333">
            <v>128</v>
          </cell>
        </row>
        <row r="334">
          <cell r="A334" t="str">
            <v xml:space="preserve">Perda com operações de MTM </v>
          </cell>
          <cell r="B334">
            <v>129</v>
          </cell>
        </row>
        <row r="335">
          <cell r="A335" t="str">
            <v>IOF</v>
          </cell>
          <cell r="B335">
            <v>130</v>
          </cell>
        </row>
        <row r="336">
          <cell r="A336" t="str">
            <v>Comissões e despesas bancárias</v>
          </cell>
          <cell r="B336">
            <v>131</v>
          </cell>
        </row>
        <row r="337">
          <cell r="A337" t="str">
            <v>DF Outros</v>
          </cell>
          <cell r="B337">
            <v>132</v>
          </cell>
        </row>
        <row r="338">
          <cell r="A338" t="str">
            <v>Descontos concedidos DF</v>
          </cell>
          <cell r="B338">
            <v>133</v>
          </cell>
        </row>
        <row r="339">
          <cell r="A339" t="str">
            <v>ADF Backup 1</v>
          </cell>
          <cell r="B339">
            <v>134</v>
          </cell>
        </row>
        <row r="340">
          <cell r="A340" t="str">
            <v>ADF Backup 2</v>
          </cell>
          <cell r="B340">
            <v>135</v>
          </cell>
        </row>
        <row r="341">
          <cell r="A341" t="str">
            <v>ADF Backup 3</v>
          </cell>
          <cell r="B341">
            <v>136</v>
          </cell>
        </row>
        <row r="342">
          <cell r="A342" t="str">
            <v>ADF Backup 4</v>
          </cell>
          <cell r="B342">
            <v>137</v>
          </cell>
        </row>
        <row r="343">
          <cell r="A343" t="str">
            <v>ADF Backup 5</v>
          </cell>
          <cell r="B343">
            <v>138</v>
          </cell>
        </row>
        <row r="344">
          <cell r="A344" t="str">
            <v>ADF Backup 6</v>
          </cell>
          <cell r="B344">
            <v>139</v>
          </cell>
        </row>
        <row r="345">
          <cell r="A345" t="str">
            <v>check</v>
          </cell>
          <cell r="B345">
            <v>140</v>
          </cell>
        </row>
        <row r="346">
          <cell r="B346">
            <v>141</v>
          </cell>
        </row>
        <row r="347">
          <cell r="B347">
            <v>142</v>
          </cell>
        </row>
        <row r="348">
          <cell r="B348">
            <v>143</v>
          </cell>
        </row>
        <row r="349">
          <cell r="A349" t="str">
            <v>EBITDA Ajustado LTM</v>
          </cell>
          <cell r="B349">
            <v>144</v>
          </cell>
        </row>
        <row r="350">
          <cell r="A350" t="str">
            <v>EBITDA Ajustado</v>
          </cell>
          <cell r="B350">
            <v>145</v>
          </cell>
        </row>
        <row r="351">
          <cell r="A351" t="str">
            <v>EBITDA Ajustado  LTM</v>
          </cell>
          <cell r="B351">
            <v>146</v>
          </cell>
        </row>
        <row r="352">
          <cell r="B352">
            <v>147</v>
          </cell>
        </row>
        <row r="354">
          <cell r="A354" t="str">
            <v>Fluxo de caixa das atividades operacionais</v>
          </cell>
        </row>
        <row r="355">
          <cell r="A355" t="str">
            <v>Resultado antes dos tributos sobre o lucro</v>
          </cell>
          <cell r="B355">
            <v>6</v>
          </cell>
        </row>
        <row r="356">
          <cell r="A356" t="str">
            <v>Depreciações e amortizações FCO</v>
          </cell>
          <cell r="B356">
            <v>7</v>
          </cell>
        </row>
        <row r="357">
          <cell r="A357" t="str">
            <v>Baixas no ativo imobilizado e intangível</v>
          </cell>
          <cell r="B357">
            <v>8</v>
          </cell>
        </row>
        <row r="358">
          <cell r="A358" t="str">
            <v>Encargos financeiros sobre financiamentos</v>
          </cell>
          <cell r="B358">
            <v>9</v>
          </cell>
        </row>
        <row r="359">
          <cell r="A359" t="str">
            <v>Variação cambial em empréstimos e provisão de SWAP/MTM</v>
          </cell>
          <cell r="B359">
            <v>10</v>
          </cell>
        </row>
        <row r="360">
          <cell r="A360" t="str">
            <v>Variação cambial em fornecedores e clientes</v>
          </cell>
          <cell r="B360">
            <v>11</v>
          </cell>
        </row>
        <row r="361">
          <cell r="A361" t="str">
            <v>Equivalência patrimonial e lucro realizado em estoque</v>
          </cell>
          <cell r="B361">
            <v>12</v>
          </cell>
        </row>
        <row r="362">
          <cell r="A362" t="str">
            <v>Provisão para crédito de liquidação duvidosa</v>
          </cell>
          <cell r="B362">
            <v>13</v>
          </cell>
        </row>
        <row r="363">
          <cell r="A363" t="str">
            <v>Provisão para perdas nos estoques</v>
          </cell>
          <cell r="B363">
            <v>14</v>
          </cell>
        </row>
        <row r="364">
          <cell r="A364" t="str">
            <v>Outras</v>
          </cell>
          <cell r="B364">
            <v>15</v>
          </cell>
        </row>
        <row r="365">
          <cell r="A365" t="str">
            <v>Provisão para contingências FCO</v>
          </cell>
          <cell r="B365">
            <v>16</v>
          </cell>
        </row>
        <row r="366">
          <cell r="A366" t="str">
            <v>FCO Backup 1</v>
          </cell>
          <cell r="B366">
            <v>17</v>
          </cell>
        </row>
        <row r="367">
          <cell r="A367" t="str">
            <v>FCO Backup 2</v>
          </cell>
          <cell r="B367">
            <v>18</v>
          </cell>
        </row>
        <row r="368">
          <cell r="A368" t="str">
            <v>FCO Backup 3</v>
          </cell>
          <cell r="B368">
            <v>19</v>
          </cell>
        </row>
        <row r="369">
          <cell r="A369" t="str">
            <v>FCO Backup 4</v>
          </cell>
          <cell r="B369">
            <v>20</v>
          </cell>
        </row>
        <row r="370">
          <cell r="A370" t="str">
            <v>FCO Backup 5</v>
          </cell>
          <cell r="B370">
            <v>21</v>
          </cell>
        </row>
        <row r="371">
          <cell r="A371" t="str">
            <v>FCO Backup 6</v>
          </cell>
          <cell r="B371">
            <v>22</v>
          </cell>
        </row>
        <row r="372">
          <cell r="A372" t="str">
            <v>FCO Backup 7</v>
          </cell>
          <cell r="B372">
            <v>23</v>
          </cell>
        </row>
        <row r="373">
          <cell r="A373" t="str">
            <v>FCO Backup 8</v>
          </cell>
          <cell r="B373">
            <v>24</v>
          </cell>
        </row>
        <row r="374">
          <cell r="A374" t="str">
            <v>FCO Backup 9</v>
          </cell>
          <cell r="B374">
            <v>25</v>
          </cell>
        </row>
        <row r="375">
          <cell r="A375" t="str">
            <v>FCO Backup 10</v>
          </cell>
          <cell r="B375">
            <v>26</v>
          </cell>
        </row>
        <row r="376">
          <cell r="A376" t="str">
            <v>Resultados Ajustados</v>
          </cell>
          <cell r="B376">
            <v>27</v>
          </cell>
        </row>
        <row r="377">
          <cell r="B377">
            <v>28</v>
          </cell>
        </row>
        <row r="378">
          <cell r="A378" t="str">
            <v>(Acréscimo) decréscimo nas contas de ativo</v>
          </cell>
          <cell r="B378">
            <v>29</v>
          </cell>
        </row>
        <row r="379">
          <cell r="A379" t="str">
            <v>Contas a receber de clientes</v>
          </cell>
          <cell r="B379">
            <v>30</v>
          </cell>
        </row>
        <row r="380">
          <cell r="A380" t="str">
            <v>Estoques CA</v>
          </cell>
          <cell r="B380">
            <v>31</v>
          </cell>
        </row>
        <row r="381">
          <cell r="A381" t="str">
            <v>Impostos a recuperar</v>
          </cell>
          <cell r="B381">
            <v>32</v>
          </cell>
        </row>
        <row r="382">
          <cell r="A382" t="str">
            <v>Outros créditos CA</v>
          </cell>
          <cell r="B382">
            <v>33</v>
          </cell>
        </row>
        <row r="383">
          <cell r="A383" t="str">
            <v>Depósitos judiciais CA</v>
          </cell>
          <cell r="B383">
            <v>34</v>
          </cell>
        </row>
        <row r="384">
          <cell r="A384" t="str">
            <v>CA Backup 1</v>
          </cell>
          <cell r="B384">
            <v>35</v>
          </cell>
        </row>
        <row r="385">
          <cell r="A385" t="str">
            <v>CA Backup 2</v>
          </cell>
          <cell r="B385">
            <v>36</v>
          </cell>
        </row>
        <row r="386">
          <cell r="A386" t="str">
            <v>CA Backup 3</v>
          </cell>
          <cell r="B386">
            <v>37</v>
          </cell>
        </row>
        <row r="387">
          <cell r="A387" t="str">
            <v>CA Backup 4</v>
          </cell>
          <cell r="B387">
            <v>38</v>
          </cell>
        </row>
        <row r="388">
          <cell r="A388" t="str">
            <v>CA Backup 5</v>
          </cell>
          <cell r="B388">
            <v>39</v>
          </cell>
        </row>
        <row r="389">
          <cell r="A389" t="str">
            <v>CA Backup 6</v>
          </cell>
          <cell r="B389">
            <v>40</v>
          </cell>
        </row>
        <row r="390">
          <cell r="A390" t="str">
            <v>CA Backup 7</v>
          </cell>
          <cell r="B390">
            <v>41</v>
          </cell>
        </row>
        <row r="391">
          <cell r="A391" t="str">
            <v>CA Backup 8</v>
          </cell>
          <cell r="B391">
            <v>42</v>
          </cell>
        </row>
        <row r="392">
          <cell r="A392" t="str">
            <v>CA Backup 9</v>
          </cell>
          <cell r="B392">
            <v>43</v>
          </cell>
        </row>
        <row r="393">
          <cell r="A393" t="str">
            <v>CA Backup 10</v>
          </cell>
          <cell r="B393">
            <v>44</v>
          </cell>
        </row>
        <row r="394">
          <cell r="B394">
            <v>45</v>
          </cell>
        </row>
        <row r="395">
          <cell r="A395" t="str">
            <v>Acréscimo (decréscimo) nas contas de passivo</v>
          </cell>
          <cell r="B395">
            <v>46</v>
          </cell>
        </row>
        <row r="396">
          <cell r="A396" t="str">
            <v>Fornecedores CP</v>
          </cell>
          <cell r="B396">
            <v>47</v>
          </cell>
        </row>
        <row r="397">
          <cell r="A397" t="str">
            <v>Obrigações trabalhistas CP</v>
          </cell>
          <cell r="B397">
            <v>48</v>
          </cell>
        </row>
        <row r="398">
          <cell r="A398" t="str">
            <v>Obrigações fiscais CP</v>
          </cell>
          <cell r="B398">
            <v>49</v>
          </cell>
        </row>
        <row r="399">
          <cell r="A399" t="str">
            <v>Provisão para imposto de renda</v>
          </cell>
          <cell r="B399">
            <v>50</v>
          </cell>
        </row>
        <row r="400">
          <cell r="A400" t="str">
            <v>Outras contas a pagar CP</v>
          </cell>
          <cell r="B400">
            <v>51</v>
          </cell>
        </row>
        <row r="401">
          <cell r="A401" t="str">
            <v>CP Backup 1</v>
          </cell>
          <cell r="B401">
            <v>52</v>
          </cell>
        </row>
        <row r="402">
          <cell r="A402" t="str">
            <v>CP Backup 2</v>
          </cell>
          <cell r="B402">
            <v>53</v>
          </cell>
        </row>
        <row r="403">
          <cell r="A403" t="str">
            <v>CP Backup 3</v>
          </cell>
          <cell r="B403">
            <v>54</v>
          </cell>
        </row>
        <row r="404">
          <cell r="A404" t="str">
            <v>CP Backup 4</v>
          </cell>
          <cell r="B404">
            <v>55</v>
          </cell>
        </row>
        <row r="405">
          <cell r="A405" t="str">
            <v>CP Backup 5</v>
          </cell>
          <cell r="B405">
            <v>56</v>
          </cell>
        </row>
        <row r="406">
          <cell r="A406" t="str">
            <v>CP Backup 6</v>
          </cell>
          <cell r="B406">
            <v>57</v>
          </cell>
        </row>
        <row r="407">
          <cell r="A407" t="str">
            <v>CP Backup 7</v>
          </cell>
          <cell r="B407">
            <v>58</v>
          </cell>
        </row>
        <row r="408">
          <cell r="A408" t="str">
            <v>CP Backup 8</v>
          </cell>
          <cell r="B408">
            <v>59</v>
          </cell>
        </row>
        <row r="409">
          <cell r="A409" t="str">
            <v>CP Backup 9</v>
          </cell>
          <cell r="B409">
            <v>60</v>
          </cell>
        </row>
        <row r="410">
          <cell r="A410" t="str">
            <v>CP Backup 10</v>
          </cell>
          <cell r="B410">
            <v>61</v>
          </cell>
        </row>
        <row r="411">
          <cell r="B411">
            <v>62</v>
          </cell>
        </row>
        <row r="412">
          <cell r="A412" t="str">
            <v>Caixa gerado pelas atividades operacionais</v>
          </cell>
          <cell r="B412">
            <v>63</v>
          </cell>
        </row>
        <row r="413">
          <cell r="B413">
            <v>64</v>
          </cell>
        </row>
        <row r="414">
          <cell r="A414" t="str">
            <v>IR CSLL pagos</v>
          </cell>
          <cell r="B414">
            <v>65</v>
          </cell>
        </row>
        <row r="415">
          <cell r="B415">
            <v>66</v>
          </cell>
        </row>
        <row r="416">
          <cell r="A416" t="str">
            <v>Fluxo de caixa líquido proveniente das atividades operacionais</v>
          </cell>
          <cell r="B416">
            <v>67</v>
          </cell>
        </row>
        <row r="417">
          <cell r="B417">
            <v>68</v>
          </cell>
        </row>
        <row r="418">
          <cell r="A418" t="str">
            <v>Fluxo de Caixa das atividades de investimentos</v>
          </cell>
          <cell r="B418">
            <v>69</v>
          </cell>
        </row>
        <row r="419">
          <cell r="A419" t="str">
            <v>Adições no imobilizado</v>
          </cell>
          <cell r="B419">
            <v>70</v>
          </cell>
        </row>
        <row r="420">
          <cell r="A420" t="str">
            <v>Pagamento parcela final aquisição em participações</v>
          </cell>
          <cell r="B420">
            <v>71</v>
          </cell>
        </row>
        <row r="421">
          <cell r="A421" t="str">
            <v>Adiantamento futuro aumento de capital em investida</v>
          </cell>
          <cell r="B421">
            <v>72</v>
          </cell>
        </row>
        <row r="422">
          <cell r="A422" t="str">
            <v>Aquisição de investida - Preserv S.A.</v>
          </cell>
          <cell r="B422">
            <v>73</v>
          </cell>
        </row>
        <row r="423">
          <cell r="A423" t="str">
            <v>Adições no intangível</v>
          </cell>
          <cell r="B423">
            <v>74</v>
          </cell>
        </row>
        <row r="424">
          <cell r="A424" t="str">
            <v>Investimentos temporários das controladas</v>
          </cell>
          <cell r="B424">
            <v>75</v>
          </cell>
        </row>
        <row r="425">
          <cell r="A425" t="str">
            <v>Aumento de capital</v>
          </cell>
          <cell r="B425">
            <v>76</v>
          </cell>
        </row>
        <row r="426">
          <cell r="A426" t="str">
            <v>Aplicações Financeiras</v>
          </cell>
          <cell r="B426">
            <v>77</v>
          </cell>
        </row>
        <row r="427">
          <cell r="A427" t="str">
            <v>FCAI Backup 2</v>
          </cell>
          <cell r="B427">
            <v>78</v>
          </cell>
        </row>
        <row r="428">
          <cell r="A428" t="str">
            <v>FCAI Backup 3</v>
          </cell>
          <cell r="B428">
            <v>79</v>
          </cell>
        </row>
        <row r="429">
          <cell r="A429" t="str">
            <v>FCAI Backup 4</v>
          </cell>
          <cell r="B429">
            <v>80</v>
          </cell>
        </row>
        <row r="430">
          <cell r="A430" t="str">
            <v>FCAI Backup 5</v>
          </cell>
          <cell r="B430">
            <v>81</v>
          </cell>
        </row>
        <row r="431">
          <cell r="A431" t="str">
            <v>FCAI Backup 6</v>
          </cell>
          <cell r="B431">
            <v>82</v>
          </cell>
        </row>
        <row r="432">
          <cell r="A432" t="str">
            <v>FCAI Backup 7</v>
          </cell>
          <cell r="B432">
            <v>83</v>
          </cell>
        </row>
        <row r="433">
          <cell r="A433" t="str">
            <v>FCAI Backup 8</v>
          </cell>
          <cell r="B433">
            <v>84</v>
          </cell>
        </row>
        <row r="434">
          <cell r="A434" t="str">
            <v>FCAI Backup 9</v>
          </cell>
          <cell r="B434">
            <v>85</v>
          </cell>
        </row>
        <row r="435">
          <cell r="A435" t="str">
            <v>FCAI Backup 10</v>
          </cell>
          <cell r="B435">
            <v>86</v>
          </cell>
        </row>
        <row r="436">
          <cell r="A436" t="str">
            <v>Caixa líquido das atividades de investimentos</v>
          </cell>
          <cell r="B436">
            <v>87</v>
          </cell>
        </row>
        <row r="437">
          <cell r="B437">
            <v>88</v>
          </cell>
        </row>
        <row r="438">
          <cell r="A438" t="str">
            <v>Fluxos de caixa das atividades de financiamentos</v>
          </cell>
          <cell r="B438">
            <v>89</v>
          </cell>
        </row>
        <row r="439">
          <cell r="A439" t="str">
            <v>Dividendos e Juros sobre capital próprio</v>
          </cell>
          <cell r="B439">
            <v>90</v>
          </cell>
        </row>
        <row r="440">
          <cell r="A440" t="str">
            <v>Captação de empréstimos e financiamentos</v>
          </cell>
          <cell r="B440">
            <v>91</v>
          </cell>
        </row>
        <row r="441">
          <cell r="A441" t="str">
            <v>Recebimento de partes relacionadas</v>
          </cell>
          <cell r="B441">
            <v>92</v>
          </cell>
        </row>
        <row r="442">
          <cell r="A442" t="str">
            <v>Pagamentos de empréstimos e financiamentos - principal</v>
          </cell>
          <cell r="B442">
            <v>93</v>
          </cell>
        </row>
        <row r="443">
          <cell r="A443" t="str">
            <v>Pagamentos de empréstimos e financiamentos - juros</v>
          </cell>
          <cell r="B443">
            <v>94</v>
          </cell>
        </row>
        <row r="444">
          <cell r="A444" t="str">
            <v>Recursos Provenientes de Aportes de Acionistas</v>
          </cell>
          <cell r="B444">
            <v>95</v>
          </cell>
        </row>
        <row r="445">
          <cell r="A445" t="str">
            <v>FCAF Backup 2</v>
          </cell>
          <cell r="B445">
            <v>96</v>
          </cell>
        </row>
        <row r="446">
          <cell r="A446" t="str">
            <v>FCAF Backup 3</v>
          </cell>
          <cell r="B446">
            <v>97</v>
          </cell>
        </row>
        <row r="447">
          <cell r="A447" t="str">
            <v>FCAF Backup 4</v>
          </cell>
          <cell r="B447">
            <v>98</v>
          </cell>
        </row>
        <row r="448">
          <cell r="A448" t="str">
            <v>FCAF Backup 5</v>
          </cell>
          <cell r="B448">
            <v>99</v>
          </cell>
        </row>
        <row r="449">
          <cell r="A449" t="str">
            <v>Caixa líquido das atividades de financiamento</v>
          </cell>
          <cell r="B449">
            <v>100</v>
          </cell>
        </row>
        <row r="450">
          <cell r="B450">
            <v>101</v>
          </cell>
        </row>
        <row r="451">
          <cell r="A451" t="str">
            <v>Variação de caixa 1</v>
          </cell>
          <cell r="B451">
            <v>102</v>
          </cell>
        </row>
        <row r="452">
          <cell r="B452">
            <v>103</v>
          </cell>
        </row>
        <row r="453">
          <cell r="A453" t="str">
            <v>No início do período</v>
          </cell>
          <cell r="B453">
            <v>104</v>
          </cell>
        </row>
        <row r="454">
          <cell r="A454" t="str">
            <v>Efeito de variação cambial sobre o saldo de caixa e equivalentes</v>
          </cell>
          <cell r="B454">
            <v>105</v>
          </cell>
        </row>
        <row r="455">
          <cell r="A455" t="str">
            <v>No fim do período</v>
          </cell>
          <cell r="B455">
            <v>106</v>
          </cell>
        </row>
        <row r="456">
          <cell r="A456" t="str">
            <v>Variação de caixa 2</v>
          </cell>
          <cell r="B456">
            <v>107</v>
          </cell>
        </row>
        <row r="457">
          <cell r="A457" t="str">
            <v>check</v>
          </cell>
          <cell r="B457">
            <v>108</v>
          </cell>
        </row>
        <row r="460">
          <cell r="A460" t="str">
            <v>P&amp;D</v>
          </cell>
        </row>
        <row r="461">
          <cell r="A461" t="str">
            <v>Despesas com P&amp;D</v>
          </cell>
          <cell r="B461">
            <v>124</v>
          </cell>
        </row>
        <row r="462">
          <cell r="A462" t="str">
            <v>Despesas com P&amp;D - Ativadas</v>
          </cell>
          <cell r="B462">
            <v>125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"/>
      <sheetName val="FT-9"/>
      <sheetName val="PT-9"/>
      <sheetName val="Tabelas"/>
      <sheetName val="OUT02.REPORT"/>
      <sheetName val="DOCUMENTO FI"/>
      <sheetName val="Instructions"/>
      <sheetName val="CONSOLIDADO"/>
      <sheetName val="RFB_SP"/>
      <sheetName val="RFB_UNP"/>
      <sheetName val="O1O2"/>
      <sheetName val="Current Tax Exp"/>
      <sheetName val="Current Tax Payable"/>
      <sheetName val="Deferred Tax"/>
      <sheetName val="Tax losses"/>
      <sheetName val="App.15 - Tax reconciliation"/>
      <sheetName val="Lalur consolidado"/>
      <sheetName val="IR Diferido cons"/>
      <sheetName val="Lalur C. Patrim.UNP"/>
      <sheetName val="IR Dif. UNP"/>
      <sheetName val="CS Dif. UNP"/>
      <sheetName val="Balancete UNP"/>
      <sheetName val="Lalur - Result.UNP"/>
      <sheetName val="Thin Capitalization"/>
      <sheetName val="Lalur C. Patrim.SP"/>
      <sheetName val="Balancete SP"/>
      <sheetName val="Lalur - Result.SP"/>
      <sheetName val="IR Dif.SP"/>
      <sheetName val="Lactos"/>
      <sheetName val="res lactos"/>
      <sheetName val="outras contas"/>
      <sheetName val="Current_Tax_Exp"/>
      <sheetName val="Current_Tax_Payable"/>
      <sheetName val="Deferred_Tax"/>
      <sheetName val="Tax_losses"/>
      <sheetName val="App_15_-_Tax_reconciliation"/>
      <sheetName val="Lalur_consolidado"/>
      <sheetName val="IR_Diferido_cons"/>
      <sheetName val="Lalur_C__Patrim_UNP"/>
      <sheetName val="IR_Dif__UNP"/>
      <sheetName val="CS_Dif__UNP"/>
      <sheetName val="Balancete_UNP"/>
      <sheetName val="Lalur_-_Result_UNP"/>
      <sheetName val="Thin_Capitalization"/>
      <sheetName val="Lalur_C__Patrim_SP"/>
      <sheetName val="Balancete_SP"/>
      <sheetName val="Lalur_-_Result_SP"/>
      <sheetName val="IR_Dif_SP"/>
      <sheetName val="res_lactos"/>
      <sheetName val="outras_contas"/>
      <sheetName val="OUT02_REPORT"/>
      <sheetName val="DOCUMENTO_FI"/>
      <sheetName val="LALUR_A"/>
      <sheetName val="C.CUSTO"/>
      <sheetName val="Parâmetros"/>
      <sheetName val="PT-I-29"/>
      <sheetName val="Pagamentos"/>
      <sheetName val="Composição"/>
      <sheetName val="Resumo"/>
      <sheetName val="Sumário executivo"/>
      <sheetName val="Prescrição"/>
      <sheetName val="Índices"/>
      <sheetName val="Plan1"/>
      <sheetName val="Valores"/>
      <sheetName val="Sumário_executivo"/>
      <sheetName val="OUT02_REPORT1"/>
      <sheetName val="DOCUMENTO_FI1"/>
      <sheetName val="Current_Tax_Exp1"/>
      <sheetName val="Current_Tax_Payable1"/>
      <sheetName val="Deferred_Tax1"/>
      <sheetName val="Tax_losses1"/>
      <sheetName val="App_15_-_Tax_reconciliation1"/>
      <sheetName val="Lalur_consolidado1"/>
      <sheetName val="IR_Diferido_cons1"/>
      <sheetName val="Lalur_C__Patrim_UNP1"/>
      <sheetName val="IR_Dif__UNP1"/>
      <sheetName val="CS_Dif__UNP1"/>
      <sheetName val="Balancete_UNP1"/>
      <sheetName val="Lalur_-_Result_UNP1"/>
      <sheetName val="Thin_Capitalization1"/>
      <sheetName val="Lalur_C__Patrim_SP1"/>
      <sheetName val="Balancete_SP1"/>
      <sheetName val="Lalur_-_Result_SP1"/>
      <sheetName val="IR_Dif_SP1"/>
      <sheetName val="res_lactos1"/>
      <sheetName val="outras_contas1"/>
      <sheetName val="C_CUSTO"/>
      <sheetName val="Sumário_executivo1"/>
      <sheetName val="Balancete OUT 2010"/>
      <sheetName val="FIDENS-R$mil"/>
      <sheetName val="11081001 geral"/>
      <sheetName val="Código País"/>
      <sheetName val="Código Moeda"/>
      <sheetName val="Enquadramento"/>
      <sheetName val="Quarterly"/>
      <sheetName val="SummarySheet"/>
      <sheetName val="Correção"/>
      <sheetName val="Dextra Concult Acumulado"/>
      <sheetName val="Dextra Acumulado"/>
      <sheetName val="Dextra CONSUL Movimento correto"/>
      <sheetName val="Dextra Movimento correto"/>
    </sheetNames>
    <sheetDataSet>
      <sheetData sheetId="0">
        <row r="7">
          <cell r="D7">
            <v>136</v>
          </cell>
        </row>
      </sheetData>
      <sheetData sheetId="1">
        <row r="7">
          <cell r="D7">
            <v>136</v>
          </cell>
        </row>
      </sheetData>
      <sheetData sheetId="2">
        <row r="7">
          <cell r="D7">
            <v>136</v>
          </cell>
        </row>
      </sheetData>
      <sheetData sheetId="3">
        <row r="7">
          <cell r="D7">
            <v>136</v>
          </cell>
          <cell r="E7">
            <v>27.200000000000003</v>
          </cell>
        </row>
        <row r="8">
          <cell r="D8">
            <v>251.06</v>
          </cell>
          <cell r="E8">
            <v>50.212000000000003</v>
          </cell>
        </row>
        <row r="9">
          <cell r="D9">
            <v>376.6</v>
          </cell>
          <cell r="E9">
            <v>75.320000000000007</v>
          </cell>
        </row>
        <row r="10">
          <cell r="D10">
            <v>502.13</v>
          </cell>
          <cell r="E10">
            <v>100.426</v>
          </cell>
        </row>
        <row r="11">
          <cell r="D11">
            <v>627.66</v>
          </cell>
          <cell r="E11">
            <v>125.532</v>
          </cell>
        </row>
        <row r="12">
          <cell r="D12">
            <v>753.19</v>
          </cell>
          <cell r="E12">
            <v>150.63800000000001</v>
          </cell>
        </row>
        <row r="13">
          <cell r="D13">
            <v>878.72</v>
          </cell>
          <cell r="E13">
            <v>175.74400000000003</v>
          </cell>
        </row>
        <row r="14">
          <cell r="D14">
            <v>1004.26</v>
          </cell>
          <cell r="E14">
            <v>200.852</v>
          </cell>
        </row>
        <row r="15">
          <cell r="D15">
            <v>1129.79</v>
          </cell>
          <cell r="E15">
            <v>225.958</v>
          </cell>
        </row>
        <row r="16">
          <cell r="D16">
            <v>1255.32</v>
          </cell>
          <cell r="E16">
            <v>251.06399999999999</v>
          </cell>
        </row>
      </sheetData>
      <sheetData sheetId="4" refreshError="1"/>
      <sheetData sheetId="5" refreshError="1"/>
      <sheetData sheetId="6">
        <row r="7">
          <cell r="E7">
            <v>8378.92</v>
          </cell>
        </row>
      </sheetData>
      <sheetData sheetId="7">
        <row r="7">
          <cell r="E7">
            <v>8378.92</v>
          </cell>
        </row>
      </sheetData>
      <sheetData sheetId="8">
        <row r="7">
          <cell r="E7">
            <v>8378.92</v>
          </cell>
        </row>
      </sheetData>
      <sheetData sheetId="9">
        <row r="7">
          <cell r="E7">
            <v>8378.92</v>
          </cell>
        </row>
      </sheetData>
      <sheetData sheetId="10">
        <row r="7">
          <cell r="E7">
            <v>8378.92</v>
          </cell>
        </row>
      </sheetData>
      <sheetData sheetId="11">
        <row r="7">
          <cell r="E7">
            <v>8378.92</v>
          </cell>
        </row>
      </sheetData>
      <sheetData sheetId="12">
        <row r="7">
          <cell r="E7">
            <v>8378.92</v>
          </cell>
        </row>
      </sheetData>
      <sheetData sheetId="13">
        <row r="7">
          <cell r="E7">
            <v>8378.92</v>
          </cell>
        </row>
      </sheetData>
      <sheetData sheetId="14">
        <row r="7">
          <cell r="E7">
            <v>8378.92</v>
          </cell>
        </row>
      </sheetData>
      <sheetData sheetId="15">
        <row r="7">
          <cell r="E7">
            <v>8378.92</v>
          </cell>
        </row>
      </sheetData>
      <sheetData sheetId="16">
        <row r="7">
          <cell r="E7">
            <v>8378.92</v>
          </cell>
        </row>
      </sheetData>
      <sheetData sheetId="17">
        <row r="7">
          <cell r="E7">
            <v>8378.92</v>
          </cell>
        </row>
      </sheetData>
      <sheetData sheetId="18">
        <row r="7">
          <cell r="E7">
            <v>8378.92</v>
          </cell>
        </row>
      </sheetData>
      <sheetData sheetId="19">
        <row r="7">
          <cell r="E7">
            <v>8378.92</v>
          </cell>
        </row>
      </sheetData>
      <sheetData sheetId="20">
        <row r="7">
          <cell r="E7">
            <v>8378.92</v>
          </cell>
        </row>
      </sheetData>
      <sheetData sheetId="21">
        <row r="7">
          <cell r="E7">
            <v>8378.92</v>
          </cell>
        </row>
      </sheetData>
      <sheetData sheetId="22">
        <row r="7">
          <cell r="E7">
            <v>8378.92</v>
          </cell>
        </row>
      </sheetData>
      <sheetData sheetId="23">
        <row r="7">
          <cell r="E7">
            <v>8378.92</v>
          </cell>
        </row>
      </sheetData>
      <sheetData sheetId="24">
        <row r="7">
          <cell r="E7">
            <v>8378.92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7">
          <cell r="E7">
            <v>8378.92</v>
          </cell>
        </row>
      </sheetData>
      <sheetData sheetId="32"/>
      <sheetData sheetId="33">
        <row r="7">
          <cell r="E7">
            <v>8378.92</v>
          </cell>
        </row>
      </sheetData>
      <sheetData sheetId="34"/>
      <sheetData sheetId="35">
        <row r="7">
          <cell r="E7">
            <v>8378.92</v>
          </cell>
        </row>
      </sheetData>
      <sheetData sheetId="36"/>
      <sheetData sheetId="37">
        <row r="7">
          <cell r="E7">
            <v>8378.92</v>
          </cell>
        </row>
      </sheetData>
      <sheetData sheetId="38"/>
      <sheetData sheetId="39">
        <row r="7">
          <cell r="E7">
            <v>8378.92</v>
          </cell>
        </row>
      </sheetData>
      <sheetData sheetId="40"/>
      <sheetData sheetId="41">
        <row r="7">
          <cell r="E7">
            <v>8378.92</v>
          </cell>
        </row>
      </sheetData>
      <sheetData sheetId="42"/>
      <sheetData sheetId="43">
        <row r="7">
          <cell r="E7">
            <v>8378.92</v>
          </cell>
        </row>
      </sheetData>
      <sheetData sheetId="44"/>
      <sheetData sheetId="45">
        <row r="7">
          <cell r="E7">
            <v>8378.92</v>
          </cell>
        </row>
      </sheetData>
      <sheetData sheetId="46"/>
      <sheetData sheetId="47">
        <row r="7">
          <cell r="E7">
            <v>8378.92</v>
          </cell>
        </row>
      </sheetData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>
        <row r="7">
          <cell r="E7">
            <v>8378.92</v>
          </cell>
        </row>
      </sheetData>
      <sheetData sheetId="66">
        <row r="7">
          <cell r="E7">
            <v>8378.92</v>
          </cell>
        </row>
      </sheetData>
      <sheetData sheetId="67">
        <row r="7">
          <cell r="E7">
            <v>8378.92</v>
          </cell>
        </row>
      </sheetData>
      <sheetData sheetId="68">
        <row r="7">
          <cell r="E7">
            <v>8378.92</v>
          </cell>
        </row>
      </sheetData>
      <sheetData sheetId="69">
        <row r="7">
          <cell r="E7">
            <v>8378.92</v>
          </cell>
        </row>
      </sheetData>
      <sheetData sheetId="70">
        <row r="7">
          <cell r="E7">
            <v>8378.92</v>
          </cell>
        </row>
      </sheetData>
      <sheetData sheetId="71">
        <row r="7">
          <cell r="E7">
            <v>8378.92</v>
          </cell>
        </row>
      </sheetData>
      <sheetData sheetId="72">
        <row r="7">
          <cell r="E7">
            <v>8378.92</v>
          </cell>
        </row>
      </sheetData>
      <sheetData sheetId="73">
        <row r="7">
          <cell r="E7">
            <v>8378.92</v>
          </cell>
        </row>
      </sheetData>
      <sheetData sheetId="74">
        <row r="7">
          <cell r="E7">
            <v>8378.92</v>
          </cell>
        </row>
      </sheetData>
      <sheetData sheetId="75">
        <row r="7">
          <cell r="E7">
            <v>8378.92</v>
          </cell>
        </row>
      </sheetData>
      <sheetData sheetId="76">
        <row r="7">
          <cell r="E7">
            <v>8378.92</v>
          </cell>
        </row>
      </sheetData>
      <sheetData sheetId="77">
        <row r="7">
          <cell r="E7">
            <v>8378.92</v>
          </cell>
        </row>
      </sheetData>
      <sheetData sheetId="78">
        <row r="7">
          <cell r="E7">
            <v>8378.92</v>
          </cell>
        </row>
      </sheetData>
      <sheetData sheetId="79">
        <row r="7">
          <cell r="E7">
            <v>8378.92</v>
          </cell>
        </row>
      </sheetData>
      <sheetData sheetId="80">
        <row r="7">
          <cell r="E7">
            <v>8378.92</v>
          </cell>
        </row>
      </sheetData>
      <sheetData sheetId="81">
        <row r="7">
          <cell r="E7">
            <v>8378.92</v>
          </cell>
        </row>
      </sheetData>
      <sheetData sheetId="82">
        <row r="7">
          <cell r="E7">
            <v>8378.92</v>
          </cell>
        </row>
      </sheetData>
      <sheetData sheetId="83">
        <row r="7">
          <cell r="E7">
            <v>8378.92</v>
          </cell>
        </row>
      </sheetData>
      <sheetData sheetId="84">
        <row r="7">
          <cell r="E7">
            <v>8378.92</v>
          </cell>
        </row>
      </sheetData>
      <sheetData sheetId="85">
        <row r="7">
          <cell r="E7">
            <v>8378.92</v>
          </cell>
        </row>
      </sheetData>
      <sheetData sheetId="86">
        <row r="7">
          <cell r="E7">
            <v>8378.92</v>
          </cell>
        </row>
      </sheetData>
      <sheetData sheetId="87">
        <row r="7">
          <cell r="E7">
            <v>8378.92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PJ-2002"/>
      <sheetName val="CSLL-2002"/>
      <sheetName val="L E-2002"/>
      <sheetName val="PAT-2002"/>
      <sheetName val="VendaIncentivada-02"/>
      <sheetName val="ESTIMADA-BG 0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aç e DARFs - Estimativa 2003"/>
      <sheetName val="DCTFs"/>
      <sheetName val="CSSL - Real"/>
      <sheetName val="Apuração do IRPJ"/>
      <sheetName val="Lucro Real - Adições"/>
      <sheetName val="Lucro Real - Exclusões"/>
      <sheetName val="CSSL - Estimativa"/>
      <sheetName val="IRPJ - Estimativa"/>
      <sheetName val="Confronto IRPJ-RealxEstimativa "/>
      <sheetName val="PAT- Progr. Alimen. Trabalhador"/>
      <sheetName val="Limite 2%"/>
      <sheetName val="Compens CSSL-2002"/>
      <sheetName val="Compens IRPJ-2002"/>
      <sheetName val="Prog (2)"/>
      <sheetName val="Guia Judicial"/>
      <sheetName val="Resultado"/>
      <sheetName val="Ativo "/>
      <sheetName val="Calculos"/>
      <sheetName val="dados"/>
      <sheetName val="Doaç_e_DARFs_-_Estimativa_2003"/>
      <sheetName val="CSSL_-_Real"/>
      <sheetName val="Apuração_do_IRPJ"/>
      <sheetName val="Lucro_Real_-_Adições"/>
      <sheetName val="Lucro_Real_-_Exclusões"/>
      <sheetName val="CSSL_-_Estimativa"/>
      <sheetName val="IRPJ_-_Estimativa"/>
      <sheetName val="Confronto_IRPJ-RealxEstimativa_"/>
      <sheetName val="PAT-_Progr__Alimen__Trabalhador"/>
      <sheetName val="Limite_2%"/>
      <sheetName val="Compens_CSSL-2002"/>
      <sheetName val="Compens_IRPJ-2002"/>
      <sheetName val="Parte B_2001"/>
      <sheetName val="PAT"/>
      <sheetName val="PDD"/>
      <sheetName val="BS CECI 1332"/>
      <sheetName val="BP"/>
      <sheetName val="Correção"/>
      <sheetName val="OUT02.REPORT"/>
      <sheetName val="FICHA 9"/>
      <sheetName val="CUSTO_PROD"/>
      <sheetName val="DEPREC"/>
      <sheetName val="Doaç_e_DARFs_-_Estimativa_20032"/>
      <sheetName val="CSSL_-_Real2"/>
      <sheetName val="Apuração_do_IRPJ2"/>
      <sheetName val="Lucro_Real_-_Adições2"/>
      <sheetName val="Lucro_Real_-_Exclusões2"/>
      <sheetName val="CSSL_-_Estimativa2"/>
      <sheetName val="IRPJ_-_Estimativa2"/>
      <sheetName val="Confronto_IRPJ-RealxEstimativa2"/>
      <sheetName val="PAT-_Progr__Alimen__Trabalhado2"/>
      <sheetName val="Limite_2%2"/>
      <sheetName val="Compens_CSSL-20022"/>
      <sheetName val="Compens_IRPJ-20022"/>
      <sheetName val="Prog_(2)1"/>
      <sheetName val="Guia_Judicial1"/>
      <sheetName val="Ativo_1"/>
      <sheetName val="Parte_B_20011"/>
      <sheetName val="Doaç_e_DARFs_-_Estimativa_20031"/>
      <sheetName val="CSSL_-_Real1"/>
      <sheetName val="Apuração_do_IRPJ1"/>
      <sheetName val="Lucro_Real_-_Adições1"/>
      <sheetName val="Lucro_Real_-_Exclusões1"/>
      <sheetName val="CSSL_-_Estimativa1"/>
      <sheetName val="IRPJ_-_Estimativa1"/>
      <sheetName val="Confronto_IRPJ-RealxEstimativa1"/>
      <sheetName val="PAT-_Progr__Alimen__Trabalhado1"/>
      <sheetName val="Limite_2%1"/>
      <sheetName val="Compens_CSSL-20021"/>
      <sheetName val="Compens_IRPJ-20021"/>
      <sheetName val="Prog_(2)"/>
      <sheetName val="Guia_Judicial"/>
      <sheetName val="Ativo_"/>
      <sheetName val="Parte_B_2001"/>
      <sheetName val="Doaç_e_DARFs_-_Estimativa_20033"/>
      <sheetName val="CSSL_-_Real3"/>
      <sheetName val="Apuração_do_IRPJ3"/>
      <sheetName val="Lucro_Real_-_Adições3"/>
      <sheetName val="Lucro_Real_-_Exclusões3"/>
      <sheetName val="CSSL_-_Estimativa3"/>
      <sheetName val="IRPJ_-_Estimativa3"/>
      <sheetName val="Confronto_IRPJ-RealxEstimativa3"/>
      <sheetName val="PAT-_Progr__Alimen__Trabalhado3"/>
      <sheetName val="Limite_2%3"/>
      <sheetName val="Compens_CSSL-20023"/>
      <sheetName val="Compens_IRPJ-20023"/>
      <sheetName val="Prog_(2)2"/>
      <sheetName val="Guia_Judicial2"/>
      <sheetName val="Ativo_2"/>
      <sheetName val="Parte_B_20012"/>
      <sheetName val="Doaç_e_DARFs_-_Estimativa_20034"/>
      <sheetName val="CSSL_-_Real4"/>
      <sheetName val="Apuração_do_IRPJ4"/>
      <sheetName val="Lucro_Real_-_Adições4"/>
      <sheetName val="Lucro_Real_-_Exclusões4"/>
      <sheetName val="CSSL_-_Estimativa4"/>
      <sheetName val="IRPJ_-_Estimativa4"/>
      <sheetName val="Confronto_IRPJ-RealxEstimativa4"/>
      <sheetName val="PAT-_Progr__Alimen__Trabalhado4"/>
      <sheetName val="Limite_2%4"/>
      <sheetName val="Compens_CSSL-20024"/>
      <sheetName val="Compens_IRPJ-20024"/>
      <sheetName val="Prog_(2)3"/>
      <sheetName val="Guia_Judicial3"/>
      <sheetName val="Ativo_3"/>
      <sheetName val="Parte_B_20013"/>
      <sheetName val="Base Info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-1"/>
      <sheetName val="X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 ABRIL -JUNHO GER 2002"/>
      <sheetName val="Papel Mestre"/>
      <sheetName val="Grupo Geração"/>
      <sheetName val="Testes AFAC"/>
      <sheetName val="Tickmarks"/>
      <sheetName val="XREF"/>
      <sheetName val="Sheet1"/>
      <sheetName val="Movimentação"/>
      <sheetName val="Testes "/>
      <sheetName val="Mapa MVT Investimentos"/>
      <sheetName val="Invest e Equivalencias"/>
      <sheetName val="N-1"/>
      <sheetName val="dez99_dez01"/>
      <sheetName val="Bco dados"/>
      <sheetName val="dólar"/>
      <sheetName val="Bal Dez.07"/>
      <sheetName val="Dados"/>
      <sheetName val="DRE"/>
      <sheetName val="Entrada"/>
      <sheetName val="A"/>
      <sheetName val="Dezembro"/>
      <sheetName val="CSUOM3"/>
      <sheetName val="DFLSUBS"/>
      <sheetName val="Consolidado US$"/>
      <sheetName val="Dados Históricos"/>
      <sheetName val="Cond. CPFL-CPCH"/>
      <sheetName val="1214161004-pira"/>
      <sheetName val="Worksheet in 5620 Investimentos"/>
      <sheetName val="Inputs"/>
      <sheetName val="Series Inputs"/>
      <sheetName val="OHReal(Cliente)"/>
      <sheetName val="MDF"/>
      <sheetName val="B - Book Principal"/>
      <sheetName val="C - Premissas"/>
      <sheetName val="D - Backup"/>
      <sheetName val="MUT_ABRIL_-JUNHO_GER_2002"/>
      <sheetName val="Papel_Mestre1"/>
      <sheetName val="Grupo_Geração"/>
      <sheetName val="Testes_AFAC"/>
      <sheetName val="Testes_"/>
      <sheetName val="Mapa_MVT_Investimentos"/>
      <sheetName val="Invest_e_Equivalencias"/>
      <sheetName val="Bco_dados"/>
      <sheetName val="Bal_Dez_07"/>
      <sheetName val="Papel_Mestre"/>
      <sheetName val="MUT_ABRIL_-JUNHO_GER_20021"/>
      <sheetName val="Papel_Mestre2"/>
      <sheetName val="Grupo_Geração1"/>
      <sheetName val="Testes_AFAC1"/>
      <sheetName val="Testes_1"/>
      <sheetName val="Mapa_MVT_Investimentos1"/>
      <sheetName val="Invest_e_Equivalencias1"/>
      <sheetName val="Bco_dados1"/>
      <sheetName val="Bal_Dez_071"/>
      <sheetName val="MUT_ABRIL_-JUNHO_GER_20022"/>
      <sheetName val="Papel_Mestre3"/>
      <sheetName val="Grupo_Geração2"/>
      <sheetName val="Testes_AFAC2"/>
      <sheetName val="Testes_2"/>
      <sheetName val="Mapa_MVT_Investimentos2"/>
      <sheetName val="Invest_e_Equivalencias2"/>
      <sheetName val="Bco_dados2"/>
      <sheetName val="Bal_Dez_072"/>
      <sheetName val="CDI"/>
      <sheetName val="CSSL - Rea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idores"/>
      <sheetName val="Devedores Diversos"/>
      <sheetName val="Devedores Diversos Calc"/>
      <sheetName val="Tributos a Compensar"/>
      <sheetName val="Tributos a Compensar Calc"/>
      <sheetName val="Bens de Renda"/>
      <sheetName val="Imobilizado"/>
      <sheetName val="Imobilizado Calc"/>
      <sheetName val="Diferido"/>
      <sheetName val="Taxas Regulamentares"/>
      <sheetName val="Impostos e Contribuições"/>
      <sheetName val="Outras a Pagar"/>
      <sheetName val="Receitas de Energia"/>
      <sheetName val="Receitas de Energia Calc"/>
      <sheetName val="Energia Comprada"/>
      <sheetName val="Despesas Operacionais"/>
      <sheetName val="Despesas Operacionais Calc"/>
      <sheetName val="Resultado Financeiro"/>
      <sheetName val="Balancete RGE2002"/>
      <sheetName val="Balancete RGE2003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"/>
      <sheetName val="conciliação"/>
      <sheetName val="lançtº"/>
      <sheetName val="SALDOS"/>
      <sheetName val="DIFERIDO"/>
      <sheetName val="IR_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rans_Letter"/>
      <sheetName val="Index"/>
      <sheetName val="Check"/>
      <sheetName val="Abbreviations"/>
      <sheetName val="Lead Index"/>
      <sheetName val="Lead PL"/>
      <sheetName val="Lead CF"/>
      <sheetName val="Lead BS"/>
      <sheetName val="TI_Index"/>
      <sheetName val="TI1"/>
      <sheetName val="TI2"/>
      <sheetName val="TI3"/>
      <sheetName val="TI4"/>
      <sheetName val="TI5"/>
      <sheetName val="TI6"/>
      <sheetName val="TI7"/>
      <sheetName val="TS08"/>
      <sheetName val="TS09"/>
      <sheetName val="TI10"/>
      <sheetName val="Recon_Index"/>
      <sheetName val="R1"/>
      <sheetName val="R2"/>
      <sheetName val="PL_Index"/>
      <sheetName val="PL1"/>
      <sheetName val="PL2"/>
      <sheetName val="PL3"/>
      <sheetName val="PL4"/>
      <sheetName val="PL5"/>
      <sheetName val="CF_Index"/>
      <sheetName val="CF1"/>
      <sheetName val="CF2"/>
      <sheetName val="BS_Index"/>
      <sheetName val="BS1"/>
      <sheetName val="BS2"/>
      <sheetName val="BS3"/>
      <sheetName val="BS4"/>
      <sheetName val="BS5"/>
      <sheetName val="BS6"/>
      <sheetName val="BS7"/>
      <sheetName val="BS8"/>
      <sheetName val="BS9"/>
      <sheetName val="BS10"/>
      <sheetName val="BS11"/>
      <sheetName val="BS12"/>
      <sheetName val="BS13"/>
      <sheetName val="BS14"/>
      <sheetName val="BS15"/>
      <sheetName val="BS16"/>
      <sheetName val="BS17"/>
      <sheetName val="BS18"/>
      <sheetName val="BS19"/>
      <sheetName val="BS20"/>
      <sheetName val="BS21"/>
      <sheetName val="BS22"/>
      <sheetName val="BS23"/>
      <sheetName val="BS24"/>
      <sheetName val="TL_Index"/>
      <sheetName val="TL1"/>
      <sheetName val="TL2"/>
      <sheetName val="TL3"/>
      <sheetName val="TL4"/>
      <sheetName val="TL5"/>
      <sheetName val="TL6"/>
      <sheetName val="TL7"/>
      <sheetName val="_Index"/>
      <sheetName val="Sheet12S"/>
      <sheetName val="Sheet8S"/>
      <sheetName val="Sheet4S"/>
    </sheetNames>
    <sheetDataSet>
      <sheetData sheetId="0">
        <row r="14">
          <cell r="E14" t="str">
            <v>Initial Darft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 (2)"/>
      <sheetName val="1996"/>
      <sheetName val="RESUMO"/>
      <sheetName val="Detal - Res.63"/>
      <sheetName val="Detal - Res.638"/>
      <sheetName val="Detal - Diversos"/>
      <sheetName val="Detal - C.papers"/>
      <sheetName val="DEB2-1aS"/>
      <sheetName val="DEBETES"/>
      <sheetName val="CESP"/>
      <sheetName val="6ª emisão"/>
      <sheetName val="FINANJUR"/>
      <sheetName val="CONSU"/>
      <sheetName val="FNDE"/>
      <sheetName val="INSS1"/>
      <sheetName val="INSS2"/>
      <sheetName val="INSS3"/>
      <sheetName val="INSS4"/>
      <sheetName val="INSS5"/>
      <sheetName val="unibanco"/>
      <sheetName val="tabela"/>
      <sheetName val="Português"/>
      <sheetName val="BSCF"/>
      <sheetName val="Comissões"/>
      <sheetName val="Links"/>
      <sheetName val="Lead"/>
      <sheetName val="Movimentação Imobilizado"/>
      <sheetName val="TABELA_RCD"/>
      <sheetName val="Impostos"/>
      <sheetName val="Inserir"/>
      <sheetName val="ELIMINAÇÕES"/>
      <sheetName val="Fluxo de Caixa C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99"/>
      <sheetName val="Módulo1"/>
      <sheetName val="Módulo2"/>
      <sheetName val="renjwr$"/>
    </sheetNames>
    <definedNames>
      <definedName name="Impacum"/>
      <definedName name="impmes1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CI CPFL"/>
      <sheetName val="FORNECIMENTO FATURADO"/>
      <sheetName val="XREF"/>
      <sheetName val="Tickmarks"/>
      <sheetName val="Circ. Clientes"/>
      <sheetName val="AtualBal-T"/>
      <sheetName val="DU"/>
      <sheetName val="Base Info"/>
      <sheetName val="Junho_2008"/>
      <sheetName val="Resumo"/>
      <sheetName val="DTVM.06.07"/>
      <sheetName val="Papel Mestre"/>
      <sheetName val="FLC.COMPL"/>
      <sheetName val="CI_CPFL"/>
      <sheetName val="FORNECIMENTO_FATURADO"/>
      <sheetName val="Circ__Clientes"/>
      <sheetName val="Base_Info"/>
      <sheetName val="DTVM_06_07"/>
      <sheetName val="CI_CPFL1"/>
      <sheetName val="FORNECIMENTO_FATURADO1"/>
      <sheetName val="Circ__Clientes1"/>
      <sheetName val="Base_Info1"/>
      <sheetName val="DTVM_06_071"/>
      <sheetName val="Base"/>
      <sheetName val="Teste de Adições"/>
      <sheetName val="CEEMES"/>
      <sheetName val="KSTDetail"/>
      <sheetName val="Headcount"/>
    </sheetNames>
    <sheetDataSet>
      <sheetData sheetId="0" refreshError="1"/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30/06/2002</v>
          </cell>
        </row>
        <row r="3"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F4">
            <v>205099</v>
          </cell>
          <cell r="G4">
            <v>0</v>
          </cell>
          <cell r="H4">
            <v>205099</v>
          </cell>
          <cell r="I4">
            <v>0</v>
          </cell>
          <cell r="J4">
            <v>205099</v>
          </cell>
          <cell r="K4">
            <v>205688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F6">
            <v>815</v>
          </cell>
          <cell r="G6">
            <v>0</v>
          </cell>
          <cell r="H6">
            <v>815</v>
          </cell>
          <cell r="I6">
            <v>0</v>
          </cell>
          <cell r="J6">
            <v>815</v>
          </cell>
          <cell r="K6">
            <v>-27</v>
          </cell>
        </row>
        <row r="7">
          <cell r="F7">
            <v>7037</v>
          </cell>
          <cell r="G7">
            <v>0</v>
          </cell>
          <cell r="H7">
            <v>7037</v>
          </cell>
          <cell r="I7">
            <v>0</v>
          </cell>
          <cell r="J7">
            <v>7037</v>
          </cell>
          <cell r="K7">
            <v>5452</v>
          </cell>
        </row>
        <row r="8">
          <cell r="F8">
            <v>1054</v>
          </cell>
          <cell r="G8">
            <v>0</v>
          </cell>
          <cell r="H8">
            <v>1054</v>
          </cell>
          <cell r="I8">
            <v>0</v>
          </cell>
          <cell r="J8">
            <v>1054</v>
          </cell>
          <cell r="K8">
            <v>1202</v>
          </cell>
        </row>
        <row r="9">
          <cell r="F9">
            <v>214005</v>
          </cell>
          <cell r="G9">
            <v>0</v>
          </cell>
          <cell r="H9">
            <v>214005</v>
          </cell>
          <cell r="I9">
            <v>0</v>
          </cell>
          <cell r="J9">
            <v>214005</v>
          </cell>
          <cell r="K9">
            <v>212315</v>
          </cell>
        </row>
        <row r="10">
          <cell r="F10">
            <v>214005</v>
          </cell>
          <cell r="G10">
            <v>0</v>
          </cell>
          <cell r="H10">
            <v>214005</v>
          </cell>
          <cell r="I10">
            <v>0</v>
          </cell>
          <cell r="J10">
            <v>214005</v>
          </cell>
          <cell r="K10">
            <v>212315</v>
          </cell>
        </row>
      </sheetData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-Cons"/>
      <sheetName val="D-Asa-Cons"/>
      <sheetName val="D_C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TE"/>
    </sheetNames>
    <sheetDataSet>
      <sheetData sheetId="0">
        <row r="80">
          <cell r="H80">
            <v>7090176.1500000004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ND"/>
      <sheetName val="Balance"/>
      <sheetName val="Teste Compras"/>
      <sheetName val="Forms"/>
      <sheetName val="188 45 00 711-02"/>
      <sheetName val="Eliminações"/>
      <sheetName val="NA"/>
      <sheetName val="Estoques"/>
      <sheetName val="BB-BI MA1206"/>
      <sheetName val="Papel Mestre"/>
      <sheetName val="DCF Matrix Red"/>
      <sheetName val="Bal Dez.07"/>
      <sheetName val="DRE"/>
      <sheetName val="plan_r.e.r Regional SP"/>
      <sheetName val="Std. Poors PIRA"/>
      <sheetName val="PLUZ_1"/>
      <sheetName val="PLUZ 6.0 v 13"/>
      <sheetName val="SKA1"/>
      <sheetName val="CCS vLiria"/>
      <sheetName val="CONTAS RECON NA 60"/>
      <sheetName val="CONTAS RECON NA 46"/>
      <sheetName val="FF3"/>
      <sheetName val="ce"/>
      <sheetName val="X rates"/>
      <sheetName val="Apuração Cliente"/>
      <sheetName val="INDIECO1"/>
      <sheetName val="Entradas_C"/>
      <sheetName val="Saidas_C"/>
      <sheetName val="Links"/>
      <sheetName val="RGR Semesa"/>
      <sheetName val="Cálculo"/>
      <sheetName val="BMP"/>
      <sheetName val="CEEMES"/>
      <sheetName val="Inputs"/>
      <sheetName val="Dados"/>
      <sheetName val="Entrada"/>
      <sheetName val="A"/>
      <sheetName val="Teste_Compras1"/>
      <sheetName val="188_45_00_711-021"/>
      <sheetName val="BB-BI_MA12061"/>
      <sheetName val="Papel_Mestre1"/>
      <sheetName val="DCF_Matrix_Red1"/>
      <sheetName val="Bal_Dez_071"/>
      <sheetName val="Teste_Compras"/>
      <sheetName val="188_45_00_711-02"/>
      <sheetName val="BB-BI_MA1206"/>
      <sheetName val="Papel_Mestre"/>
      <sheetName val="DCF_Matrix_Red"/>
      <sheetName val="Bal_Dez_07"/>
      <sheetName val="Teste_Compras2"/>
      <sheetName val="188_45_00_711-022"/>
      <sheetName val="BB-BI_MA12062"/>
      <sheetName val="Papel_Mestre2"/>
      <sheetName val="DCF_Matrix_Red2"/>
      <sheetName val="Bal_Dez_072"/>
      <sheetName val="Teste_Compras3"/>
      <sheetName val="188_45_00_711-023"/>
      <sheetName val="BB-BI_MA12063"/>
      <sheetName val="Papel_Mestre3"/>
      <sheetName val="DCF_Matrix_Red3"/>
      <sheetName val="Bal_Dez_073"/>
      <sheetName val="Movimentação Imobilizado"/>
      <sheetName val="Plano de Centro de Custo"/>
      <sheetName val="Resultado Março IP"/>
      <sheetName val="Resumo (x) Contab. "/>
      <sheetName val="Planilha Principal"/>
      <sheetName val="Plan1"/>
      <sheetName val=" AnexoOpDiv99"/>
      <sheetName val="GrafdivB"/>
      <sheetName val="ServDiv"/>
      <sheetName val="Exigível"/>
    </sheetNames>
    <definedNames>
      <definedName name="L1C1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ND"/>
    </sheetNames>
    <definedNames>
      <definedName name="L1C1"/>
    </definedNames>
    <sheetDataSet>
      <sheetData sheetId="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ance"/>
      <sheetName val="pallet"/>
      <sheetName val="sales"/>
      <sheetName val="BUCURESTI"/>
      <sheetName val="BRASOV"/>
      <sheetName val="PLOIESTI"/>
      <sheetName val="TIMISOARA"/>
      <sheetName val="IASI"/>
      <sheetName val="TCCC"/>
      <sheetName val="RIENI"/>
      <sheetName val="Sim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ly"/>
      <sheetName val="Management Accounts"/>
      <sheetName val="Trial Balance"/>
      <sheetName val="Criteria"/>
      <sheetName val="MYOB data"/>
      <sheetName val="Management_Accounts"/>
      <sheetName val="Trial_Balance"/>
      <sheetName val="MYOB_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 t="str">
            <v>Code</v>
          </cell>
          <cell r="B4" t="str">
            <v>Account</v>
          </cell>
          <cell r="C4" t="str">
            <v>cc</v>
          </cell>
          <cell r="D4" t="str">
            <v>Nominal</v>
          </cell>
          <cell r="E4" t="str">
            <v>Period 1</v>
          </cell>
          <cell r="F4" t="str">
            <v>Aug TB</v>
          </cell>
          <cell r="G4" t="str">
            <v>Period 2</v>
          </cell>
          <cell r="H4" t="str">
            <v>Sep TB</v>
          </cell>
          <cell r="I4" t="str">
            <v>Period 3</v>
          </cell>
          <cell r="J4" t="str">
            <v>OctTB</v>
          </cell>
          <cell r="K4" t="str">
            <v>Period 4</v>
          </cell>
          <cell r="L4" t="str">
            <v>NovTB</v>
          </cell>
          <cell r="M4" t="str">
            <v>Period 5</v>
          </cell>
          <cell r="N4" t="str">
            <v>DecTB</v>
          </cell>
          <cell r="O4" t="str">
            <v>Period 6</v>
          </cell>
          <cell r="P4" t="str">
            <v>JanTB</v>
          </cell>
          <cell r="Q4" t="str">
            <v>Period 7</v>
          </cell>
          <cell r="R4" t="str">
            <v>FebTB</v>
          </cell>
          <cell r="S4" t="str">
            <v>Period 8</v>
          </cell>
          <cell r="T4" t="str">
            <v>MarTB</v>
          </cell>
          <cell r="U4" t="str">
            <v>Period 9</v>
          </cell>
          <cell r="V4" t="str">
            <v>AprTB</v>
          </cell>
          <cell r="W4" t="str">
            <v>Period 10</v>
          </cell>
          <cell r="X4" t="str">
            <v>MayTB</v>
          </cell>
          <cell r="Y4" t="str">
            <v>Period 11</v>
          </cell>
          <cell r="Z4" t="str">
            <v>JunTB</v>
          </cell>
          <cell r="AA4" t="str">
            <v>Period 12</v>
          </cell>
          <cell r="AB4" t="str">
            <v>JulTB</v>
          </cell>
          <cell r="AC4" t="str">
            <v>Period 13</v>
          </cell>
          <cell r="AD4" t="str">
            <v>Aug 02TB</v>
          </cell>
          <cell r="AE4" t="str">
            <v>Period 14</v>
          </cell>
          <cell r="AF4" t="str">
            <v>Sep 02TB</v>
          </cell>
          <cell r="AG4" t="str">
            <v>Period 15</v>
          </cell>
          <cell r="AH4" t="str">
            <v>Oct 02TB</v>
          </cell>
          <cell r="AI4" t="str">
            <v>Period 16</v>
          </cell>
          <cell r="AJ4" t="str">
            <v>Nov 02TB</v>
          </cell>
          <cell r="AK4" t="str">
            <v>Period 17</v>
          </cell>
          <cell r="AL4" t="str">
            <v>Dec 02TB</v>
          </cell>
          <cell r="AM4" t="str">
            <v>Period 18</v>
          </cell>
          <cell r="AN4" t="str">
            <v>Jan 03TB</v>
          </cell>
          <cell r="AO4" t="str">
            <v>Period 19</v>
          </cell>
          <cell r="AP4" t="str">
            <v>Feb 03TB</v>
          </cell>
          <cell r="AQ4" t="str">
            <v>Period 20</v>
          </cell>
          <cell r="AR4" t="str">
            <v>Mar 03TB</v>
          </cell>
          <cell r="AS4" t="str">
            <v>Period 21</v>
          </cell>
          <cell r="AT4" t="str">
            <v>Apr 03TB</v>
          </cell>
          <cell r="AU4" t="str">
            <v>Period 22</v>
          </cell>
          <cell r="AV4" t="str">
            <v>May 03TB</v>
          </cell>
          <cell r="AW4" t="str">
            <v>Period 23</v>
          </cell>
          <cell r="AX4" t="str">
            <v>Jun 03TB</v>
          </cell>
          <cell r="AY4" t="str">
            <v>Period 24</v>
          </cell>
          <cell r="AZ4" t="str">
            <v>Jul 03TB</v>
          </cell>
        </row>
        <row r="5">
          <cell r="A5" t="str">
            <v>1-1110</v>
          </cell>
          <cell r="B5" t="str">
            <v>Nat West Checking A/C</v>
          </cell>
          <cell r="C5">
            <v>1</v>
          </cell>
          <cell r="D5">
            <v>1110</v>
          </cell>
          <cell r="F5">
            <v>0</v>
          </cell>
          <cell r="H5">
            <v>0</v>
          </cell>
          <cell r="I5">
            <v>221755.3</v>
          </cell>
          <cell r="J5">
            <v>221755.3</v>
          </cell>
          <cell r="L5">
            <v>0</v>
          </cell>
          <cell r="N5">
            <v>0</v>
          </cell>
          <cell r="O5">
            <v>1141835.71</v>
          </cell>
          <cell r="P5">
            <v>1141835.71</v>
          </cell>
          <cell r="Q5">
            <v>769842.37</v>
          </cell>
          <cell r="R5">
            <v>769842.37</v>
          </cell>
          <cell r="S5">
            <v>504529.85</v>
          </cell>
          <cell r="T5">
            <v>504529.85</v>
          </cell>
          <cell r="U5">
            <v>2054048.85</v>
          </cell>
          <cell r="V5">
            <v>2054048.85</v>
          </cell>
          <cell r="W5">
            <v>711549.12</v>
          </cell>
          <cell r="X5">
            <v>711549.12</v>
          </cell>
          <cell r="Y5">
            <v>428107.15</v>
          </cell>
          <cell r="Z5">
            <v>428107.15</v>
          </cell>
          <cell r="AA5">
            <v>152465</v>
          </cell>
          <cell r="AB5">
            <v>152465</v>
          </cell>
          <cell r="AC5">
            <v>498860.96</v>
          </cell>
          <cell r="AD5">
            <v>498860.96</v>
          </cell>
          <cell r="AE5">
            <v>173291.28</v>
          </cell>
          <cell r="AF5">
            <v>173291.28</v>
          </cell>
          <cell r="AG5">
            <v>637071.74</v>
          </cell>
          <cell r="AH5">
            <v>637071.74</v>
          </cell>
          <cell r="AI5">
            <v>58136.39</v>
          </cell>
          <cell r="AJ5">
            <v>58136.39</v>
          </cell>
          <cell r="AK5">
            <v>99968.75</v>
          </cell>
          <cell r="AL5">
            <v>99968.75</v>
          </cell>
          <cell r="AM5">
            <v>11576.42</v>
          </cell>
          <cell r="AN5">
            <v>11576.42</v>
          </cell>
          <cell r="AO5">
            <v>11576.42</v>
          </cell>
          <cell r="AP5">
            <v>11576.42</v>
          </cell>
          <cell r="AQ5">
            <v>465159.17</v>
          </cell>
          <cell r="AR5">
            <v>465159.17</v>
          </cell>
          <cell r="AS5">
            <v>2239.75</v>
          </cell>
          <cell r="AT5">
            <v>2239.75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</row>
        <row r="6">
          <cell r="A6" t="str">
            <v>1-1111</v>
          </cell>
          <cell r="B6" t="str">
            <v>Barclays Sweeper Account</v>
          </cell>
          <cell r="C6">
            <v>1</v>
          </cell>
          <cell r="D6">
            <v>1111</v>
          </cell>
          <cell r="F6">
            <v>0</v>
          </cell>
          <cell r="H6">
            <v>0</v>
          </cell>
          <cell r="J6">
            <v>0</v>
          </cell>
          <cell r="L6">
            <v>0</v>
          </cell>
          <cell r="N6">
            <v>0</v>
          </cell>
          <cell r="P6">
            <v>0</v>
          </cell>
          <cell r="R6">
            <v>0</v>
          </cell>
          <cell r="T6">
            <v>0</v>
          </cell>
          <cell r="V6">
            <v>0</v>
          </cell>
          <cell r="X6">
            <v>0</v>
          </cell>
          <cell r="Z6">
            <v>0</v>
          </cell>
          <cell r="AB6">
            <v>0</v>
          </cell>
          <cell r="AD6">
            <v>0</v>
          </cell>
          <cell r="AF6">
            <v>0</v>
          </cell>
          <cell r="AG6">
            <v>943816</v>
          </cell>
          <cell r="AH6">
            <v>943816</v>
          </cell>
          <cell r="AI6">
            <v>1481451.81</v>
          </cell>
          <cell r="AJ6">
            <v>1481451.81</v>
          </cell>
          <cell r="AK6">
            <v>1562426.74</v>
          </cell>
          <cell r="AL6">
            <v>1562426.74</v>
          </cell>
          <cell r="AM6">
            <v>2236044.73</v>
          </cell>
          <cell r="AN6">
            <v>2236044.73</v>
          </cell>
          <cell r="AO6">
            <v>1798017.19</v>
          </cell>
          <cell r="AP6">
            <v>1798017.19</v>
          </cell>
          <cell r="AQ6">
            <v>764976.85</v>
          </cell>
          <cell r="AR6">
            <v>764976.85</v>
          </cell>
          <cell r="AS6">
            <v>658044.76</v>
          </cell>
          <cell r="AT6">
            <v>658044.76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</row>
        <row r="7">
          <cell r="A7" t="str">
            <v>1-1120</v>
          </cell>
          <cell r="B7" t="str">
            <v>Natwest Account No 2</v>
          </cell>
          <cell r="C7">
            <v>1</v>
          </cell>
          <cell r="D7">
            <v>1120</v>
          </cell>
          <cell r="F7">
            <v>0</v>
          </cell>
          <cell r="H7">
            <v>0</v>
          </cell>
          <cell r="I7">
            <v>57833</v>
          </cell>
          <cell r="J7">
            <v>57833</v>
          </cell>
          <cell r="L7">
            <v>0</v>
          </cell>
          <cell r="N7">
            <v>0</v>
          </cell>
          <cell r="O7">
            <v>57840.5</v>
          </cell>
          <cell r="P7">
            <v>57840.5</v>
          </cell>
          <cell r="Q7">
            <v>57840.5</v>
          </cell>
          <cell r="R7">
            <v>57840.5</v>
          </cell>
          <cell r="S7">
            <v>57840.5</v>
          </cell>
          <cell r="T7">
            <v>57840.5</v>
          </cell>
          <cell r="U7">
            <v>57840.5</v>
          </cell>
          <cell r="V7">
            <v>57840.5</v>
          </cell>
          <cell r="W7">
            <v>57840.5</v>
          </cell>
          <cell r="X7">
            <v>57840.5</v>
          </cell>
          <cell r="Y7">
            <v>57840.5</v>
          </cell>
          <cell r="Z7">
            <v>57840.5</v>
          </cell>
          <cell r="AA7">
            <v>57841</v>
          </cell>
          <cell r="AB7">
            <v>57841</v>
          </cell>
          <cell r="AC7">
            <v>57840.5</v>
          </cell>
          <cell r="AD7">
            <v>57840.5</v>
          </cell>
          <cell r="AE7">
            <v>57840.5</v>
          </cell>
          <cell r="AF7">
            <v>57840.5</v>
          </cell>
          <cell r="AG7">
            <v>57840.5</v>
          </cell>
          <cell r="AH7">
            <v>57840.5</v>
          </cell>
          <cell r="AI7">
            <v>57840.5</v>
          </cell>
          <cell r="AJ7">
            <v>57840.5</v>
          </cell>
          <cell r="AK7">
            <v>57840.5</v>
          </cell>
          <cell r="AL7">
            <v>57840.5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</row>
        <row r="8">
          <cell r="A8" t="str">
            <v>1-1130</v>
          </cell>
          <cell r="B8" t="str">
            <v>Nat West Savings A/C</v>
          </cell>
          <cell r="C8">
            <v>1</v>
          </cell>
          <cell r="D8">
            <v>1130</v>
          </cell>
          <cell r="F8">
            <v>0</v>
          </cell>
          <cell r="H8">
            <v>0</v>
          </cell>
          <cell r="I8">
            <v>2.3199999999999998</v>
          </cell>
          <cell r="J8">
            <v>2.3199999999999998</v>
          </cell>
          <cell r="L8">
            <v>0</v>
          </cell>
          <cell r="N8">
            <v>0</v>
          </cell>
          <cell r="O8">
            <v>2.3199999999999998</v>
          </cell>
          <cell r="P8">
            <v>2.3199999999999998</v>
          </cell>
          <cell r="Q8">
            <v>2.3199999999999998</v>
          </cell>
          <cell r="R8">
            <v>2.3199999999999998</v>
          </cell>
          <cell r="S8">
            <v>2.3199999999999998</v>
          </cell>
          <cell r="T8">
            <v>2.3199999999999998</v>
          </cell>
          <cell r="U8">
            <v>2.3199999999999998</v>
          </cell>
          <cell r="V8">
            <v>2.3199999999999998</v>
          </cell>
          <cell r="W8">
            <v>2.3199999999999998</v>
          </cell>
          <cell r="X8">
            <v>2.3199999999999998</v>
          </cell>
          <cell r="Y8">
            <v>2.3199999999999998</v>
          </cell>
          <cell r="Z8">
            <v>2.3199999999999998</v>
          </cell>
          <cell r="AA8">
            <v>2</v>
          </cell>
          <cell r="AB8">
            <v>2</v>
          </cell>
          <cell r="AC8">
            <v>2.3199999999999998</v>
          </cell>
          <cell r="AD8">
            <v>2.3199999999999998</v>
          </cell>
          <cell r="AE8">
            <v>2.3199999999999998</v>
          </cell>
          <cell r="AF8">
            <v>2.3199999999999998</v>
          </cell>
          <cell r="AG8">
            <v>2.3199999999999998</v>
          </cell>
          <cell r="AH8">
            <v>2.3199999999999998</v>
          </cell>
          <cell r="AI8">
            <v>2.3199999999999998</v>
          </cell>
          <cell r="AJ8">
            <v>2.3199999999999998</v>
          </cell>
          <cell r="AK8">
            <v>2.3199999999999998</v>
          </cell>
          <cell r="AL8">
            <v>2.3199999999999998</v>
          </cell>
          <cell r="AM8">
            <v>2.3199999999999998</v>
          </cell>
          <cell r="AN8">
            <v>2.3199999999999998</v>
          </cell>
          <cell r="AO8">
            <v>2.3199999999999998</v>
          </cell>
          <cell r="AP8">
            <v>2.3199999999999998</v>
          </cell>
          <cell r="AQ8">
            <v>2.33</v>
          </cell>
          <cell r="AR8">
            <v>2.33</v>
          </cell>
          <cell r="AS8">
            <v>2.33</v>
          </cell>
          <cell r="AT8">
            <v>2.33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</row>
        <row r="9">
          <cell r="A9" t="str">
            <v>1-1140</v>
          </cell>
          <cell r="B9" t="str">
            <v>Diamond Reserve Account</v>
          </cell>
          <cell r="C9">
            <v>1</v>
          </cell>
          <cell r="D9">
            <v>1140</v>
          </cell>
          <cell r="F9">
            <v>0</v>
          </cell>
          <cell r="H9">
            <v>0</v>
          </cell>
          <cell r="I9">
            <v>792.39</v>
          </cell>
          <cell r="J9">
            <v>792.39</v>
          </cell>
          <cell r="L9">
            <v>0</v>
          </cell>
          <cell r="N9">
            <v>0</v>
          </cell>
          <cell r="O9">
            <v>792.73</v>
          </cell>
          <cell r="P9">
            <v>792.73</v>
          </cell>
          <cell r="Q9">
            <v>792.73</v>
          </cell>
          <cell r="R9">
            <v>792.73</v>
          </cell>
          <cell r="S9">
            <v>792.73</v>
          </cell>
          <cell r="T9">
            <v>792.73</v>
          </cell>
          <cell r="U9">
            <v>792.73</v>
          </cell>
          <cell r="V9">
            <v>792.73</v>
          </cell>
          <cell r="W9">
            <v>1002340.9</v>
          </cell>
          <cell r="X9">
            <v>1002340.9</v>
          </cell>
          <cell r="Y9">
            <v>1004610.58</v>
          </cell>
          <cell r="Z9">
            <v>1004610.58</v>
          </cell>
          <cell r="AA9">
            <v>757121</v>
          </cell>
          <cell r="AB9">
            <v>757121</v>
          </cell>
          <cell r="AC9">
            <v>757874.38</v>
          </cell>
          <cell r="AD9">
            <v>757874.38</v>
          </cell>
          <cell r="AE9">
            <v>1509999.81</v>
          </cell>
          <cell r="AF9">
            <v>1509999.81</v>
          </cell>
          <cell r="AG9">
            <v>9103.02</v>
          </cell>
          <cell r="AH9">
            <v>9103.02</v>
          </cell>
          <cell r="AI9">
            <v>9504.85</v>
          </cell>
          <cell r="AJ9">
            <v>9504.85</v>
          </cell>
          <cell r="AK9">
            <v>9506.93</v>
          </cell>
          <cell r="AL9">
            <v>9506.93</v>
          </cell>
          <cell r="AM9">
            <v>9507.82</v>
          </cell>
          <cell r="AN9">
            <v>9507.82</v>
          </cell>
          <cell r="AO9">
            <v>9508.5499999999993</v>
          </cell>
          <cell r="AP9">
            <v>9508.5499999999993</v>
          </cell>
          <cell r="AQ9">
            <v>9509.36</v>
          </cell>
          <cell r="AR9">
            <v>9509.36</v>
          </cell>
          <cell r="AS9">
            <v>9510.14</v>
          </cell>
          <cell r="AT9">
            <v>9510.14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</row>
        <row r="10">
          <cell r="A10" t="str">
            <v>1-1150</v>
          </cell>
          <cell r="B10" t="str">
            <v>Canadian Dollar Account</v>
          </cell>
          <cell r="C10">
            <v>1</v>
          </cell>
          <cell r="D10">
            <v>1150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L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336364.44</v>
          </cell>
          <cell r="AL10">
            <v>336364.44</v>
          </cell>
          <cell r="AM10">
            <v>0</v>
          </cell>
          <cell r="AN10">
            <v>0</v>
          </cell>
          <cell r="AO10">
            <v>495000</v>
          </cell>
          <cell r="AP10">
            <v>495000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</row>
        <row r="11">
          <cell r="A11" t="str">
            <v>1-1210</v>
          </cell>
          <cell r="B11" t="str">
            <v>Short term investments</v>
          </cell>
          <cell r="C11">
            <v>1</v>
          </cell>
          <cell r="D11">
            <v>1210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</row>
        <row r="12">
          <cell r="A12" t="str">
            <v>1-1220</v>
          </cell>
          <cell r="B12" t="str">
            <v>Short Term Investments US$</v>
          </cell>
          <cell r="C12">
            <v>1</v>
          </cell>
          <cell r="D12">
            <v>1220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1-1310</v>
          </cell>
          <cell r="B13" t="str">
            <v>Accounts Receivable Trade</v>
          </cell>
          <cell r="C13">
            <v>1</v>
          </cell>
          <cell r="D13">
            <v>1310</v>
          </cell>
          <cell r="F13">
            <v>0</v>
          </cell>
          <cell r="H13">
            <v>0</v>
          </cell>
          <cell r="I13">
            <v>1767089.91</v>
          </cell>
          <cell r="J13">
            <v>1767089.91</v>
          </cell>
          <cell r="L13">
            <v>0</v>
          </cell>
          <cell r="N13">
            <v>0</v>
          </cell>
          <cell r="O13">
            <v>1434866.95</v>
          </cell>
          <cell r="P13">
            <v>1434866.95</v>
          </cell>
          <cell r="Q13">
            <v>1180661.48</v>
          </cell>
          <cell r="R13">
            <v>1180661.48</v>
          </cell>
          <cell r="S13">
            <v>3154616.91</v>
          </cell>
          <cell r="T13">
            <v>3154616.91</v>
          </cell>
          <cell r="U13">
            <v>1180431.98</v>
          </cell>
          <cell r="V13">
            <v>1180431.98</v>
          </cell>
          <cell r="W13">
            <v>801780.04</v>
          </cell>
          <cell r="X13">
            <v>801780.04</v>
          </cell>
          <cell r="Y13">
            <v>1200117.28</v>
          </cell>
          <cell r="Z13">
            <v>1200117.28</v>
          </cell>
          <cell r="AA13">
            <v>1184443</v>
          </cell>
          <cell r="AB13">
            <v>1184443</v>
          </cell>
          <cell r="AC13">
            <v>2129275.84</v>
          </cell>
          <cell r="AD13">
            <v>2129275.84</v>
          </cell>
          <cell r="AE13">
            <v>1266740.43</v>
          </cell>
          <cell r="AF13">
            <v>1266740.43</v>
          </cell>
          <cell r="AG13">
            <v>1024321.25</v>
          </cell>
          <cell r="AH13">
            <v>1024321.25</v>
          </cell>
          <cell r="AI13">
            <v>1198839.97</v>
          </cell>
          <cell r="AJ13">
            <v>1198839.97</v>
          </cell>
          <cell r="AK13">
            <v>2004506.94</v>
          </cell>
          <cell r="AL13">
            <v>2004506.94</v>
          </cell>
          <cell r="AM13">
            <v>807599.08</v>
          </cell>
          <cell r="AN13">
            <v>807599.08</v>
          </cell>
          <cell r="AO13">
            <v>1589763.85</v>
          </cell>
          <cell r="AP13">
            <v>1589763.85</v>
          </cell>
          <cell r="AQ13">
            <v>1169535.6399999999</v>
          </cell>
          <cell r="AR13">
            <v>1169535.6399999999</v>
          </cell>
          <cell r="AS13">
            <v>1556092.83</v>
          </cell>
          <cell r="AT13">
            <v>1556092.83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</row>
        <row r="14">
          <cell r="A14" t="str">
            <v>1-1311</v>
          </cell>
          <cell r="B14" t="str">
            <v>Other Debtors</v>
          </cell>
          <cell r="C14">
            <v>1</v>
          </cell>
          <cell r="D14">
            <v>1311</v>
          </cell>
          <cell r="F14">
            <v>0</v>
          </cell>
          <cell r="H14">
            <v>0</v>
          </cell>
          <cell r="I14">
            <v>1723799.5</v>
          </cell>
          <cell r="J14">
            <v>1723799.5</v>
          </cell>
          <cell r="L14">
            <v>0</v>
          </cell>
          <cell r="N14">
            <v>0</v>
          </cell>
          <cell r="O14">
            <v>1014255</v>
          </cell>
          <cell r="P14">
            <v>1014255</v>
          </cell>
          <cell r="Q14">
            <v>1621073</v>
          </cell>
          <cell r="R14">
            <v>1621073</v>
          </cell>
          <cell r="S14">
            <v>938741.17</v>
          </cell>
          <cell r="T14">
            <v>938741.17</v>
          </cell>
          <cell r="U14">
            <v>1246979.8400000001</v>
          </cell>
          <cell r="V14">
            <v>1246979.8400000001</v>
          </cell>
          <cell r="W14">
            <v>1287661.8400000001</v>
          </cell>
          <cell r="X14">
            <v>1287661.8400000001</v>
          </cell>
          <cell r="Y14">
            <v>912207.59</v>
          </cell>
          <cell r="Z14">
            <v>912207.59</v>
          </cell>
          <cell r="AA14">
            <v>1256784</v>
          </cell>
          <cell r="AB14">
            <v>1256784</v>
          </cell>
          <cell r="AC14">
            <v>135420.72</v>
          </cell>
          <cell r="AD14">
            <v>135420.72</v>
          </cell>
          <cell r="AE14">
            <v>159322.22</v>
          </cell>
          <cell r="AF14">
            <v>159322.22</v>
          </cell>
          <cell r="AG14">
            <v>1444701.05</v>
          </cell>
          <cell r="AH14">
            <v>1444701.05</v>
          </cell>
          <cell r="AI14">
            <v>619159.12</v>
          </cell>
          <cell r="AJ14">
            <v>619159.12</v>
          </cell>
          <cell r="AK14">
            <v>191232.02</v>
          </cell>
          <cell r="AL14">
            <v>191232.02</v>
          </cell>
          <cell r="AM14">
            <v>1688235.11</v>
          </cell>
          <cell r="AN14">
            <v>1688235.11</v>
          </cell>
          <cell r="AO14">
            <v>1062727.1200000001</v>
          </cell>
          <cell r="AP14">
            <v>1062727.1200000001</v>
          </cell>
          <cell r="AQ14">
            <v>1598583.78</v>
          </cell>
          <cell r="AR14">
            <v>1598583.78</v>
          </cell>
          <cell r="AS14">
            <v>1564374.66</v>
          </cell>
          <cell r="AT14">
            <v>1564374.66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</row>
        <row r="15">
          <cell r="A15" t="str">
            <v>1-1315</v>
          </cell>
          <cell r="B15" t="str">
            <v>Provision for A/Cs Receivable</v>
          </cell>
          <cell r="C15">
            <v>1</v>
          </cell>
          <cell r="D15">
            <v>1315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</row>
        <row r="16">
          <cell r="A16" t="str">
            <v>1-1320</v>
          </cell>
          <cell r="B16" t="str">
            <v>Euro Accounts Receivable Trade</v>
          </cell>
          <cell r="C16">
            <v>1</v>
          </cell>
          <cell r="D16">
            <v>1320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1-1330</v>
          </cell>
          <cell r="B17" t="str">
            <v>Long Term Receivables</v>
          </cell>
          <cell r="C17">
            <v>1</v>
          </cell>
          <cell r="D17">
            <v>1330</v>
          </cell>
          <cell r="F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</row>
        <row r="18">
          <cell r="A18" t="str">
            <v>1-1400</v>
          </cell>
          <cell r="B18" t="str">
            <v>Lynx debtor</v>
          </cell>
          <cell r="C18">
            <v>1</v>
          </cell>
          <cell r="D18">
            <v>1400</v>
          </cell>
          <cell r="F18">
            <v>0</v>
          </cell>
          <cell r="H18">
            <v>0</v>
          </cell>
          <cell r="I18">
            <v>38990.839999999997</v>
          </cell>
          <cell r="J18">
            <v>38990.839999999997</v>
          </cell>
          <cell r="L18">
            <v>0</v>
          </cell>
          <cell r="N18">
            <v>0</v>
          </cell>
          <cell r="O18">
            <v>19495.46</v>
          </cell>
          <cell r="P18">
            <v>19495.46</v>
          </cell>
          <cell r="Q18">
            <v>12997.01</v>
          </cell>
          <cell r="R18">
            <v>12997.01</v>
          </cell>
          <cell r="S18">
            <v>6498.55</v>
          </cell>
          <cell r="T18">
            <v>6498.55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1-1430</v>
          </cell>
          <cell r="B19" t="str">
            <v>Due from Employees</v>
          </cell>
          <cell r="C19">
            <v>1</v>
          </cell>
          <cell r="D19">
            <v>1430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</row>
        <row r="20">
          <cell r="A20" t="str">
            <v>1-1440</v>
          </cell>
          <cell r="B20" t="str">
            <v>Due from Shareholders</v>
          </cell>
          <cell r="C20">
            <v>1</v>
          </cell>
          <cell r="D20">
            <v>1440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</row>
        <row r="21">
          <cell r="A21" t="str">
            <v>1-1530</v>
          </cell>
          <cell r="B21" t="str">
            <v>Inter Company CDA Wires</v>
          </cell>
          <cell r="C21">
            <v>1</v>
          </cell>
          <cell r="D21">
            <v>1530</v>
          </cell>
          <cell r="F21">
            <v>0</v>
          </cell>
          <cell r="H21">
            <v>0</v>
          </cell>
          <cell r="I21">
            <v>-2838001.91</v>
          </cell>
          <cell r="J21">
            <v>-2838001.91</v>
          </cell>
          <cell r="L21">
            <v>0</v>
          </cell>
          <cell r="N21">
            <v>0</v>
          </cell>
          <cell r="O21">
            <v>-3506018.33</v>
          </cell>
          <cell r="P21">
            <v>-3506018.33</v>
          </cell>
          <cell r="Q21">
            <v>-3506018.33</v>
          </cell>
          <cell r="R21">
            <v>-3506018.33</v>
          </cell>
          <cell r="S21">
            <v>-3506018.33</v>
          </cell>
          <cell r="T21">
            <v>-3506018.33</v>
          </cell>
          <cell r="U21">
            <v>-3465407.33</v>
          </cell>
          <cell r="V21">
            <v>-3465407.33</v>
          </cell>
          <cell r="W21">
            <v>-3465407.33</v>
          </cell>
          <cell r="X21">
            <v>-3465407.33</v>
          </cell>
          <cell r="Y21">
            <v>-3465407.33</v>
          </cell>
          <cell r="Z21">
            <v>-3465407.33</v>
          </cell>
          <cell r="AA21">
            <v>-3465408</v>
          </cell>
          <cell r="AB21">
            <v>-3465408</v>
          </cell>
          <cell r="AC21">
            <v>-3242571.67</v>
          </cell>
          <cell r="AD21">
            <v>-3242571.67</v>
          </cell>
          <cell r="AE21">
            <v>-3242571.67</v>
          </cell>
          <cell r="AF21">
            <v>-3242571.67</v>
          </cell>
          <cell r="AG21">
            <v>-3294659.86</v>
          </cell>
          <cell r="AH21">
            <v>-3294659.86</v>
          </cell>
          <cell r="AI21">
            <v>-3294659.86</v>
          </cell>
          <cell r="AJ21">
            <v>-3294659.86</v>
          </cell>
          <cell r="AK21">
            <v>-3300871.85</v>
          </cell>
          <cell r="AL21">
            <v>-3300871.85</v>
          </cell>
          <cell r="AM21">
            <v>-3009453.21</v>
          </cell>
          <cell r="AN21">
            <v>-3009453.21</v>
          </cell>
          <cell r="AO21">
            <v>-2849128.41</v>
          </cell>
          <cell r="AP21">
            <v>-2849128.41</v>
          </cell>
          <cell r="AQ21">
            <v>-2347441.19</v>
          </cell>
          <cell r="AR21">
            <v>-2347441.19</v>
          </cell>
          <cell r="AS21">
            <v>-2820387.18</v>
          </cell>
          <cell r="AT21">
            <v>-2820387.18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</row>
        <row r="22">
          <cell r="A22" t="str">
            <v>1-1535</v>
          </cell>
          <cell r="B22" t="str">
            <v>Inter Company CDA Royalties</v>
          </cell>
          <cell r="C22">
            <v>1</v>
          </cell>
          <cell r="D22">
            <v>1535</v>
          </cell>
          <cell r="F22">
            <v>0</v>
          </cell>
          <cell r="H22">
            <v>0</v>
          </cell>
          <cell r="I22">
            <v>-72613</v>
          </cell>
          <cell r="J22">
            <v>-72613</v>
          </cell>
          <cell r="L22">
            <v>0</v>
          </cell>
          <cell r="N22">
            <v>0</v>
          </cell>
          <cell r="O22">
            <v>-85994</v>
          </cell>
          <cell r="P22">
            <v>-85994</v>
          </cell>
          <cell r="Q22">
            <v>-85994</v>
          </cell>
          <cell r="R22">
            <v>-85994</v>
          </cell>
          <cell r="S22">
            <v>-106879</v>
          </cell>
          <cell r="T22">
            <v>-106879</v>
          </cell>
          <cell r="U22">
            <v>-118417.18</v>
          </cell>
          <cell r="V22">
            <v>-118417.18</v>
          </cell>
          <cell r="W22">
            <v>-132735.07</v>
          </cell>
          <cell r="X22">
            <v>-132735.07</v>
          </cell>
          <cell r="Y22">
            <v>-140471.63</v>
          </cell>
          <cell r="Z22">
            <v>-140471.63</v>
          </cell>
          <cell r="AA22">
            <v>-133847</v>
          </cell>
          <cell r="AB22">
            <v>-133847</v>
          </cell>
          <cell r="AC22">
            <v>-135002.35999999999</v>
          </cell>
          <cell r="AD22">
            <v>-135002.35999999999</v>
          </cell>
          <cell r="AE22">
            <v>-146874.94</v>
          </cell>
          <cell r="AF22">
            <v>-146874.94</v>
          </cell>
          <cell r="AG22">
            <v>-160693.74</v>
          </cell>
          <cell r="AH22">
            <v>-160693.74</v>
          </cell>
          <cell r="AI22">
            <v>-173584.18</v>
          </cell>
          <cell r="AJ22">
            <v>-173584.18</v>
          </cell>
          <cell r="AK22">
            <v>-187615.76</v>
          </cell>
          <cell r="AL22">
            <v>-187615.76</v>
          </cell>
          <cell r="AM22">
            <v>-64140.3</v>
          </cell>
          <cell r="AN22">
            <v>-64140.3</v>
          </cell>
          <cell r="AO22">
            <v>-238882.36</v>
          </cell>
          <cell r="AP22">
            <v>-238882.36</v>
          </cell>
          <cell r="AQ22">
            <v>-253732.58</v>
          </cell>
          <cell r="AR22">
            <v>-253732.58</v>
          </cell>
          <cell r="AS22">
            <v>6840.03</v>
          </cell>
          <cell r="AT22">
            <v>6840.03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1-1540</v>
          </cell>
          <cell r="B23" t="str">
            <v>Sand - Germany</v>
          </cell>
          <cell r="C23">
            <v>1</v>
          </cell>
          <cell r="D23">
            <v>1540</v>
          </cell>
          <cell r="F23">
            <v>0</v>
          </cell>
          <cell r="H23">
            <v>0</v>
          </cell>
          <cell r="I23">
            <v>338604.3</v>
          </cell>
          <cell r="J23">
            <v>338604.3</v>
          </cell>
          <cell r="L23">
            <v>0</v>
          </cell>
          <cell r="N23">
            <v>0</v>
          </cell>
          <cell r="O23">
            <v>617824.99</v>
          </cell>
          <cell r="P23">
            <v>617824.99</v>
          </cell>
          <cell r="Q23">
            <v>617824.99</v>
          </cell>
          <cell r="R23">
            <v>617824.99</v>
          </cell>
          <cell r="S23">
            <v>710849.64</v>
          </cell>
          <cell r="T23">
            <v>710849.64</v>
          </cell>
          <cell r="U23">
            <v>713215.64</v>
          </cell>
          <cell r="V23">
            <v>713215.64</v>
          </cell>
          <cell r="W23">
            <v>876867.4</v>
          </cell>
          <cell r="X23">
            <v>876867.4</v>
          </cell>
          <cell r="Y23">
            <v>876867.4</v>
          </cell>
          <cell r="Z23">
            <v>876867.4</v>
          </cell>
          <cell r="AA23">
            <v>941287</v>
          </cell>
          <cell r="AB23">
            <v>941287</v>
          </cell>
          <cell r="AC23">
            <v>1067775.1599999999</v>
          </cell>
          <cell r="AD23">
            <v>1067775.1599999999</v>
          </cell>
          <cell r="AE23">
            <v>1083684.18</v>
          </cell>
          <cell r="AF23">
            <v>1083684.18</v>
          </cell>
          <cell r="AG23">
            <v>1126358.78</v>
          </cell>
          <cell r="AH23">
            <v>1126358.78</v>
          </cell>
          <cell r="AI23">
            <v>1171413.75</v>
          </cell>
          <cell r="AJ23">
            <v>1171413.75</v>
          </cell>
          <cell r="AK23">
            <v>1187501.27</v>
          </cell>
          <cell r="AL23">
            <v>1187501.27</v>
          </cell>
          <cell r="AM23">
            <v>1238506.6000000001</v>
          </cell>
          <cell r="AN23">
            <v>1238506.6000000001</v>
          </cell>
          <cell r="AO23">
            <v>1245191.0900000001</v>
          </cell>
          <cell r="AP23">
            <v>1245191.0900000001</v>
          </cell>
          <cell r="AQ23">
            <v>1245191.0900000001</v>
          </cell>
          <cell r="AR23">
            <v>1245191.0900000001</v>
          </cell>
          <cell r="AS23">
            <v>1245191.0900000001</v>
          </cell>
          <cell r="AT23">
            <v>1245191.0900000001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</row>
        <row r="24">
          <cell r="A24" t="str">
            <v>1-1550</v>
          </cell>
          <cell r="B24" t="str">
            <v>French Intercompany account (P&amp;L)</v>
          </cell>
          <cell r="C24">
            <v>1</v>
          </cell>
          <cell r="D24">
            <v>1550</v>
          </cell>
          <cell r="F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1-1560</v>
          </cell>
          <cell r="B25" t="str">
            <v>Inter Company Sand UK 2</v>
          </cell>
          <cell r="C25">
            <v>1</v>
          </cell>
          <cell r="D25">
            <v>1560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38881.57</v>
          </cell>
          <cell r="AR25">
            <v>38881.57</v>
          </cell>
          <cell r="AS25">
            <v>-314112.43</v>
          </cell>
          <cell r="AT25">
            <v>-314112.43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1-1580</v>
          </cell>
          <cell r="B26" t="str">
            <v>Inter Company LLC</v>
          </cell>
          <cell r="C26">
            <v>1</v>
          </cell>
          <cell r="D26">
            <v>1580</v>
          </cell>
          <cell r="F26">
            <v>0</v>
          </cell>
          <cell r="H26">
            <v>0</v>
          </cell>
          <cell r="I26">
            <v>-913064.23</v>
          </cell>
          <cell r="J26">
            <v>-913064.23</v>
          </cell>
          <cell r="L26">
            <v>0</v>
          </cell>
          <cell r="N26">
            <v>0</v>
          </cell>
          <cell r="O26">
            <v>-913064.23</v>
          </cell>
          <cell r="P26">
            <v>-913064.23</v>
          </cell>
          <cell r="Q26">
            <v>-913064.23</v>
          </cell>
          <cell r="R26">
            <v>-913064.23</v>
          </cell>
          <cell r="S26">
            <v>-913064.23</v>
          </cell>
          <cell r="T26">
            <v>-913064.23</v>
          </cell>
          <cell r="U26">
            <v>-913064.23</v>
          </cell>
          <cell r="V26">
            <v>-913064.23</v>
          </cell>
          <cell r="W26">
            <v>-913064.23</v>
          </cell>
          <cell r="X26">
            <v>-913064.23</v>
          </cell>
          <cell r="Y26">
            <v>-913064.23</v>
          </cell>
          <cell r="Z26">
            <v>-913064.23</v>
          </cell>
          <cell r="AA26">
            <v>-913064</v>
          </cell>
          <cell r="AB26">
            <v>-913064</v>
          </cell>
          <cell r="AC26">
            <v>-0.23</v>
          </cell>
          <cell r="AD26">
            <v>-0.23</v>
          </cell>
          <cell r="AE26">
            <v>-0.23</v>
          </cell>
          <cell r="AF26">
            <v>-0.23</v>
          </cell>
          <cell r="AG26">
            <v>-0.23</v>
          </cell>
          <cell r="AH26">
            <v>-0.23</v>
          </cell>
          <cell r="AI26">
            <v>-0.23</v>
          </cell>
          <cell r="AJ26">
            <v>-0.23</v>
          </cell>
          <cell r="AK26">
            <v>-0.23</v>
          </cell>
          <cell r="AL26">
            <v>-0.23</v>
          </cell>
          <cell r="AM26">
            <v>-0.23</v>
          </cell>
          <cell r="AN26">
            <v>-0.23</v>
          </cell>
          <cell r="AO26">
            <v>-0.23</v>
          </cell>
          <cell r="AP26">
            <v>-0.23</v>
          </cell>
          <cell r="AQ26">
            <v>-0.23</v>
          </cell>
          <cell r="AR26">
            <v>-0.23</v>
          </cell>
          <cell r="AS26">
            <v>-0.23</v>
          </cell>
          <cell r="AT26">
            <v>-0.23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</row>
        <row r="27">
          <cell r="A27" t="str">
            <v>1-1590</v>
          </cell>
          <cell r="B27" t="str">
            <v>Inter Company Ireland</v>
          </cell>
          <cell r="C27">
            <v>1</v>
          </cell>
          <cell r="D27">
            <v>1590</v>
          </cell>
          <cell r="F27">
            <v>0</v>
          </cell>
          <cell r="H27">
            <v>0</v>
          </cell>
          <cell r="I27">
            <v>-584693.31999999995</v>
          </cell>
          <cell r="J27">
            <v>-584693.31999999995</v>
          </cell>
          <cell r="L27">
            <v>0</v>
          </cell>
          <cell r="N27">
            <v>0</v>
          </cell>
          <cell r="O27">
            <v>-670598.31999999995</v>
          </cell>
          <cell r="P27">
            <v>-670598.31999999995</v>
          </cell>
          <cell r="Q27">
            <v>-670598.31999999995</v>
          </cell>
          <cell r="R27">
            <v>-670598.31999999995</v>
          </cell>
          <cell r="S27">
            <v>-1051542.32</v>
          </cell>
          <cell r="T27">
            <v>-1051542.32</v>
          </cell>
          <cell r="U27">
            <v>-1139995.2</v>
          </cell>
          <cell r="V27">
            <v>-1139995.2</v>
          </cell>
          <cell r="W27">
            <v>-1150733.6200000001</v>
          </cell>
          <cell r="X27">
            <v>-1150733.6200000001</v>
          </cell>
          <cell r="Y27">
            <v>-1156536.04</v>
          </cell>
          <cell r="Z27">
            <v>-1156536.04</v>
          </cell>
          <cell r="AA27">
            <v>-1264910</v>
          </cell>
          <cell r="AB27">
            <v>-1264910</v>
          </cell>
          <cell r="AC27">
            <v>-1291635.77</v>
          </cell>
          <cell r="AD27">
            <v>-1291635.77</v>
          </cell>
          <cell r="AE27">
            <v>-1303295.4099999999</v>
          </cell>
          <cell r="AF27">
            <v>-1303295.4099999999</v>
          </cell>
          <cell r="AG27">
            <v>-1321420.7</v>
          </cell>
          <cell r="AH27">
            <v>-1321420.7</v>
          </cell>
          <cell r="AI27">
            <v>-1331088.53</v>
          </cell>
          <cell r="AJ27">
            <v>-1331088.53</v>
          </cell>
          <cell r="AK27">
            <v>-1474745.91</v>
          </cell>
          <cell r="AL27">
            <v>-1474745.91</v>
          </cell>
          <cell r="AM27">
            <v>-1576154.61</v>
          </cell>
          <cell r="AN27">
            <v>-1576154.61</v>
          </cell>
          <cell r="AO27">
            <v>-1607183.3600000001</v>
          </cell>
          <cell r="AP27">
            <v>-1607183.3600000001</v>
          </cell>
          <cell r="AQ27">
            <v>-1617400.67</v>
          </cell>
          <cell r="AR27">
            <v>-1617400.67</v>
          </cell>
          <cell r="AS27">
            <v>-1261260.46</v>
          </cell>
          <cell r="AT27">
            <v>-1261260.46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1-1710</v>
          </cell>
          <cell r="B28" t="str">
            <v>Computer H/W Inventory</v>
          </cell>
          <cell r="C28">
            <v>1</v>
          </cell>
          <cell r="D28">
            <v>1710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56121</v>
          </cell>
          <cell r="AB28">
            <v>56121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1-1720</v>
          </cell>
          <cell r="B29" t="str">
            <v>Other Hardware Inventory</v>
          </cell>
          <cell r="C29">
            <v>1</v>
          </cell>
          <cell r="D29">
            <v>1720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</row>
        <row r="30">
          <cell r="A30" t="str">
            <v>1-1730</v>
          </cell>
          <cell r="B30" t="str">
            <v>Equipment Work in Progress</v>
          </cell>
          <cell r="C30">
            <v>1</v>
          </cell>
          <cell r="D30">
            <v>1730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1-1760</v>
          </cell>
          <cell r="B31" t="str">
            <v>Other Software Inventory</v>
          </cell>
          <cell r="C31">
            <v>1</v>
          </cell>
          <cell r="D31">
            <v>1760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2">
          <cell r="A32" t="str">
            <v>1-1810</v>
          </cell>
          <cell r="B32" t="str">
            <v>Pre Paid Insurance</v>
          </cell>
          <cell r="C32">
            <v>1</v>
          </cell>
          <cell r="D32">
            <v>1810</v>
          </cell>
          <cell r="F32">
            <v>0</v>
          </cell>
          <cell r="H32">
            <v>0</v>
          </cell>
          <cell r="I32">
            <v>9521.75</v>
          </cell>
          <cell r="J32">
            <v>9521.75</v>
          </cell>
          <cell r="L32">
            <v>0</v>
          </cell>
          <cell r="N32">
            <v>0</v>
          </cell>
          <cell r="O32">
            <v>24493.97</v>
          </cell>
          <cell r="P32">
            <v>24493.97</v>
          </cell>
          <cell r="Q32">
            <v>22453.31</v>
          </cell>
          <cell r="R32">
            <v>22453.31</v>
          </cell>
          <cell r="S32">
            <v>20412.150000000001</v>
          </cell>
          <cell r="T32">
            <v>20412.150000000001</v>
          </cell>
          <cell r="U32">
            <v>18370.98</v>
          </cell>
          <cell r="V32">
            <v>18370.98</v>
          </cell>
          <cell r="W32">
            <v>16329.79</v>
          </cell>
          <cell r="X32">
            <v>16329.79</v>
          </cell>
          <cell r="Y32">
            <v>14288.68</v>
          </cell>
          <cell r="Z32">
            <v>14288.68</v>
          </cell>
          <cell r="AA32">
            <v>13665</v>
          </cell>
          <cell r="AB32">
            <v>13665</v>
          </cell>
          <cell r="AC32">
            <v>11341.18</v>
          </cell>
          <cell r="AD32">
            <v>11341.18</v>
          </cell>
          <cell r="AE32">
            <v>9434.57</v>
          </cell>
          <cell r="AF32">
            <v>9434.57</v>
          </cell>
          <cell r="AG32">
            <v>7702.95</v>
          </cell>
          <cell r="AH32">
            <v>7702.95</v>
          </cell>
          <cell r="AI32">
            <v>5135.46</v>
          </cell>
          <cell r="AJ32">
            <v>5135.46</v>
          </cell>
          <cell r="AK32">
            <v>2567.9699999999998</v>
          </cell>
          <cell r="AL32">
            <v>2567.9699999999998</v>
          </cell>
          <cell r="AM32">
            <v>25969.16</v>
          </cell>
          <cell r="AN32">
            <v>25969.16</v>
          </cell>
          <cell r="AO32">
            <v>23805.1</v>
          </cell>
          <cell r="AP32">
            <v>23805.1</v>
          </cell>
          <cell r="AQ32">
            <v>8682.06</v>
          </cell>
          <cell r="AR32">
            <v>8682.06</v>
          </cell>
          <cell r="AS32">
            <v>8977.49</v>
          </cell>
          <cell r="AT32">
            <v>8977.49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</row>
        <row r="33">
          <cell r="A33" t="str">
            <v>1-1811</v>
          </cell>
          <cell r="B33" t="str">
            <v>Prepaid Health expenses</v>
          </cell>
          <cell r="C33">
            <v>1</v>
          </cell>
          <cell r="D33">
            <v>1811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21640.57</v>
          </cell>
          <cell r="AR33">
            <v>21640.57</v>
          </cell>
          <cell r="AS33">
            <v>22360.31</v>
          </cell>
          <cell r="AT33">
            <v>22360.31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</row>
        <row r="34">
          <cell r="A34" t="str">
            <v>1-1815</v>
          </cell>
          <cell r="B34" t="str">
            <v>Pre Paid Leasing</v>
          </cell>
          <cell r="C34">
            <v>1</v>
          </cell>
          <cell r="D34">
            <v>1815</v>
          </cell>
          <cell r="F34">
            <v>0</v>
          </cell>
          <cell r="H34">
            <v>0</v>
          </cell>
          <cell r="I34">
            <v>30237.13</v>
          </cell>
          <cell r="J34">
            <v>30237.13</v>
          </cell>
          <cell r="L34">
            <v>0</v>
          </cell>
          <cell r="N34">
            <v>0</v>
          </cell>
          <cell r="O34">
            <v>30237.13</v>
          </cell>
          <cell r="P34">
            <v>30237.13</v>
          </cell>
          <cell r="Q34">
            <v>30237.13</v>
          </cell>
          <cell r="R34">
            <v>30237.13</v>
          </cell>
          <cell r="S34">
            <v>30237.13</v>
          </cell>
          <cell r="T34">
            <v>30237.13</v>
          </cell>
          <cell r="U34">
            <v>30237.13</v>
          </cell>
          <cell r="V34">
            <v>30237.13</v>
          </cell>
          <cell r="W34">
            <v>26429.94</v>
          </cell>
          <cell r="X34">
            <v>26429.94</v>
          </cell>
          <cell r="Y34">
            <v>22605.64</v>
          </cell>
          <cell r="Z34">
            <v>22605.64</v>
          </cell>
          <cell r="AA34">
            <v>17350</v>
          </cell>
          <cell r="AB34">
            <v>17350</v>
          </cell>
          <cell r="AC34">
            <v>15919.53</v>
          </cell>
          <cell r="AD34">
            <v>15919.53</v>
          </cell>
          <cell r="AE34">
            <v>14488.62</v>
          </cell>
          <cell r="AF34">
            <v>14488.62</v>
          </cell>
          <cell r="AG34">
            <v>13057.67</v>
          </cell>
          <cell r="AH34">
            <v>13057.67</v>
          </cell>
          <cell r="AI34">
            <v>10959.59</v>
          </cell>
          <cell r="AJ34">
            <v>10959.59</v>
          </cell>
          <cell r="AK34">
            <v>8861.51</v>
          </cell>
          <cell r="AL34">
            <v>8861.51</v>
          </cell>
          <cell r="AM34">
            <v>8160.11</v>
          </cell>
          <cell r="AN34">
            <v>8160.11</v>
          </cell>
          <cell r="AO34">
            <v>7458.71</v>
          </cell>
          <cell r="AP34">
            <v>7458.71</v>
          </cell>
          <cell r="AQ34">
            <v>6757.32</v>
          </cell>
          <cell r="AR34">
            <v>6757.32</v>
          </cell>
          <cell r="AS34">
            <v>4048.98</v>
          </cell>
          <cell r="AT34">
            <v>4048.98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</row>
        <row r="35">
          <cell r="A35" t="str">
            <v>1-1820</v>
          </cell>
          <cell r="B35" t="str">
            <v>Pre Paid Rent</v>
          </cell>
          <cell r="C35">
            <v>1</v>
          </cell>
          <cell r="D35">
            <v>1820</v>
          </cell>
          <cell r="F35">
            <v>0</v>
          </cell>
          <cell r="H35">
            <v>0</v>
          </cell>
          <cell r="I35">
            <v>-7041.99</v>
          </cell>
          <cell r="J35">
            <v>-7041.99</v>
          </cell>
          <cell r="L35">
            <v>0</v>
          </cell>
          <cell r="N35">
            <v>0</v>
          </cell>
          <cell r="O35">
            <v>4694.75</v>
          </cell>
          <cell r="P35">
            <v>4694.75</v>
          </cell>
          <cell r="Q35">
            <v>2347.33</v>
          </cell>
          <cell r="R35">
            <v>2347.33</v>
          </cell>
          <cell r="S35">
            <v>14726.12</v>
          </cell>
          <cell r="T35">
            <v>14726.12</v>
          </cell>
          <cell r="U35">
            <v>10879.52</v>
          </cell>
          <cell r="V35">
            <v>10879.52</v>
          </cell>
          <cell r="W35">
            <v>5023.5</v>
          </cell>
          <cell r="X35">
            <v>5023.5</v>
          </cell>
          <cell r="Y35">
            <v>19573.93</v>
          </cell>
          <cell r="Z35">
            <v>19573.93</v>
          </cell>
          <cell r="AA35">
            <v>16369</v>
          </cell>
          <cell r="AB35">
            <v>16369</v>
          </cell>
          <cell r="AC35">
            <v>10812.55</v>
          </cell>
          <cell r="AD35">
            <v>10812.55</v>
          </cell>
          <cell r="AE35">
            <v>7801.88</v>
          </cell>
          <cell r="AF35">
            <v>7801.88</v>
          </cell>
          <cell r="AG35">
            <v>8410.67</v>
          </cell>
          <cell r="AH35">
            <v>8410.67</v>
          </cell>
          <cell r="AI35">
            <v>9019.4599999999991</v>
          </cell>
          <cell r="AJ35">
            <v>9019.4599999999991</v>
          </cell>
          <cell r="AK35">
            <v>10431.15</v>
          </cell>
          <cell r="AL35">
            <v>10431.15</v>
          </cell>
          <cell r="AM35">
            <v>10797.84</v>
          </cell>
          <cell r="AN35">
            <v>10797.84</v>
          </cell>
          <cell r="AO35">
            <v>6289.24</v>
          </cell>
          <cell r="AP35">
            <v>6289.24</v>
          </cell>
          <cell r="AQ35">
            <v>6742.02</v>
          </cell>
          <cell r="AR35">
            <v>6742.02</v>
          </cell>
          <cell r="AS35">
            <v>6742.02</v>
          </cell>
          <cell r="AT35">
            <v>6742.02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1-1825</v>
          </cell>
          <cell r="B36" t="str">
            <v>Pre Paid Subscriptions</v>
          </cell>
          <cell r="C36">
            <v>1</v>
          </cell>
          <cell r="D36">
            <v>1825</v>
          </cell>
          <cell r="F36">
            <v>0</v>
          </cell>
          <cell r="H36">
            <v>0</v>
          </cell>
          <cell r="I36">
            <v>250</v>
          </cell>
          <cell r="J36">
            <v>250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330</v>
          </cell>
          <cell r="R36">
            <v>330</v>
          </cell>
          <cell r="S36">
            <v>300</v>
          </cell>
          <cell r="T36">
            <v>300</v>
          </cell>
          <cell r="U36">
            <v>270</v>
          </cell>
          <cell r="V36">
            <v>270</v>
          </cell>
          <cell r="W36">
            <v>240</v>
          </cell>
          <cell r="X36">
            <v>240</v>
          </cell>
          <cell r="Y36">
            <v>1357.5</v>
          </cell>
          <cell r="Z36">
            <v>1357.5</v>
          </cell>
          <cell r="AA36">
            <v>1294</v>
          </cell>
          <cell r="AB36">
            <v>1294</v>
          </cell>
          <cell r="AC36">
            <v>1128.33</v>
          </cell>
          <cell r="AD36">
            <v>1128.33</v>
          </cell>
          <cell r="AE36">
            <v>7649.49</v>
          </cell>
          <cell r="AF36">
            <v>7649.49</v>
          </cell>
          <cell r="AG36">
            <v>6926.14</v>
          </cell>
          <cell r="AH36">
            <v>6926.14</v>
          </cell>
          <cell r="AI36">
            <v>6202.79</v>
          </cell>
          <cell r="AJ36">
            <v>6202.79</v>
          </cell>
          <cell r="AK36">
            <v>5479.44</v>
          </cell>
          <cell r="AL36">
            <v>5479.44</v>
          </cell>
          <cell r="AM36">
            <v>4756.09</v>
          </cell>
          <cell r="AN36">
            <v>4756.09</v>
          </cell>
          <cell r="AO36">
            <v>4062.74</v>
          </cell>
          <cell r="AP36">
            <v>4062.74</v>
          </cell>
          <cell r="AQ36">
            <v>3369.39</v>
          </cell>
          <cell r="AR36">
            <v>3369.39</v>
          </cell>
          <cell r="AS36">
            <v>2803.54</v>
          </cell>
          <cell r="AT36">
            <v>2803.54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</row>
        <row r="37">
          <cell r="A37" t="str">
            <v>1-1830</v>
          </cell>
          <cell r="B37" t="str">
            <v>Pre Paid Market Research</v>
          </cell>
          <cell r="C37">
            <v>1</v>
          </cell>
          <cell r="D37">
            <v>1830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</row>
        <row r="38">
          <cell r="A38" t="str">
            <v>1-1835</v>
          </cell>
          <cell r="B38" t="str">
            <v>Pre Paid Telephone</v>
          </cell>
          <cell r="C38">
            <v>1</v>
          </cell>
          <cell r="D38">
            <v>1835</v>
          </cell>
          <cell r="F38">
            <v>0</v>
          </cell>
          <cell r="H38">
            <v>0</v>
          </cell>
          <cell r="I38">
            <v>2947.5</v>
          </cell>
          <cell r="J38">
            <v>2947.5</v>
          </cell>
          <cell r="L38">
            <v>0</v>
          </cell>
          <cell r="N38">
            <v>0</v>
          </cell>
          <cell r="O38">
            <v>2373.75</v>
          </cell>
          <cell r="P38">
            <v>2373.75</v>
          </cell>
          <cell r="Q38">
            <v>2182.5</v>
          </cell>
          <cell r="R38">
            <v>2182.5</v>
          </cell>
          <cell r="S38">
            <v>791.25</v>
          </cell>
          <cell r="T38">
            <v>791.25</v>
          </cell>
          <cell r="U38">
            <v>400</v>
          </cell>
          <cell r="V38">
            <v>400</v>
          </cell>
          <cell r="W38">
            <v>200</v>
          </cell>
          <cell r="X38">
            <v>200</v>
          </cell>
          <cell r="Y38">
            <v>600</v>
          </cell>
          <cell r="Z38">
            <v>600</v>
          </cell>
          <cell r="AA38">
            <v>400</v>
          </cell>
          <cell r="AB38">
            <v>400</v>
          </cell>
          <cell r="AC38">
            <v>200</v>
          </cell>
          <cell r="AD38">
            <v>200</v>
          </cell>
          <cell r="AE38">
            <v>600</v>
          </cell>
          <cell r="AF38">
            <v>600</v>
          </cell>
          <cell r="AG38">
            <v>400</v>
          </cell>
          <cell r="AH38">
            <v>400</v>
          </cell>
          <cell r="AI38">
            <v>800</v>
          </cell>
          <cell r="AJ38">
            <v>800</v>
          </cell>
          <cell r="AK38">
            <v>600</v>
          </cell>
          <cell r="AL38">
            <v>600</v>
          </cell>
          <cell r="AM38">
            <v>400</v>
          </cell>
          <cell r="AN38">
            <v>400</v>
          </cell>
          <cell r="AO38">
            <v>200</v>
          </cell>
          <cell r="AP38">
            <v>200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</row>
        <row r="39">
          <cell r="A39" t="str">
            <v>1-1836</v>
          </cell>
          <cell r="B39" t="str">
            <v>Prepaid Maintenance</v>
          </cell>
          <cell r="C39">
            <v>1</v>
          </cell>
          <cell r="D39">
            <v>1836</v>
          </cell>
          <cell r="F39">
            <v>0</v>
          </cell>
          <cell r="H39">
            <v>0</v>
          </cell>
          <cell r="I39">
            <v>3463.64</v>
          </cell>
          <cell r="J39">
            <v>3463.64</v>
          </cell>
          <cell r="L39">
            <v>0</v>
          </cell>
          <cell r="N39">
            <v>0</v>
          </cell>
          <cell r="O39">
            <v>2519.0100000000002</v>
          </cell>
          <cell r="P39">
            <v>2519.0100000000002</v>
          </cell>
          <cell r="Q39">
            <v>2204.14</v>
          </cell>
          <cell r="R39">
            <v>2204.14</v>
          </cell>
          <cell r="S39">
            <v>1889.26</v>
          </cell>
          <cell r="T39">
            <v>1889.26</v>
          </cell>
          <cell r="U39">
            <v>1574.39</v>
          </cell>
          <cell r="V39">
            <v>1574.39</v>
          </cell>
          <cell r="W39">
            <v>1259.51</v>
          </cell>
          <cell r="X39">
            <v>1259.51</v>
          </cell>
          <cell r="Y39">
            <v>944.63</v>
          </cell>
          <cell r="Z39">
            <v>944.63</v>
          </cell>
          <cell r="AA39">
            <v>630</v>
          </cell>
          <cell r="AB39">
            <v>630</v>
          </cell>
          <cell r="AC39">
            <v>314.88</v>
          </cell>
          <cell r="AD39">
            <v>314.88</v>
          </cell>
          <cell r="AE39">
            <v>700</v>
          </cell>
          <cell r="AF39">
            <v>700</v>
          </cell>
          <cell r="AG39">
            <v>641.66999999999996</v>
          </cell>
          <cell r="AH39">
            <v>641.66999999999996</v>
          </cell>
          <cell r="AI39">
            <v>3716.67</v>
          </cell>
          <cell r="AJ39">
            <v>3716.67</v>
          </cell>
          <cell r="AK39">
            <v>3345</v>
          </cell>
          <cell r="AL39">
            <v>3345</v>
          </cell>
          <cell r="AM39">
            <v>2973.33</v>
          </cell>
          <cell r="AN39">
            <v>2973.33</v>
          </cell>
          <cell r="AO39">
            <v>2601.66</v>
          </cell>
          <cell r="AP39">
            <v>2601.66</v>
          </cell>
          <cell r="AQ39">
            <v>52901.36</v>
          </cell>
          <cell r="AR39">
            <v>52901.36</v>
          </cell>
          <cell r="AS39">
            <v>93515.57</v>
          </cell>
          <cell r="AT39">
            <v>93515.57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</row>
        <row r="40">
          <cell r="A40" t="str">
            <v>1-1840</v>
          </cell>
          <cell r="B40" t="str">
            <v>Pre Paid - Other</v>
          </cell>
          <cell r="C40">
            <v>1</v>
          </cell>
          <cell r="D40">
            <v>1840</v>
          </cell>
          <cell r="F40">
            <v>0</v>
          </cell>
          <cell r="H40">
            <v>0</v>
          </cell>
          <cell r="I40">
            <v>74.56</v>
          </cell>
          <cell r="J40">
            <v>74.56</v>
          </cell>
          <cell r="L40">
            <v>0</v>
          </cell>
          <cell r="N40">
            <v>0</v>
          </cell>
          <cell r="O40">
            <v>213.24</v>
          </cell>
          <cell r="P40">
            <v>213.24</v>
          </cell>
          <cell r="Q40">
            <v>2985.7</v>
          </cell>
          <cell r="R40">
            <v>2985.7</v>
          </cell>
          <cell r="S40">
            <v>15603.81</v>
          </cell>
          <cell r="T40">
            <v>15603.81</v>
          </cell>
          <cell r="U40">
            <v>14075.8</v>
          </cell>
          <cell r="V40">
            <v>14075.8</v>
          </cell>
          <cell r="W40">
            <v>32401.919999999998</v>
          </cell>
          <cell r="X40">
            <v>32401.919999999998</v>
          </cell>
          <cell r="Y40">
            <v>34335.589999999997</v>
          </cell>
          <cell r="Z40">
            <v>34335.589999999997</v>
          </cell>
          <cell r="AA40">
            <v>42418</v>
          </cell>
          <cell r="AB40">
            <v>42418</v>
          </cell>
          <cell r="AC40">
            <v>54785.37</v>
          </cell>
          <cell r="AD40">
            <v>54785.37</v>
          </cell>
          <cell r="AE40">
            <v>45855.15</v>
          </cell>
          <cell r="AF40">
            <v>45855.15</v>
          </cell>
          <cell r="AG40">
            <v>162672.09</v>
          </cell>
          <cell r="AH40">
            <v>162672.09</v>
          </cell>
          <cell r="AI40">
            <v>163713.38</v>
          </cell>
          <cell r="AJ40">
            <v>163713.38</v>
          </cell>
          <cell r="AK40">
            <v>116456.84</v>
          </cell>
          <cell r="AL40">
            <v>116456.84</v>
          </cell>
          <cell r="AM40">
            <v>105191.29</v>
          </cell>
          <cell r="AN40">
            <v>105191.29</v>
          </cell>
          <cell r="AO40">
            <v>237438.04</v>
          </cell>
          <cell r="AP40">
            <v>237438.04</v>
          </cell>
          <cell r="AQ40">
            <v>110190.21</v>
          </cell>
          <cell r="AR40">
            <v>110190.21</v>
          </cell>
          <cell r="AS40">
            <v>92930.51</v>
          </cell>
          <cell r="AT40">
            <v>92930.51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1-1845</v>
          </cell>
          <cell r="B41" t="str">
            <v>Pre Paid Salaries</v>
          </cell>
          <cell r="C41">
            <v>1</v>
          </cell>
          <cell r="D41">
            <v>1845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1124.45</v>
          </cell>
          <cell r="X41">
            <v>1124.45</v>
          </cell>
          <cell r="Y41">
            <v>2846.02</v>
          </cell>
          <cell r="Z41">
            <v>2846.02</v>
          </cell>
          <cell r="AA41">
            <v>5262</v>
          </cell>
          <cell r="AB41">
            <v>5262</v>
          </cell>
          <cell r="AC41">
            <v>5679.85</v>
          </cell>
          <cell r="AD41">
            <v>5679.85</v>
          </cell>
          <cell r="AE41">
            <v>7974.17</v>
          </cell>
          <cell r="AF41">
            <v>7974.17</v>
          </cell>
          <cell r="AG41">
            <v>9196.1</v>
          </cell>
          <cell r="AH41">
            <v>9196.1</v>
          </cell>
          <cell r="AI41">
            <v>137115.13</v>
          </cell>
          <cell r="AJ41">
            <v>137115.13</v>
          </cell>
          <cell r="AK41">
            <v>103487.7</v>
          </cell>
          <cell r="AL41">
            <v>103487.7</v>
          </cell>
          <cell r="AM41">
            <v>54902.48</v>
          </cell>
          <cell r="AN41">
            <v>54902.48</v>
          </cell>
          <cell r="AO41">
            <v>36601.519999999997</v>
          </cell>
          <cell r="AP41">
            <v>36601.519999999997</v>
          </cell>
          <cell r="AQ41">
            <v>18300.560000000001</v>
          </cell>
          <cell r="AR41">
            <v>18300.560000000001</v>
          </cell>
          <cell r="AS41">
            <v>-0.4</v>
          </cell>
          <cell r="AT41">
            <v>-0.4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1-1860</v>
          </cell>
          <cell r="B42" t="str">
            <v>Deposits with Vendors</v>
          </cell>
          <cell r="C42">
            <v>1</v>
          </cell>
          <cell r="D42">
            <v>1860</v>
          </cell>
          <cell r="F42">
            <v>0</v>
          </cell>
          <cell r="H42">
            <v>0</v>
          </cell>
          <cell r="I42">
            <v>250</v>
          </cell>
          <cell r="J42">
            <v>250</v>
          </cell>
          <cell r="L42">
            <v>0</v>
          </cell>
          <cell r="N42">
            <v>0</v>
          </cell>
          <cell r="O42">
            <v>250</v>
          </cell>
          <cell r="P42">
            <v>250</v>
          </cell>
          <cell r="Q42">
            <v>250</v>
          </cell>
          <cell r="R42">
            <v>250</v>
          </cell>
          <cell r="S42">
            <v>11905</v>
          </cell>
          <cell r="T42">
            <v>11905</v>
          </cell>
          <cell r="U42">
            <v>87819.5</v>
          </cell>
          <cell r="V42">
            <v>87819.5</v>
          </cell>
          <cell r="W42">
            <v>87819.5</v>
          </cell>
          <cell r="X42">
            <v>87819.5</v>
          </cell>
          <cell r="Y42">
            <v>88539.5</v>
          </cell>
          <cell r="Z42">
            <v>88539.5</v>
          </cell>
          <cell r="AA42">
            <v>88540</v>
          </cell>
          <cell r="AB42">
            <v>88540</v>
          </cell>
          <cell r="AC42">
            <v>88539.5</v>
          </cell>
          <cell r="AD42">
            <v>88539.5</v>
          </cell>
          <cell r="AE42">
            <v>88539.5</v>
          </cell>
          <cell r="AF42">
            <v>88539.5</v>
          </cell>
          <cell r="AG42">
            <v>102539.5</v>
          </cell>
          <cell r="AH42">
            <v>102539.5</v>
          </cell>
          <cell r="AI42">
            <v>102539.5</v>
          </cell>
          <cell r="AJ42">
            <v>102539.5</v>
          </cell>
          <cell r="AK42">
            <v>102539.5</v>
          </cell>
          <cell r="AL42">
            <v>102539.5</v>
          </cell>
          <cell r="AM42">
            <v>160380</v>
          </cell>
          <cell r="AN42">
            <v>160380</v>
          </cell>
          <cell r="AO42">
            <v>160380</v>
          </cell>
          <cell r="AP42">
            <v>160380</v>
          </cell>
          <cell r="AQ42">
            <v>159150</v>
          </cell>
          <cell r="AR42">
            <v>159150</v>
          </cell>
          <cell r="AS42">
            <v>159150</v>
          </cell>
          <cell r="AT42">
            <v>159150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1-1870</v>
          </cell>
          <cell r="B43" t="str">
            <v>Doubtful Debts</v>
          </cell>
          <cell r="C43">
            <v>1</v>
          </cell>
          <cell r="D43">
            <v>1870</v>
          </cell>
          <cell r="F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</row>
        <row r="44">
          <cell r="A44" t="str">
            <v>1-2120</v>
          </cell>
          <cell r="B44" t="str">
            <v>Furniture Equipment</v>
          </cell>
          <cell r="C44">
            <v>1</v>
          </cell>
          <cell r="D44">
            <v>2120</v>
          </cell>
          <cell r="F44">
            <v>0</v>
          </cell>
          <cell r="H44">
            <v>0</v>
          </cell>
          <cell r="I44">
            <v>37746.5</v>
          </cell>
          <cell r="J44">
            <v>37746.5</v>
          </cell>
          <cell r="L44">
            <v>0</v>
          </cell>
          <cell r="N44">
            <v>0</v>
          </cell>
          <cell r="O44">
            <v>37746.5</v>
          </cell>
          <cell r="P44">
            <v>37746.5</v>
          </cell>
          <cell r="Q44">
            <v>37746.5</v>
          </cell>
          <cell r="R44">
            <v>37746.5</v>
          </cell>
          <cell r="S44">
            <v>37746.5</v>
          </cell>
          <cell r="T44">
            <v>37746.5</v>
          </cell>
          <cell r="U44">
            <v>37746.5</v>
          </cell>
          <cell r="V44">
            <v>37746.5</v>
          </cell>
          <cell r="W44">
            <v>42590.8</v>
          </cell>
          <cell r="X44">
            <v>42590.8</v>
          </cell>
          <cell r="Y44">
            <v>89276.85</v>
          </cell>
          <cell r="Z44">
            <v>89276.85</v>
          </cell>
          <cell r="AA44">
            <v>89277</v>
          </cell>
          <cell r="AB44">
            <v>89277</v>
          </cell>
          <cell r="AC44">
            <v>89276.85</v>
          </cell>
          <cell r="AD44">
            <v>89276.85</v>
          </cell>
          <cell r="AE44">
            <v>89276.85</v>
          </cell>
          <cell r="AF44">
            <v>89276.85</v>
          </cell>
          <cell r="AG44">
            <v>89276.85</v>
          </cell>
          <cell r="AH44">
            <v>89276.85</v>
          </cell>
          <cell r="AI44">
            <v>89695.85</v>
          </cell>
          <cell r="AJ44">
            <v>89695.85</v>
          </cell>
          <cell r="AK44">
            <v>89695.85</v>
          </cell>
          <cell r="AL44">
            <v>89695.85</v>
          </cell>
          <cell r="AM44">
            <v>89695.85</v>
          </cell>
          <cell r="AN44">
            <v>89695.85</v>
          </cell>
          <cell r="AO44">
            <v>89695.85</v>
          </cell>
          <cell r="AP44">
            <v>89695.85</v>
          </cell>
          <cell r="AQ44">
            <v>89695.85</v>
          </cell>
          <cell r="AR44">
            <v>89695.85</v>
          </cell>
          <cell r="AS44">
            <v>89695.85</v>
          </cell>
          <cell r="AT44">
            <v>89695.85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</row>
        <row r="45">
          <cell r="A45" t="str">
            <v>1-2121</v>
          </cell>
          <cell r="B45" t="str">
            <v>Furniture Equipment Additions</v>
          </cell>
          <cell r="C45">
            <v>1</v>
          </cell>
          <cell r="D45">
            <v>2121</v>
          </cell>
          <cell r="F45">
            <v>0</v>
          </cell>
          <cell r="H45">
            <v>0</v>
          </cell>
          <cell r="I45">
            <v>2019.46</v>
          </cell>
          <cell r="J45">
            <v>2019.46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419</v>
          </cell>
          <cell r="AB45">
            <v>419</v>
          </cell>
          <cell r="AC45">
            <v>2114.77</v>
          </cell>
          <cell r="AD45">
            <v>2114.77</v>
          </cell>
          <cell r="AE45">
            <v>2114.77</v>
          </cell>
          <cell r="AF45">
            <v>2114.77</v>
          </cell>
          <cell r="AG45">
            <v>2938.77</v>
          </cell>
          <cell r="AH45">
            <v>2938.77</v>
          </cell>
          <cell r="AI45">
            <v>3236.8</v>
          </cell>
          <cell r="AJ45">
            <v>3236.8</v>
          </cell>
          <cell r="AK45">
            <v>9857.2000000000007</v>
          </cell>
          <cell r="AL45">
            <v>9857.2000000000007</v>
          </cell>
          <cell r="AM45">
            <v>11575.48</v>
          </cell>
          <cell r="AN45">
            <v>11575.48</v>
          </cell>
          <cell r="AO45">
            <v>11575.48</v>
          </cell>
          <cell r="AP45">
            <v>11575.48</v>
          </cell>
          <cell r="AQ45">
            <v>11575.48</v>
          </cell>
          <cell r="AR45">
            <v>11575.48</v>
          </cell>
          <cell r="AS45">
            <v>20191.72</v>
          </cell>
          <cell r="AT45">
            <v>20191.72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</row>
        <row r="46">
          <cell r="A46" t="str">
            <v>1-2125</v>
          </cell>
          <cell r="B46" t="str">
            <v>Furniture Equipment Open  Depr</v>
          </cell>
          <cell r="C46">
            <v>1</v>
          </cell>
          <cell r="D46">
            <v>2125</v>
          </cell>
          <cell r="F46">
            <v>0</v>
          </cell>
          <cell r="H46">
            <v>0</v>
          </cell>
          <cell r="I46">
            <v>-2484.83</v>
          </cell>
          <cell r="J46">
            <v>-2484.83</v>
          </cell>
          <cell r="L46">
            <v>0</v>
          </cell>
          <cell r="N46">
            <v>0</v>
          </cell>
          <cell r="O46">
            <v>-2484.83</v>
          </cell>
          <cell r="P46">
            <v>-2484.83</v>
          </cell>
          <cell r="Q46">
            <v>-2484.83</v>
          </cell>
          <cell r="R46">
            <v>-2484.83</v>
          </cell>
          <cell r="S46">
            <v>-2484.83</v>
          </cell>
          <cell r="T46">
            <v>-2484.83</v>
          </cell>
          <cell r="U46">
            <v>-2484.83</v>
          </cell>
          <cell r="V46">
            <v>-2484.83</v>
          </cell>
          <cell r="W46">
            <v>-2484.83</v>
          </cell>
          <cell r="X46">
            <v>-2484.83</v>
          </cell>
          <cell r="Y46">
            <v>-2484.83</v>
          </cell>
          <cell r="Z46">
            <v>-2484.83</v>
          </cell>
          <cell r="AA46">
            <v>-2485</v>
          </cell>
          <cell r="AB46">
            <v>-2485</v>
          </cell>
          <cell r="AC46">
            <v>-2484.83</v>
          </cell>
          <cell r="AD46">
            <v>-2484.83</v>
          </cell>
          <cell r="AE46">
            <v>-2484.83</v>
          </cell>
          <cell r="AF46">
            <v>-2484.83</v>
          </cell>
          <cell r="AG46">
            <v>-2484.83</v>
          </cell>
          <cell r="AH46">
            <v>-2484.83</v>
          </cell>
          <cell r="AI46">
            <v>-11838.98</v>
          </cell>
          <cell r="AJ46">
            <v>-11838.98</v>
          </cell>
          <cell r="AK46">
            <v>-11838.98</v>
          </cell>
          <cell r="AL46">
            <v>-11838.98</v>
          </cell>
          <cell r="AM46">
            <v>-11838.98</v>
          </cell>
          <cell r="AN46">
            <v>-11838.98</v>
          </cell>
          <cell r="AO46">
            <v>-11838.98</v>
          </cell>
          <cell r="AP46">
            <v>-11838.98</v>
          </cell>
          <cell r="AQ46">
            <v>-11838.98</v>
          </cell>
          <cell r="AR46">
            <v>-11838.98</v>
          </cell>
          <cell r="AS46">
            <v>-11838.98</v>
          </cell>
          <cell r="AT46">
            <v>-11838.98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</row>
        <row r="47">
          <cell r="A47" t="str">
            <v>1-2126</v>
          </cell>
          <cell r="B47" t="str">
            <v>Furniture Equip Dep'n period</v>
          </cell>
          <cell r="C47">
            <v>1</v>
          </cell>
          <cell r="D47">
            <v>2126</v>
          </cell>
          <cell r="F47">
            <v>0</v>
          </cell>
          <cell r="H47">
            <v>0</v>
          </cell>
          <cell r="I47">
            <v>-1961.25</v>
          </cell>
          <cell r="J47">
            <v>-1961.25</v>
          </cell>
          <cell r="L47">
            <v>0</v>
          </cell>
          <cell r="N47">
            <v>0</v>
          </cell>
          <cell r="O47">
            <v>-3774.09</v>
          </cell>
          <cell r="P47">
            <v>-3774.09</v>
          </cell>
          <cell r="Q47">
            <v>-4403.2</v>
          </cell>
          <cell r="R47">
            <v>-4403.2</v>
          </cell>
          <cell r="S47">
            <v>-5661.42</v>
          </cell>
          <cell r="T47">
            <v>-5661.42</v>
          </cell>
          <cell r="U47">
            <v>-5661.42</v>
          </cell>
          <cell r="V47">
            <v>-5661.42</v>
          </cell>
          <cell r="W47">
            <v>-6371.27</v>
          </cell>
          <cell r="X47">
            <v>-6371.27</v>
          </cell>
          <cell r="Y47">
            <v>-7859.22</v>
          </cell>
          <cell r="Z47">
            <v>-7859.22</v>
          </cell>
          <cell r="AA47">
            <v>-9354</v>
          </cell>
          <cell r="AB47">
            <v>-9354</v>
          </cell>
          <cell r="AC47">
            <v>-10877.34</v>
          </cell>
          <cell r="AD47">
            <v>-10877.34</v>
          </cell>
          <cell r="AE47">
            <v>-12400.53</v>
          </cell>
          <cell r="AF47">
            <v>-12400.53</v>
          </cell>
          <cell r="AG47">
            <v>-14088.52</v>
          </cell>
          <cell r="AH47">
            <v>-14088.52</v>
          </cell>
          <cell r="AI47">
            <v>-6286.48</v>
          </cell>
          <cell r="AJ47">
            <v>-6286.48</v>
          </cell>
          <cell r="AK47">
            <v>-7834.59</v>
          </cell>
          <cell r="AL47">
            <v>-7834.59</v>
          </cell>
          <cell r="AM47">
            <v>-9522.4500000000007</v>
          </cell>
          <cell r="AN47">
            <v>-9522.4500000000007</v>
          </cell>
          <cell r="AO47">
            <v>-11210.31</v>
          </cell>
          <cell r="AP47">
            <v>-11210.31</v>
          </cell>
          <cell r="AQ47">
            <v>-12898.17</v>
          </cell>
          <cell r="AR47">
            <v>-12898.17</v>
          </cell>
          <cell r="AS47">
            <v>-14729.63</v>
          </cell>
          <cell r="AT47">
            <v>-14729.63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</row>
        <row r="48">
          <cell r="A48" t="str">
            <v>1-2130</v>
          </cell>
          <cell r="B48" t="str">
            <v>Office Equipment</v>
          </cell>
          <cell r="C48">
            <v>1</v>
          </cell>
          <cell r="D48">
            <v>2130</v>
          </cell>
          <cell r="F48">
            <v>0</v>
          </cell>
          <cell r="H48">
            <v>0</v>
          </cell>
          <cell r="I48">
            <v>98462.62</v>
          </cell>
          <cell r="J48">
            <v>98462.62</v>
          </cell>
          <cell r="L48">
            <v>0</v>
          </cell>
          <cell r="N48">
            <v>0</v>
          </cell>
          <cell r="O48">
            <v>98462.62</v>
          </cell>
          <cell r="P48">
            <v>98462.62</v>
          </cell>
          <cell r="Q48">
            <v>98462.62</v>
          </cell>
          <cell r="R48">
            <v>98462.62</v>
          </cell>
          <cell r="S48">
            <v>98462.62</v>
          </cell>
          <cell r="T48">
            <v>98462.62</v>
          </cell>
          <cell r="U48">
            <v>98462.62</v>
          </cell>
          <cell r="V48">
            <v>98462.62</v>
          </cell>
          <cell r="W48">
            <v>98462.62</v>
          </cell>
          <cell r="X48">
            <v>98462.62</v>
          </cell>
          <cell r="Y48">
            <v>98462.62</v>
          </cell>
          <cell r="Z48">
            <v>98462.62</v>
          </cell>
          <cell r="AA48">
            <v>98463</v>
          </cell>
          <cell r="AB48">
            <v>98463</v>
          </cell>
          <cell r="AC48">
            <v>98462.62</v>
          </cell>
          <cell r="AD48">
            <v>98462.62</v>
          </cell>
          <cell r="AE48">
            <v>98462.62</v>
          </cell>
          <cell r="AF48">
            <v>98462.62</v>
          </cell>
          <cell r="AG48">
            <v>98462.62</v>
          </cell>
          <cell r="AH48">
            <v>98462.62</v>
          </cell>
          <cell r="AI48">
            <v>106310.23</v>
          </cell>
          <cell r="AJ48">
            <v>106310.23</v>
          </cell>
          <cell r="AK48">
            <v>106310.23</v>
          </cell>
          <cell r="AL48">
            <v>106310.23</v>
          </cell>
          <cell r="AM48">
            <v>106310.23</v>
          </cell>
          <cell r="AN48">
            <v>106310.23</v>
          </cell>
          <cell r="AO48">
            <v>106310.23</v>
          </cell>
          <cell r="AP48">
            <v>106310.23</v>
          </cell>
          <cell r="AQ48">
            <v>106310.23</v>
          </cell>
          <cell r="AR48">
            <v>106310.23</v>
          </cell>
          <cell r="AS48">
            <v>106310.23</v>
          </cell>
          <cell r="AT48">
            <v>106310.23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</row>
        <row r="49">
          <cell r="A49" t="str">
            <v>1-2131</v>
          </cell>
          <cell r="B49" t="str">
            <v>Office Equip Additions</v>
          </cell>
          <cell r="C49">
            <v>1</v>
          </cell>
          <cell r="D49">
            <v>2131</v>
          </cell>
          <cell r="F49">
            <v>0</v>
          </cell>
          <cell r="H49">
            <v>0</v>
          </cell>
          <cell r="I49">
            <v>-1400</v>
          </cell>
          <cell r="J49">
            <v>-1400</v>
          </cell>
          <cell r="L49">
            <v>0</v>
          </cell>
          <cell r="N49">
            <v>0</v>
          </cell>
          <cell r="O49">
            <v>-1400</v>
          </cell>
          <cell r="P49">
            <v>-1400</v>
          </cell>
          <cell r="Q49">
            <v>-224.89</v>
          </cell>
          <cell r="R49">
            <v>-224.89</v>
          </cell>
          <cell r="S49">
            <v>-224.89</v>
          </cell>
          <cell r="T49">
            <v>-224.89</v>
          </cell>
          <cell r="U49">
            <v>-224.89</v>
          </cell>
          <cell r="V49">
            <v>-224.89</v>
          </cell>
          <cell r="W49">
            <v>-224.89</v>
          </cell>
          <cell r="X49">
            <v>-224.89</v>
          </cell>
          <cell r="Y49">
            <v>1105.1099999999999</v>
          </cell>
          <cell r="Z49">
            <v>1105.1099999999999</v>
          </cell>
          <cell r="AA49">
            <v>7848</v>
          </cell>
          <cell r="AB49">
            <v>7848</v>
          </cell>
          <cell r="AC49">
            <v>7847.61</v>
          </cell>
          <cell r="AD49">
            <v>7847.61</v>
          </cell>
          <cell r="AE49">
            <v>7847.61</v>
          </cell>
          <cell r="AF49">
            <v>7847.61</v>
          </cell>
          <cell r="AG49">
            <v>7847.61</v>
          </cell>
          <cell r="AH49">
            <v>7847.61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1750</v>
          </cell>
          <cell r="AR49">
            <v>1750</v>
          </cell>
          <cell r="AS49">
            <v>1750</v>
          </cell>
          <cell r="AT49">
            <v>1750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</row>
        <row r="50">
          <cell r="A50" t="str">
            <v>1-2135</v>
          </cell>
          <cell r="B50" t="str">
            <v>Office Equipment Open Depr</v>
          </cell>
          <cell r="C50">
            <v>1</v>
          </cell>
          <cell r="D50">
            <v>2135</v>
          </cell>
          <cell r="F50">
            <v>0</v>
          </cell>
          <cell r="H50">
            <v>0</v>
          </cell>
          <cell r="I50">
            <v>-17935.73</v>
          </cell>
          <cell r="J50">
            <v>-17935.73</v>
          </cell>
          <cell r="L50">
            <v>0</v>
          </cell>
          <cell r="N50">
            <v>0</v>
          </cell>
          <cell r="O50">
            <v>-17935.73</v>
          </cell>
          <cell r="P50">
            <v>-17935.73</v>
          </cell>
          <cell r="Q50">
            <v>-17935.73</v>
          </cell>
          <cell r="R50">
            <v>-17935.73</v>
          </cell>
          <cell r="S50">
            <v>-17935.73</v>
          </cell>
          <cell r="T50">
            <v>-17935.73</v>
          </cell>
          <cell r="U50">
            <v>-17935.73</v>
          </cell>
          <cell r="V50">
            <v>-17935.73</v>
          </cell>
          <cell r="W50">
            <v>-17935.73</v>
          </cell>
          <cell r="X50">
            <v>-17935.73</v>
          </cell>
          <cell r="Y50">
            <v>-17935.73</v>
          </cell>
          <cell r="Z50">
            <v>-17935.73</v>
          </cell>
          <cell r="AA50">
            <v>-17936</v>
          </cell>
          <cell r="AB50">
            <v>-17936</v>
          </cell>
          <cell r="AC50">
            <v>-17935.73</v>
          </cell>
          <cell r="AD50">
            <v>-17935.73</v>
          </cell>
          <cell r="AE50">
            <v>-17935.73</v>
          </cell>
          <cell r="AF50">
            <v>-17935.73</v>
          </cell>
          <cell r="AG50">
            <v>-17935.73</v>
          </cell>
          <cell r="AH50">
            <v>-17935.73</v>
          </cell>
          <cell r="AI50">
            <v>-50669.34</v>
          </cell>
          <cell r="AJ50">
            <v>-50669.34</v>
          </cell>
          <cell r="AK50">
            <v>-50669.34</v>
          </cell>
          <cell r="AL50">
            <v>-50669.34</v>
          </cell>
          <cell r="AM50">
            <v>-50669.34</v>
          </cell>
          <cell r="AN50">
            <v>-50669.34</v>
          </cell>
          <cell r="AO50">
            <v>-50669.34</v>
          </cell>
          <cell r="AP50">
            <v>-50669.34</v>
          </cell>
          <cell r="AQ50">
            <v>-50669.34</v>
          </cell>
          <cell r="AR50">
            <v>-50669.34</v>
          </cell>
          <cell r="AS50">
            <v>-50669.34</v>
          </cell>
          <cell r="AT50">
            <v>-50669.34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</row>
        <row r="51">
          <cell r="A51" t="str">
            <v>1-2136</v>
          </cell>
          <cell r="B51" t="str">
            <v>Office Equip Dep'n Period</v>
          </cell>
          <cell r="C51">
            <v>1</v>
          </cell>
          <cell r="D51">
            <v>2136</v>
          </cell>
          <cell r="F51">
            <v>0</v>
          </cell>
          <cell r="H51">
            <v>0</v>
          </cell>
          <cell r="I51">
            <v>-8088.67</v>
          </cell>
          <cell r="J51">
            <v>-8088.67</v>
          </cell>
          <cell r="L51">
            <v>0</v>
          </cell>
          <cell r="N51">
            <v>0</v>
          </cell>
          <cell r="O51">
            <v>-16177.23</v>
          </cell>
          <cell r="P51">
            <v>-16177.23</v>
          </cell>
          <cell r="Q51">
            <v>-18906.060000000001</v>
          </cell>
          <cell r="R51">
            <v>-18906.060000000001</v>
          </cell>
          <cell r="S51">
            <v>-24285.94</v>
          </cell>
          <cell r="T51">
            <v>-24285.94</v>
          </cell>
          <cell r="U51">
            <v>-24285.94</v>
          </cell>
          <cell r="V51">
            <v>-24285.94</v>
          </cell>
          <cell r="W51">
            <v>-27014.77</v>
          </cell>
          <cell r="X51">
            <v>-27014.77</v>
          </cell>
          <cell r="Y51">
            <v>-29780.54</v>
          </cell>
          <cell r="Z51">
            <v>-29780.54</v>
          </cell>
          <cell r="AA51">
            <v>-32734</v>
          </cell>
          <cell r="AB51">
            <v>-32734</v>
          </cell>
          <cell r="AC51">
            <v>-35631.65</v>
          </cell>
          <cell r="AD51">
            <v>-35631.65</v>
          </cell>
          <cell r="AE51">
            <v>-38529.69</v>
          </cell>
          <cell r="AF51">
            <v>-38529.69</v>
          </cell>
          <cell r="AG51">
            <v>-41427.699999999997</v>
          </cell>
          <cell r="AH51">
            <v>-41427.699999999997</v>
          </cell>
          <cell r="AI51">
            <v>-11492.39</v>
          </cell>
          <cell r="AJ51">
            <v>-11492.39</v>
          </cell>
          <cell r="AK51">
            <v>-14290.69</v>
          </cell>
          <cell r="AL51">
            <v>-14290.69</v>
          </cell>
          <cell r="AM51">
            <v>-17088.990000000002</v>
          </cell>
          <cell r="AN51">
            <v>-17088.990000000002</v>
          </cell>
          <cell r="AO51">
            <v>-19650.830000000002</v>
          </cell>
          <cell r="AP51">
            <v>-19650.830000000002</v>
          </cell>
          <cell r="AQ51">
            <v>-22182.61</v>
          </cell>
          <cell r="AR51">
            <v>-22182.61</v>
          </cell>
          <cell r="AS51">
            <v>-24721.89</v>
          </cell>
          <cell r="AT51">
            <v>-24721.89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</row>
        <row r="52">
          <cell r="A52" t="str">
            <v>1-2140</v>
          </cell>
          <cell r="B52" t="str">
            <v>Computer Costs</v>
          </cell>
          <cell r="C52">
            <v>1</v>
          </cell>
          <cell r="D52">
            <v>2140</v>
          </cell>
          <cell r="F52">
            <v>0</v>
          </cell>
          <cell r="H52">
            <v>0</v>
          </cell>
          <cell r="I52">
            <v>43008</v>
          </cell>
          <cell r="J52">
            <v>43008</v>
          </cell>
          <cell r="L52">
            <v>0</v>
          </cell>
          <cell r="N52">
            <v>0</v>
          </cell>
          <cell r="O52">
            <v>43008</v>
          </cell>
          <cell r="P52">
            <v>43008</v>
          </cell>
          <cell r="Q52">
            <v>43008</v>
          </cell>
          <cell r="R52">
            <v>43008</v>
          </cell>
          <cell r="S52">
            <v>43008</v>
          </cell>
          <cell r="T52">
            <v>43008</v>
          </cell>
          <cell r="U52">
            <v>43008</v>
          </cell>
          <cell r="V52">
            <v>43008</v>
          </cell>
          <cell r="W52">
            <v>48407</v>
          </cell>
          <cell r="X52">
            <v>48407</v>
          </cell>
          <cell r="Y52">
            <v>49946</v>
          </cell>
          <cell r="Z52">
            <v>49946</v>
          </cell>
          <cell r="AA52">
            <v>49946</v>
          </cell>
          <cell r="AB52">
            <v>49946</v>
          </cell>
          <cell r="AC52">
            <v>49946</v>
          </cell>
          <cell r="AD52">
            <v>49946</v>
          </cell>
          <cell r="AE52">
            <v>49946</v>
          </cell>
          <cell r="AF52">
            <v>49946</v>
          </cell>
          <cell r="AG52">
            <v>49946</v>
          </cell>
          <cell r="AH52">
            <v>49946</v>
          </cell>
          <cell r="AI52">
            <v>441347.96</v>
          </cell>
          <cell r="AJ52">
            <v>441347.96</v>
          </cell>
          <cell r="AK52">
            <v>441347.96</v>
          </cell>
          <cell r="AL52">
            <v>441347.96</v>
          </cell>
          <cell r="AM52">
            <v>441347.96</v>
          </cell>
          <cell r="AN52">
            <v>441347.96</v>
          </cell>
          <cell r="AO52">
            <v>441347.96</v>
          </cell>
          <cell r="AP52">
            <v>441347.96</v>
          </cell>
          <cell r="AQ52">
            <v>441347.96</v>
          </cell>
          <cell r="AR52">
            <v>441347.96</v>
          </cell>
          <cell r="AS52">
            <v>441347.96</v>
          </cell>
          <cell r="AT52">
            <v>441347.96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</row>
        <row r="53">
          <cell r="A53" t="str">
            <v>1-2141</v>
          </cell>
          <cell r="B53" t="str">
            <v>Computer additions</v>
          </cell>
          <cell r="C53">
            <v>1</v>
          </cell>
          <cell r="D53">
            <v>2141</v>
          </cell>
          <cell r="F53">
            <v>0</v>
          </cell>
          <cell r="H53">
            <v>0</v>
          </cell>
          <cell r="I53">
            <v>50182.7</v>
          </cell>
          <cell r="J53">
            <v>50182.7</v>
          </cell>
          <cell r="L53">
            <v>0</v>
          </cell>
          <cell r="N53">
            <v>0</v>
          </cell>
          <cell r="O53">
            <v>171699.57</v>
          </cell>
          <cell r="P53">
            <v>171699.57</v>
          </cell>
          <cell r="Q53">
            <v>172914.97</v>
          </cell>
          <cell r="R53">
            <v>172914.97</v>
          </cell>
          <cell r="S53">
            <v>174061.02</v>
          </cell>
          <cell r="T53">
            <v>174061.02</v>
          </cell>
          <cell r="U53">
            <v>343886.02</v>
          </cell>
          <cell r="V53">
            <v>343886.02</v>
          </cell>
          <cell r="W53">
            <v>344684.02</v>
          </cell>
          <cell r="X53">
            <v>344684.02</v>
          </cell>
          <cell r="Y53">
            <v>351812.96</v>
          </cell>
          <cell r="Z53">
            <v>351812.96</v>
          </cell>
          <cell r="AA53">
            <v>391402</v>
          </cell>
          <cell r="AB53">
            <v>391402</v>
          </cell>
          <cell r="AC53">
            <v>394084.91</v>
          </cell>
          <cell r="AD53">
            <v>394084.91</v>
          </cell>
          <cell r="AE53">
            <v>395724.91</v>
          </cell>
          <cell r="AF53">
            <v>395724.91</v>
          </cell>
          <cell r="AG53">
            <v>434115.78</v>
          </cell>
          <cell r="AH53">
            <v>434115.78</v>
          </cell>
          <cell r="AI53">
            <v>46695.040000000001</v>
          </cell>
          <cell r="AJ53">
            <v>46695.040000000001</v>
          </cell>
          <cell r="AK53">
            <v>60288.04</v>
          </cell>
          <cell r="AL53">
            <v>60288.04</v>
          </cell>
          <cell r="AM53">
            <v>67317.990000000005</v>
          </cell>
          <cell r="AN53">
            <v>67317.990000000005</v>
          </cell>
          <cell r="AO53">
            <v>168717.49</v>
          </cell>
          <cell r="AP53">
            <v>168717.49</v>
          </cell>
          <cell r="AQ53">
            <v>181900.08</v>
          </cell>
          <cell r="AR53">
            <v>181900.08</v>
          </cell>
          <cell r="AS53">
            <v>417937.08</v>
          </cell>
          <cell r="AT53">
            <v>417937.08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</row>
        <row r="54">
          <cell r="A54" t="str">
            <v>1-2145</v>
          </cell>
          <cell r="B54" t="str">
            <v>Computer opening Depri</v>
          </cell>
          <cell r="C54">
            <v>1</v>
          </cell>
          <cell r="D54">
            <v>2145</v>
          </cell>
          <cell r="F54">
            <v>0</v>
          </cell>
          <cell r="H54">
            <v>0</v>
          </cell>
          <cell r="I54">
            <v>-3710.92</v>
          </cell>
          <cell r="J54">
            <v>-3710.92</v>
          </cell>
          <cell r="L54">
            <v>0</v>
          </cell>
          <cell r="N54">
            <v>0</v>
          </cell>
          <cell r="O54">
            <v>-3710.92</v>
          </cell>
          <cell r="P54">
            <v>-3710.92</v>
          </cell>
          <cell r="Q54">
            <v>-3710.92</v>
          </cell>
          <cell r="R54">
            <v>-3710.92</v>
          </cell>
          <cell r="S54">
            <v>-3710.92</v>
          </cell>
          <cell r="T54">
            <v>-3710.92</v>
          </cell>
          <cell r="U54">
            <v>-3710.92</v>
          </cell>
          <cell r="V54">
            <v>-3710.92</v>
          </cell>
          <cell r="W54">
            <v>-3710.92</v>
          </cell>
          <cell r="X54">
            <v>-3710.92</v>
          </cell>
          <cell r="Y54">
            <v>-3710.92</v>
          </cell>
          <cell r="Z54">
            <v>-3710.92</v>
          </cell>
          <cell r="AA54">
            <v>-3711</v>
          </cell>
          <cell r="AB54">
            <v>-3711</v>
          </cell>
          <cell r="AC54">
            <v>-3710.92</v>
          </cell>
          <cell r="AD54">
            <v>-3710.92</v>
          </cell>
          <cell r="AE54">
            <v>-3710.92</v>
          </cell>
          <cell r="AF54">
            <v>-3710.92</v>
          </cell>
          <cell r="AG54">
            <v>-3710.92</v>
          </cell>
          <cell r="AH54">
            <v>-3710.92</v>
          </cell>
          <cell r="AI54">
            <v>-76754.89</v>
          </cell>
          <cell r="AJ54">
            <v>-76754.89</v>
          </cell>
          <cell r="AK54">
            <v>-76754.89</v>
          </cell>
          <cell r="AL54">
            <v>-76754.89</v>
          </cell>
          <cell r="AM54">
            <v>-76754.89</v>
          </cell>
          <cell r="AN54">
            <v>-76754.89</v>
          </cell>
          <cell r="AO54">
            <v>-76754.89</v>
          </cell>
          <cell r="AP54">
            <v>-76754.89</v>
          </cell>
          <cell r="AQ54">
            <v>-76754.89</v>
          </cell>
          <cell r="AR54">
            <v>-76754.89</v>
          </cell>
          <cell r="AS54">
            <v>-76754.89</v>
          </cell>
          <cell r="AT54">
            <v>-76754.89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</row>
        <row r="55">
          <cell r="A55" t="str">
            <v>1-2146</v>
          </cell>
          <cell r="B55" t="str">
            <v>Computer Depri</v>
          </cell>
          <cell r="C55">
            <v>1</v>
          </cell>
          <cell r="D55">
            <v>2146</v>
          </cell>
          <cell r="F55">
            <v>0</v>
          </cell>
          <cell r="H55">
            <v>0</v>
          </cell>
          <cell r="I55">
            <v>-5710.32</v>
          </cell>
          <cell r="J55">
            <v>-5710.32</v>
          </cell>
          <cell r="L55">
            <v>0</v>
          </cell>
          <cell r="N55">
            <v>0</v>
          </cell>
          <cell r="O55">
            <v>-13595.6</v>
          </cell>
          <cell r="P55">
            <v>-13595.6</v>
          </cell>
          <cell r="Q55">
            <v>-17472.34</v>
          </cell>
          <cell r="R55">
            <v>-17472.34</v>
          </cell>
          <cell r="S55">
            <v>-41416.54</v>
          </cell>
          <cell r="T55">
            <v>-41416.54</v>
          </cell>
          <cell r="U55">
            <v>-38557.54</v>
          </cell>
          <cell r="V55">
            <v>-38557.54</v>
          </cell>
          <cell r="W55">
            <v>-49476.73</v>
          </cell>
          <cell r="X55">
            <v>-49476.73</v>
          </cell>
          <cell r="Y55">
            <v>-60636.69</v>
          </cell>
          <cell r="Z55">
            <v>-60636.69</v>
          </cell>
          <cell r="AA55">
            <v>-73044</v>
          </cell>
          <cell r="AB55">
            <v>-73044</v>
          </cell>
          <cell r="AC55">
            <v>-85377.95</v>
          </cell>
          <cell r="AD55">
            <v>-85377.95</v>
          </cell>
          <cell r="AE55">
            <v>-97757.48</v>
          </cell>
          <cell r="AF55">
            <v>-97757.48</v>
          </cell>
          <cell r="AG55">
            <v>-111389.48</v>
          </cell>
          <cell r="AH55">
            <v>-111389.48</v>
          </cell>
          <cell r="AI55">
            <v>-51902.04</v>
          </cell>
          <cell r="AJ55">
            <v>-51902.04</v>
          </cell>
          <cell r="AK55">
            <v>-65836.160000000003</v>
          </cell>
          <cell r="AL55">
            <v>-65836.160000000003</v>
          </cell>
          <cell r="AM55">
            <v>-79965.55</v>
          </cell>
          <cell r="AN55">
            <v>-79965.55</v>
          </cell>
          <cell r="AO55">
            <v>-99683.59</v>
          </cell>
          <cell r="AP55">
            <v>-99683.59</v>
          </cell>
          <cell r="AQ55">
            <v>-116995.82</v>
          </cell>
          <cell r="AR55">
            <v>-116995.82</v>
          </cell>
          <cell r="AS55">
            <v>-82300.63</v>
          </cell>
          <cell r="AT55">
            <v>-82300.63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</row>
        <row r="56">
          <cell r="A56" t="str">
            <v>1-2150</v>
          </cell>
          <cell r="B56" t="str">
            <v>Building Costs</v>
          </cell>
          <cell r="C56">
            <v>1</v>
          </cell>
          <cell r="D56">
            <v>2150</v>
          </cell>
          <cell r="F56">
            <v>0</v>
          </cell>
          <cell r="H56">
            <v>0</v>
          </cell>
          <cell r="I56">
            <v>146915.5</v>
          </cell>
          <cell r="J56">
            <v>146915.5</v>
          </cell>
          <cell r="L56">
            <v>0</v>
          </cell>
          <cell r="N56">
            <v>0</v>
          </cell>
          <cell r="O56">
            <v>146915.5</v>
          </cell>
          <cell r="P56">
            <v>146915.5</v>
          </cell>
          <cell r="Q56">
            <v>146915.5</v>
          </cell>
          <cell r="R56">
            <v>146915.5</v>
          </cell>
          <cell r="S56">
            <v>146915.5</v>
          </cell>
          <cell r="T56">
            <v>146915.5</v>
          </cell>
          <cell r="U56">
            <v>146915.5</v>
          </cell>
          <cell r="V56">
            <v>146915.5</v>
          </cell>
          <cell r="W56">
            <v>146915.5</v>
          </cell>
          <cell r="X56">
            <v>146915.5</v>
          </cell>
          <cell r="Y56">
            <v>146915.5</v>
          </cell>
          <cell r="Z56">
            <v>146915.5</v>
          </cell>
          <cell r="AA56">
            <v>146916</v>
          </cell>
          <cell r="AB56">
            <v>146916</v>
          </cell>
          <cell r="AC56">
            <v>146915.5</v>
          </cell>
          <cell r="AD56">
            <v>146915.5</v>
          </cell>
          <cell r="AE56">
            <v>146915.5</v>
          </cell>
          <cell r="AF56">
            <v>146915.5</v>
          </cell>
          <cell r="AG56">
            <v>146915.5</v>
          </cell>
          <cell r="AH56">
            <v>146915.5</v>
          </cell>
          <cell r="AI56">
            <v>294312.55</v>
          </cell>
          <cell r="AJ56">
            <v>294312.55</v>
          </cell>
          <cell r="AK56">
            <v>294312.55</v>
          </cell>
          <cell r="AL56">
            <v>294312.55</v>
          </cell>
          <cell r="AM56">
            <v>294312.55</v>
          </cell>
          <cell r="AN56">
            <v>294312.55</v>
          </cell>
          <cell r="AO56">
            <v>294312.55</v>
          </cell>
          <cell r="AP56">
            <v>294312.55</v>
          </cell>
          <cell r="AQ56">
            <v>294312.55</v>
          </cell>
          <cell r="AR56">
            <v>294312.55</v>
          </cell>
          <cell r="AS56">
            <v>294312.55</v>
          </cell>
          <cell r="AT56">
            <v>294312.55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</row>
        <row r="57">
          <cell r="A57" t="str">
            <v>1-2151</v>
          </cell>
          <cell r="B57" t="str">
            <v>Building costs additions</v>
          </cell>
          <cell r="C57">
            <v>1</v>
          </cell>
          <cell r="D57">
            <v>2151</v>
          </cell>
          <cell r="F57">
            <v>0</v>
          </cell>
          <cell r="H57">
            <v>0</v>
          </cell>
          <cell r="I57">
            <v>5429.93</v>
          </cell>
          <cell r="J57">
            <v>5429.93</v>
          </cell>
          <cell r="L57">
            <v>0</v>
          </cell>
          <cell r="N57">
            <v>0</v>
          </cell>
          <cell r="O57">
            <v>5429.93</v>
          </cell>
          <cell r="P57">
            <v>5429.93</v>
          </cell>
          <cell r="Q57">
            <v>5429.93</v>
          </cell>
          <cell r="R57">
            <v>5429.93</v>
          </cell>
          <cell r="S57">
            <v>5429.93</v>
          </cell>
          <cell r="T57">
            <v>5429.93</v>
          </cell>
          <cell r="U57">
            <v>28113.73</v>
          </cell>
          <cell r="V57">
            <v>28113.73</v>
          </cell>
          <cell r="W57">
            <v>28113.73</v>
          </cell>
          <cell r="X57">
            <v>28113.73</v>
          </cell>
          <cell r="Y57">
            <v>137397.04999999999</v>
          </cell>
          <cell r="Z57">
            <v>137397.04999999999</v>
          </cell>
          <cell r="AA57">
            <v>147397</v>
          </cell>
          <cell r="AB57">
            <v>147397</v>
          </cell>
          <cell r="AC57">
            <v>147458.91</v>
          </cell>
          <cell r="AD57">
            <v>147458.91</v>
          </cell>
          <cell r="AE57">
            <v>147458.91</v>
          </cell>
          <cell r="AF57">
            <v>147458.91</v>
          </cell>
          <cell r="AG57">
            <v>147458.91</v>
          </cell>
          <cell r="AH57">
            <v>147458.91</v>
          </cell>
          <cell r="AI57">
            <v>61.86</v>
          </cell>
          <cell r="AJ57">
            <v>61.86</v>
          </cell>
          <cell r="AK57">
            <v>61.86</v>
          </cell>
          <cell r="AL57">
            <v>61.86</v>
          </cell>
          <cell r="AM57">
            <v>61.86</v>
          </cell>
          <cell r="AN57">
            <v>61.86</v>
          </cell>
          <cell r="AO57">
            <v>61.86</v>
          </cell>
          <cell r="AP57">
            <v>61.86</v>
          </cell>
          <cell r="AQ57">
            <v>61.86</v>
          </cell>
          <cell r="AR57">
            <v>61.86</v>
          </cell>
          <cell r="AS57">
            <v>61.86</v>
          </cell>
          <cell r="AT57">
            <v>61.86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A58" t="str">
            <v>1-2155</v>
          </cell>
          <cell r="B58" t="str">
            <v>Building costs opening depri</v>
          </cell>
          <cell r="C58">
            <v>1</v>
          </cell>
          <cell r="D58">
            <v>2155</v>
          </cell>
          <cell r="F58">
            <v>0</v>
          </cell>
          <cell r="H58">
            <v>0</v>
          </cell>
          <cell r="I58">
            <v>-10612.73</v>
          </cell>
          <cell r="J58">
            <v>-10612.73</v>
          </cell>
          <cell r="L58">
            <v>0</v>
          </cell>
          <cell r="N58">
            <v>0</v>
          </cell>
          <cell r="O58">
            <v>-10612.73</v>
          </cell>
          <cell r="P58">
            <v>-10612.73</v>
          </cell>
          <cell r="Q58">
            <v>-10612.73</v>
          </cell>
          <cell r="R58">
            <v>-10612.73</v>
          </cell>
          <cell r="S58">
            <v>-10612.73</v>
          </cell>
          <cell r="T58">
            <v>-10612.73</v>
          </cell>
          <cell r="U58">
            <v>-10612.73</v>
          </cell>
          <cell r="V58">
            <v>-10612.73</v>
          </cell>
          <cell r="W58">
            <v>-10612.73</v>
          </cell>
          <cell r="X58">
            <v>-10612.73</v>
          </cell>
          <cell r="Y58">
            <v>-10612.73</v>
          </cell>
          <cell r="Z58">
            <v>-10612.73</v>
          </cell>
          <cell r="AA58">
            <v>-10613</v>
          </cell>
          <cell r="AB58">
            <v>-10613</v>
          </cell>
          <cell r="AC58">
            <v>-10612.73</v>
          </cell>
          <cell r="AD58">
            <v>-10612.73</v>
          </cell>
          <cell r="AE58">
            <v>-10612.73</v>
          </cell>
          <cell r="AF58">
            <v>-10612.73</v>
          </cell>
          <cell r="AG58">
            <v>-10612.73</v>
          </cell>
          <cell r="AH58">
            <v>-10612.73</v>
          </cell>
          <cell r="AI58">
            <v>-46236.83</v>
          </cell>
          <cell r="AJ58">
            <v>-46236.83</v>
          </cell>
          <cell r="AK58">
            <v>-46236.83</v>
          </cell>
          <cell r="AL58">
            <v>-46236.83</v>
          </cell>
          <cell r="AM58">
            <v>-46236.83</v>
          </cell>
          <cell r="AN58">
            <v>-46236.83</v>
          </cell>
          <cell r="AO58">
            <v>-46236.83</v>
          </cell>
          <cell r="AP58">
            <v>-46236.83</v>
          </cell>
          <cell r="AQ58">
            <v>-46236.83</v>
          </cell>
          <cell r="AR58">
            <v>-46236.83</v>
          </cell>
          <cell r="AS58">
            <v>-46236.83</v>
          </cell>
          <cell r="AT58">
            <v>-46236.83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</row>
        <row r="59">
          <cell r="A59" t="str">
            <v>1-2156</v>
          </cell>
          <cell r="B59" t="str">
            <v>Buildings Depri</v>
          </cell>
          <cell r="C59">
            <v>1</v>
          </cell>
          <cell r="D59">
            <v>2156</v>
          </cell>
          <cell r="F59">
            <v>0</v>
          </cell>
          <cell r="H59">
            <v>0</v>
          </cell>
          <cell r="I59">
            <v>-7617.27</v>
          </cell>
          <cell r="J59">
            <v>-7617.27</v>
          </cell>
          <cell r="L59">
            <v>0</v>
          </cell>
          <cell r="N59">
            <v>0</v>
          </cell>
          <cell r="O59">
            <v>-15234.54</v>
          </cell>
          <cell r="P59">
            <v>-15234.54</v>
          </cell>
          <cell r="Q59">
            <v>-17773.63</v>
          </cell>
          <cell r="R59">
            <v>-17773.63</v>
          </cell>
          <cell r="S59">
            <v>-23229.87</v>
          </cell>
          <cell r="T59">
            <v>-23229.87</v>
          </cell>
          <cell r="U59">
            <v>-23229.87</v>
          </cell>
          <cell r="V59">
            <v>-23229.87</v>
          </cell>
          <cell r="W59">
            <v>-26147.02</v>
          </cell>
          <cell r="X59">
            <v>-26147.02</v>
          </cell>
          <cell r="Y59">
            <v>-30885.56</v>
          </cell>
          <cell r="Z59">
            <v>-30885.56</v>
          </cell>
          <cell r="AA59">
            <v>-35624</v>
          </cell>
          <cell r="AB59">
            <v>-35624</v>
          </cell>
          <cell r="AC59">
            <v>-40530.339999999997</v>
          </cell>
          <cell r="AD59">
            <v>-40530.339999999997</v>
          </cell>
          <cell r="AE59">
            <v>-45436.59</v>
          </cell>
          <cell r="AF59">
            <v>-45436.59</v>
          </cell>
          <cell r="AG59">
            <v>-50342.83</v>
          </cell>
          <cell r="AH59">
            <v>-50342.83</v>
          </cell>
          <cell r="AI59">
            <v>-19624.97</v>
          </cell>
          <cell r="AJ59">
            <v>-19624.97</v>
          </cell>
          <cell r="AK59">
            <v>-24531.21</v>
          </cell>
          <cell r="AL59">
            <v>-24531.21</v>
          </cell>
          <cell r="AM59">
            <v>-29437.45</v>
          </cell>
          <cell r="AN59">
            <v>-29437.45</v>
          </cell>
          <cell r="AO59">
            <v>-34343.69</v>
          </cell>
          <cell r="AP59">
            <v>-34343.69</v>
          </cell>
          <cell r="AQ59">
            <v>-39249.93</v>
          </cell>
          <cell r="AR59">
            <v>-39249.93</v>
          </cell>
          <cell r="AS59">
            <v>-44156.17</v>
          </cell>
          <cell r="AT59">
            <v>-44156.17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</row>
        <row r="60">
          <cell r="A60" t="str">
            <v>1-2310</v>
          </cell>
          <cell r="B60" t="str">
            <v>Prepaid Royalties</v>
          </cell>
          <cell r="C60">
            <v>1</v>
          </cell>
          <cell r="D60">
            <v>2310</v>
          </cell>
          <cell r="F60">
            <v>0</v>
          </cell>
          <cell r="H60">
            <v>0</v>
          </cell>
          <cell r="I60">
            <v>0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</row>
        <row r="61">
          <cell r="A61" t="str">
            <v>1-2315</v>
          </cell>
          <cell r="B61" t="str">
            <v>Pre Paid Royalties Discount</v>
          </cell>
          <cell r="C61">
            <v>1</v>
          </cell>
          <cell r="D61">
            <v>2315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</row>
        <row r="62">
          <cell r="A62" t="str">
            <v>1-2320</v>
          </cell>
          <cell r="B62" t="str">
            <v>Prepaid Prod. Maint Fees</v>
          </cell>
          <cell r="C62">
            <v>1</v>
          </cell>
          <cell r="D62">
            <v>2320</v>
          </cell>
          <cell r="F62">
            <v>0</v>
          </cell>
          <cell r="H62">
            <v>0</v>
          </cell>
          <cell r="I62">
            <v>45652.05</v>
          </cell>
          <cell r="J62">
            <v>45652.05</v>
          </cell>
          <cell r="L62">
            <v>0</v>
          </cell>
          <cell r="N62">
            <v>0</v>
          </cell>
          <cell r="O62">
            <v>160498.31</v>
          </cell>
          <cell r="P62">
            <v>160498.31</v>
          </cell>
          <cell r="Q62">
            <v>154404.60999999999</v>
          </cell>
          <cell r="R62">
            <v>154404.60999999999</v>
          </cell>
          <cell r="S62">
            <v>-0.1</v>
          </cell>
          <cell r="T62">
            <v>-0.1</v>
          </cell>
          <cell r="U62">
            <v>34741.839999999997</v>
          </cell>
          <cell r="V62">
            <v>34741.839999999997</v>
          </cell>
          <cell r="W62">
            <v>42321.65</v>
          </cell>
          <cell r="X62">
            <v>42321.65</v>
          </cell>
          <cell r="Y62">
            <v>24561.119999999999</v>
          </cell>
          <cell r="Z62">
            <v>24561.119999999999</v>
          </cell>
          <cell r="AA62">
            <v>22732</v>
          </cell>
          <cell r="AB62">
            <v>22732</v>
          </cell>
          <cell r="AC62">
            <v>18275.740000000002</v>
          </cell>
          <cell r="AD62">
            <v>18275.740000000002</v>
          </cell>
          <cell r="AE62">
            <v>13819.31</v>
          </cell>
          <cell r="AF62">
            <v>13819.31</v>
          </cell>
          <cell r="AG62">
            <v>9362.8700000000008</v>
          </cell>
          <cell r="AH62">
            <v>9362.8700000000008</v>
          </cell>
          <cell r="AI62">
            <v>4906.43</v>
          </cell>
          <cell r="AJ62">
            <v>4906.43</v>
          </cell>
          <cell r="AK62">
            <v>289.99</v>
          </cell>
          <cell r="AL62">
            <v>289.99</v>
          </cell>
          <cell r="AM62">
            <v>195.32</v>
          </cell>
          <cell r="AN62">
            <v>195.32</v>
          </cell>
          <cell r="AO62">
            <v>100.65</v>
          </cell>
          <cell r="AP62">
            <v>100.65</v>
          </cell>
          <cell r="AQ62">
            <v>339.99</v>
          </cell>
          <cell r="AR62">
            <v>339.99</v>
          </cell>
          <cell r="AS62">
            <v>0</v>
          </cell>
          <cell r="AT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</row>
        <row r="63">
          <cell r="A63" t="str">
            <v>1-2325</v>
          </cell>
          <cell r="B63" t="str">
            <v>PrePaid Maint. Discounts</v>
          </cell>
          <cell r="C63">
            <v>1</v>
          </cell>
          <cell r="D63">
            <v>2325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</row>
        <row r="64">
          <cell r="A64" t="str">
            <v>2-1110</v>
          </cell>
          <cell r="B64" t="str">
            <v>Accounts Payable</v>
          </cell>
          <cell r="C64">
            <v>2</v>
          </cell>
          <cell r="D64">
            <v>1110</v>
          </cell>
          <cell r="F64">
            <v>0</v>
          </cell>
          <cell r="H64">
            <v>0</v>
          </cell>
          <cell r="I64">
            <v>182940.94</v>
          </cell>
          <cell r="J64">
            <v>-182940.94</v>
          </cell>
          <cell r="L64">
            <v>0</v>
          </cell>
          <cell r="N64">
            <v>0</v>
          </cell>
          <cell r="O64">
            <v>357348.61</v>
          </cell>
          <cell r="P64">
            <v>-357348.61</v>
          </cell>
          <cell r="Q64">
            <v>131787.76999999999</v>
          </cell>
          <cell r="R64">
            <v>-131787.76999999999</v>
          </cell>
          <cell r="S64">
            <v>165541.67000000001</v>
          </cell>
          <cell r="T64">
            <v>-165541.67000000001</v>
          </cell>
          <cell r="U64">
            <v>136324.32999999999</v>
          </cell>
          <cell r="V64">
            <v>-136324.32999999999</v>
          </cell>
          <cell r="W64">
            <v>157744.26</v>
          </cell>
          <cell r="X64">
            <v>-157744.26</v>
          </cell>
          <cell r="Y64">
            <v>325039.12</v>
          </cell>
          <cell r="Z64">
            <v>-325039.12</v>
          </cell>
          <cell r="AA64">
            <v>186907</v>
          </cell>
          <cell r="AB64">
            <v>-186907</v>
          </cell>
          <cell r="AC64">
            <v>310971.65000000002</v>
          </cell>
          <cell r="AD64">
            <v>-310971.65000000002</v>
          </cell>
          <cell r="AE64">
            <v>269630.11</v>
          </cell>
          <cell r="AF64">
            <v>-269630.11</v>
          </cell>
          <cell r="AG64">
            <v>311280.27</v>
          </cell>
          <cell r="AH64">
            <v>-311280.27</v>
          </cell>
          <cell r="AI64">
            <v>163923.68</v>
          </cell>
          <cell r="AJ64">
            <v>-163923.68</v>
          </cell>
          <cell r="AK64">
            <v>432060.91</v>
          </cell>
          <cell r="AL64">
            <v>-432060.91</v>
          </cell>
          <cell r="AM64">
            <v>311690.68</v>
          </cell>
          <cell r="AN64">
            <v>-311690.68</v>
          </cell>
          <cell r="AO64">
            <v>377055.44</v>
          </cell>
          <cell r="AP64">
            <v>-377055.44</v>
          </cell>
          <cell r="AQ64">
            <v>487498.31</v>
          </cell>
          <cell r="AR64">
            <v>-487498.31</v>
          </cell>
          <cell r="AS64">
            <v>414606.86</v>
          </cell>
          <cell r="AT64">
            <v>-414606.86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</row>
        <row r="65">
          <cell r="A65" t="str">
            <v>2-1115</v>
          </cell>
          <cell r="B65" t="str">
            <v>Accrued Charges</v>
          </cell>
          <cell r="C65">
            <v>2</v>
          </cell>
          <cell r="D65">
            <v>1115</v>
          </cell>
          <cell r="F65">
            <v>0</v>
          </cell>
          <cell r="H65">
            <v>0</v>
          </cell>
          <cell r="I65">
            <v>463399.24</v>
          </cell>
          <cell r="J65">
            <v>-463399.24</v>
          </cell>
          <cell r="L65">
            <v>0</v>
          </cell>
          <cell r="N65">
            <v>0</v>
          </cell>
          <cell r="O65">
            <v>401469.01</v>
          </cell>
          <cell r="P65">
            <v>-401469.01</v>
          </cell>
          <cell r="Q65">
            <v>634691.06999999995</v>
          </cell>
          <cell r="R65">
            <v>-634691.06999999995</v>
          </cell>
          <cell r="S65">
            <v>56633.89</v>
          </cell>
          <cell r="T65">
            <v>-56633.89</v>
          </cell>
          <cell r="U65">
            <v>192967.94</v>
          </cell>
          <cell r="V65">
            <v>-192967.94</v>
          </cell>
          <cell r="W65">
            <v>166576.37</v>
          </cell>
          <cell r="X65">
            <v>-166576.37</v>
          </cell>
          <cell r="Y65">
            <v>65119.98</v>
          </cell>
          <cell r="Z65">
            <v>-65119.98</v>
          </cell>
          <cell r="AA65">
            <v>515851</v>
          </cell>
          <cell r="AB65">
            <v>-515851</v>
          </cell>
          <cell r="AC65">
            <v>384779.68</v>
          </cell>
          <cell r="AD65">
            <v>-384779.68</v>
          </cell>
          <cell r="AE65">
            <v>370245.21</v>
          </cell>
          <cell r="AF65">
            <v>-370245.21</v>
          </cell>
          <cell r="AG65">
            <v>710591.85</v>
          </cell>
          <cell r="AH65">
            <v>-710591.85</v>
          </cell>
          <cell r="AI65">
            <v>772063.96</v>
          </cell>
          <cell r="AJ65">
            <v>-772063.96</v>
          </cell>
          <cell r="AK65">
            <v>696282.27</v>
          </cell>
          <cell r="AL65">
            <v>-696282.27</v>
          </cell>
          <cell r="AM65">
            <v>988001.59</v>
          </cell>
          <cell r="AN65">
            <v>-988001.59</v>
          </cell>
          <cell r="AO65">
            <v>818950.48</v>
          </cell>
          <cell r="AP65">
            <v>-818950.48</v>
          </cell>
          <cell r="AQ65">
            <v>671084.02</v>
          </cell>
          <cell r="AR65">
            <v>-671084.02</v>
          </cell>
          <cell r="AS65">
            <v>610893.43000000005</v>
          </cell>
          <cell r="AT65">
            <v>-610893.43000000005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</row>
        <row r="66">
          <cell r="A66" t="str">
            <v>2-1120</v>
          </cell>
          <cell r="B66" t="str">
            <v>Payroll Clearing</v>
          </cell>
          <cell r="C66">
            <v>2</v>
          </cell>
          <cell r="D66">
            <v>1120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  <cell r="L66">
            <v>0</v>
          </cell>
          <cell r="N66">
            <v>0</v>
          </cell>
          <cell r="O66">
            <v>-490.48</v>
          </cell>
          <cell r="P66">
            <v>490.48</v>
          </cell>
          <cell r="Q66">
            <v>1020</v>
          </cell>
          <cell r="R66">
            <v>-1020</v>
          </cell>
          <cell r="S66">
            <v>1020</v>
          </cell>
          <cell r="T66">
            <v>-1020</v>
          </cell>
          <cell r="U66">
            <v>1020</v>
          </cell>
          <cell r="V66">
            <v>-1020</v>
          </cell>
          <cell r="W66">
            <v>1020</v>
          </cell>
          <cell r="X66">
            <v>-1020</v>
          </cell>
          <cell r="Y66">
            <v>1020</v>
          </cell>
          <cell r="Z66">
            <v>-1020</v>
          </cell>
          <cell r="AA66">
            <v>0</v>
          </cell>
          <cell r="AB66">
            <v>0</v>
          </cell>
          <cell r="AC66">
            <v>6044.77</v>
          </cell>
          <cell r="AD66">
            <v>-6044.77</v>
          </cell>
          <cell r="AE66">
            <v>11833.47</v>
          </cell>
          <cell r="AF66">
            <v>-11833.47</v>
          </cell>
          <cell r="AG66">
            <v>-56184</v>
          </cell>
          <cell r="AH66">
            <v>56184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</row>
        <row r="67">
          <cell r="A67" t="str">
            <v>2-1121</v>
          </cell>
          <cell r="B67" t="str">
            <v>Commission Payable</v>
          </cell>
          <cell r="C67">
            <v>2</v>
          </cell>
          <cell r="D67">
            <v>1121</v>
          </cell>
          <cell r="F67">
            <v>0</v>
          </cell>
          <cell r="H67">
            <v>0</v>
          </cell>
          <cell r="I67">
            <v>94892.43</v>
          </cell>
          <cell r="J67">
            <v>-94892.43</v>
          </cell>
          <cell r="L67">
            <v>0</v>
          </cell>
          <cell r="N67">
            <v>0</v>
          </cell>
          <cell r="O67">
            <v>75359.28</v>
          </cell>
          <cell r="P67">
            <v>-75359.28</v>
          </cell>
          <cell r="Q67">
            <v>77254.3</v>
          </cell>
          <cell r="R67">
            <v>-77254.3</v>
          </cell>
          <cell r="S67">
            <v>64350.51</v>
          </cell>
          <cell r="T67">
            <v>-64350.51</v>
          </cell>
          <cell r="U67">
            <v>64350.51</v>
          </cell>
          <cell r="V67">
            <v>-64350.51</v>
          </cell>
          <cell r="W67">
            <v>33781.46</v>
          </cell>
          <cell r="X67">
            <v>-33781.46</v>
          </cell>
          <cell r="Y67">
            <v>34990.300000000003</v>
          </cell>
          <cell r="Z67">
            <v>-34990.300000000003</v>
          </cell>
          <cell r="AA67">
            <v>59488</v>
          </cell>
          <cell r="AB67">
            <v>-59488</v>
          </cell>
          <cell r="AC67">
            <v>42741.8</v>
          </cell>
          <cell r="AD67">
            <v>-42741.8</v>
          </cell>
          <cell r="AE67">
            <v>31806.69</v>
          </cell>
          <cell r="AF67">
            <v>-31806.69</v>
          </cell>
          <cell r="AG67">
            <v>167123.99</v>
          </cell>
          <cell r="AH67">
            <v>-167123.99</v>
          </cell>
          <cell r="AI67">
            <v>15200.21</v>
          </cell>
          <cell r="AJ67">
            <v>-15200.21</v>
          </cell>
          <cell r="AK67">
            <v>68156.160000000003</v>
          </cell>
          <cell r="AL67">
            <v>-68156.160000000003</v>
          </cell>
          <cell r="AM67">
            <v>23690.9</v>
          </cell>
          <cell r="AN67">
            <v>-23690.9</v>
          </cell>
          <cell r="AO67">
            <v>94706.7</v>
          </cell>
          <cell r="AP67">
            <v>-94706.7</v>
          </cell>
          <cell r="AQ67">
            <v>35980.28</v>
          </cell>
          <cell r="AR67">
            <v>-35980.28</v>
          </cell>
          <cell r="AS67">
            <v>-0.01</v>
          </cell>
          <cell r="AT67">
            <v>0.01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</row>
        <row r="68">
          <cell r="A68" t="str">
            <v>2-1125</v>
          </cell>
          <cell r="B68" t="str">
            <v>Other Accruals</v>
          </cell>
          <cell r="C68">
            <v>2</v>
          </cell>
          <cell r="D68">
            <v>1125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</row>
        <row r="69">
          <cell r="A69" t="str">
            <v>2-1155</v>
          </cell>
          <cell r="B69" t="str">
            <v>PAYE / NIC</v>
          </cell>
          <cell r="C69">
            <v>2</v>
          </cell>
          <cell r="D69">
            <v>1155</v>
          </cell>
          <cell r="F69">
            <v>0</v>
          </cell>
          <cell r="H69">
            <v>0</v>
          </cell>
          <cell r="I69">
            <v>78116.63</v>
          </cell>
          <cell r="J69">
            <v>-78116.63</v>
          </cell>
          <cell r="L69">
            <v>0</v>
          </cell>
          <cell r="N69">
            <v>0</v>
          </cell>
          <cell r="O69">
            <v>75853.14</v>
          </cell>
          <cell r="P69">
            <v>-75853.14</v>
          </cell>
          <cell r="Q69">
            <v>101749.83</v>
          </cell>
          <cell r="R69">
            <v>-101749.83</v>
          </cell>
          <cell r="S69">
            <v>84170.89</v>
          </cell>
          <cell r="T69">
            <v>-84170.89</v>
          </cell>
          <cell r="U69">
            <v>70612.710000000006</v>
          </cell>
          <cell r="V69">
            <v>-70612.710000000006</v>
          </cell>
          <cell r="W69">
            <v>87856.37</v>
          </cell>
          <cell r="X69">
            <v>-87856.37</v>
          </cell>
          <cell r="Y69">
            <v>110334.42</v>
          </cell>
          <cell r="Z69">
            <v>-110334.42</v>
          </cell>
          <cell r="AA69">
            <v>90123</v>
          </cell>
          <cell r="AB69">
            <v>-90123</v>
          </cell>
          <cell r="AC69">
            <v>97110.54</v>
          </cell>
          <cell r="AD69">
            <v>-97110.54</v>
          </cell>
          <cell r="AE69">
            <v>150517.06</v>
          </cell>
          <cell r="AF69">
            <v>-150517.06</v>
          </cell>
          <cell r="AG69">
            <v>134619.72</v>
          </cell>
          <cell r="AH69">
            <v>-134619.72</v>
          </cell>
          <cell r="AI69">
            <v>220007.15</v>
          </cell>
          <cell r="AJ69">
            <v>-220007.15</v>
          </cell>
          <cell r="AK69">
            <v>96137.98</v>
          </cell>
          <cell r="AL69">
            <v>-96137.98</v>
          </cell>
          <cell r="AM69">
            <v>129777.08</v>
          </cell>
          <cell r="AN69">
            <v>-129777.08</v>
          </cell>
          <cell r="AO69">
            <v>147910.01</v>
          </cell>
          <cell r="AP69">
            <v>-147910.01</v>
          </cell>
          <cell r="AQ69">
            <v>171485.26</v>
          </cell>
          <cell r="AR69">
            <v>-171485.26</v>
          </cell>
          <cell r="AS69">
            <v>143830.9</v>
          </cell>
          <cell r="AT69">
            <v>-143830.9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</row>
        <row r="70">
          <cell r="A70" t="str">
            <v>2-1160</v>
          </cell>
          <cell r="B70" t="str">
            <v>Pension Control</v>
          </cell>
          <cell r="C70">
            <v>2</v>
          </cell>
          <cell r="D70">
            <v>1160</v>
          </cell>
          <cell r="F70">
            <v>0</v>
          </cell>
          <cell r="H70">
            <v>0</v>
          </cell>
          <cell r="I70">
            <v>0</v>
          </cell>
          <cell r="J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-12437.5</v>
          </cell>
          <cell r="R70">
            <v>12437.5</v>
          </cell>
          <cell r="S70">
            <v>-12437.5</v>
          </cell>
          <cell r="T70">
            <v>12437.5</v>
          </cell>
          <cell r="U70">
            <v>-1322.12</v>
          </cell>
          <cell r="V70">
            <v>1322.12</v>
          </cell>
          <cell r="W70">
            <v>0</v>
          </cell>
          <cell r="X70">
            <v>0</v>
          </cell>
          <cell r="Y70">
            <v>15125.61</v>
          </cell>
          <cell r="Z70">
            <v>-15125.61</v>
          </cell>
          <cell r="AA70">
            <v>0</v>
          </cell>
          <cell r="AB70">
            <v>0</v>
          </cell>
          <cell r="AC70">
            <v>30829.08</v>
          </cell>
          <cell r="AD70">
            <v>-30829.08</v>
          </cell>
          <cell r="AE70">
            <v>24020.75</v>
          </cell>
          <cell r="AF70">
            <v>-24020.75</v>
          </cell>
          <cell r="AG70">
            <v>21069.38</v>
          </cell>
          <cell r="AH70">
            <v>-21069.38</v>
          </cell>
          <cell r="AI70">
            <v>34518.65</v>
          </cell>
          <cell r="AJ70">
            <v>-34518.65</v>
          </cell>
          <cell r="AK70">
            <v>16032.83</v>
          </cell>
          <cell r="AL70">
            <v>-16032.83</v>
          </cell>
          <cell r="AM70">
            <v>20511.32</v>
          </cell>
          <cell r="AN70">
            <v>-20511.32</v>
          </cell>
          <cell r="AO70">
            <v>17573.21</v>
          </cell>
          <cell r="AP70">
            <v>-17573.21</v>
          </cell>
          <cell r="AQ70">
            <v>21077.81</v>
          </cell>
          <cell r="AR70">
            <v>-21077.81</v>
          </cell>
          <cell r="AS70">
            <v>21147.31</v>
          </cell>
          <cell r="AT70">
            <v>-21147.31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</row>
        <row r="71">
          <cell r="A71" t="str">
            <v>2-1210</v>
          </cell>
          <cell r="B71" t="str">
            <v>Lynx Interest account</v>
          </cell>
          <cell r="C71">
            <v>2</v>
          </cell>
          <cell r="D71">
            <v>1210</v>
          </cell>
          <cell r="F71">
            <v>0</v>
          </cell>
          <cell r="H71">
            <v>0</v>
          </cell>
          <cell r="I71">
            <v>-2657.3</v>
          </cell>
          <cell r="J71">
            <v>2657.3</v>
          </cell>
          <cell r="L71">
            <v>0</v>
          </cell>
          <cell r="N71">
            <v>0</v>
          </cell>
          <cell r="O71">
            <v>-3234.96</v>
          </cell>
          <cell r="P71">
            <v>3234.96</v>
          </cell>
          <cell r="Q71">
            <v>-3350.49</v>
          </cell>
          <cell r="R71">
            <v>3350.49</v>
          </cell>
          <cell r="S71">
            <v>-3427.51</v>
          </cell>
          <cell r="T71">
            <v>3427.51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A72" t="str">
            <v>2-1220</v>
          </cell>
          <cell r="B72" t="str">
            <v>Sales Ledger Tax Control</v>
          </cell>
          <cell r="C72">
            <v>2</v>
          </cell>
          <cell r="D72">
            <v>1220</v>
          </cell>
          <cell r="F72">
            <v>0</v>
          </cell>
          <cell r="H72">
            <v>0</v>
          </cell>
          <cell r="I72">
            <v>0.18</v>
          </cell>
          <cell r="J72">
            <v>-0.18</v>
          </cell>
          <cell r="L72">
            <v>0</v>
          </cell>
          <cell r="N72">
            <v>0</v>
          </cell>
          <cell r="O72">
            <v>13.99</v>
          </cell>
          <cell r="P72">
            <v>-13.99</v>
          </cell>
          <cell r="Q72">
            <v>21054.63</v>
          </cell>
          <cell r="R72">
            <v>-21054.63</v>
          </cell>
          <cell r="S72">
            <v>346719.14</v>
          </cell>
          <cell r="T72">
            <v>-346719.14</v>
          </cell>
          <cell r="U72">
            <v>361557.43</v>
          </cell>
          <cell r="V72">
            <v>-361557.43</v>
          </cell>
          <cell r="W72">
            <v>11123</v>
          </cell>
          <cell r="X72">
            <v>-11123</v>
          </cell>
          <cell r="Y72">
            <v>99093.19</v>
          </cell>
          <cell r="Z72">
            <v>-99093.19</v>
          </cell>
          <cell r="AA72">
            <v>140945</v>
          </cell>
          <cell r="AB72">
            <v>-140945</v>
          </cell>
          <cell r="AC72">
            <v>399589.78</v>
          </cell>
          <cell r="AD72">
            <v>-399589.78</v>
          </cell>
          <cell r="AE72">
            <v>451419.52</v>
          </cell>
          <cell r="AF72">
            <v>-451419.52</v>
          </cell>
          <cell r="AG72">
            <v>0</v>
          </cell>
          <cell r="AH72">
            <v>0</v>
          </cell>
          <cell r="AI72">
            <v>180097.25</v>
          </cell>
          <cell r="AJ72">
            <v>-180097.25</v>
          </cell>
          <cell r="AK72">
            <v>450369.89</v>
          </cell>
          <cell r="AL72">
            <v>-450369.89</v>
          </cell>
          <cell r="AM72">
            <v>480951</v>
          </cell>
          <cell r="AN72">
            <v>-480951</v>
          </cell>
          <cell r="AO72">
            <v>185568.47</v>
          </cell>
          <cell r="AP72">
            <v>-185568.47</v>
          </cell>
          <cell r="AQ72">
            <v>231355.41</v>
          </cell>
          <cell r="AR72">
            <v>-231355.41</v>
          </cell>
          <cell r="AS72">
            <v>267326.02</v>
          </cell>
          <cell r="AT72">
            <v>-267326.02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</row>
        <row r="73">
          <cell r="A73" t="str">
            <v>2-1230</v>
          </cell>
          <cell r="B73" t="str">
            <v>Purchase Ledger Tax Control</v>
          </cell>
          <cell r="C73">
            <v>2</v>
          </cell>
          <cell r="D73">
            <v>1230</v>
          </cell>
          <cell r="F73">
            <v>0</v>
          </cell>
          <cell r="H73">
            <v>0</v>
          </cell>
          <cell r="I73">
            <v>-0.25</v>
          </cell>
          <cell r="J73">
            <v>0.25</v>
          </cell>
          <cell r="L73">
            <v>0</v>
          </cell>
          <cell r="N73">
            <v>0</v>
          </cell>
          <cell r="O73">
            <v>-2431.9499999999998</v>
          </cell>
          <cell r="P73">
            <v>2431.9499999999998</v>
          </cell>
          <cell r="Q73">
            <v>-17758.009999999998</v>
          </cell>
          <cell r="R73">
            <v>17758.009999999998</v>
          </cell>
          <cell r="S73">
            <v>-45636.160000000003</v>
          </cell>
          <cell r="T73">
            <v>45636.160000000003</v>
          </cell>
          <cell r="U73">
            <v>-73413.56</v>
          </cell>
          <cell r="V73">
            <v>73413.56</v>
          </cell>
          <cell r="W73">
            <v>-24026.17</v>
          </cell>
          <cell r="X73">
            <v>24026.17</v>
          </cell>
          <cell r="Y73">
            <v>-76144.67</v>
          </cell>
          <cell r="Z73">
            <v>76144.67</v>
          </cell>
          <cell r="AA73">
            <v>-122536</v>
          </cell>
          <cell r="AB73">
            <v>122536</v>
          </cell>
          <cell r="AC73">
            <v>-145940.03</v>
          </cell>
          <cell r="AD73">
            <v>145940.03</v>
          </cell>
          <cell r="AE73">
            <v>-200124.03</v>
          </cell>
          <cell r="AF73">
            <v>200124.03</v>
          </cell>
          <cell r="AG73">
            <v>-165.02</v>
          </cell>
          <cell r="AH73">
            <v>165.02</v>
          </cell>
          <cell r="AI73">
            <v>-12343.98</v>
          </cell>
          <cell r="AJ73">
            <v>12343.98</v>
          </cell>
          <cell r="AK73">
            <v>-63468.74</v>
          </cell>
          <cell r="AL73">
            <v>63468.74</v>
          </cell>
          <cell r="AM73">
            <v>-116516.1</v>
          </cell>
          <cell r="AN73">
            <v>116516.1</v>
          </cell>
          <cell r="AO73">
            <v>-55266.93</v>
          </cell>
          <cell r="AP73">
            <v>55266.93</v>
          </cell>
          <cell r="AQ73">
            <v>-147193.69</v>
          </cell>
          <cell r="AR73">
            <v>147193.69</v>
          </cell>
          <cell r="AS73">
            <v>-197338.07</v>
          </cell>
          <cell r="AT73">
            <v>197338.07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2-1240</v>
          </cell>
          <cell r="B74" t="str">
            <v>VAT Payable</v>
          </cell>
          <cell r="C74">
            <v>2</v>
          </cell>
          <cell r="D74">
            <v>1240</v>
          </cell>
          <cell r="F74">
            <v>0</v>
          </cell>
          <cell r="H74">
            <v>0</v>
          </cell>
          <cell r="I74">
            <v>-73189.97</v>
          </cell>
          <cell r="J74">
            <v>73189.97</v>
          </cell>
          <cell r="L74">
            <v>0</v>
          </cell>
          <cell r="N74">
            <v>0</v>
          </cell>
          <cell r="O74">
            <v>130429.42</v>
          </cell>
          <cell r="P74">
            <v>-130429.42</v>
          </cell>
          <cell r="Q74">
            <v>-2155.42</v>
          </cell>
          <cell r="R74">
            <v>2155.42</v>
          </cell>
          <cell r="S74">
            <v>-2155.42</v>
          </cell>
          <cell r="T74">
            <v>2155.42</v>
          </cell>
          <cell r="U74">
            <v>-2155.42</v>
          </cell>
          <cell r="V74">
            <v>2155.42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-9396.94</v>
          </cell>
          <cell r="AF74">
            <v>9396.94</v>
          </cell>
          <cell r="AG74">
            <v>259362.9</v>
          </cell>
          <cell r="AH74">
            <v>-259362.9</v>
          </cell>
          <cell r="AI74">
            <v>-4045.95</v>
          </cell>
          <cell r="AJ74">
            <v>4045.95</v>
          </cell>
          <cell r="AK74">
            <v>-4045.95</v>
          </cell>
          <cell r="AL74">
            <v>4045.95</v>
          </cell>
          <cell r="AM74">
            <v>-4045.95</v>
          </cell>
          <cell r="AN74">
            <v>4045.95</v>
          </cell>
          <cell r="AO74">
            <v>351272.61</v>
          </cell>
          <cell r="AP74">
            <v>-351272.61</v>
          </cell>
          <cell r="AQ74">
            <v>-2696.26</v>
          </cell>
          <cell r="AR74">
            <v>2696.26</v>
          </cell>
          <cell r="AS74">
            <v>-2696.26</v>
          </cell>
          <cell r="AT74">
            <v>2696.26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</row>
        <row r="75">
          <cell r="A75" t="str">
            <v>2-1410</v>
          </cell>
          <cell r="B75" t="str">
            <v>Deferred Revenue Current</v>
          </cell>
          <cell r="C75">
            <v>2</v>
          </cell>
          <cell r="D75">
            <v>1410</v>
          </cell>
          <cell r="F75">
            <v>0</v>
          </cell>
          <cell r="H75">
            <v>0</v>
          </cell>
          <cell r="I75">
            <v>0</v>
          </cell>
          <cell r="J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363766.09</v>
          </cell>
          <cell r="T75">
            <v>-363766.09</v>
          </cell>
          <cell r="U75">
            <v>408843.66</v>
          </cell>
          <cell r="V75">
            <v>-408843.66</v>
          </cell>
          <cell r="W75">
            <v>432068.03</v>
          </cell>
          <cell r="X75">
            <v>-432068.03</v>
          </cell>
          <cell r="Y75">
            <v>356551.46</v>
          </cell>
          <cell r="Z75">
            <v>-356551.46</v>
          </cell>
          <cell r="AA75">
            <v>410030</v>
          </cell>
          <cell r="AB75">
            <v>-410030</v>
          </cell>
          <cell r="AC75">
            <v>158763.72</v>
          </cell>
          <cell r="AD75">
            <v>-158763.72</v>
          </cell>
          <cell r="AE75">
            <v>178385.05</v>
          </cell>
          <cell r="AF75">
            <v>-178385.05</v>
          </cell>
          <cell r="AG75">
            <v>217199.79</v>
          </cell>
          <cell r="AH75">
            <v>-217199.79</v>
          </cell>
          <cell r="AI75">
            <v>120420.79</v>
          </cell>
          <cell r="AJ75">
            <v>-120420.79</v>
          </cell>
          <cell r="AK75">
            <v>555790.48</v>
          </cell>
          <cell r="AL75">
            <v>-555790.48</v>
          </cell>
          <cell r="AM75">
            <v>427798.46</v>
          </cell>
          <cell r="AN75">
            <v>-427798.46</v>
          </cell>
          <cell r="AO75">
            <v>473681.78</v>
          </cell>
          <cell r="AP75">
            <v>-473681.78</v>
          </cell>
          <cell r="AQ75">
            <v>457561.19</v>
          </cell>
          <cell r="AR75">
            <v>-457561.19</v>
          </cell>
          <cell r="AS75">
            <v>392512.22</v>
          </cell>
          <cell r="AT75">
            <v>-392512.22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</row>
        <row r="76">
          <cell r="A76" t="str">
            <v>2-1420</v>
          </cell>
          <cell r="B76" t="str">
            <v>Customer Deposits Collected</v>
          </cell>
          <cell r="C76">
            <v>2</v>
          </cell>
          <cell r="D76">
            <v>1420</v>
          </cell>
          <cell r="F76">
            <v>0</v>
          </cell>
          <cell r="H76">
            <v>0</v>
          </cell>
          <cell r="I76">
            <v>0</v>
          </cell>
          <cell r="J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</row>
        <row r="77">
          <cell r="A77" t="str">
            <v>2-1830</v>
          </cell>
          <cell r="B77" t="str">
            <v>Income Tax Payable</v>
          </cell>
          <cell r="C77">
            <v>2</v>
          </cell>
          <cell r="D77">
            <v>1830</v>
          </cell>
          <cell r="F77">
            <v>0</v>
          </cell>
          <cell r="H77">
            <v>0</v>
          </cell>
          <cell r="I77">
            <v>0</v>
          </cell>
          <cell r="J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</row>
        <row r="78">
          <cell r="A78" t="str">
            <v>2-1910</v>
          </cell>
          <cell r="B78" t="str">
            <v>Other Current Liabilities</v>
          </cell>
          <cell r="C78">
            <v>2</v>
          </cell>
          <cell r="D78">
            <v>1910</v>
          </cell>
          <cell r="F78">
            <v>0</v>
          </cell>
          <cell r="H78">
            <v>0</v>
          </cell>
          <cell r="I78">
            <v>0</v>
          </cell>
          <cell r="J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</row>
        <row r="79">
          <cell r="A79" t="str">
            <v>2-2100</v>
          </cell>
          <cell r="B79" t="str">
            <v>Bank Loans</v>
          </cell>
          <cell r="C79">
            <v>2</v>
          </cell>
          <cell r="D79">
            <v>2100</v>
          </cell>
          <cell r="F79">
            <v>0</v>
          </cell>
          <cell r="H79">
            <v>0</v>
          </cell>
          <cell r="I79">
            <v>0</v>
          </cell>
          <cell r="J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</row>
        <row r="80">
          <cell r="A80" t="str">
            <v>2-2200</v>
          </cell>
          <cell r="B80" t="str">
            <v>Other Long Term Liabilities</v>
          </cell>
          <cell r="C80">
            <v>2</v>
          </cell>
          <cell r="D80">
            <v>2200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151213.01</v>
          </cell>
          <cell r="V80">
            <v>-151213.01</v>
          </cell>
          <cell r="W80">
            <v>151213.01</v>
          </cell>
          <cell r="X80">
            <v>-151213.01</v>
          </cell>
          <cell r="Y80">
            <v>151213.01</v>
          </cell>
          <cell r="Z80">
            <v>-151213.01</v>
          </cell>
          <cell r="AA80">
            <v>139026</v>
          </cell>
          <cell r="AB80">
            <v>-139026</v>
          </cell>
          <cell r="AC80">
            <v>139025.68</v>
          </cell>
          <cell r="AD80">
            <v>-139025.68</v>
          </cell>
          <cell r="AE80">
            <v>119218.68</v>
          </cell>
          <cell r="AF80">
            <v>-119218.68</v>
          </cell>
          <cell r="AG80">
            <v>106741.23</v>
          </cell>
          <cell r="AH80">
            <v>-106741.23</v>
          </cell>
          <cell r="AI80">
            <v>126548.23</v>
          </cell>
          <cell r="AJ80">
            <v>-126548.23</v>
          </cell>
          <cell r="AK80">
            <v>126548.23</v>
          </cell>
          <cell r="AL80">
            <v>-126548.23</v>
          </cell>
          <cell r="AM80">
            <v>113773.75</v>
          </cell>
          <cell r="AN80">
            <v>-113773.75</v>
          </cell>
          <cell r="AO80">
            <v>194593.75</v>
          </cell>
          <cell r="AP80">
            <v>-194593.75</v>
          </cell>
          <cell r="AQ80">
            <v>186024.43</v>
          </cell>
          <cell r="AR80">
            <v>-186024.43</v>
          </cell>
          <cell r="AS80">
            <v>604726.59</v>
          </cell>
          <cell r="AT80">
            <v>-604726.59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</row>
        <row r="81">
          <cell r="A81" t="str">
            <v>2-2310</v>
          </cell>
          <cell r="B81" t="str">
            <v>Deferred Revenue</v>
          </cell>
          <cell r="C81">
            <v>2</v>
          </cell>
          <cell r="D81">
            <v>2310</v>
          </cell>
          <cell r="F81">
            <v>0</v>
          </cell>
          <cell r="H81">
            <v>0</v>
          </cell>
          <cell r="I81">
            <v>600879.94999999995</v>
          </cell>
          <cell r="J81">
            <v>-600879.94999999995</v>
          </cell>
          <cell r="L81">
            <v>0</v>
          </cell>
          <cell r="N81">
            <v>0</v>
          </cell>
          <cell r="O81">
            <v>586096.14</v>
          </cell>
          <cell r="P81">
            <v>-586096.14</v>
          </cell>
          <cell r="Q81">
            <v>567511.94999999995</v>
          </cell>
          <cell r="R81">
            <v>-567511.94999999995</v>
          </cell>
          <cell r="S81">
            <v>465089.32</v>
          </cell>
          <cell r="T81">
            <v>-465089.32</v>
          </cell>
          <cell r="U81">
            <v>345218.94</v>
          </cell>
          <cell r="V81">
            <v>-345218.94</v>
          </cell>
          <cell r="W81">
            <v>303439.86</v>
          </cell>
          <cell r="X81">
            <v>-303439.86</v>
          </cell>
          <cell r="Y81">
            <v>369201.36</v>
          </cell>
          <cell r="Z81">
            <v>-369201.36</v>
          </cell>
          <cell r="AA81">
            <v>442196</v>
          </cell>
          <cell r="AB81">
            <v>-442196</v>
          </cell>
          <cell r="AC81">
            <v>691119.98</v>
          </cell>
          <cell r="AD81">
            <v>-691119.98</v>
          </cell>
          <cell r="AE81">
            <v>604221.93999999994</v>
          </cell>
          <cell r="AF81">
            <v>-604221.93999999994</v>
          </cell>
          <cell r="AG81">
            <v>539110.18000000005</v>
          </cell>
          <cell r="AH81">
            <v>-539110.18000000005</v>
          </cell>
          <cell r="AI81">
            <v>569311.02</v>
          </cell>
          <cell r="AJ81">
            <v>-569311.02</v>
          </cell>
          <cell r="AK81">
            <v>239904.7</v>
          </cell>
          <cell r="AL81">
            <v>-239904.7</v>
          </cell>
          <cell r="AM81">
            <v>268912.15999999997</v>
          </cell>
          <cell r="AN81">
            <v>-268912.15999999997</v>
          </cell>
          <cell r="AO81">
            <v>389028.6</v>
          </cell>
          <cell r="AP81">
            <v>-389028.6</v>
          </cell>
          <cell r="AQ81">
            <v>327407.73</v>
          </cell>
          <cell r="AR81">
            <v>-327407.73</v>
          </cell>
          <cell r="AS81">
            <v>277257.93</v>
          </cell>
          <cell r="AT81">
            <v>-277257.93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</row>
        <row r="82">
          <cell r="A82" t="str">
            <v>2-2320</v>
          </cell>
          <cell r="B82" t="str">
            <v>HDS Deferred Revenue</v>
          </cell>
          <cell r="C82">
            <v>2</v>
          </cell>
          <cell r="D82">
            <v>2320</v>
          </cell>
          <cell r="F82">
            <v>0</v>
          </cell>
          <cell r="H82">
            <v>0</v>
          </cell>
          <cell r="I82">
            <v>0</v>
          </cell>
          <cell r="J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</row>
        <row r="83">
          <cell r="A83" t="str">
            <v>3-1110</v>
          </cell>
          <cell r="B83" t="str">
            <v>Share Capital</v>
          </cell>
          <cell r="C83">
            <v>3</v>
          </cell>
          <cell r="D83">
            <v>1110</v>
          </cell>
          <cell r="F83">
            <v>0</v>
          </cell>
          <cell r="H83">
            <v>0</v>
          </cell>
          <cell r="I83">
            <v>500</v>
          </cell>
          <cell r="J83">
            <v>-500</v>
          </cell>
          <cell r="L83">
            <v>0</v>
          </cell>
          <cell r="N83">
            <v>0</v>
          </cell>
          <cell r="O83">
            <v>500</v>
          </cell>
          <cell r="P83">
            <v>-500</v>
          </cell>
          <cell r="Q83">
            <v>500</v>
          </cell>
          <cell r="R83">
            <v>-500</v>
          </cell>
          <cell r="S83">
            <v>500</v>
          </cell>
          <cell r="T83">
            <v>-500</v>
          </cell>
          <cell r="U83">
            <v>500</v>
          </cell>
          <cell r="V83">
            <v>-500</v>
          </cell>
          <cell r="W83">
            <v>500</v>
          </cell>
          <cell r="X83">
            <v>-500</v>
          </cell>
          <cell r="Y83">
            <v>500</v>
          </cell>
          <cell r="Z83">
            <v>-500</v>
          </cell>
          <cell r="AA83">
            <v>500</v>
          </cell>
          <cell r="AB83">
            <v>-500</v>
          </cell>
          <cell r="AC83">
            <v>500</v>
          </cell>
          <cell r="AD83">
            <v>-500</v>
          </cell>
          <cell r="AE83">
            <v>500</v>
          </cell>
          <cell r="AF83">
            <v>-500</v>
          </cell>
          <cell r="AG83">
            <v>500</v>
          </cell>
          <cell r="AH83">
            <v>-500</v>
          </cell>
          <cell r="AI83">
            <v>500</v>
          </cell>
          <cell r="AJ83">
            <v>-500</v>
          </cell>
          <cell r="AK83">
            <v>500</v>
          </cell>
          <cell r="AL83">
            <v>-500</v>
          </cell>
          <cell r="AM83">
            <v>500</v>
          </cell>
          <cell r="AN83">
            <v>-500</v>
          </cell>
          <cell r="AO83">
            <v>500</v>
          </cell>
          <cell r="AP83">
            <v>-500</v>
          </cell>
          <cell r="AQ83">
            <v>500</v>
          </cell>
          <cell r="AR83">
            <v>-500</v>
          </cell>
          <cell r="AS83">
            <v>500</v>
          </cell>
          <cell r="AT83">
            <v>-500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</row>
        <row r="84">
          <cell r="A84" t="str">
            <v>3-1120</v>
          </cell>
          <cell r="B84" t="str">
            <v>Capital stock issue costs</v>
          </cell>
          <cell r="C84">
            <v>3</v>
          </cell>
          <cell r="D84">
            <v>1120</v>
          </cell>
          <cell r="F84">
            <v>0</v>
          </cell>
          <cell r="H84">
            <v>0</v>
          </cell>
          <cell r="I84">
            <v>0</v>
          </cell>
          <cell r="J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85" t="str">
            <v>3-1130</v>
          </cell>
          <cell r="B85" t="str">
            <v>Company share repurchase</v>
          </cell>
          <cell r="C85">
            <v>3</v>
          </cell>
          <cell r="D85">
            <v>1130</v>
          </cell>
          <cell r="F85">
            <v>0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</row>
        <row r="86">
          <cell r="A86" t="str">
            <v>3-8000</v>
          </cell>
          <cell r="B86" t="str">
            <v>Retained Earnings</v>
          </cell>
          <cell r="C86">
            <v>3</v>
          </cell>
          <cell r="D86">
            <v>8000</v>
          </cell>
          <cell r="F86">
            <v>0</v>
          </cell>
          <cell r="H86">
            <v>0</v>
          </cell>
          <cell r="I86">
            <v>-749500.97</v>
          </cell>
          <cell r="J86">
            <v>749500.97</v>
          </cell>
          <cell r="L86">
            <v>0</v>
          </cell>
          <cell r="N86">
            <v>0</v>
          </cell>
          <cell r="O86">
            <v>-749500.97</v>
          </cell>
          <cell r="P86">
            <v>749500.97</v>
          </cell>
          <cell r="Q86">
            <v>-749500.97</v>
          </cell>
          <cell r="R86">
            <v>749500.97</v>
          </cell>
          <cell r="S86">
            <v>-749500.97</v>
          </cell>
          <cell r="T86">
            <v>749500.97</v>
          </cell>
          <cell r="U86">
            <v>-749500.97</v>
          </cell>
          <cell r="V86">
            <v>749500.97</v>
          </cell>
          <cell r="W86">
            <v>-749500.97</v>
          </cell>
          <cell r="X86">
            <v>749500.97</v>
          </cell>
          <cell r="Y86">
            <v>-749500.97</v>
          </cell>
          <cell r="Z86">
            <v>749500.97</v>
          </cell>
          <cell r="AA86">
            <v>-749501</v>
          </cell>
          <cell r="AB86">
            <v>749501</v>
          </cell>
          <cell r="AC86">
            <v>-1023421.43</v>
          </cell>
          <cell r="AD86">
            <v>1023421.43</v>
          </cell>
          <cell r="AE86">
            <v>-1023421.43</v>
          </cell>
          <cell r="AF86">
            <v>1023421.43</v>
          </cell>
          <cell r="AG86">
            <v>-1023421.43</v>
          </cell>
          <cell r="AH86">
            <v>1023421.43</v>
          </cell>
          <cell r="AI86">
            <v>-1023421.43</v>
          </cell>
          <cell r="AJ86">
            <v>1023421.43</v>
          </cell>
          <cell r="AK86">
            <v>-1023421.43</v>
          </cell>
          <cell r="AL86">
            <v>1023421.43</v>
          </cell>
          <cell r="AM86">
            <v>-1023421.43</v>
          </cell>
          <cell r="AN86">
            <v>1023421.43</v>
          </cell>
          <cell r="AO86">
            <v>-1023421.43</v>
          </cell>
          <cell r="AP86">
            <v>1023421.43</v>
          </cell>
          <cell r="AQ86">
            <v>-1023421.43</v>
          </cell>
          <cell r="AR86">
            <v>1023421.43</v>
          </cell>
          <cell r="AS86">
            <v>-1023421.43</v>
          </cell>
          <cell r="AT86">
            <v>1023421.43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</row>
        <row r="87">
          <cell r="A87" t="str">
            <v>3-9999</v>
          </cell>
          <cell r="B87" t="str">
            <v>Historical Balancing</v>
          </cell>
          <cell r="C87">
            <v>3</v>
          </cell>
          <cell r="D87">
            <v>9999</v>
          </cell>
          <cell r="F87">
            <v>0</v>
          </cell>
          <cell r="H87">
            <v>0</v>
          </cell>
          <cell r="I87">
            <v>-242568.6</v>
          </cell>
          <cell r="J87">
            <v>242568.6</v>
          </cell>
          <cell r="L87">
            <v>0</v>
          </cell>
          <cell r="N87">
            <v>0</v>
          </cell>
          <cell r="O87">
            <v>-242568.6</v>
          </cell>
          <cell r="P87">
            <v>242568.6</v>
          </cell>
          <cell r="Q87">
            <v>-242568.6</v>
          </cell>
          <cell r="R87">
            <v>242568.6</v>
          </cell>
          <cell r="S87">
            <v>-242568.6</v>
          </cell>
          <cell r="T87">
            <v>242568.6</v>
          </cell>
          <cell r="U87">
            <v>-242568.6</v>
          </cell>
          <cell r="V87">
            <v>242568.6</v>
          </cell>
          <cell r="W87">
            <v>-242568.6</v>
          </cell>
          <cell r="X87">
            <v>242568.6</v>
          </cell>
          <cell r="Y87">
            <v>-242568.6</v>
          </cell>
          <cell r="Z87">
            <v>242568.6</v>
          </cell>
          <cell r="AA87">
            <v>-242569</v>
          </cell>
          <cell r="AB87">
            <v>242569</v>
          </cell>
          <cell r="AC87">
            <v>-242568.6</v>
          </cell>
          <cell r="AD87">
            <v>242568.6</v>
          </cell>
          <cell r="AE87">
            <v>-242568.6</v>
          </cell>
          <cell r="AF87">
            <v>242568.6</v>
          </cell>
          <cell r="AG87">
            <v>-242568.6</v>
          </cell>
          <cell r="AH87">
            <v>242568.6</v>
          </cell>
          <cell r="AI87">
            <v>-242568.6</v>
          </cell>
          <cell r="AJ87">
            <v>242568.6</v>
          </cell>
          <cell r="AK87">
            <v>-242568.6</v>
          </cell>
          <cell r="AL87">
            <v>242568.6</v>
          </cell>
          <cell r="AM87">
            <v>-242568.6</v>
          </cell>
          <cell r="AN87">
            <v>242568.6</v>
          </cell>
          <cell r="AO87">
            <v>-242568.6</v>
          </cell>
          <cell r="AP87">
            <v>242568.6</v>
          </cell>
          <cell r="AQ87">
            <v>-242568.6</v>
          </cell>
          <cell r="AR87">
            <v>242568.6</v>
          </cell>
          <cell r="AS87">
            <v>-242568.6</v>
          </cell>
          <cell r="AT87">
            <v>242568.6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</row>
        <row r="88">
          <cell r="A88" t="str">
            <v>4-1110</v>
          </cell>
          <cell r="B88" t="str">
            <v>Nucleus S/W Direct</v>
          </cell>
          <cell r="C88">
            <v>4</v>
          </cell>
          <cell r="D88">
            <v>1110</v>
          </cell>
          <cell r="F88">
            <v>0</v>
          </cell>
          <cell r="H88">
            <v>0</v>
          </cell>
          <cell r="I88">
            <v>442780</v>
          </cell>
          <cell r="J88">
            <v>-442780</v>
          </cell>
          <cell r="L88">
            <v>0</v>
          </cell>
          <cell r="N88">
            <v>0</v>
          </cell>
          <cell r="O88">
            <v>136960.71999999997</v>
          </cell>
          <cell r="P88">
            <v>-579740.72</v>
          </cell>
          <cell r="Q88">
            <v>705245</v>
          </cell>
          <cell r="R88">
            <v>-1284985.72</v>
          </cell>
          <cell r="S88">
            <v>283386.74</v>
          </cell>
          <cell r="T88">
            <v>-1568372.46</v>
          </cell>
          <cell r="U88">
            <v>223002</v>
          </cell>
          <cell r="V88">
            <v>-1791374.46</v>
          </cell>
          <cell r="W88">
            <v>0</v>
          </cell>
          <cell r="X88">
            <v>-1791374.46</v>
          </cell>
          <cell r="Y88">
            <v>0</v>
          </cell>
          <cell r="Z88">
            <v>-1791374.46</v>
          </cell>
          <cell r="AA88">
            <v>323838.54000000004</v>
          </cell>
          <cell r="AB88">
            <v>-2115213</v>
          </cell>
          <cell r="AC88">
            <v>212000</v>
          </cell>
          <cell r="AD88">
            <v>-212000</v>
          </cell>
          <cell r="AE88">
            <v>7872</v>
          </cell>
          <cell r="AF88">
            <v>-219872</v>
          </cell>
          <cell r="AG88">
            <v>1020</v>
          </cell>
          <cell r="AH88">
            <v>-220892</v>
          </cell>
          <cell r="AI88">
            <v>0</v>
          </cell>
          <cell r="AJ88">
            <v>-220892</v>
          </cell>
          <cell r="AK88">
            <v>380382</v>
          </cell>
          <cell r="AL88">
            <v>-601274</v>
          </cell>
          <cell r="AM88">
            <v>202243</v>
          </cell>
          <cell r="AN88">
            <v>-803517</v>
          </cell>
          <cell r="AO88">
            <v>53757</v>
          </cell>
          <cell r="AP88">
            <v>-857274</v>
          </cell>
          <cell r="AQ88">
            <v>-2629.5699999999488</v>
          </cell>
          <cell r="AR88">
            <v>-854644.43</v>
          </cell>
          <cell r="AS88">
            <v>0</v>
          </cell>
          <cell r="AT88">
            <v>-854644.43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</row>
        <row r="89">
          <cell r="A89" t="str">
            <v>4-1115</v>
          </cell>
          <cell r="B89" t="str">
            <v>Solutions S/W Direct</v>
          </cell>
          <cell r="C89">
            <v>4</v>
          </cell>
          <cell r="D89">
            <v>1115</v>
          </cell>
          <cell r="F89">
            <v>0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P89">
            <v>0</v>
          </cell>
          <cell r="R89">
            <v>0</v>
          </cell>
          <cell r="T89">
            <v>0</v>
          </cell>
          <cell r="V89">
            <v>0</v>
          </cell>
          <cell r="X89">
            <v>0</v>
          </cell>
          <cell r="Z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557180</v>
          </cell>
          <cell r="AN89">
            <v>-557180</v>
          </cell>
          <cell r="AO89">
            <v>0</v>
          </cell>
          <cell r="AP89">
            <v>-557180</v>
          </cell>
          <cell r="AQ89">
            <v>0</v>
          </cell>
          <cell r="AR89">
            <v>-557180</v>
          </cell>
          <cell r="AS89">
            <v>0</v>
          </cell>
          <cell r="AT89">
            <v>-557180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4-1120</v>
          </cell>
          <cell r="B90" t="str">
            <v>AbInitio S/W Direct</v>
          </cell>
          <cell r="C90">
            <v>4</v>
          </cell>
          <cell r="D90">
            <v>1120</v>
          </cell>
          <cell r="F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46000</v>
          </cell>
          <cell r="T90">
            <v>-46000</v>
          </cell>
          <cell r="U90">
            <v>0</v>
          </cell>
          <cell r="V90">
            <v>-46000</v>
          </cell>
          <cell r="W90">
            <v>0</v>
          </cell>
          <cell r="X90">
            <v>-46000</v>
          </cell>
          <cell r="Y90">
            <v>0</v>
          </cell>
          <cell r="Z90">
            <v>-46000</v>
          </cell>
          <cell r="AA90">
            <v>0</v>
          </cell>
          <cell r="AB90">
            <v>-46000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46000</v>
          </cell>
          <cell r="AH90">
            <v>-46000</v>
          </cell>
          <cell r="AI90">
            <v>0</v>
          </cell>
          <cell r="AJ90">
            <v>-46000</v>
          </cell>
          <cell r="AK90">
            <v>0</v>
          </cell>
          <cell r="AL90">
            <v>-46000</v>
          </cell>
          <cell r="AM90">
            <v>101308</v>
          </cell>
          <cell r="AN90">
            <v>-147308</v>
          </cell>
          <cell r="AO90">
            <v>0</v>
          </cell>
          <cell r="AP90">
            <v>-147308</v>
          </cell>
          <cell r="AQ90">
            <v>0</v>
          </cell>
          <cell r="AR90">
            <v>-147308</v>
          </cell>
          <cell r="AS90">
            <v>0</v>
          </cell>
          <cell r="AT90">
            <v>-147308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</row>
        <row r="91">
          <cell r="A91" t="str">
            <v>4-1130</v>
          </cell>
          <cell r="B91" t="str">
            <v>Brio S/W Direct</v>
          </cell>
          <cell r="C91">
            <v>4</v>
          </cell>
          <cell r="D91">
            <v>1130</v>
          </cell>
          <cell r="F91">
            <v>0</v>
          </cell>
          <cell r="H91">
            <v>0</v>
          </cell>
          <cell r="I91">
            <v>49385</v>
          </cell>
          <cell r="J91">
            <v>-49385</v>
          </cell>
          <cell r="L91">
            <v>0</v>
          </cell>
          <cell r="N91">
            <v>0</v>
          </cell>
          <cell r="O91">
            <v>0</v>
          </cell>
          <cell r="P91">
            <v>-49385</v>
          </cell>
          <cell r="Q91">
            <v>0</v>
          </cell>
          <cell r="R91">
            <v>-49385</v>
          </cell>
          <cell r="S91">
            <v>-32745</v>
          </cell>
          <cell r="T91">
            <v>-16640</v>
          </cell>
          <cell r="U91">
            <v>48132</v>
          </cell>
          <cell r="V91">
            <v>-64772</v>
          </cell>
          <cell r="W91">
            <v>24000</v>
          </cell>
          <cell r="X91">
            <v>-88772</v>
          </cell>
          <cell r="Y91">
            <v>0</v>
          </cell>
          <cell r="Z91">
            <v>-88772</v>
          </cell>
          <cell r="AA91">
            <v>0</v>
          </cell>
          <cell r="AB91">
            <v>-88772</v>
          </cell>
          <cell r="AC91">
            <v>0</v>
          </cell>
          <cell r="AD91">
            <v>0</v>
          </cell>
          <cell r="AE91">
            <v>500</v>
          </cell>
          <cell r="AF91">
            <v>-500</v>
          </cell>
          <cell r="AG91">
            <v>20000</v>
          </cell>
          <cell r="AH91">
            <v>-20500</v>
          </cell>
          <cell r="AI91">
            <v>1000</v>
          </cell>
          <cell r="AJ91">
            <v>-21500</v>
          </cell>
          <cell r="AK91">
            <v>-500</v>
          </cell>
          <cell r="AL91">
            <v>-21000</v>
          </cell>
          <cell r="AM91">
            <v>37843</v>
          </cell>
          <cell r="AN91">
            <v>-58843</v>
          </cell>
          <cell r="AO91">
            <v>0</v>
          </cell>
          <cell r="AP91">
            <v>-58843</v>
          </cell>
          <cell r="AQ91">
            <v>600</v>
          </cell>
          <cell r="AR91">
            <v>-59443</v>
          </cell>
          <cell r="AS91">
            <v>0</v>
          </cell>
          <cell r="AT91">
            <v>-59443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4-1140</v>
          </cell>
          <cell r="B92" t="str">
            <v>Misc Software Direct</v>
          </cell>
          <cell r="C92">
            <v>4</v>
          </cell>
          <cell r="D92">
            <v>1140</v>
          </cell>
          <cell r="F92">
            <v>0</v>
          </cell>
          <cell r="H92">
            <v>0</v>
          </cell>
          <cell r="I92">
            <v>25000</v>
          </cell>
          <cell r="J92">
            <v>-25000</v>
          </cell>
          <cell r="L92">
            <v>0</v>
          </cell>
          <cell r="N92">
            <v>0</v>
          </cell>
          <cell r="O92">
            <v>0</v>
          </cell>
          <cell r="P92">
            <v>-25000</v>
          </cell>
          <cell r="Q92">
            <v>0</v>
          </cell>
          <cell r="R92">
            <v>-25000</v>
          </cell>
          <cell r="S92">
            <v>2490</v>
          </cell>
          <cell r="T92">
            <v>-27490</v>
          </cell>
          <cell r="U92">
            <v>0</v>
          </cell>
          <cell r="V92">
            <v>-27490</v>
          </cell>
          <cell r="W92">
            <v>0</v>
          </cell>
          <cell r="X92">
            <v>-27490</v>
          </cell>
          <cell r="Y92">
            <v>0</v>
          </cell>
          <cell r="Z92">
            <v>-27490</v>
          </cell>
          <cell r="AA92">
            <v>4980</v>
          </cell>
          <cell r="AB92">
            <v>-32470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424048</v>
          </cell>
          <cell r="AH92">
            <v>-424048</v>
          </cell>
          <cell r="AI92">
            <v>0</v>
          </cell>
          <cell r="AJ92">
            <v>-424048</v>
          </cell>
          <cell r="AK92">
            <v>1180</v>
          </cell>
          <cell r="AL92">
            <v>-425228</v>
          </cell>
          <cell r="AM92">
            <v>5724</v>
          </cell>
          <cell r="AN92">
            <v>-430952</v>
          </cell>
          <cell r="AO92">
            <v>324</v>
          </cell>
          <cell r="AP92">
            <v>-431276</v>
          </cell>
          <cell r="AQ92">
            <v>6367</v>
          </cell>
          <cell r="AR92">
            <v>-437643</v>
          </cell>
          <cell r="AS92">
            <v>0</v>
          </cell>
          <cell r="AT92">
            <v>-437643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4-1150</v>
          </cell>
          <cell r="B93" t="str">
            <v>Nucleus S/W Indirect</v>
          </cell>
          <cell r="C93">
            <v>4</v>
          </cell>
          <cell r="D93">
            <v>1150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4-1160</v>
          </cell>
          <cell r="B94" t="str">
            <v>AbInitio S/W Indirect</v>
          </cell>
          <cell r="C94">
            <v>4</v>
          </cell>
          <cell r="D94">
            <v>1160</v>
          </cell>
          <cell r="F94">
            <v>0</v>
          </cell>
          <cell r="H94">
            <v>0</v>
          </cell>
          <cell r="I94">
            <v>0</v>
          </cell>
          <cell r="J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</row>
        <row r="95">
          <cell r="A95" t="str">
            <v>4-1170</v>
          </cell>
          <cell r="B95" t="str">
            <v>Brio S/W Indirect</v>
          </cell>
          <cell r="C95">
            <v>4</v>
          </cell>
          <cell r="D95">
            <v>1170</v>
          </cell>
          <cell r="F95">
            <v>0</v>
          </cell>
          <cell r="H95">
            <v>0</v>
          </cell>
          <cell r="I95">
            <v>0</v>
          </cell>
          <cell r="J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4-1180</v>
          </cell>
          <cell r="B96" t="str">
            <v>Misc Software Indirect</v>
          </cell>
          <cell r="C96">
            <v>4</v>
          </cell>
          <cell r="D96">
            <v>1180</v>
          </cell>
          <cell r="F96">
            <v>0</v>
          </cell>
          <cell r="H96">
            <v>0</v>
          </cell>
          <cell r="I96">
            <v>0</v>
          </cell>
          <cell r="J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4-2110</v>
          </cell>
          <cell r="B97" t="str">
            <v>Hardware</v>
          </cell>
          <cell r="C97">
            <v>4</v>
          </cell>
          <cell r="D97">
            <v>2110</v>
          </cell>
          <cell r="F97">
            <v>0</v>
          </cell>
          <cell r="H97">
            <v>0</v>
          </cell>
          <cell r="I97">
            <v>130000</v>
          </cell>
          <cell r="J97">
            <v>-130000</v>
          </cell>
          <cell r="L97">
            <v>0</v>
          </cell>
          <cell r="N97">
            <v>0</v>
          </cell>
          <cell r="O97">
            <v>0</v>
          </cell>
          <cell r="P97">
            <v>-130000</v>
          </cell>
          <cell r="Q97">
            <v>0</v>
          </cell>
          <cell r="R97">
            <v>-130000</v>
          </cell>
          <cell r="S97">
            <v>131967.67000000001</v>
          </cell>
          <cell r="T97">
            <v>-261967.67</v>
          </cell>
          <cell r="U97">
            <v>12516.670000000013</v>
          </cell>
          <cell r="V97">
            <v>-274484.34000000003</v>
          </cell>
          <cell r="W97">
            <v>12517.329999999958</v>
          </cell>
          <cell r="X97">
            <v>-287001.67</v>
          </cell>
          <cell r="Y97">
            <v>12517.330000000016</v>
          </cell>
          <cell r="Z97">
            <v>-299519</v>
          </cell>
          <cell r="AA97">
            <v>12517</v>
          </cell>
          <cell r="AB97">
            <v>-312036</v>
          </cell>
          <cell r="AC97">
            <v>177250.04</v>
          </cell>
          <cell r="AD97">
            <v>-177250.04</v>
          </cell>
          <cell r="AE97">
            <v>160977.49999999997</v>
          </cell>
          <cell r="AF97">
            <v>-338227.54</v>
          </cell>
          <cell r="AG97">
            <v>5600</v>
          </cell>
          <cell r="AH97">
            <v>-343827.54</v>
          </cell>
          <cell r="AI97">
            <v>11138</v>
          </cell>
          <cell r="AJ97">
            <v>-354965.54</v>
          </cell>
          <cell r="AK97">
            <v>91546.12</v>
          </cell>
          <cell r="AL97">
            <v>-446511.66</v>
          </cell>
          <cell r="AM97">
            <v>139260.00000000006</v>
          </cell>
          <cell r="AN97">
            <v>-585771.66</v>
          </cell>
          <cell r="AO97">
            <v>63280</v>
          </cell>
          <cell r="AP97">
            <v>-649051.66</v>
          </cell>
          <cell r="AQ97">
            <v>218456</v>
          </cell>
          <cell r="AR97">
            <v>-867507.66</v>
          </cell>
          <cell r="AS97">
            <v>0</v>
          </cell>
          <cell r="AT97">
            <v>-867507.66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</row>
        <row r="98">
          <cell r="A98" t="str">
            <v>4-2115</v>
          </cell>
          <cell r="B98" t="str">
            <v>Hardware rental</v>
          </cell>
          <cell r="C98">
            <v>4</v>
          </cell>
          <cell r="D98">
            <v>2115</v>
          </cell>
          <cell r="F98">
            <v>0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  <cell r="R98">
            <v>0</v>
          </cell>
          <cell r="T98">
            <v>0</v>
          </cell>
          <cell r="V98">
            <v>0</v>
          </cell>
          <cell r="X98">
            <v>0</v>
          </cell>
          <cell r="Z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12000</v>
          </cell>
          <cell r="AN98">
            <v>-12000</v>
          </cell>
          <cell r="AO98">
            <v>6000</v>
          </cell>
          <cell r="AP98">
            <v>-18000</v>
          </cell>
          <cell r="AQ98">
            <v>6000</v>
          </cell>
          <cell r="AR98">
            <v>-24000</v>
          </cell>
          <cell r="AS98">
            <v>6000</v>
          </cell>
          <cell r="AT98">
            <v>-30000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4-2199</v>
          </cell>
          <cell r="B99" t="str">
            <v>Other related H/W Sales &lt;2%</v>
          </cell>
          <cell r="C99">
            <v>4</v>
          </cell>
          <cell r="D99">
            <v>2199</v>
          </cell>
          <cell r="F99">
            <v>0</v>
          </cell>
          <cell r="H99">
            <v>0</v>
          </cell>
          <cell r="I99">
            <v>0</v>
          </cell>
          <cell r="J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4-3110</v>
          </cell>
          <cell r="B100" t="str">
            <v>Nucleus Maint. Direct</v>
          </cell>
          <cell r="C100">
            <v>4</v>
          </cell>
          <cell r="D100">
            <v>3110</v>
          </cell>
          <cell r="F100">
            <v>0</v>
          </cell>
          <cell r="H100">
            <v>0</v>
          </cell>
          <cell r="I100">
            <v>121013.6</v>
          </cell>
          <cell r="J100">
            <v>-121013.6</v>
          </cell>
          <cell r="L100">
            <v>0</v>
          </cell>
          <cell r="N100">
            <v>0</v>
          </cell>
          <cell r="O100">
            <v>92766.06</v>
          </cell>
          <cell r="P100">
            <v>-213779.66</v>
          </cell>
          <cell r="Q100">
            <v>25411.859999999986</v>
          </cell>
          <cell r="R100">
            <v>-239191.52</v>
          </cell>
          <cell r="S100">
            <v>29786.560000000027</v>
          </cell>
          <cell r="T100">
            <v>-268978.08</v>
          </cell>
          <cell r="U100">
            <v>69345.899999999965</v>
          </cell>
          <cell r="V100">
            <v>-338323.98</v>
          </cell>
          <cell r="W100">
            <v>73989.47000000003</v>
          </cell>
          <cell r="X100">
            <v>-412313.45</v>
          </cell>
          <cell r="Y100">
            <v>43360.330000000016</v>
          </cell>
          <cell r="Z100">
            <v>-455673.78</v>
          </cell>
          <cell r="AA100">
            <v>-40200.780000000028</v>
          </cell>
          <cell r="AB100">
            <v>-415473</v>
          </cell>
          <cell r="AC100">
            <v>56840.97</v>
          </cell>
          <cell r="AD100">
            <v>-56840.97</v>
          </cell>
          <cell r="AE100">
            <v>59362.92</v>
          </cell>
          <cell r="AF100">
            <v>-116203.89</v>
          </cell>
          <cell r="AG100">
            <v>118457.61</v>
          </cell>
          <cell r="AH100">
            <v>-234661.5</v>
          </cell>
          <cell r="AI100">
            <v>64452.219999999972</v>
          </cell>
          <cell r="AJ100">
            <v>-299113.71999999997</v>
          </cell>
          <cell r="AK100">
            <v>70157.890000000014</v>
          </cell>
          <cell r="AL100">
            <v>-369271.61</v>
          </cell>
          <cell r="AM100">
            <v>204157.66000000003</v>
          </cell>
          <cell r="AN100">
            <v>-573429.27</v>
          </cell>
          <cell r="AO100">
            <v>81425.329999999958</v>
          </cell>
          <cell r="AP100">
            <v>-654854.6</v>
          </cell>
          <cell r="AQ100">
            <v>74251.089999999967</v>
          </cell>
          <cell r="AR100">
            <v>-729105.69</v>
          </cell>
          <cell r="AS100">
            <v>74031.960000000079</v>
          </cell>
          <cell r="AT100">
            <v>-803137.65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</row>
        <row r="101">
          <cell r="A101" t="str">
            <v>4-3115</v>
          </cell>
          <cell r="B101" t="str">
            <v>Solutions Maint. Direct</v>
          </cell>
          <cell r="C101">
            <v>4</v>
          </cell>
          <cell r="D101">
            <v>3115</v>
          </cell>
          <cell r="F101">
            <v>0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0</v>
          </cell>
          <cell r="R101">
            <v>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</row>
        <row r="102">
          <cell r="A102" t="str">
            <v>4-3120</v>
          </cell>
          <cell r="B102" t="str">
            <v>AbInitio Maint Direct</v>
          </cell>
          <cell r="C102">
            <v>4</v>
          </cell>
          <cell r="D102">
            <v>3120</v>
          </cell>
          <cell r="F102">
            <v>0</v>
          </cell>
          <cell r="H102">
            <v>0</v>
          </cell>
          <cell r="I102">
            <v>0</v>
          </cell>
          <cell r="J102">
            <v>0</v>
          </cell>
          <cell r="L102">
            <v>0</v>
          </cell>
          <cell r="N102">
            <v>0</v>
          </cell>
          <cell r="O102">
            <v>7907.74</v>
          </cell>
          <cell r="P102">
            <v>-7907.74</v>
          </cell>
          <cell r="Q102">
            <v>1989.08</v>
          </cell>
          <cell r="R102">
            <v>-9896.82</v>
          </cell>
          <cell r="S102">
            <v>2564.08</v>
          </cell>
          <cell r="T102">
            <v>-12460.9</v>
          </cell>
          <cell r="U102">
            <v>2515.5</v>
          </cell>
          <cell r="V102">
            <v>-14976.4</v>
          </cell>
          <cell r="W102">
            <v>2515.5000000000018</v>
          </cell>
          <cell r="X102">
            <v>-17491.900000000001</v>
          </cell>
          <cell r="Y102">
            <v>2515.5</v>
          </cell>
          <cell r="Z102">
            <v>-20007.400000000001</v>
          </cell>
          <cell r="AA102">
            <v>2515.5999999999985</v>
          </cell>
          <cell r="AB102">
            <v>-22523</v>
          </cell>
          <cell r="AC102">
            <v>2515.5</v>
          </cell>
          <cell r="AD102">
            <v>-2515.5</v>
          </cell>
          <cell r="AE102">
            <v>2515.5</v>
          </cell>
          <cell r="AF102">
            <v>-5031</v>
          </cell>
          <cell r="AG102">
            <v>2515.5</v>
          </cell>
          <cell r="AH102">
            <v>-7546.5</v>
          </cell>
          <cell r="AI102">
            <v>2515.5</v>
          </cell>
          <cell r="AJ102">
            <v>-10062</v>
          </cell>
          <cell r="AK102">
            <v>2515.5</v>
          </cell>
          <cell r="AL102">
            <v>-12577.5</v>
          </cell>
          <cell r="AM102">
            <v>4240.5</v>
          </cell>
          <cell r="AN102">
            <v>-16818</v>
          </cell>
          <cell r="AO102">
            <v>3920.130000000001</v>
          </cell>
          <cell r="AP102">
            <v>-20738.13</v>
          </cell>
          <cell r="AQ102">
            <v>3345.1299999999974</v>
          </cell>
          <cell r="AR102">
            <v>-24083.26</v>
          </cell>
          <cell r="AS102">
            <v>3345.130000000001</v>
          </cell>
          <cell r="AT102">
            <v>-27428.39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4-3130</v>
          </cell>
          <cell r="B103" t="str">
            <v>Brio Maint Direct</v>
          </cell>
          <cell r="C103">
            <v>4</v>
          </cell>
          <cell r="D103">
            <v>3130</v>
          </cell>
          <cell r="F103">
            <v>0</v>
          </cell>
          <cell r="H103">
            <v>0</v>
          </cell>
          <cell r="I103">
            <v>145.75</v>
          </cell>
          <cell r="J103">
            <v>-145.75</v>
          </cell>
          <cell r="L103">
            <v>0</v>
          </cell>
          <cell r="N103">
            <v>0</v>
          </cell>
          <cell r="O103">
            <v>1560</v>
          </cell>
          <cell r="P103">
            <v>-1705.75</v>
          </cell>
          <cell r="Q103">
            <v>390</v>
          </cell>
          <cell r="R103">
            <v>-2095.75</v>
          </cell>
          <cell r="S103">
            <v>1766.58</v>
          </cell>
          <cell r="T103">
            <v>-3862.33</v>
          </cell>
          <cell r="U103">
            <v>2416.83</v>
          </cell>
          <cell r="V103">
            <v>-6279.16</v>
          </cell>
          <cell r="W103">
            <v>2416.83</v>
          </cell>
          <cell r="X103">
            <v>-8695.99</v>
          </cell>
          <cell r="Y103">
            <v>2754.33</v>
          </cell>
          <cell r="Z103">
            <v>-11450.32</v>
          </cell>
          <cell r="AA103">
            <v>2754.6800000000003</v>
          </cell>
          <cell r="AB103">
            <v>-14205</v>
          </cell>
          <cell r="AC103">
            <v>2754.33</v>
          </cell>
          <cell r="AD103">
            <v>-2754.33</v>
          </cell>
          <cell r="AE103">
            <v>2760.58</v>
          </cell>
          <cell r="AF103">
            <v>-5514.91</v>
          </cell>
          <cell r="AG103">
            <v>2785.58</v>
          </cell>
          <cell r="AH103">
            <v>-8300.49</v>
          </cell>
          <cell r="AI103">
            <v>2785.58</v>
          </cell>
          <cell r="AJ103">
            <v>-11086.07</v>
          </cell>
          <cell r="AK103">
            <v>4590.58</v>
          </cell>
          <cell r="AL103">
            <v>-15676.65</v>
          </cell>
          <cell r="AM103">
            <v>2196.58</v>
          </cell>
          <cell r="AN103">
            <v>-17873.23</v>
          </cell>
          <cell r="AO103">
            <v>2414.0800000000017</v>
          </cell>
          <cell r="AP103">
            <v>-20287.310000000001</v>
          </cell>
          <cell r="AQ103">
            <v>1047.5</v>
          </cell>
          <cell r="AR103">
            <v>-21334.81</v>
          </cell>
          <cell r="AS103">
            <v>1162.5</v>
          </cell>
          <cell r="AT103">
            <v>-22497.31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</row>
        <row r="104">
          <cell r="A104" t="str">
            <v>4-3140</v>
          </cell>
          <cell r="B104" t="str">
            <v>Misc Software Maint. Direct</v>
          </cell>
          <cell r="C104">
            <v>4</v>
          </cell>
          <cell r="D104">
            <v>3140</v>
          </cell>
          <cell r="F104">
            <v>0</v>
          </cell>
          <cell r="H104">
            <v>0</v>
          </cell>
          <cell r="I104">
            <v>0</v>
          </cell>
          <cell r="J104">
            <v>0</v>
          </cell>
          <cell r="L104">
            <v>0</v>
          </cell>
          <cell r="N104">
            <v>0</v>
          </cell>
          <cell r="O104">
            <v>2400</v>
          </cell>
          <cell r="P104">
            <v>-2400</v>
          </cell>
          <cell r="Q104">
            <v>600</v>
          </cell>
          <cell r="R104">
            <v>-3000</v>
          </cell>
          <cell r="S104">
            <v>2217.58</v>
          </cell>
          <cell r="T104">
            <v>-5217.58</v>
          </cell>
          <cell r="U104">
            <v>2217.58</v>
          </cell>
          <cell r="V104">
            <v>-7435.16</v>
          </cell>
          <cell r="W104">
            <v>2217.58</v>
          </cell>
          <cell r="X104">
            <v>-9652.74</v>
          </cell>
          <cell r="Y104">
            <v>2217.58</v>
          </cell>
          <cell r="Z104">
            <v>-11870.32</v>
          </cell>
          <cell r="AA104">
            <v>2217.6800000000003</v>
          </cell>
          <cell r="AB104">
            <v>-14088</v>
          </cell>
          <cell r="AC104">
            <v>2217.58</v>
          </cell>
          <cell r="AD104">
            <v>-2217.58</v>
          </cell>
          <cell r="AE104">
            <v>2217.58</v>
          </cell>
          <cell r="AF104">
            <v>-4435.16</v>
          </cell>
          <cell r="AG104">
            <v>4114.33</v>
          </cell>
          <cell r="AH104">
            <v>-8549.49</v>
          </cell>
          <cell r="AI104">
            <v>2849.83</v>
          </cell>
          <cell r="AJ104">
            <v>-11399.32</v>
          </cell>
          <cell r="AK104">
            <v>3479.83</v>
          </cell>
          <cell r="AL104">
            <v>-14879.15</v>
          </cell>
          <cell r="AM104">
            <v>2849.83</v>
          </cell>
          <cell r="AN104">
            <v>-17728.98</v>
          </cell>
          <cell r="AO104">
            <v>2849.8300000000017</v>
          </cell>
          <cell r="AP104">
            <v>-20578.810000000001</v>
          </cell>
          <cell r="AQ104">
            <v>1232.25</v>
          </cell>
          <cell r="AR104">
            <v>-21811.06</v>
          </cell>
          <cell r="AS104">
            <v>1232.25</v>
          </cell>
          <cell r="AT104">
            <v>-23043.31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</row>
        <row r="105">
          <cell r="A105" t="str">
            <v>4-3190</v>
          </cell>
          <cell r="B105" t="str">
            <v>Hardware Maint Direct</v>
          </cell>
          <cell r="C105">
            <v>4</v>
          </cell>
          <cell r="D105">
            <v>3190</v>
          </cell>
          <cell r="F105">
            <v>0</v>
          </cell>
          <cell r="H105">
            <v>0</v>
          </cell>
          <cell r="I105">
            <v>0</v>
          </cell>
          <cell r="J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12517.83</v>
          </cell>
          <cell r="AD105">
            <v>-12517.83</v>
          </cell>
          <cell r="AE105">
            <v>12517.83</v>
          </cell>
          <cell r="AF105">
            <v>-25035.66</v>
          </cell>
          <cell r="AG105">
            <v>13049.829999999998</v>
          </cell>
          <cell r="AH105">
            <v>-38085.49</v>
          </cell>
          <cell r="AI105">
            <v>12694.830000000002</v>
          </cell>
          <cell r="AJ105">
            <v>-50780.32</v>
          </cell>
          <cell r="AK105">
            <v>12844.830000000002</v>
          </cell>
          <cell r="AL105">
            <v>-63625.15</v>
          </cell>
          <cell r="AM105">
            <v>13544.829999999994</v>
          </cell>
          <cell r="AN105">
            <v>-77169.98</v>
          </cell>
          <cell r="AO105">
            <v>13544.830000000002</v>
          </cell>
          <cell r="AP105">
            <v>-90714.81</v>
          </cell>
          <cell r="AQ105">
            <v>3587.5</v>
          </cell>
          <cell r="AR105">
            <v>-94302.31</v>
          </cell>
          <cell r="AS105">
            <v>3587.5</v>
          </cell>
          <cell r="AT105">
            <v>-97889.81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</row>
        <row r="106">
          <cell r="A106" t="str">
            <v>4-3210</v>
          </cell>
          <cell r="B106" t="str">
            <v>Nucleus Maint Indirect</v>
          </cell>
          <cell r="C106">
            <v>4</v>
          </cell>
          <cell r="D106">
            <v>3210</v>
          </cell>
          <cell r="F106">
            <v>0</v>
          </cell>
          <cell r="H106">
            <v>0</v>
          </cell>
          <cell r="I106">
            <v>0</v>
          </cell>
          <cell r="J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</row>
        <row r="107">
          <cell r="A107" t="str">
            <v>4-3220</v>
          </cell>
          <cell r="B107" t="str">
            <v>AbInitio Maint Indirect</v>
          </cell>
          <cell r="C107">
            <v>4</v>
          </cell>
          <cell r="D107">
            <v>3220</v>
          </cell>
          <cell r="F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</row>
        <row r="108">
          <cell r="A108" t="str">
            <v>4-3230</v>
          </cell>
          <cell r="B108" t="str">
            <v>Brio Maint Indirect</v>
          </cell>
          <cell r="C108">
            <v>4</v>
          </cell>
          <cell r="D108">
            <v>3230</v>
          </cell>
          <cell r="F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</row>
        <row r="109">
          <cell r="A109" t="str">
            <v>4-3240</v>
          </cell>
          <cell r="B109" t="str">
            <v>Misc Software Maint Indirect</v>
          </cell>
          <cell r="C109">
            <v>4</v>
          </cell>
          <cell r="D109">
            <v>3240</v>
          </cell>
          <cell r="F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</row>
        <row r="110">
          <cell r="A110" t="str">
            <v>4-3290</v>
          </cell>
          <cell r="B110" t="str">
            <v>Hardware Maint Indirect</v>
          </cell>
          <cell r="C110">
            <v>4</v>
          </cell>
          <cell r="D110">
            <v>3290</v>
          </cell>
          <cell r="F110">
            <v>0</v>
          </cell>
          <cell r="H110">
            <v>0</v>
          </cell>
          <cell r="I110">
            <v>0</v>
          </cell>
          <cell r="J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</row>
        <row r="111">
          <cell r="A111" t="str">
            <v>4-4110</v>
          </cell>
          <cell r="B111" t="str">
            <v>Nucleus &amp; Related Prof. Servic</v>
          </cell>
          <cell r="C111">
            <v>4</v>
          </cell>
          <cell r="D111">
            <v>4110</v>
          </cell>
          <cell r="F111">
            <v>0</v>
          </cell>
          <cell r="H111">
            <v>0</v>
          </cell>
          <cell r="I111">
            <v>18583</v>
          </cell>
          <cell r="J111">
            <v>-18583</v>
          </cell>
          <cell r="L111">
            <v>0</v>
          </cell>
          <cell r="N111">
            <v>0</v>
          </cell>
          <cell r="O111">
            <v>124047</v>
          </cell>
          <cell r="P111">
            <v>-142630</v>
          </cell>
          <cell r="Q111">
            <v>5500</v>
          </cell>
          <cell r="R111">
            <v>-148130</v>
          </cell>
          <cell r="S111">
            <v>437282</v>
          </cell>
          <cell r="T111">
            <v>-585412</v>
          </cell>
          <cell r="U111">
            <v>235450</v>
          </cell>
          <cell r="V111">
            <v>-820862</v>
          </cell>
          <cell r="W111">
            <v>5140</v>
          </cell>
          <cell r="X111">
            <v>-826002</v>
          </cell>
          <cell r="Y111">
            <v>77500</v>
          </cell>
          <cell r="Z111">
            <v>-903502</v>
          </cell>
          <cell r="AA111">
            <v>125990</v>
          </cell>
          <cell r="AB111">
            <v>-1029492</v>
          </cell>
          <cell r="AC111">
            <v>231818</v>
          </cell>
          <cell r="AD111">
            <v>-231818</v>
          </cell>
          <cell r="AE111">
            <v>6749.4599999999919</v>
          </cell>
          <cell r="AF111">
            <v>-238567.46</v>
          </cell>
          <cell r="AG111">
            <v>215907.00000000003</v>
          </cell>
          <cell r="AH111">
            <v>-454474.46</v>
          </cell>
          <cell r="AI111">
            <v>1622.6699999999837</v>
          </cell>
          <cell r="AJ111">
            <v>-456097.13</v>
          </cell>
          <cell r="AK111">
            <v>81303.010000000009</v>
          </cell>
          <cell r="AL111">
            <v>-537400.14</v>
          </cell>
          <cell r="AM111">
            <v>98283.670000000042</v>
          </cell>
          <cell r="AN111">
            <v>-635683.81000000006</v>
          </cell>
          <cell r="AO111">
            <v>117164.66999999993</v>
          </cell>
          <cell r="AP111">
            <v>-752848.48</v>
          </cell>
          <cell r="AQ111">
            <v>238499.67000000004</v>
          </cell>
          <cell r="AR111">
            <v>-991348.15</v>
          </cell>
          <cell r="AS111">
            <v>95263.670000000042</v>
          </cell>
          <cell r="AT111">
            <v>-1086611.82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</row>
        <row r="112">
          <cell r="A112" t="str">
            <v>4-4120</v>
          </cell>
          <cell r="B112" t="str">
            <v>Misc Other Prof. Services</v>
          </cell>
          <cell r="C112">
            <v>4</v>
          </cell>
          <cell r="D112">
            <v>4120</v>
          </cell>
          <cell r="F112">
            <v>0</v>
          </cell>
          <cell r="H112">
            <v>0</v>
          </cell>
          <cell r="I112">
            <v>0</v>
          </cell>
          <cell r="J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12227.96</v>
          </cell>
          <cell r="T112">
            <v>-12227.96</v>
          </cell>
          <cell r="U112">
            <v>2500</v>
          </cell>
          <cell r="V112">
            <v>-14727.96</v>
          </cell>
          <cell r="W112">
            <v>0</v>
          </cell>
          <cell r="X112">
            <v>-14727.96</v>
          </cell>
          <cell r="Y112">
            <v>0</v>
          </cell>
          <cell r="Z112">
            <v>-14727.96</v>
          </cell>
          <cell r="AA112">
            <v>20886.04</v>
          </cell>
          <cell r="AB112">
            <v>-35614</v>
          </cell>
          <cell r="AC112">
            <v>5300</v>
          </cell>
          <cell r="AD112">
            <v>-5300</v>
          </cell>
          <cell r="AE112">
            <v>5300</v>
          </cell>
          <cell r="AF112">
            <v>-10600</v>
          </cell>
          <cell r="AG112">
            <v>208300</v>
          </cell>
          <cell r="AH112">
            <v>-218900</v>
          </cell>
          <cell r="AI112">
            <v>12154</v>
          </cell>
          <cell r="AJ112">
            <v>-231054</v>
          </cell>
          <cell r="AK112">
            <v>29022.829999999987</v>
          </cell>
          <cell r="AL112">
            <v>-260076.83</v>
          </cell>
          <cell r="AM112">
            <v>29022.829999999987</v>
          </cell>
          <cell r="AN112">
            <v>-289099.65999999997</v>
          </cell>
          <cell r="AO112">
            <v>39239.330000000016</v>
          </cell>
          <cell r="AP112">
            <v>-328338.99</v>
          </cell>
          <cell r="AQ112">
            <v>47439.330000000016</v>
          </cell>
          <cell r="AR112">
            <v>-375778.32</v>
          </cell>
          <cell r="AS112">
            <v>47439.330000000016</v>
          </cell>
          <cell r="AT112">
            <v>-423217.65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</row>
        <row r="113">
          <cell r="A113" t="str">
            <v>4-4130</v>
          </cell>
          <cell r="B113" t="str">
            <v>External PS Consultant Revenue</v>
          </cell>
          <cell r="C113">
            <v>4</v>
          </cell>
          <cell r="D113">
            <v>4130</v>
          </cell>
          <cell r="F113">
            <v>0</v>
          </cell>
          <cell r="H113">
            <v>0</v>
          </cell>
          <cell r="I113">
            <v>0</v>
          </cell>
          <cell r="J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-372068</v>
          </cell>
          <cell r="AB113">
            <v>372068</v>
          </cell>
          <cell r="AC113">
            <v>32800</v>
          </cell>
          <cell r="AD113">
            <v>-32800</v>
          </cell>
          <cell r="AE113">
            <v>75800</v>
          </cell>
          <cell r="AF113">
            <v>-108600</v>
          </cell>
          <cell r="AG113">
            <v>82800</v>
          </cell>
          <cell r="AH113">
            <v>-191400</v>
          </cell>
          <cell r="AI113">
            <v>6450</v>
          </cell>
          <cell r="AJ113">
            <v>-197850</v>
          </cell>
          <cell r="AK113">
            <v>208607</v>
          </cell>
          <cell r="AL113">
            <v>-406457</v>
          </cell>
          <cell r="AM113">
            <v>109389</v>
          </cell>
          <cell r="AN113">
            <v>-515846</v>
          </cell>
          <cell r="AO113">
            <v>227879.56000000006</v>
          </cell>
          <cell r="AP113">
            <v>-743725.56</v>
          </cell>
          <cell r="AQ113">
            <v>160114</v>
          </cell>
          <cell r="AR113">
            <v>-903839.56</v>
          </cell>
          <cell r="AS113">
            <v>45775</v>
          </cell>
          <cell r="AT113">
            <v>-949614.56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</row>
        <row r="114">
          <cell r="A114" t="str">
            <v>4-4140</v>
          </cell>
          <cell r="B114" t="str">
            <v>Service Charges</v>
          </cell>
          <cell r="C114">
            <v>4</v>
          </cell>
          <cell r="D114">
            <v>4140</v>
          </cell>
          <cell r="F114">
            <v>0</v>
          </cell>
          <cell r="H114">
            <v>0</v>
          </cell>
          <cell r="I114">
            <v>0</v>
          </cell>
          <cell r="J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21825</v>
          </cell>
          <cell r="AH114">
            <v>-21825</v>
          </cell>
          <cell r="AI114">
            <v>7275</v>
          </cell>
          <cell r="AJ114">
            <v>-29100</v>
          </cell>
          <cell r="AK114">
            <v>7275</v>
          </cell>
          <cell r="AL114">
            <v>-36375</v>
          </cell>
          <cell r="AM114">
            <v>7275</v>
          </cell>
          <cell r="AN114">
            <v>-43650</v>
          </cell>
          <cell r="AO114">
            <v>16539.75</v>
          </cell>
          <cell r="AP114">
            <v>-60189.75</v>
          </cell>
          <cell r="AQ114">
            <v>16539.75</v>
          </cell>
          <cell r="AR114">
            <v>-76729.5</v>
          </cell>
          <cell r="AS114">
            <v>16539.75</v>
          </cell>
          <cell r="AT114">
            <v>-93269.25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</row>
        <row r="115">
          <cell r="A115" t="str">
            <v>4-4150</v>
          </cell>
          <cell r="B115" t="str">
            <v>Data Charges</v>
          </cell>
          <cell r="C115">
            <v>4</v>
          </cell>
          <cell r="D115">
            <v>4150</v>
          </cell>
          <cell r="F115">
            <v>0</v>
          </cell>
          <cell r="H115">
            <v>0</v>
          </cell>
          <cell r="I115">
            <v>0</v>
          </cell>
          <cell r="J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33126.54</v>
          </cell>
          <cell r="AF115">
            <v>-33126.54</v>
          </cell>
          <cell r="AG115">
            <v>465000</v>
          </cell>
          <cell r="AH115">
            <v>-498126.54</v>
          </cell>
          <cell r="AI115">
            <v>130317.29999999999</v>
          </cell>
          <cell r="AJ115">
            <v>-628443.84</v>
          </cell>
          <cell r="AK115">
            <v>102983.67000000004</v>
          </cell>
          <cell r="AL115">
            <v>-731427.51</v>
          </cell>
          <cell r="AM115">
            <v>193520.17999999993</v>
          </cell>
          <cell r="AN115">
            <v>-924947.69</v>
          </cell>
          <cell r="AO115">
            <v>16037.070000000065</v>
          </cell>
          <cell r="AP115">
            <v>-940984.76</v>
          </cell>
          <cell r="AQ115">
            <v>40322.890000000014</v>
          </cell>
          <cell r="AR115">
            <v>-981307.65</v>
          </cell>
          <cell r="AS115">
            <v>12052.619999999995</v>
          </cell>
          <cell r="AT115">
            <v>-993360.27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</row>
        <row r="116">
          <cell r="A116" t="str">
            <v>4-4160</v>
          </cell>
          <cell r="B116" t="str">
            <v>Data Management Fee</v>
          </cell>
          <cell r="C116">
            <v>4</v>
          </cell>
          <cell r="D116">
            <v>4160</v>
          </cell>
          <cell r="F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46500</v>
          </cell>
          <cell r="AH116">
            <v>-46500</v>
          </cell>
          <cell r="AI116">
            <v>22736.300000000003</v>
          </cell>
          <cell r="AJ116">
            <v>-69236.3</v>
          </cell>
          <cell r="AK116">
            <v>12685.919999999998</v>
          </cell>
          <cell r="AL116">
            <v>-81922.22</v>
          </cell>
          <cell r="AM116">
            <v>50698.81</v>
          </cell>
          <cell r="AN116">
            <v>-132621.03</v>
          </cell>
          <cell r="AO116">
            <v>2405.5599999999977</v>
          </cell>
          <cell r="AP116">
            <v>-135026.59</v>
          </cell>
          <cell r="AQ116">
            <v>13967.220000000001</v>
          </cell>
          <cell r="AR116">
            <v>-148993.81</v>
          </cell>
          <cell r="AS116">
            <v>-1488.6199999999953</v>
          </cell>
          <cell r="AT116">
            <v>-147505.19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</row>
        <row r="117">
          <cell r="A117" t="str">
            <v>4-4170</v>
          </cell>
          <cell r="B117" t="str">
            <v>Training</v>
          </cell>
          <cell r="C117">
            <v>4</v>
          </cell>
          <cell r="D117">
            <v>4170</v>
          </cell>
          <cell r="F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7550</v>
          </cell>
          <cell r="AH117">
            <v>-7550</v>
          </cell>
          <cell r="AI117">
            <v>14380</v>
          </cell>
          <cell r="AJ117">
            <v>-21930</v>
          </cell>
          <cell r="AK117">
            <v>2400</v>
          </cell>
          <cell r="AL117">
            <v>-24330</v>
          </cell>
          <cell r="AM117">
            <v>0</v>
          </cell>
          <cell r="AN117">
            <v>-24330</v>
          </cell>
          <cell r="AO117">
            <v>0</v>
          </cell>
          <cell r="AP117">
            <v>-24330</v>
          </cell>
          <cell r="AQ117">
            <v>1900</v>
          </cell>
          <cell r="AR117">
            <v>-26230</v>
          </cell>
          <cell r="AS117">
            <v>0</v>
          </cell>
          <cell r="AT117">
            <v>-26230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</row>
        <row r="118">
          <cell r="A118" t="str">
            <v>4-4199</v>
          </cell>
          <cell r="B118" t="str">
            <v>Other PS Related Rev&lt;2%</v>
          </cell>
          <cell r="C118">
            <v>4</v>
          </cell>
          <cell r="D118">
            <v>4199</v>
          </cell>
          <cell r="F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</row>
        <row r="119">
          <cell r="A119" t="str">
            <v>4-9010</v>
          </cell>
          <cell r="B119" t="str">
            <v>Misc Income</v>
          </cell>
          <cell r="C119">
            <v>4</v>
          </cell>
          <cell r="D119">
            <v>9010</v>
          </cell>
          <cell r="F119">
            <v>0</v>
          </cell>
          <cell r="H119">
            <v>0</v>
          </cell>
          <cell r="I119">
            <v>0</v>
          </cell>
          <cell r="J119">
            <v>0</v>
          </cell>
          <cell r="L119">
            <v>0</v>
          </cell>
          <cell r="N119">
            <v>0</v>
          </cell>
          <cell r="O119">
            <v>892.8</v>
          </cell>
          <cell r="P119">
            <v>-892.8</v>
          </cell>
          <cell r="Q119">
            <v>0</v>
          </cell>
          <cell r="R119">
            <v>-892.8</v>
          </cell>
          <cell r="S119">
            <v>20174</v>
          </cell>
          <cell r="T119">
            <v>-21066.799999999999</v>
          </cell>
          <cell r="U119">
            <v>365.11999999999898</v>
          </cell>
          <cell r="V119">
            <v>-21431.919999999998</v>
          </cell>
          <cell r="W119">
            <v>0</v>
          </cell>
          <cell r="X119">
            <v>-21431.919999999998</v>
          </cell>
          <cell r="Y119">
            <v>-20174</v>
          </cell>
          <cell r="Z119">
            <v>-1257.92</v>
          </cell>
          <cell r="AA119">
            <v>7.999999999992724E-2</v>
          </cell>
          <cell r="AB119">
            <v>-1258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</row>
        <row r="120">
          <cell r="A120" t="str">
            <v>4-9020</v>
          </cell>
          <cell r="B120" t="str">
            <v>Late Fees</v>
          </cell>
          <cell r="C120">
            <v>4</v>
          </cell>
          <cell r="D120">
            <v>9020</v>
          </cell>
          <cell r="F120">
            <v>0</v>
          </cell>
          <cell r="H120">
            <v>0</v>
          </cell>
          <cell r="I120">
            <v>0</v>
          </cell>
          <cell r="J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</row>
        <row r="121">
          <cell r="A121" t="str">
            <v>4-9030</v>
          </cell>
          <cell r="B121" t="str">
            <v>Dividend Income</v>
          </cell>
          <cell r="C121">
            <v>4</v>
          </cell>
          <cell r="D121">
            <v>9030</v>
          </cell>
          <cell r="F121">
            <v>0</v>
          </cell>
          <cell r="H121">
            <v>0</v>
          </cell>
          <cell r="I121">
            <v>0</v>
          </cell>
          <cell r="J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</row>
        <row r="122">
          <cell r="A122" t="str">
            <v>4-9040</v>
          </cell>
          <cell r="B122" t="str">
            <v>Currency Gain (Loss)</v>
          </cell>
          <cell r="C122">
            <v>4</v>
          </cell>
          <cell r="D122">
            <v>9040</v>
          </cell>
          <cell r="F122">
            <v>0</v>
          </cell>
          <cell r="H122">
            <v>0</v>
          </cell>
          <cell r="I122">
            <v>0</v>
          </cell>
          <cell r="J122">
            <v>0</v>
          </cell>
          <cell r="L122">
            <v>0</v>
          </cell>
          <cell r="N122">
            <v>0</v>
          </cell>
          <cell r="O122">
            <v>-16</v>
          </cell>
          <cell r="P122">
            <v>16</v>
          </cell>
          <cell r="Q122">
            <v>0</v>
          </cell>
          <cell r="R122">
            <v>16</v>
          </cell>
          <cell r="S122">
            <v>0</v>
          </cell>
          <cell r="T122">
            <v>16</v>
          </cell>
          <cell r="U122">
            <v>0</v>
          </cell>
          <cell r="V122">
            <v>16</v>
          </cell>
          <cell r="W122">
            <v>0</v>
          </cell>
          <cell r="X122">
            <v>16</v>
          </cell>
          <cell r="Y122">
            <v>-8.1999999999999993</v>
          </cell>
          <cell r="Z122">
            <v>24.2</v>
          </cell>
          <cell r="AA122">
            <v>0.19999999999999929</v>
          </cell>
          <cell r="AB122">
            <v>24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</row>
        <row r="123">
          <cell r="A123" t="str">
            <v>4-9099</v>
          </cell>
          <cell r="B123" t="str">
            <v>Other Misc Rel Revenue&lt;2%</v>
          </cell>
          <cell r="C123">
            <v>4</v>
          </cell>
          <cell r="D123">
            <v>9099</v>
          </cell>
          <cell r="F123">
            <v>0</v>
          </cell>
          <cell r="H123">
            <v>0</v>
          </cell>
          <cell r="I123">
            <v>-19641.82</v>
          </cell>
          <cell r="J123">
            <v>19641.82</v>
          </cell>
          <cell r="L123">
            <v>0</v>
          </cell>
          <cell r="N123">
            <v>0</v>
          </cell>
          <cell r="O123">
            <v>5591.1</v>
          </cell>
          <cell r="P123">
            <v>14050.72</v>
          </cell>
          <cell r="Q123">
            <v>115.52999999999884</v>
          </cell>
          <cell r="R123">
            <v>13935.19</v>
          </cell>
          <cell r="S123">
            <v>22844.02</v>
          </cell>
          <cell r="T123">
            <v>-8908.83</v>
          </cell>
          <cell r="U123">
            <v>0</v>
          </cell>
          <cell r="V123">
            <v>-8908.83</v>
          </cell>
          <cell r="W123">
            <v>0</v>
          </cell>
          <cell r="X123">
            <v>-8908.83</v>
          </cell>
          <cell r="Y123">
            <v>0</v>
          </cell>
          <cell r="Z123">
            <v>-8908.83</v>
          </cell>
          <cell r="AA123">
            <v>-8694.83</v>
          </cell>
          <cell r="AB123">
            <v>-214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</row>
        <row r="124">
          <cell r="A124" t="str">
            <v>5-1110</v>
          </cell>
          <cell r="B124" t="str">
            <v>Nucleus Product Sale @ 35%</v>
          </cell>
          <cell r="C124">
            <v>5</v>
          </cell>
          <cell r="D124">
            <v>1110</v>
          </cell>
          <cell r="F124">
            <v>0</v>
          </cell>
          <cell r="H124">
            <v>0</v>
          </cell>
          <cell r="I124">
            <v>72939.3</v>
          </cell>
          <cell r="J124">
            <v>72939.3</v>
          </cell>
          <cell r="L124">
            <v>0</v>
          </cell>
          <cell r="N124">
            <v>0</v>
          </cell>
          <cell r="O124">
            <v>71796.11</v>
          </cell>
          <cell r="P124">
            <v>144735.41</v>
          </cell>
          <cell r="Q124">
            <v>244730.02</v>
          </cell>
          <cell r="R124">
            <v>389465.43</v>
          </cell>
          <cell r="S124">
            <v>159464.79999999999</v>
          </cell>
          <cell r="T124">
            <v>548930.23</v>
          </cell>
          <cell r="U124">
            <v>78051</v>
          </cell>
          <cell r="V124">
            <v>626981.23</v>
          </cell>
          <cell r="W124">
            <v>0</v>
          </cell>
          <cell r="X124">
            <v>626981.23</v>
          </cell>
          <cell r="Y124">
            <v>0</v>
          </cell>
          <cell r="Z124">
            <v>626981.23</v>
          </cell>
          <cell r="AA124">
            <v>113343.77000000002</v>
          </cell>
          <cell r="AB124">
            <v>740325</v>
          </cell>
          <cell r="AC124">
            <v>74200</v>
          </cell>
          <cell r="AD124">
            <v>74200</v>
          </cell>
          <cell r="AE124">
            <v>2755.1999999999971</v>
          </cell>
          <cell r="AF124">
            <v>76955.199999999997</v>
          </cell>
          <cell r="AG124">
            <v>357</v>
          </cell>
          <cell r="AH124">
            <v>77312.2</v>
          </cell>
          <cell r="AI124">
            <v>0</v>
          </cell>
          <cell r="AJ124">
            <v>77312.2</v>
          </cell>
          <cell r="AK124">
            <v>133133.70000000001</v>
          </cell>
          <cell r="AL124">
            <v>210445.9</v>
          </cell>
          <cell r="AM124">
            <v>70785.050000000017</v>
          </cell>
          <cell r="AN124">
            <v>281230.95</v>
          </cell>
          <cell r="AO124">
            <v>18814.950000000012</v>
          </cell>
          <cell r="AP124">
            <v>300045.90000000002</v>
          </cell>
          <cell r="AQ124">
            <v>-920.35000000003492</v>
          </cell>
          <cell r="AR124">
            <v>299125.55</v>
          </cell>
          <cell r="AS124">
            <v>0</v>
          </cell>
          <cell r="AT124">
            <v>299125.55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</row>
        <row r="125">
          <cell r="A125" t="str">
            <v>5-1115</v>
          </cell>
          <cell r="B125" t="str">
            <v>Accrued Charges</v>
          </cell>
          <cell r="C125">
            <v>5</v>
          </cell>
          <cell r="D125">
            <v>1115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</row>
        <row r="126">
          <cell r="A126" t="str">
            <v>5-1120</v>
          </cell>
          <cell r="B126" t="str">
            <v>Nucleus MMC Sales @ 25%</v>
          </cell>
          <cell r="C126">
            <v>5</v>
          </cell>
          <cell r="D126">
            <v>1120</v>
          </cell>
          <cell r="F126">
            <v>0</v>
          </cell>
          <cell r="H126">
            <v>0</v>
          </cell>
          <cell r="I126">
            <v>19529.900000000001</v>
          </cell>
          <cell r="J126">
            <v>19529.900000000001</v>
          </cell>
          <cell r="L126">
            <v>0</v>
          </cell>
          <cell r="N126">
            <v>0</v>
          </cell>
          <cell r="O126">
            <v>13381.269999999997</v>
          </cell>
          <cell r="P126">
            <v>32911.17</v>
          </cell>
          <cell r="Q126">
            <v>4871.9400000000023</v>
          </cell>
          <cell r="R126">
            <v>37783.11</v>
          </cell>
          <cell r="S126">
            <v>16013</v>
          </cell>
          <cell r="T126">
            <v>53796.11</v>
          </cell>
          <cell r="U126">
            <v>13869.179999999993</v>
          </cell>
          <cell r="V126">
            <v>67665.289999999994</v>
          </cell>
          <cell r="W126">
            <v>14317.89</v>
          </cell>
          <cell r="X126">
            <v>81983.179999999993</v>
          </cell>
          <cell r="Y126">
            <v>7736.5600000000122</v>
          </cell>
          <cell r="Z126">
            <v>89719.74</v>
          </cell>
          <cell r="AA126">
            <v>-5221.7400000000052</v>
          </cell>
          <cell r="AB126">
            <v>84498</v>
          </cell>
          <cell r="AC126">
            <v>11368.18</v>
          </cell>
          <cell r="AD126">
            <v>11368.18</v>
          </cell>
          <cell r="AE126">
            <v>11872.579999999998</v>
          </cell>
          <cell r="AF126">
            <v>23240.76</v>
          </cell>
          <cell r="AG126">
            <v>23691.720000000005</v>
          </cell>
          <cell r="AH126">
            <v>46932.480000000003</v>
          </cell>
          <cell r="AI126">
            <v>12890.439999999995</v>
          </cell>
          <cell r="AJ126">
            <v>59822.92</v>
          </cell>
          <cell r="AK126">
            <v>14031.580000000002</v>
          </cell>
          <cell r="AL126">
            <v>73854.5</v>
          </cell>
          <cell r="AM126">
            <v>40831.539999999994</v>
          </cell>
          <cell r="AN126">
            <v>114686.04</v>
          </cell>
          <cell r="AO126">
            <v>16285.060000000012</v>
          </cell>
          <cell r="AP126">
            <v>130971.1</v>
          </cell>
          <cell r="AQ126">
            <v>14850.220000000001</v>
          </cell>
          <cell r="AR126">
            <v>145821.32</v>
          </cell>
          <cell r="AS126">
            <v>14806.389999999985</v>
          </cell>
          <cell r="AT126">
            <v>160627.71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</row>
        <row r="127">
          <cell r="A127" t="str">
            <v>5-1125</v>
          </cell>
          <cell r="B127" t="str">
            <v>Nucleus MMC Sales @ 15%</v>
          </cell>
          <cell r="C127">
            <v>5</v>
          </cell>
          <cell r="D127">
            <v>1125</v>
          </cell>
          <cell r="F127">
            <v>0</v>
          </cell>
          <cell r="H127">
            <v>0</v>
          </cell>
          <cell r="I127">
            <v>14647</v>
          </cell>
          <cell r="J127">
            <v>14647</v>
          </cell>
          <cell r="L127">
            <v>0</v>
          </cell>
          <cell r="N127">
            <v>0</v>
          </cell>
          <cell r="O127">
            <v>10035</v>
          </cell>
          <cell r="P127">
            <v>24682</v>
          </cell>
          <cell r="Q127">
            <v>0</v>
          </cell>
          <cell r="R127">
            <v>24682</v>
          </cell>
          <cell r="S127">
            <v>15665</v>
          </cell>
          <cell r="T127">
            <v>40347</v>
          </cell>
          <cell r="U127">
            <v>10401.879999999997</v>
          </cell>
          <cell r="V127">
            <v>50748.88</v>
          </cell>
          <cell r="W127">
            <v>10738.420000000006</v>
          </cell>
          <cell r="X127">
            <v>61487.3</v>
          </cell>
          <cell r="Y127">
            <v>5802.4199999999983</v>
          </cell>
          <cell r="Z127">
            <v>67289.72</v>
          </cell>
          <cell r="AA127">
            <v>-6372.7200000000012</v>
          </cell>
          <cell r="AB127">
            <v>60917</v>
          </cell>
          <cell r="AC127">
            <v>8526.15</v>
          </cell>
          <cell r="AD127">
            <v>8526.15</v>
          </cell>
          <cell r="AE127">
            <v>8904.44</v>
          </cell>
          <cell r="AF127">
            <v>17430.59</v>
          </cell>
          <cell r="AG127">
            <v>17768.289999999997</v>
          </cell>
          <cell r="AH127">
            <v>35198.879999999997</v>
          </cell>
          <cell r="AI127">
            <v>9667.8300000000017</v>
          </cell>
          <cell r="AJ127">
            <v>44866.71</v>
          </cell>
          <cell r="AK127">
            <v>10523.68</v>
          </cell>
          <cell r="AL127">
            <v>55390.39</v>
          </cell>
          <cell r="AM127">
            <v>30623.649999999994</v>
          </cell>
          <cell r="AN127">
            <v>86014.04</v>
          </cell>
          <cell r="AO127">
            <v>12213.800000000003</v>
          </cell>
          <cell r="AP127">
            <v>98227.839999999997</v>
          </cell>
          <cell r="AQ127">
            <v>11137.660000000003</v>
          </cell>
          <cell r="AR127">
            <v>109365.5</v>
          </cell>
          <cell r="AS127">
            <v>11104.789999999994</v>
          </cell>
          <cell r="AT127">
            <v>120470.29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</row>
        <row r="128">
          <cell r="A128" t="str">
            <v>5-1199</v>
          </cell>
          <cell r="B128" t="str">
            <v>Other Nucleus Rel Purch&lt;2%</v>
          </cell>
          <cell r="C128">
            <v>5</v>
          </cell>
          <cell r="D128">
            <v>1199</v>
          </cell>
          <cell r="F128">
            <v>0</v>
          </cell>
          <cell r="H128">
            <v>0</v>
          </cell>
          <cell r="I128">
            <v>0</v>
          </cell>
          <cell r="J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</row>
        <row r="129">
          <cell r="A129" t="str">
            <v>5-1210</v>
          </cell>
          <cell r="B129" t="str">
            <v>AbInitio License</v>
          </cell>
          <cell r="C129">
            <v>5</v>
          </cell>
          <cell r="D129">
            <v>1210</v>
          </cell>
          <cell r="F129">
            <v>0</v>
          </cell>
          <cell r="H129">
            <v>0</v>
          </cell>
          <cell r="I129">
            <v>0</v>
          </cell>
          <cell r="J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0.33</v>
          </cell>
          <cell r="T129">
            <v>0.33</v>
          </cell>
          <cell r="U129">
            <v>0</v>
          </cell>
          <cell r="V129">
            <v>0.33</v>
          </cell>
          <cell r="W129">
            <v>0</v>
          </cell>
          <cell r="X129">
            <v>0.33</v>
          </cell>
          <cell r="Y129">
            <v>0</v>
          </cell>
          <cell r="Z129">
            <v>0.33</v>
          </cell>
          <cell r="AA129">
            <v>-0.33</v>
          </cell>
          <cell r="AB129">
            <v>0</v>
          </cell>
          <cell r="AC129">
            <v>19713.400000000001</v>
          </cell>
          <cell r="AD129">
            <v>19713.400000000001</v>
          </cell>
          <cell r="AE129">
            <v>0</v>
          </cell>
          <cell r="AF129">
            <v>19713.400000000001</v>
          </cell>
          <cell r="AG129">
            <v>17619.93</v>
          </cell>
          <cell r="AH129">
            <v>37333.33</v>
          </cell>
          <cell r="AI129">
            <v>-313.33000000000175</v>
          </cell>
          <cell r="AJ129">
            <v>37020</v>
          </cell>
          <cell r="AK129">
            <v>0</v>
          </cell>
          <cell r="AL129">
            <v>37020</v>
          </cell>
          <cell r="AM129">
            <v>49777.2</v>
          </cell>
          <cell r="AN129">
            <v>86797.2</v>
          </cell>
          <cell r="AO129">
            <v>37333</v>
          </cell>
          <cell r="AP129">
            <v>124130.2</v>
          </cell>
          <cell r="AQ129">
            <v>313.33000000000175</v>
          </cell>
          <cell r="AR129">
            <v>124443.53</v>
          </cell>
          <cell r="AS129">
            <v>-37333</v>
          </cell>
          <cell r="AT129">
            <v>87110.53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</row>
        <row r="130">
          <cell r="A130" t="str">
            <v>5-1220</v>
          </cell>
          <cell r="B130" t="str">
            <v>AbInitio MMC Charges</v>
          </cell>
          <cell r="C130">
            <v>5</v>
          </cell>
          <cell r="D130">
            <v>1220</v>
          </cell>
          <cell r="F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N130">
            <v>0</v>
          </cell>
          <cell r="O130">
            <v>2585.73</v>
          </cell>
          <cell r="P130">
            <v>2585.73</v>
          </cell>
          <cell r="Q130">
            <v>646.32999999999993</v>
          </cell>
          <cell r="R130">
            <v>3232.06</v>
          </cell>
          <cell r="S130">
            <v>646</v>
          </cell>
          <cell r="T130">
            <v>3878.06</v>
          </cell>
          <cell r="U130">
            <v>0</v>
          </cell>
          <cell r="V130">
            <v>3878.06</v>
          </cell>
          <cell r="W130">
            <v>2729.02</v>
          </cell>
          <cell r="X130">
            <v>6607.08</v>
          </cell>
          <cell r="Y130">
            <v>2729.0300000000007</v>
          </cell>
          <cell r="Z130">
            <v>9336.11</v>
          </cell>
          <cell r="AA130">
            <v>2728.8899999999994</v>
          </cell>
          <cell r="AB130">
            <v>12065</v>
          </cell>
          <cell r="AC130">
            <v>4366.3599999999997</v>
          </cell>
          <cell r="AD130">
            <v>4366.3599999999997</v>
          </cell>
          <cell r="AE130">
            <v>4366.4300000000012</v>
          </cell>
          <cell r="AF130">
            <v>8732.7900000000009</v>
          </cell>
          <cell r="AG130">
            <v>4366.4399999999987</v>
          </cell>
          <cell r="AH130">
            <v>13099.23</v>
          </cell>
          <cell r="AI130">
            <v>4366.4399999999987</v>
          </cell>
          <cell r="AJ130">
            <v>17465.669999999998</v>
          </cell>
          <cell r="AK130">
            <v>4366.4400000000023</v>
          </cell>
          <cell r="AL130">
            <v>21832.11</v>
          </cell>
          <cell r="AM130">
            <v>0</v>
          </cell>
          <cell r="AN130">
            <v>21832.11</v>
          </cell>
          <cell r="AO130">
            <v>0</v>
          </cell>
          <cell r="AP130">
            <v>21832.11</v>
          </cell>
          <cell r="AQ130">
            <v>10240.380000000001</v>
          </cell>
          <cell r="AR130">
            <v>32072.49</v>
          </cell>
          <cell r="AS130">
            <v>2915.6799999999967</v>
          </cell>
          <cell r="AT130">
            <v>34988.17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</row>
        <row r="131">
          <cell r="A131" t="str">
            <v>5-1299</v>
          </cell>
          <cell r="B131" t="str">
            <v>Other AbInitio Rel Purch&lt;2%</v>
          </cell>
          <cell r="C131">
            <v>5</v>
          </cell>
          <cell r="D131">
            <v>1299</v>
          </cell>
          <cell r="F131">
            <v>0</v>
          </cell>
          <cell r="H131">
            <v>0</v>
          </cell>
          <cell r="I131">
            <v>0</v>
          </cell>
          <cell r="J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</row>
        <row r="132">
          <cell r="A132" t="str">
            <v>5-1310</v>
          </cell>
          <cell r="B132" t="str">
            <v>Brio License</v>
          </cell>
          <cell r="C132">
            <v>5</v>
          </cell>
          <cell r="D132">
            <v>1310</v>
          </cell>
          <cell r="F132">
            <v>0</v>
          </cell>
          <cell r="H132">
            <v>0</v>
          </cell>
          <cell r="I132">
            <v>19754</v>
          </cell>
          <cell r="J132">
            <v>19754</v>
          </cell>
          <cell r="L132">
            <v>0</v>
          </cell>
          <cell r="N132">
            <v>0</v>
          </cell>
          <cell r="O132">
            <v>0</v>
          </cell>
          <cell r="P132">
            <v>19754</v>
          </cell>
          <cell r="Q132">
            <v>0</v>
          </cell>
          <cell r="R132">
            <v>19754</v>
          </cell>
          <cell r="S132">
            <v>-13237.93</v>
          </cell>
          <cell r="T132">
            <v>6516.07</v>
          </cell>
          <cell r="U132">
            <v>27698.25</v>
          </cell>
          <cell r="V132">
            <v>34214.32</v>
          </cell>
          <cell r="W132">
            <v>-1000</v>
          </cell>
          <cell r="X132">
            <v>33214.32</v>
          </cell>
          <cell r="Y132">
            <v>0</v>
          </cell>
          <cell r="Z132">
            <v>33214.32</v>
          </cell>
          <cell r="AA132">
            <v>17999.68</v>
          </cell>
          <cell r="AB132">
            <v>51214</v>
          </cell>
          <cell r="AC132">
            <v>13788</v>
          </cell>
          <cell r="AD132">
            <v>13788</v>
          </cell>
          <cell r="AE132">
            <v>1600</v>
          </cell>
          <cell r="AF132">
            <v>15388</v>
          </cell>
          <cell r="AG132">
            <v>-4988</v>
          </cell>
          <cell r="AH132">
            <v>10400</v>
          </cell>
          <cell r="AI132">
            <v>640</v>
          </cell>
          <cell r="AJ132">
            <v>11040</v>
          </cell>
          <cell r="AK132">
            <v>-320</v>
          </cell>
          <cell r="AL132">
            <v>10720</v>
          </cell>
          <cell r="AM132">
            <v>10908</v>
          </cell>
          <cell r="AN132">
            <v>21628</v>
          </cell>
          <cell r="AO132">
            <v>0</v>
          </cell>
          <cell r="AP132">
            <v>21628</v>
          </cell>
          <cell r="AQ132">
            <v>-6320</v>
          </cell>
          <cell r="AR132">
            <v>15308</v>
          </cell>
          <cell r="AS132">
            <v>0</v>
          </cell>
          <cell r="AT132">
            <v>15308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</row>
        <row r="133">
          <cell r="A133" t="str">
            <v>5-1320</v>
          </cell>
          <cell r="B133" t="str">
            <v>Brio MMC Charges</v>
          </cell>
          <cell r="C133">
            <v>5</v>
          </cell>
          <cell r="D133">
            <v>1320</v>
          </cell>
          <cell r="F133">
            <v>0</v>
          </cell>
          <cell r="H133">
            <v>0</v>
          </cell>
          <cell r="I133">
            <v>51.01</v>
          </cell>
          <cell r="J133">
            <v>51.01</v>
          </cell>
          <cell r="L133">
            <v>0</v>
          </cell>
          <cell r="N133">
            <v>0</v>
          </cell>
          <cell r="O133">
            <v>682.3</v>
          </cell>
          <cell r="P133">
            <v>733.31</v>
          </cell>
          <cell r="Q133">
            <v>175.43000000000006</v>
          </cell>
          <cell r="R133">
            <v>908.74</v>
          </cell>
          <cell r="S133">
            <v>176</v>
          </cell>
          <cell r="T133">
            <v>1084.74</v>
          </cell>
          <cell r="U133">
            <v>3366.83</v>
          </cell>
          <cell r="V133">
            <v>4451.57</v>
          </cell>
          <cell r="W133">
            <v>6285.57</v>
          </cell>
          <cell r="X133">
            <v>10737.14</v>
          </cell>
          <cell r="Y133">
            <v>15031.5</v>
          </cell>
          <cell r="Z133">
            <v>25768.639999999999</v>
          </cell>
          <cell r="AA133">
            <v>180.36000000000058</v>
          </cell>
          <cell r="AB133">
            <v>25949</v>
          </cell>
          <cell r="AC133">
            <v>90</v>
          </cell>
          <cell r="AD133">
            <v>90</v>
          </cell>
          <cell r="AE133">
            <v>90</v>
          </cell>
          <cell r="AF133">
            <v>180</v>
          </cell>
          <cell r="AG133">
            <v>461.65999999999997</v>
          </cell>
          <cell r="AH133">
            <v>641.66</v>
          </cell>
          <cell r="AI133">
            <v>775.00000000000011</v>
          </cell>
          <cell r="AJ133">
            <v>1416.66</v>
          </cell>
          <cell r="AK133">
            <v>2459.67</v>
          </cell>
          <cell r="AL133">
            <v>3876.33</v>
          </cell>
          <cell r="AM133">
            <v>522.34000000000015</v>
          </cell>
          <cell r="AN133">
            <v>4398.67</v>
          </cell>
          <cell r="AO133">
            <v>466.34000000000015</v>
          </cell>
          <cell r="AP133">
            <v>4865.01</v>
          </cell>
          <cell r="AQ133">
            <v>470.32999999999993</v>
          </cell>
          <cell r="AR133">
            <v>5335.34</v>
          </cell>
          <cell r="AS133">
            <v>126.32999999999993</v>
          </cell>
          <cell r="AT133">
            <v>5461.67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</row>
        <row r="134">
          <cell r="A134" t="str">
            <v>5-1399</v>
          </cell>
          <cell r="B134" t="str">
            <v>Other Brio Rel Purch&lt;2%</v>
          </cell>
          <cell r="C134">
            <v>5</v>
          </cell>
          <cell r="D134">
            <v>1399</v>
          </cell>
          <cell r="F134">
            <v>0</v>
          </cell>
          <cell r="H134">
            <v>0</v>
          </cell>
          <cell r="I134">
            <v>0</v>
          </cell>
          <cell r="J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0</v>
          </cell>
          <cell r="Z134">
            <v>3000</v>
          </cell>
          <cell r="AA134">
            <v>0</v>
          </cell>
          <cell r="AB134">
            <v>3000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</row>
        <row r="135">
          <cell r="A135" t="str">
            <v>5-1810</v>
          </cell>
          <cell r="B135" t="str">
            <v>Misc Software License Purchase</v>
          </cell>
          <cell r="C135">
            <v>5</v>
          </cell>
          <cell r="D135">
            <v>1810</v>
          </cell>
          <cell r="F135">
            <v>0</v>
          </cell>
          <cell r="H135">
            <v>0</v>
          </cell>
          <cell r="I135">
            <v>0</v>
          </cell>
          <cell r="J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11200</v>
          </cell>
          <cell r="V135">
            <v>11200</v>
          </cell>
          <cell r="W135">
            <v>3033.33</v>
          </cell>
          <cell r="X135">
            <v>14233.33</v>
          </cell>
          <cell r="Y135">
            <v>-2566.66</v>
          </cell>
          <cell r="Z135">
            <v>11666.67</v>
          </cell>
          <cell r="AA135">
            <v>6080.33</v>
          </cell>
          <cell r="AB135">
            <v>17747</v>
          </cell>
          <cell r="AC135">
            <v>1099.99</v>
          </cell>
          <cell r="AD135">
            <v>1099.99</v>
          </cell>
          <cell r="AE135">
            <v>1100.01</v>
          </cell>
          <cell r="AF135">
            <v>2200</v>
          </cell>
          <cell r="AG135">
            <v>16635.5</v>
          </cell>
          <cell r="AH135">
            <v>18835.5</v>
          </cell>
          <cell r="AI135">
            <v>1100</v>
          </cell>
          <cell r="AJ135">
            <v>19935.5</v>
          </cell>
          <cell r="AK135">
            <v>2280</v>
          </cell>
          <cell r="AL135">
            <v>22215.5</v>
          </cell>
          <cell r="AM135">
            <v>3960</v>
          </cell>
          <cell r="AN135">
            <v>26175.5</v>
          </cell>
          <cell r="AO135">
            <v>171.25</v>
          </cell>
          <cell r="AP135">
            <v>26346.75</v>
          </cell>
          <cell r="AQ135">
            <v>17019.830000000002</v>
          </cell>
          <cell r="AR135">
            <v>43366.58</v>
          </cell>
          <cell r="AS135">
            <v>866.66999999999825</v>
          </cell>
          <cell r="AT135">
            <v>44233.25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</row>
        <row r="136">
          <cell r="A136" t="str">
            <v>5-1820</v>
          </cell>
          <cell r="B136" t="str">
            <v>Misc Software MMC Charges</v>
          </cell>
          <cell r="C136">
            <v>5</v>
          </cell>
          <cell r="D136">
            <v>1820</v>
          </cell>
          <cell r="F136">
            <v>0</v>
          </cell>
          <cell r="H136">
            <v>0</v>
          </cell>
          <cell r="I136">
            <v>0</v>
          </cell>
          <cell r="J136">
            <v>0</v>
          </cell>
          <cell r="L136">
            <v>0</v>
          </cell>
          <cell r="N136">
            <v>0</v>
          </cell>
          <cell r="O136">
            <v>1600</v>
          </cell>
          <cell r="P136">
            <v>1600</v>
          </cell>
          <cell r="Q136">
            <v>400</v>
          </cell>
          <cell r="R136">
            <v>2000</v>
          </cell>
          <cell r="S136">
            <v>400</v>
          </cell>
          <cell r="T136">
            <v>2400</v>
          </cell>
          <cell r="U136">
            <v>1000</v>
          </cell>
          <cell r="V136">
            <v>3400</v>
          </cell>
          <cell r="W136">
            <v>0</v>
          </cell>
          <cell r="X136">
            <v>3400</v>
          </cell>
          <cell r="Y136">
            <v>0</v>
          </cell>
          <cell r="Z136">
            <v>3400</v>
          </cell>
          <cell r="AA136">
            <v>0</v>
          </cell>
          <cell r="AB136">
            <v>3400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1971.34</v>
          </cell>
          <cell r="AH136">
            <v>1971.34</v>
          </cell>
          <cell r="AI136">
            <v>1971.34</v>
          </cell>
          <cell r="AJ136">
            <v>3942.68</v>
          </cell>
          <cell r="AK136">
            <v>2601.3400000000006</v>
          </cell>
          <cell r="AL136">
            <v>6544.02</v>
          </cell>
          <cell r="AM136">
            <v>1971.3400000000001</v>
          </cell>
          <cell r="AN136">
            <v>8515.36</v>
          </cell>
          <cell r="AO136">
            <v>1971.3400000000001</v>
          </cell>
          <cell r="AP136">
            <v>10486.7</v>
          </cell>
          <cell r="AQ136">
            <v>-6395.9000000000005</v>
          </cell>
          <cell r="AR136">
            <v>4090.8</v>
          </cell>
          <cell r="AS136">
            <v>0</v>
          </cell>
          <cell r="AT136">
            <v>4090.8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</row>
        <row r="137">
          <cell r="A137" t="str">
            <v>5-1899</v>
          </cell>
          <cell r="B137" t="str">
            <v>Other Misc SW Purch &lt;2%</v>
          </cell>
          <cell r="C137">
            <v>5</v>
          </cell>
          <cell r="D137">
            <v>1899</v>
          </cell>
          <cell r="F137">
            <v>0</v>
          </cell>
          <cell r="H137">
            <v>0</v>
          </cell>
          <cell r="I137">
            <v>0</v>
          </cell>
          <cell r="J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3800</v>
          </cell>
          <cell r="V137">
            <v>3800</v>
          </cell>
          <cell r="W137">
            <v>0</v>
          </cell>
          <cell r="X137">
            <v>3800</v>
          </cell>
          <cell r="Y137">
            <v>0</v>
          </cell>
          <cell r="Z137">
            <v>3800</v>
          </cell>
          <cell r="AA137">
            <v>-261327</v>
          </cell>
          <cell r="AB137">
            <v>-257527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</row>
        <row r="138">
          <cell r="A138" t="str">
            <v>5-2110</v>
          </cell>
          <cell r="B138" t="str">
            <v>Hardware Purchases</v>
          </cell>
          <cell r="C138">
            <v>5</v>
          </cell>
          <cell r="D138">
            <v>2110</v>
          </cell>
          <cell r="F138">
            <v>0</v>
          </cell>
          <cell r="H138">
            <v>0</v>
          </cell>
          <cell r="I138">
            <v>0</v>
          </cell>
          <cell r="J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102911</v>
          </cell>
          <cell r="T138">
            <v>102911</v>
          </cell>
          <cell r="U138">
            <v>0</v>
          </cell>
          <cell r="V138">
            <v>102911</v>
          </cell>
          <cell r="W138">
            <v>0</v>
          </cell>
          <cell r="X138">
            <v>102911</v>
          </cell>
          <cell r="Y138">
            <v>0</v>
          </cell>
          <cell r="Z138">
            <v>102911</v>
          </cell>
          <cell r="AA138">
            <v>0</v>
          </cell>
          <cell r="AB138">
            <v>102911</v>
          </cell>
          <cell r="AC138">
            <v>136908.29</v>
          </cell>
          <cell r="AD138">
            <v>136908.29</v>
          </cell>
          <cell r="AE138">
            <v>251243.62999999998</v>
          </cell>
          <cell r="AF138">
            <v>388151.92</v>
          </cell>
          <cell r="AG138">
            <v>-93738.950000000012</v>
          </cell>
          <cell r="AH138">
            <v>294412.96999999997</v>
          </cell>
          <cell r="AI138">
            <v>6928</v>
          </cell>
          <cell r="AJ138">
            <v>301340.96999999997</v>
          </cell>
          <cell r="AK138">
            <v>104529.12000000005</v>
          </cell>
          <cell r="AL138">
            <v>405870.09</v>
          </cell>
          <cell r="AM138">
            <v>-391.26000000000931</v>
          </cell>
          <cell r="AN138">
            <v>405478.83</v>
          </cell>
          <cell r="AO138">
            <v>63299.5</v>
          </cell>
          <cell r="AP138">
            <v>468778.33</v>
          </cell>
          <cell r="AQ138">
            <v>144174.74999999994</v>
          </cell>
          <cell r="AR138">
            <v>612953.07999999996</v>
          </cell>
          <cell r="AS138">
            <v>75</v>
          </cell>
          <cell r="AT138">
            <v>613028.07999999996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</row>
        <row r="139">
          <cell r="A139" t="str">
            <v>5-2120</v>
          </cell>
          <cell r="B139" t="str">
            <v>Hardware Maintenance</v>
          </cell>
          <cell r="C139">
            <v>5</v>
          </cell>
          <cell r="D139">
            <v>2120</v>
          </cell>
          <cell r="F139">
            <v>0</v>
          </cell>
          <cell r="H139">
            <v>0</v>
          </cell>
          <cell r="I139">
            <v>0</v>
          </cell>
          <cell r="J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1285.55</v>
          </cell>
          <cell r="AH139">
            <v>1285.55</v>
          </cell>
          <cell r="AI139">
            <v>3057.6499999999996</v>
          </cell>
          <cell r="AJ139">
            <v>4343.2</v>
          </cell>
          <cell r="AK139">
            <v>3057.6500000000005</v>
          </cell>
          <cell r="AL139">
            <v>7400.85</v>
          </cell>
          <cell r="AM139">
            <v>15974.659999999998</v>
          </cell>
          <cell r="AN139">
            <v>23375.51</v>
          </cell>
          <cell r="AO139">
            <v>3057.6500000000015</v>
          </cell>
          <cell r="AP139">
            <v>26433.16</v>
          </cell>
          <cell r="AQ139">
            <v>1.930000000000291</v>
          </cell>
          <cell r="AR139">
            <v>26435.09</v>
          </cell>
          <cell r="AS139">
            <v>9376.1000000000022</v>
          </cell>
          <cell r="AT139">
            <v>35811.19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</row>
        <row r="140">
          <cell r="A140" t="str">
            <v>5-2130</v>
          </cell>
          <cell r="B140" t="str">
            <v>3rd Party Consultancy</v>
          </cell>
          <cell r="C140">
            <v>5</v>
          </cell>
          <cell r="D140">
            <v>2130</v>
          </cell>
          <cell r="F140">
            <v>0</v>
          </cell>
          <cell r="H140">
            <v>0</v>
          </cell>
          <cell r="I140">
            <v>0</v>
          </cell>
          <cell r="J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18750</v>
          </cell>
          <cell r="AP140">
            <v>18750</v>
          </cell>
          <cell r="AQ140">
            <v>32749.940000000002</v>
          </cell>
          <cell r="AR140">
            <v>51499.94</v>
          </cell>
          <cell r="AS140">
            <v>14248.929999999993</v>
          </cell>
          <cell r="AT140">
            <v>65748.87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</row>
        <row r="141">
          <cell r="A141" t="str">
            <v>5-2150</v>
          </cell>
          <cell r="B141" t="str">
            <v>Data Charges</v>
          </cell>
          <cell r="C141">
            <v>5</v>
          </cell>
          <cell r="D141">
            <v>2150</v>
          </cell>
          <cell r="F141">
            <v>0</v>
          </cell>
          <cell r="H141">
            <v>0</v>
          </cell>
          <cell r="I141">
            <v>0</v>
          </cell>
          <cell r="J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433126.54</v>
          </cell>
          <cell r="AH141">
            <v>433126.54</v>
          </cell>
          <cell r="AI141">
            <v>130317.29999999999</v>
          </cell>
          <cell r="AJ141">
            <v>563443.84</v>
          </cell>
          <cell r="AK141">
            <v>102983.72999999998</v>
          </cell>
          <cell r="AL141">
            <v>666427.56999999995</v>
          </cell>
          <cell r="AM141">
            <v>193519.82000000007</v>
          </cell>
          <cell r="AN141">
            <v>859947.39</v>
          </cell>
          <cell r="AO141">
            <v>16037.059999999939</v>
          </cell>
          <cell r="AP141">
            <v>875984.45</v>
          </cell>
          <cell r="AQ141">
            <v>40322.880000000005</v>
          </cell>
          <cell r="AR141">
            <v>916307.33</v>
          </cell>
          <cell r="AS141">
            <v>23445.380000000005</v>
          </cell>
          <cell r="AT141">
            <v>939752.71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</row>
        <row r="142">
          <cell r="A142" t="str">
            <v>5-2170</v>
          </cell>
          <cell r="B142" t="str">
            <v>Training</v>
          </cell>
          <cell r="C142">
            <v>5</v>
          </cell>
          <cell r="D142">
            <v>2170</v>
          </cell>
          <cell r="F142">
            <v>0</v>
          </cell>
          <cell r="H142">
            <v>0</v>
          </cell>
          <cell r="I142">
            <v>0</v>
          </cell>
          <cell r="J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6930</v>
          </cell>
          <cell r="AJ142">
            <v>6930</v>
          </cell>
          <cell r="AK142">
            <v>800</v>
          </cell>
          <cell r="AL142">
            <v>7730</v>
          </cell>
          <cell r="AM142">
            <v>0</v>
          </cell>
          <cell r="AN142">
            <v>7730</v>
          </cell>
          <cell r="AO142">
            <v>0</v>
          </cell>
          <cell r="AP142">
            <v>7730</v>
          </cell>
          <cell r="AQ142">
            <v>0</v>
          </cell>
          <cell r="AR142">
            <v>7730</v>
          </cell>
          <cell r="AS142">
            <v>0</v>
          </cell>
          <cell r="AT142">
            <v>7730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</row>
        <row r="143">
          <cell r="A143" t="str">
            <v>5-2190</v>
          </cell>
          <cell r="B143" t="str">
            <v>Finders' fees</v>
          </cell>
          <cell r="C143">
            <v>5</v>
          </cell>
          <cell r="D143">
            <v>2190</v>
          </cell>
          <cell r="F143">
            <v>0</v>
          </cell>
          <cell r="H143">
            <v>0</v>
          </cell>
          <cell r="I143">
            <v>0</v>
          </cell>
          <cell r="J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3987.58</v>
          </cell>
          <cell r="AR143">
            <v>3987.58</v>
          </cell>
          <cell r="AS143">
            <v>3987.58</v>
          </cell>
          <cell r="AT143">
            <v>7975.16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</row>
        <row r="144">
          <cell r="A144" t="str">
            <v>5-2199</v>
          </cell>
          <cell r="B144" t="str">
            <v>Other H/W Related Purch&lt;2%</v>
          </cell>
          <cell r="C144">
            <v>5</v>
          </cell>
          <cell r="D144">
            <v>2199</v>
          </cell>
          <cell r="F144">
            <v>0</v>
          </cell>
          <cell r="H144">
            <v>0</v>
          </cell>
          <cell r="I144">
            <v>0</v>
          </cell>
          <cell r="J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77.760000000000005</v>
          </cell>
          <cell r="AF144">
            <v>77.760000000000005</v>
          </cell>
          <cell r="AG144">
            <v>0</v>
          </cell>
          <cell r="AH144">
            <v>77.760000000000005</v>
          </cell>
          <cell r="AI144">
            <v>0</v>
          </cell>
          <cell r="AJ144">
            <v>77.760000000000005</v>
          </cell>
          <cell r="AK144">
            <v>0</v>
          </cell>
          <cell r="AL144">
            <v>77.760000000000005</v>
          </cell>
          <cell r="AM144">
            <v>0</v>
          </cell>
          <cell r="AN144">
            <v>77.760000000000005</v>
          </cell>
          <cell r="AO144">
            <v>0</v>
          </cell>
          <cell r="AP144">
            <v>77.760000000000005</v>
          </cell>
          <cell r="AQ144">
            <v>0</v>
          </cell>
          <cell r="AR144">
            <v>77.760000000000005</v>
          </cell>
          <cell r="AS144">
            <v>0</v>
          </cell>
          <cell r="AT144">
            <v>77.760000000000005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</row>
        <row r="145">
          <cell r="A145" t="str">
            <v>5-3101</v>
          </cell>
          <cell r="B145" t="str">
            <v>Salaries R&amp;D</v>
          </cell>
          <cell r="C145">
            <v>5</v>
          </cell>
          <cell r="D145">
            <v>3101</v>
          </cell>
          <cell r="F145">
            <v>0</v>
          </cell>
          <cell r="H145">
            <v>0</v>
          </cell>
          <cell r="I145">
            <v>0</v>
          </cell>
          <cell r="J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</row>
        <row r="146">
          <cell r="A146" t="str">
            <v>5-3102</v>
          </cell>
          <cell r="B146" t="str">
            <v>Bonuses R&amp;D</v>
          </cell>
          <cell r="C146">
            <v>5</v>
          </cell>
          <cell r="D146">
            <v>3102</v>
          </cell>
          <cell r="F146">
            <v>0</v>
          </cell>
          <cell r="H146">
            <v>0</v>
          </cell>
          <cell r="I146">
            <v>0</v>
          </cell>
          <cell r="J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</row>
        <row r="147">
          <cell r="A147" t="str">
            <v>5-3103</v>
          </cell>
          <cell r="B147" t="str">
            <v>Commissions R&amp;D</v>
          </cell>
          <cell r="C147">
            <v>5</v>
          </cell>
          <cell r="D147">
            <v>3103</v>
          </cell>
          <cell r="F147">
            <v>0</v>
          </cell>
          <cell r="H147">
            <v>0</v>
          </cell>
          <cell r="I147">
            <v>0</v>
          </cell>
          <cell r="J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</row>
        <row r="148">
          <cell r="A148" t="str">
            <v>5-3104</v>
          </cell>
          <cell r="B148" t="str">
            <v>BUPA R&amp;D</v>
          </cell>
          <cell r="C148">
            <v>5</v>
          </cell>
          <cell r="D148">
            <v>3104</v>
          </cell>
          <cell r="F148">
            <v>0</v>
          </cell>
          <cell r="H148">
            <v>0</v>
          </cell>
          <cell r="I148">
            <v>0</v>
          </cell>
          <cell r="J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</row>
        <row r="149">
          <cell r="A149" t="str">
            <v>5-3105</v>
          </cell>
          <cell r="B149" t="str">
            <v>Car Allowance R&amp;D</v>
          </cell>
          <cell r="C149">
            <v>5</v>
          </cell>
          <cell r="D149">
            <v>3105</v>
          </cell>
          <cell r="F149">
            <v>0</v>
          </cell>
          <cell r="H149">
            <v>0</v>
          </cell>
          <cell r="I149">
            <v>0</v>
          </cell>
          <cell r="J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</row>
        <row r="150">
          <cell r="A150" t="str">
            <v>5-3106</v>
          </cell>
          <cell r="B150" t="str">
            <v>Car Allowance Leased R&amp;D</v>
          </cell>
          <cell r="C150">
            <v>5</v>
          </cell>
          <cell r="D150">
            <v>3106</v>
          </cell>
          <cell r="F150">
            <v>0</v>
          </cell>
          <cell r="H150">
            <v>0</v>
          </cell>
          <cell r="I150">
            <v>0</v>
          </cell>
          <cell r="J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</row>
        <row r="151">
          <cell r="A151" t="str">
            <v>5-3117</v>
          </cell>
          <cell r="B151" t="str">
            <v>Consulting Expenses R&amp;D</v>
          </cell>
          <cell r="C151">
            <v>5</v>
          </cell>
          <cell r="D151">
            <v>3117</v>
          </cell>
          <cell r="F151">
            <v>0</v>
          </cell>
          <cell r="H151">
            <v>0</v>
          </cell>
          <cell r="I151">
            <v>0</v>
          </cell>
          <cell r="J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</row>
        <row r="152">
          <cell r="A152" t="str">
            <v>5-3118</v>
          </cell>
          <cell r="B152" t="str">
            <v>Employee Recruiting R&amp;D</v>
          </cell>
          <cell r="C152">
            <v>5</v>
          </cell>
          <cell r="D152">
            <v>3118</v>
          </cell>
          <cell r="F152">
            <v>0</v>
          </cell>
          <cell r="H152">
            <v>0</v>
          </cell>
          <cell r="I152">
            <v>0</v>
          </cell>
          <cell r="J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</row>
        <row r="153">
          <cell r="A153" t="str">
            <v>5-3119</v>
          </cell>
          <cell r="B153" t="str">
            <v>Other Compensation R&amp;D</v>
          </cell>
          <cell r="C153">
            <v>5</v>
          </cell>
          <cell r="D153">
            <v>3119</v>
          </cell>
          <cell r="F153">
            <v>0</v>
          </cell>
          <cell r="H153">
            <v>0</v>
          </cell>
          <cell r="I153">
            <v>0</v>
          </cell>
          <cell r="J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</row>
        <row r="154">
          <cell r="A154" t="str">
            <v>5-3123</v>
          </cell>
          <cell r="B154" t="str">
            <v>Company Benefits R&amp;D</v>
          </cell>
          <cell r="C154">
            <v>5</v>
          </cell>
          <cell r="D154">
            <v>3123</v>
          </cell>
          <cell r="F154">
            <v>0</v>
          </cell>
          <cell r="H154">
            <v>0</v>
          </cell>
          <cell r="I154">
            <v>0</v>
          </cell>
          <cell r="J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</row>
        <row r="155">
          <cell r="A155" t="str">
            <v>5-3125</v>
          </cell>
          <cell r="B155" t="str">
            <v>Govnt UK Pension R&amp;D</v>
          </cell>
          <cell r="C155">
            <v>5</v>
          </cell>
          <cell r="D155">
            <v>3125</v>
          </cell>
          <cell r="F155">
            <v>0</v>
          </cell>
          <cell r="H155">
            <v>0</v>
          </cell>
          <cell r="I155">
            <v>0</v>
          </cell>
          <cell r="J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</row>
        <row r="156">
          <cell r="A156" t="str">
            <v>5-3127</v>
          </cell>
          <cell r="B156" t="str">
            <v>Employers N.I. Contr. R&amp;D</v>
          </cell>
          <cell r="C156">
            <v>5</v>
          </cell>
          <cell r="D156">
            <v>3127</v>
          </cell>
          <cell r="F156">
            <v>0</v>
          </cell>
          <cell r="H156">
            <v>0</v>
          </cell>
          <cell r="I156">
            <v>0</v>
          </cell>
          <cell r="J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</row>
        <row r="157">
          <cell r="A157" t="str">
            <v>5-3130</v>
          </cell>
          <cell r="B157" t="str">
            <v>Air Travel R&amp;D</v>
          </cell>
          <cell r="C157">
            <v>5</v>
          </cell>
          <cell r="D157">
            <v>3130</v>
          </cell>
          <cell r="F157">
            <v>0</v>
          </cell>
          <cell r="H157">
            <v>0</v>
          </cell>
          <cell r="I157">
            <v>0</v>
          </cell>
          <cell r="J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</row>
        <row r="158">
          <cell r="A158" t="str">
            <v>5-3131</v>
          </cell>
          <cell r="B158" t="str">
            <v>Meals out of Town R&amp;D</v>
          </cell>
          <cell r="C158">
            <v>5</v>
          </cell>
          <cell r="D158">
            <v>3131</v>
          </cell>
          <cell r="F158">
            <v>0</v>
          </cell>
          <cell r="H158">
            <v>0</v>
          </cell>
          <cell r="I158">
            <v>0</v>
          </cell>
          <cell r="J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</row>
        <row r="159">
          <cell r="A159" t="str">
            <v>5-3132</v>
          </cell>
          <cell r="B159" t="str">
            <v>Hotel R&amp;D</v>
          </cell>
          <cell r="C159">
            <v>5</v>
          </cell>
          <cell r="D159">
            <v>3132</v>
          </cell>
          <cell r="F159">
            <v>0</v>
          </cell>
          <cell r="H159">
            <v>0</v>
          </cell>
          <cell r="I159">
            <v>0</v>
          </cell>
          <cell r="J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</row>
        <row r="160">
          <cell r="A160" t="str">
            <v>5-3133</v>
          </cell>
          <cell r="B160" t="str">
            <v>OOT Car Rental R&amp;D</v>
          </cell>
          <cell r="C160">
            <v>5</v>
          </cell>
          <cell r="D160">
            <v>3133</v>
          </cell>
          <cell r="F160">
            <v>0</v>
          </cell>
          <cell r="H160">
            <v>0</v>
          </cell>
          <cell r="I160">
            <v>0</v>
          </cell>
          <cell r="J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</row>
        <row r="161">
          <cell r="A161" t="str">
            <v>5-3134</v>
          </cell>
          <cell r="B161" t="str">
            <v>OOT Taxi Parking &amp; Gas R&amp;D</v>
          </cell>
          <cell r="C161">
            <v>5</v>
          </cell>
          <cell r="D161">
            <v>3134</v>
          </cell>
          <cell r="F161">
            <v>0</v>
          </cell>
          <cell r="H161">
            <v>0</v>
          </cell>
          <cell r="I161">
            <v>0</v>
          </cell>
          <cell r="J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</row>
        <row r="162">
          <cell r="A162" t="str">
            <v>5-3135</v>
          </cell>
          <cell r="B162" t="str">
            <v>Travel out of Town R&amp;D</v>
          </cell>
          <cell r="C162">
            <v>5</v>
          </cell>
          <cell r="D162">
            <v>3135</v>
          </cell>
          <cell r="F162">
            <v>0</v>
          </cell>
          <cell r="H162">
            <v>0</v>
          </cell>
          <cell r="I162">
            <v>0</v>
          </cell>
          <cell r="J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</row>
        <row r="163">
          <cell r="A163" t="str">
            <v>5-3136</v>
          </cell>
          <cell r="B163" t="str">
            <v>Cust Relations out of Town R&amp;D</v>
          </cell>
          <cell r="C163">
            <v>5</v>
          </cell>
          <cell r="D163">
            <v>3136</v>
          </cell>
          <cell r="F163">
            <v>0</v>
          </cell>
          <cell r="H163">
            <v>0</v>
          </cell>
          <cell r="I163">
            <v>0</v>
          </cell>
          <cell r="J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</row>
        <row r="164">
          <cell r="A164" t="str">
            <v>5-3137</v>
          </cell>
          <cell r="B164" t="str">
            <v>Cust Relations in Town R&amp;D</v>
          </cell>
          <cell r="C164">
            <v>5</v>
          </cell>
          <cell r="D164">
            <v>3137</v>
          </cell>
          <cell r="F164">
            <v>0</v>
          </cell>
          <cell r="H164">
            <v>0</v>
          </cell>
          <cell r="I164">
            <v>0</v>
          </cell>
          <cell r="J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</row>
        <row r="165">
          <cell r="A165" t="str">
            <v>5-3140</v>
          </cell>
          <cell r="B165" t="str">
            <v>Overtime Meals R&amp;D</v>
          </cell>
          <cell r="C165">
            <v>5</v>
          </cell>
          <cell r="D165">
            <v>3140</v>
          </cell>
          <cell r="F165">
            <v>0</v>
          </cell>
          <cell r="H165">
            <v>0</v>
          </cell>
          <cell r="I165">
            <v>0</v>
          </cell>
          <cell r="J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</row>
        <row r="166">
          <cell r="A166" t="str">
            <v>5-3141</v>
          </cell>
          <cell r="B166" t="str">
            <v>Local Car Rental  R&amp;D</v>
          </cell>
          <cell r="C166">
            <v>5</v>
          </cell>
          <cell r="D166">
            <v>3141</v>
          </cell>
          <cell r="F166">
            <v>0</v>
          </cell>
          <cell r="H166">
            <v>0</v>
          </cell>
          <cell r="I166">
            <v>0</v>
          </cell>
          <cell r="J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</row>
        <row r="167">
          <cell r="A167" t="str">
            <v>5-3142</v>
          </cell>
          <cell r="B167" t="str">
            <v>Local Parking R&amp;D</v>
          </cell>
          <cell r="C167">
            <v>5</v>
          </cell>
          <cell r="D167">
            <v>3142</v>
          </cell>
          <cell r="F167">
            <v>0</v>
          </cell>
          <cell r="H167">
            <v>0</v>
          </cell>
          <cell r="I167">
            <v>0</v>
          </cell>
          <cell r="J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</row>
        <row r="168">
          <cell r="A168" t="str">
            <v>5-3143</v>
          </cell>
          <cell r="B168" t="str">
            <v>Local Taxi Gas R&amp;D</v>
          </cell>
          <cell r="C168">
            <v>5</v>
          </cell>
          <cell r="D168">
            <v>3143</v>
          </cell>
          <cell r="F168">
            <v>0</v>
          </cell>
          <cell r="H168">
            <v>0</v>
          </cell>
          <cell r="I168">
            <v>0</v>
          </cell>
          <cell r="J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</row>
        <row r="169">
          <cell r="A169" t="str">
            <v>5-3144</v>
          </cell>
          <cell r="B169" t="str">
            <v>Local Mileage R&amp;D</v>
          </cell>
          <cell r="C169">
            <v>5</v>
          </cell>
          <cell r="D169">
            <v>3144</v>
          </cell>
          <cell r="F169">
            <v>0</v>
          </cell>
          <cell r="H169">
            <v>0</v>
          </cell>
          <cell r="I169">
            <v>0</v>
          </cell>
          <cell r="J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</row>
        <row r="170">
          <cell r="A170" t="str">
            <v>5-3145</v>
          </cell>
          <cell r="B170" t="str">
            <v>Other motor expenses R&amp;D</v>
          </cell>
          <cell r="C170">
            <v>5</v>
          </cell>
          <cell r="D170">
            <v>3145</v>
          </cell>
          <cell r="F170">
            <v>0</v>
          </cell>
          <cell r="H170">
            <v>0</v>
          </cell>
          <cell r="I170">
            <v>0</v>
          </cell>
          <cell r="J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</row>
        <row r="171">
          <cell r="A171" t="str">
            <v>5-3146</v>
          </cell>
          <cell r="B171" t="str">
            <v>Automobile insurance R&amp;D</v>
          </cell>
          <cell r="C171">
            <v>5</v>
          </cell>
          <cell r="D171">
            <v>3146</v>
          </cell>
          <cell r="F171">
            <v>0</v>
          </cell>
          <cell r="H171">
            <v>0</v>
          </cell>
          <cell r="I171">
            <v>0</v>
          </cell>
          <cell r="J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</row>
        <row r="172">
          <cell r="A172" t="str">
            <v>5-3147</v>
          </cell>
          <cell r="B172" t="str">
            <v>Telephone &amp; Internet Exp R&amp;D</v>
          </cell>
          <cell r="C172">
            <v>5</v>
          </cell>
          <cell r="D172">
            <v>3147</v>
          </cell>
          <cell r="F172">
            <v>0</v>
          </cell>
          <cell r="H172">
            <v>0</v>
          </cell>
          <cell r="I172">
            <v>0</v>
          </cell>
          <cell r="J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</row>
        <row r="173">
          <cell r="A173" t="str">
            <v>5-3149</v>
          </cell>
          <cell r="B173" t="str">
            <v>Internal Training R&amp;D</v>
          </cell>
          <cell r="C173">
            <v>5</v>
          </cell>
          <cell r="D173">
            <v>3149</v>
          </cell>
          <cell r="F173">
            <v>0</v>
          </cell>
          <cell r="H173">
            <v>0</v>
          </cell>
          <cell r="I173">
            <v>0</v>
          </cell>
          <cell r="J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</row>
        <row r="174">
          <cell r="A174" t="str">
            <v>5-3199</v>
          </cell>
          <cell r="B174" t="str">
            <v>Other R&amp;D Related Exp&lt;2%</v>
          </cell>
          <cell r="C174">
            <v>5</v>
          </cell>
          <cell r="D174">
            <v>3199</v>
          </cell>
          <cell r="F174">
            <v>0</v>
          </cell>
          <cell r="H174">
            <v>0</v>
          </cell>
          <cell r="I174">
            <v>0</v>
          </cell>
          <cell r="J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</row>
        <row r="175">
          <cell r="A175" t="str">
            <v>5-4101</v>
          </cell>
          <cell r="B175" t="str">
            <v>Salaries Tech Support</v>
          </cell>
          <cell r="C175">
            <v>5</v>
          </cell>
          <cell r="D175">
            <v>4101</v>
          </cell>
          <cell r="F175">
            <v>0</v>
          </cell>
          <cell r="H175">
            <v>0</v>
          </cell>
          <cell r="I175">
            <v>23319.24</v>
          </cell>
          <cell r="J175">
            <v>23319.24</v>
          </cell>
          <cell r="L175">
            <v>0</v>
          </cell>
          <cell r="N175">
            <v>0</v>
          </cell>
          <cell r="O175">
            <v>31404.499999999996</v>
          </cell>
          <cell r="P175">
            <v>54723.74</v>
          </cell>
          <cell r="Q175">
            <v>11541.670000000006</v>
          </cell>
          <cell r="R175">
            <v>66265.41</v>
          </cell>
          <cell r="S175">
            <v>11810.899999999994</v>
          </cell>
          <cell r="T175">
            <v>78076.31</v>
          </cell>
          <cell r="U175">
            <v>12680.130000000005</v>
          </cell>
          <cell r="V175">
            <v>90756.44</v>
          </cell>
          <cell r="W175">
            <v>14810.899999999994</v>
          </cell>
          <cell r="X175">
            <v>105567.34</v>
          </cell>
          <cell r="Y175">
            <v>15041.669999999998</v>
          </cell>
          <cell r="Z175">
            <v>120609.01</v>
          </cell>
          <cell r="AA175">
            <v>15041.990000000005</v>
          </cell>
          <cell r="AB175">
            <v>135651</v>
          </cell>
          <cell r="AC175">
            <v>17366.03</v>
          </cell>
          <cell r="AD175">
            <v>17366.03</v>
          </cell>
          <cell r="AE175">
            <v>18758.340000000004</v>
          </cell>
          <cell r="AF175">
            <v>36124.370000000003</v>
          </cell>
          <cell r="AG175">
            <v>18960.119999999995</v>
          </cell>
          <cell r="AH175">
            <v>55084.49</v>
          </cell>
          <cell r="AI175">
            <v>20997.32</v>
          </cell>
          <cell r="AJ175">
            <v>76081.81</v>
          </cell>
          <cell r="AK175">
            <v>18255</v>
          </cell>
          <cell r="AL175">
            <v>94336.81</v>
          </cell>
          <cell r="AM175">
            <v>18495</v>
          </cell>
          <cell r="AN175">
            <v>112831.81</v>
          </cell>
          <cell r="AO175">
            <v>19275</v>
          </cell>
          <cell r="AP175">
            <v>132106.81</v>
          </cell>
          <cell r="AQ175">
            <v>24995.440000000002</v>
          </cell>
          <cell r="AR175">
            <v>157102.25</v>
          </cell>
          <cell r="AS175">
            <v>28023.089999999997</v>
          </cell>
          <cell r="AT175">
            <v>185125.34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</row>
        <row r="176">
          <cell r="A176" t="str">
            <v>5-4102</v>
          </cell>
          <cell r="B176" t="str">
            <v>Bonuses Tech Support</v>
          </cell>
          <cell r="C176">
            <v>5</v>
          </cell>
          <cell r="D176">
            <v>4102</v>
          </cell>
          <cell r="F176">
            <v>0</v>
          </cell>
          <cell r="H176">
            <v>0</v>
          </cell>
          <cell r="I176">
            <v>2942.8</v>
          </cell>
          <cell r="J176">
            <v>2942.8</v>
          </cell>
          <cell r="L176">
            <v>0</v>
          </cell>
          <cell r="N176">
            <v>0</v>
          </cell>
          <cell r="O176">
            <v>1486.5</v>
          </cell>
          <cell r="P176">
            <v>4429.3</v>
          </cell>
          <cell r="Q176">
            <v>0</v>
          </cell>
          <cell r="R176">
            <v>4429.3</v>
          </cell>
          <cell r="S176">
            <v>331.10999999999967</v>
          </cell>
          <cell r="T176">
            <v>4760.41</v>
          </cell>
          <cell r="U176">
            <v>0</v>
          </cell>
          <cell r="V176">
            <v>4760.41</v>
          </cell>
          <cell r="W176">
            <v>0</v>
          </cell>
          <cell r="X176">
            <v>4760.41</v>
          </cell>
          <cell r="Y176">
            <v>3582.130000000001</v>
          </cell>
          <cell r="Z176">
            <v>8342.5400000000009</v>
          </cell>
          <cell r="AA176">
            <v>2000.4599999999991</v>
          </cell>
          <cell r="AB176">
            <v>10343</v>
          </cell>
          <cell r="AC176">
            <v>0</v>
          </cell>
          <cell r="AD176">
            <v>0</v>
          </cell>
          <cell r="AE176">
            <v>550.34</v>
          </cell>
          <cell r="AF176">
            <v>550.34</v>
          </cell>
          <cell r="AG176">
            <v>7763.2999999999993</v>
          </cell>
          <cell r="AH176">
            <v>8313.64</v>
          </cell>
          <cell r="AI176">
            <v>212.34000000000015</v>
          </cell>
          <cell r="AJ176">
            <v>8525.98</v>
          </cell>
          <cell r="AK176">
            <v>0</v>
          </cell>
          <cell r="AL176">
            <v>8525.98</v>
          </cell>
          <cell r="AM176">
            <v>12000</v>
          </cell>
          <cell r="AN176">
            <v>20525.98</v>
          </cell>
          <cell r="AO176">
            <v>-1565.739999999998</v>
          </cell>
          <cell r="AP176">
            <v>18960.240000000002</v>
          </cell>
          <cell r="AQ176">
            <v>2499.5499999999993</v>
          </cell>
          <cell r="AR176">
            <v>21459.79</v>
          </cell>
          <cell r="AS176">
            <v>2802.3099999999977</v>
          </cell>
          <cell r="AT176">
            <v>24262.1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</row>
        <row r="177">
          <cell r="A177" t="str">
            <v>5-4103</v>
          </cell>
          <cell r="B177" t="str">
            <v>Commission Tech Support</v>
          </cell>
          <cell r="C177">
            <v>5</v>
          </cell>
          <cell r="D177">
            <v>4103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</row>
        <row r="178">
          <cell r="A178" t="str">
            <v>5-4104</v>
          </cell>
          <cell r="B178" t="str">
            <v>BUPA Tech Support</v>
          </cell>
          <cell r="C178">
            <v>5</v>
          </cell>
          <cell r="D178">
            <v>4104</v>
          </cell>
          <cell r="F178">
            <v>0</v>
          </cell>
          <cell r="H178">
            <v>0</v>
          </cell>
          <cell r="I178">
            <v>187.5</v>
          </cell>
          <cell r="J178">
            <v>187.5</v>
          </cell>
          <cell r="L178">
            <v>0</v>
          </cell>
          <cell r="N178">
            <v>0</v>
          </cell>
          <cell r="O178">
            <v>294.51</v>
          </cell>
          <cell r="P178">
            <v>482.01</v>
          </cell>
          <cell r="Q178">
            <v>38.889999999999986</v>
          </cell>
          <cell r="R178">
            <v>520.9</v>
          </cell>
          <cell r="S178">
            <v>38.879999999999995</v>
          </cell>
          <cell r="T178">
            <v>559.78</v>
          </cell>
          <cell r="U178">
            <v>38.889999999999986</v>
          </cell>
          <cell r="V178">
            <v>598.66999999999996</v>
          </cell>
          <cell r="W178">
            <v>38.889999999999986</v>
          </cell>
          <cell r="X178">
            <v>637.55999999999995</v>
          </cell>
          <cell r="Y178">
            <v>38.880000000000109</v>
          </cell>
          <cell r="Z178">
            <v>676.44</v>
          </cell>
          <cell r="AA178">
            <v>213.55999999999995</v>
          </cell>
          <cell r="AB178">
            <v>890</v>
          </cell>
          <cell r="AC178">
            <v>94.78</v>
          </cell>
          <cell r="AD178">
            <v>94.78</v>
          </cell>
          <cell r="AE178">
            <v>94.77000000000001</v>
          </cell>
          <cell r="AF178">
            <v>189.55</v>
          </cell>
          <cell r="AG178">
            <v>55.889999999999986</v>
          </cell>
          <cell r="AH178">
            <v>245.44</v>
          </cell>
          <cell r="AI178">
            <v>55.889999999999986</v>
          </cell>
          <cell r="AJ178">
            <v>301.33</v>
          </cell>
          <cell r="AK178">
            <v>55.890000000000043</v>
          </cell>
          <cell r="AL178">
            <v>357.22</v>
          </cell>
          <cell r="AM178">
            <v>55.889999999999986</v>
          </cell>
          <cell r="AN178">
            <v>413.11</v>
          </cell>
          <cell r="AO178">
            <v>101.01999999999998</v>
          </cell>
          <cell r="AP178">
            <v>514.13</v>
          </cell>
          <cell r="AQ178">
            <v>101.01999999999998</v>
          </cell>
          <cell r="AR178">
            <v>615.15</v>
          </cell>
          <cell r="AS178">
            <v>125.74000000000001</v>
          </cell>
          <cell r="AT178">
            <v>740.89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</row>
        <row r="179">
          <cell r="A179" t="str">
            <v>5-4105</v>
          </cell>
          <cell r="B179" t="str">
            <v>Car Allowance Tech Support</v>
          </cell>
          <cell r="C179">
            <v>5</v>
          </cell>
          <cell r="D179">
            <v>4105</v>
          </cell>
          <cell r="F179">
            <v>0</v>
          </cell>
          <cell r="H179">
            <v>0</v>
          </cell>
          <cell r="I179">
            <v>1950</v>
          </cell>
          <cell r="J179">
            <v>1950</v>
          </cell>
          <cell r="L179">
            <v>0</v>
          </cell>
          <cell r="N179">
            <v>0</v>
          </cell>
          <cell r="O179">
            <v>1950</v>
          </cell>
          <cell r="P179">
            <v>3900</v>
          </cell>
          <cell r="Q179">
            <v>650</v>
          </cell>
          <cell r="R179">
            <v>4550</v>
          </cell>
          <cell r="S179">
            <v>650</v>
          </cell>
          <cell r="T179">
            <v>5200</v>
          </cell>
          <cell r="U179">
            <v>650</v>
          </cell>
          <cell r="V179">
            <v>5850</v>
          </cell>
          <cell r="W179">
            <v>650</v>
          </cell>
          <cell r="X179">
            <v>6500</v>
          </cell>
          <cell r="Y179">
            <v>650</v>
          </cell>
          <cell r="Z179">
            <v>7150</v>
          </cell>
          <cell r="AA179">
            <v>650</v>
          </cell>
          <cell r="AB179">
            <v>7800</v>
          </cell>
          <cell r="AC179">
            <v>650</v>
          </cell>
          <cell r="AD179">
            <v>650</v>
          </cell>
          <cell r="AE179">
            <v>650</v>
          </cell>
          <cell r="AF179">
            <v>1300</v>
          </cell>
          <cell r="AG179">
            <v>650</v>
          </cell>
          <cell r="AH179">
            <v>1950</v>
          </cell>
          <cell r="AI179">
            <v>650</v>
          </cell>
          <cell r="AJ179">
            <v>2600</v>
          </cell>
          <cell r="AK179">
            <v>650</v>
          </cell>
          <cell r="AL179">
            <v>3250</v>
          </cell>
          <cell r="AM179">
            <v>650</v>
          </cell>
          <cell r="AN179">
            <v>3900</v>
          </cell>
          <cell r="AO179">
            <v>650</v>
          </cell>
          <cell r="AP179">
            <v>4550</v>
          </cell>
          <cell r="AQ179">
            <v>650</v>
          </cell>
          <cell r="AR179">
            <v>5200</v>
          </cell>
          <cell r="AS179">
            <v>650</v>
          </cell>
          <cell r="AT179">
            <v>5850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</row>
        <row r="180">
          <cell r="A180" t="str">
            <v>5-4106</v>
          </cell>
          <cell r="B180" t="str">
            <v>Car Allowance Leased Tech Support</v>
          </cell>
          <cell r="C180">
            <v>5</v>
          </cell>
          <cell r="D180">
            <v>4106</v>
          </cell>
          <cell r="F180">
            <v>0</v>
          </cell>
          <cell r="H180">
            <v>0</v>
          </cell>
          <cell r="I180">
            <v>0</v>
          </cell>
          <cell r="J180">
            <v>0</v>
          </cell>
          <cell r="L180">
            <v>0</v>
          </cell>
          <cell r="N180">
            <v>0</v>
          </cell>
          <cell r="O180">
            <v>-91.35</v>
          </cell>
          <cell r="P180">
            <v>-91.35</v>
          </cell>
          <cell r="Q180">
            <v>0</v>
          </cell>
          <cell r="R180">
            <v>-91.35</v>
          </cell>
          <cell r="S180">
            <v>0</v>
          </cell>
          <cell r="T180">
            <v>-91.35</v>
          </cell>
          <cell r="U180">
            <v>0</v>
          </cell>
          <cell r="V180">
            <v>-91.35</v>
          </cell>
          <cell r="W180">
            <v>0</v>
          </cell>
          <cell r="X180">
            <v>-91.35</v>
          </cell>
          <cell r="Y180">
            <v>0</v>
          </cell>
          <cell r="Z180">
            <v>-91.35</v>
          </cell>
          <cell r="AA180">
            <v>261.35000000000002</v>
          </cell>
          <cell r="AB180">
            <v>170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</row>
        <row r="181">
          <cell r="A181" t="str">
            <v>5-4117</v>
          </cell>
          <cell r="B181" t="str">
            <v>Consulting Expenses Tech Support</v>
          </cell>
          <cell r="C181">
            <v>5</v>
          </cell>
          <cell r="D181">
            <v>4117</v>
          </cell>
          <cell r="F181">
            <v>0</v>
          </cell>
          <cell r="H181">
            <v>0</v>
          </cell>
          <cell r="I181">
            <v>0</v>
          </cell>
          <cell r="J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14495</v>
          </cell>
          <cell r="AH181">
            <v>14495</v>
          </cell>
          <cell r="AI181">
            <v>0</v>
          </cell>
          <cell r="AJ181">
            <v>14495</v>
          </cell>
          <cell r="AK181">
            <v>0</v>
          </cell>
          <cell r="AL181">
            <v>14495</v>
          </cell>
          <cell r="AM181">
            <v>0</v>
          </cell>
          <cell r="AN181">
            <v>14495</v>
          </cell>
          <cell r="AO181">
            <v>0</v>
          </cell>
          <cell r="AP181">
            <v>14495</v>
          </cell>
          <cell r="AQ181">
            <v>0</v>
          </cell>
          <cell r="AR181">
            <v>14495</v>
          </cell>
          <cell r="AS181">
            <v>0</v>
          </cell>
          <cell r="AT181">
            <v>14495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</row>
        <row r="182">
          <cell r="A182" t="str">
            <v>5-4118</v>
          </cell>
          <cell r="B182" t="str">
            <v>Employee Recruiting Tech Support</v>
          </cell>
          <cell r="C182">
            <v>5</v>
          </cell>
          <cell r="D182">
            <v>4118</v>
          </cell>
          <cell r="F182">
            <v>0</v>
          </cell>
          <cell r="H182">
            <v>0</v>
          </cell>
          <cell r="I182">
            <v>5200</v>
          </cell>
          <cell r="J182">
            <v>5200</v>
          </cell>
          <cell r="L182">
            <v>0</v>
          </cell>
          <cell r="N182">
            <v>0</v>
          </cell>
          <cell r="O182">
            <v>5600</v>
          </cell>
          <cell r="P182">
            <v>10800</v>
          </cell>
          <cell r="Q182">
            <v>0</v>
          </cell>
          <cell r="R182">
            <v>10800</v>
          </cell>
          <cell r="S182">
            <v>0</v>
          </cell>
          <cell r="T182">
            <v>10800</v>
          </cell>
          <cell r="U182">
            <v>0</v>
          </cell>
          <cell r="V182">
            <v>10800</v>
          </cell>
          <cell r="W182">
            <v>0</v>
          </cell>
          <cell r="X182">
            <v>10800</v>
          </cell>
          <cell r="Y182">
            <v>5000</v>
          </cell>
          <cell r="Z182">
            <v>15800</v>
          </cell>
          <cell r="AA182">
            <v>5100</v>
          </cell>
          <cell r="AB182">
            <v>20900</v>
          </cell>
          <cell r="AC182">
            <v>3188.89</v>
          </cell>
          <cell r="AD182">
            <v>3188.89</v>
          </cell>
          <cell r="AE182">
            <v>0</v>
          </cell>
          <cell r="AF182">
            <v>3188.89</v>
          </cell>
          <cell r="AG182">
            <v>-0.10999999999967258</v>
          </cell>
          <cell r="AH182">
            <v>3188.78</v>
          </cell>
          <cell r="AI182">
            <v>-13193.78</v>
          </cell>
          <cell r="AJ182">
            <v>-10005</v>
          </cell>
          <cell r="AK182">
            <v>6597</v>
          </cell>
          <cell r="AL182">
            <v>-3408</v>
          </cell>
          <cell r="AM182">
            <v>0</v>
          </cell>
          <cell r="AN182">
            <v>-3408</v>
          </cell>
          <cell r="AO182">
            <v>5700</v>
          </cell>
          <cell r="AP182">
            <v>2292</v>
          </cell>
          <cell r="AQ182">
            <v>4800</v>
          </cell>
          <cell r="AR182">
            <v>7092</v>
          </cell>
          <cell r="AS182">
            <v>4500</v>
          </cell>
          <cell r="AT182">
            <v>11592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</row>
        <row r="183">
          <cell r="A183" t="str">
            <v>5-4119</v>
          </cell>
          <cell r="B183" t="str">
            <v>Other Compensation Tech Support</v>
          </cell>
          <cell r="C183">
            <v>5</v>
          </cell>
          <cell r="D183">
            <v>4119</v>
          </cell>
          <cell r="F183">
            <v>0</v>
          </cell>
          <cell r="H183">
            <v>0</v>
          </cell>
          <cell r="I183">
            <v>0</v>
          </cell>
          <cell r="J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</row>
        <row r="184">
          <cell r="A184" t="str">
            <v>5-4123</v>
          </cell>
          <cell r="B184" t="str">
            <v>Company Benefits Tech Support</v>
          </cell>
          <cell r="C184">
            <v>5</v>
          </cell>
          <cell r="D184">
            <v>4123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-5600.93</v>
          </cell>
          <cell r="AD184">
            <v>-5600.93</v>
          </cell>
          <cell r="AE184">
            <v>234.24000000000069</v>
          </cell>
          <cell r="AF184">
            <v>-5366.69</v>
          </cell>
          <cell r="AG184">
            <v>243.75999999999931</v>
          </cell>
          <cell r="AH184">
            <v>-5122.93</v>
          </cell>
          <cell r="AI184">
            <v>273.72000000000025</v>
          </cell>
          <cell r="AJ184">
            <v>-4849.21</v>
          </cell>
          <cell r="AK184">
            <v>273.06999999999971</v>
          </cell>
          <cell r="AL184">
            <v>-4576.1400000000003</v>
          </cell>
          <cell r="AM184">
            <v>252.21000000000004</v>
          </cell>
          <cell r="AN184">
            <v>-4323.93</v>
          </cell>
          <cell r="AO184">
            <v>255.34000000000015</v>
          </cell>
          <cell r="AP184">
            <v>-4068.59</v>
          </cell>
          <cell r="AQ184">
            <v>317.5300000000002</v>
          </cell>
          <cell r="AR184">
            <v>-3751.06</v>
          </cell>
          <cell r="AS184">
            <v>335.80999999999995</v>
          </cell>
          <cell r="AT184">
            <v>-3415.25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</row>
        <row r="185">
          <cell r="A185" t="str">
            <v>5-4125</v>
          </cell>
          <cell r="B185" t="str">
            <v>Govt Pension Tech Support</v>
          </cell>
          <cell r="C185">
            <v>5</v>
          </cell>
          <cell r="D185">
            <v>4125</v>
          </cell>
          <cell r="F185">
            <v>0</v>
          </cell>
          <cell r="H185">
            <v>0</v>
          </cell>
          <cell r="I185">
            <v>720</v>
          </cell>
          <cell r="J185">
            <v>720</v>
          </cell>
          <cell r="L185">
            <v>0</v>
          </cell>
          <cell r="N185">
            <v>0</v>
          </cell>
          <cell r="O185">
            <v>720</v>
          </cell>
          <cell r="P185">
            <v>1440</v>
          </cell>
          <cell r="Q185">
            <v>240</v>
          </cell>
          <cell r="R185">
            <v>1680</v>
          </cell>
          <cell r="S185">
            <v>240</v>
          </cell>
          <cell r="T185">
            <v>1920</v>
          </cell>
          <cell r="U185">
            <v>240</v>
          </cell>
          <cell r="V185">
            <v>2160</v>
          </cell>
          <cell r="W185">
            <v>249.23000000000002</v>
          </cell>
          <cell r="X185">
            <v>2409.23</v>
          </cell>
          <cell r="Y185">
            <v>425</v>
          </cell>
          <cell r="Z185">
            <v>2834.23</v>
          </cell>
          <cell r="AA185">
            <v>424.77</v>
          </cell>
          <cell r="AB185">
            <v>3259</v>
          </cell>
          <cell r="AC185">
            <v>260</v>
          </cell>
          <cell r="AD185">
            <v>260</v>
          </cell>
          <cell r="AE185">
            <v>366.96000000000004</v>
          </cell>
          <cell r="AF185">
            <v>626.96</v>
          </cell>
          <cell r="AG185">
            <v>1486.4699999999998</v>
          </cell>
          <cell r="AH185">
            <v>2113.4299999999998</v>
          </cell>
          <cell r="AI185">
            <v>-516.4699999999998</v>
          </cell>
          <cell r="AJ185">
            <v>1596.96</v>
          </cell>
          <cell r="AK185">
            <v>485</v>
          </cell>
          <cell r="AL185">
            <v>2081.96</v>
          </cell>
          <cell r="AM185">
            <v>485</v>
          </cell>
          <cell r="AN185">
            <v>2566.96</v>
          </cell>
          <cell r="AO185">
            <v>485</v>
          </cell>
          <cell r="AP185">
            <v>3051.96</v>
          </cell>
          <cell r="AQ185">
            <v>485</v>
          </cell>
          <cell r="AR185">
            <v>3536.96</v>
          </cell>
          <cell r="AS185">
            <v>736.85000000000036</v>
          </cell>
          <cell r="AT185">
            <v>4273.8100000000004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</row>
        <row r="186">
          <cell r="A186" t="str">
            <v>5-4127</v>
          </cell>
          <cell r="B186" t="str">
            <v>Employers N.I. Contr. Tech Support</v>
          </cell>
          <cell r="C186">
            <v>5</v>
          </cell>
          <cell r="D186">
            <v>4127</v>
          </cell>
          <cell r="F186">
            <v>0</v>
          </cell>
          <cell r="H186">
            <v>0</v>
          </cell>
          <cell r="I186">
            <v>2997.38</v>
          </cell>
          <cell r="J186">
            <v>2997.38</v>
          </cell>
          <cell r="L186">
            <v>0</v>
          </cell>
          <cell r="N186">
            <v>0</v>
          </cell>
          <cell r="O186">
            <v>3651.2699999999995</v>
          </cell>
          <cell r="P186">
            <v>6648.65</v>
          </cell>
          <cell r="Q186">
            <v>1270.8800000000001</v>
          </cell>
          <cell r="R186">
            <v>7919.53</v>
          </cell>
          <cell r="S186">
            <v>1342.3200000000006</v>
          </cell>
          <cell r="T186">
            <v>9261.85</v>
          </cell>
          <cell r="U186">
            <v>1345.8099999999995</v>
          </cell>
          <cell r="V186">
            <v>10607.66</v>
          </cell>
          <cell r="W186">
            <v>1597.2399999999998</v>
          </cell>
          <cell r="X186">
            <v>12204.9</v>
          </cell>
          <cell r="Y186">
            <v>2047.1599999999999</v>
          </cell>
          <cell r="Z186">
            <v>14252.06</v>
          </cell>
          <cell r="AA186">
            <v>2078.9400000000005</v>
          </cell>
          <cell r="AB186">
            <v>16331</v>
          </cell>
          <cell r="AC186">
            <v>1853.31</v>
          </cell>
          <cell r="AD186">
            <v>1853.31</v>
          </cell>
          <cell r="AE186">
            <v>2060.91</v>
          </cell>
          <cell r="AF186">
            <v>3914.22</v>
          </cell>
          <cell r="AG186">
            <v>2507.2199999999998</v>
          </cell>
          <cell r="AH186">
            <v>6421.44</v>
          </cell>
          <cell r="AI186">
            <v>2757.12</v>
          </cell>
          <cell r="AJ186">
            <v>9178.56</v>
          </cell>
          <cell r="AK186">
            <v>1958.2100000000009</v>
          </cell>
          <cell r="AL186">
            <v>11136.77</v>
          </cell>
          <cell r="AM186">
            <v>1986.5299999999988</v>
          </cell>
          <cell r="AN186">
            <v>13123.3</v>
          </cell>
          <cell r="AO186">
            <v>3082.3600000000006</v>
          </cell>
          <cell r="AP186">
            <v>16205.66</v>
          </cell>
          <cell r="AQ186">
            <v>2662.7200000000012</v>
          </cell>
          <cell r="AR186">
            <v>18868.38</v>
          </cell>
          <cell r="AS186">
            <v>3275.8999999999978</v>
          </cell>
          <cell r="AT186">
            <v>22144.28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</row>
        <row r="187">
          <cell r="A187" t="str">
            <v>5-4130</v>
          </cell>
          <cell r="B187" t="str">
            <v>Air Travel Tech Support</v>
          </cell>
          <cell r="C187">
            <v>5</v>
          </cell>
          <cell r="D187">
            <v>4130</v>
          </cell>
          <cell r="F187">
            <v>0</v>
          </cell>
          <cell r="H187">
            <v>0</v>
          </cell>
          <cell r="I187">
            <v>1069.5</v>
          </cell>
          <cell r="J187">
            <v>1069.5</v>
          </cell>
          <cell r="L187">
            <v>0</v>
          </cell>
          <cell r="N187">
            <v>0</v>
          </cell>
          <cell r="O187">
            <v>0</v>
          </cell>
          <cell r="P187">
            <v>1069.5</v>
          </cell>
          <cell r="Q187">
            <v>0</v>
          </cell>
          <cell r="R187">
            <v>1069.5</v>
          </cell>
          <cell r="S187">
            <v>333.20000000000005</v>
          </cell>
          <cell r="T187">
            <v>1402.7</v>
          </cell>
          <cell r="U187">
            <v>0</v>
          </cell>
          <cell r="V187">
            <v>1402.7</v>
          </cell>
          <cell r="W187">
            <v>0</v>
          </cell>
          <cell r="X187">
            <v>1402.7</v>
          </cell>
          <cell r="Y187">
            <v>0</v>
          </cell>
          <cell r="Z187">
            <v>1402.7</v>
          </cell>
          <cell r="AA187">
            <v>0.29999999999995453</v>
          </cell>
          <cell r="AB187">
            <v>1403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</row>
        <row r="188">
          <cell r="A188" t="str">
            <v>5-4131</v>
          </cell>
          <cell r="B188" t="str">
            <v>Meals out of Town Tech Support</v>
          </cell>
          <cell r="C188">
            <v>5</v>
          </cell>
          <cell r="D188">
            <v>4131</v>
          </cell>
          <cell r="F188">
            <v>0</v>
          </cell>
          <cell r="H188">
            <v>0</v>
          </cell>
          <cell r="I188">
            <v>458</v>
          </cell>
          <cell r="J188">
            <v>458</v>
          </cell>
          <cell r="L188">
            <v>0</v>
          </cell>
          <cell r="N188">
            <v>0</v>
          </cell>
          <cell r="O188">
            <v>0</v>
          </cell>
          <cell r="P188">
            <v>458</v>
          </cell>
          <cell r="Q188">
            <v>0</v>
          </cell>
          <cell r="R188">
            <v>458</v>
          </cell>
          <cell r="S188">
            <v>73.360000000000014</v>
          </cell>
          <cell r="T188">
            <v>531.36</v>
          </cell>
          <cell r="U188">
            <v>17.120000000000005</v>
          </cell>
          <cell r="V188">
            <v>548.48</v>
          </cell>
          <cell r="W188">
            <v>0</v>
          </cell>
          <cell r="X188">
            <v>548.48</v>
          </cell>
          <cell r="Y188">
            <v>0</v>
          </cell>
          <cell r="Z188">
            <v>548.48</v>
          </cell>
          <cell r="AA188">
            <v>-0.48000000000001819</v>
          </cell>
          <cell r="AB188">
            <v>548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100.85</v>
          </cell>
          <cell r="AL188">
            <v>100.85</v>
          </cell>
          <cell r="AM188">
            <v>0</v>
          </cell>
          <cell r="AN188">
            <v>100.85</v>
          </cell>
          <cell r="AO188">
            <v>0</v>
          </cell>
          <cell r="AP188">
            <v>100.85</v>
          </cell>
          <cell r="AQ188">
            <v>0</v>
          </cell>
          <cell r="AR188">
            <v>100.85</v>
          </cell>
          <cell r="AS188">
            <v>76.800000000000011</v>
          </cell>
          <cell r="AT188">
            <v>177.65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</row>
        <row r="189">
          <cell r="A189" t="str">
            <v>5-4132</v>
          </cell>
          <cell r="B189" t="str">
            <v>Hotel Tech Support</v>
          </cell>
          <cell r="C189">
            <v>5</v>
          </cell>
          <cell r="D189">
            <v>4132</v>
          </cell>
          <cell r="F189">
            <v>0</v>
          </cell>
          <cell r="H189">
            <v>0</v>
          </cell>
          <cell r="I189">
            <v>86.93</v>
          </cell>
          <cell r="J189">
            <v>86.93</v>
          </cell>
          <cell r="L189">
            <v>0</v>
          </cell>
          <cell r="N189">
            <v>0</v>
          </cell>
          <cell r="O189">
            <v>89.94</v>
          </cell>
          <cell r="P189">
            <v>176.87</v>
          </cell>
          <cell r="Q189">
            <v>0</v>
          </cell>
          <cell r="R189">
            <v>176.87</v>
          </cell>
          <cell r="S189">
            <v>284.29000000000002</v>
          </cell>
          <cell r="T189">
            <v>461.16</v>
          </cell>
          <cell r="U189">
            <v>39.95999999999998</v>
          </cell>
          <cell r="V189">
            <v>501.12</v>
          </cell>
          <cell r="W189">
            <v>0</v>
          </cell>
          <cell r="X189">
            <v>501.12</v>
          </cell>
          <cell r="Y189">
            <v>0</v>
          </cell>
          <cell r="Z189">
            <v>501.12</v>
          </cell>
          <cell r="AA189">
            <v>-0.12000000000000455</v>
          </cell>
          <cell r="AB189">
            <v>501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</row>
        <row r="190">
          <cell r="A190" t="str">
            <v>5-4133</v>
          </cell>
          <cell r="B190" t="str">
            <v>OOT Car Rental Tech Support</v>
          </cell>
          <cell r="C190">
            <v>5</v>
          </cell>
          <cell r="D190">
            <v>4133</v>
          </cell>
          <cell r="F190">
            <v>0</v>
          </cell>
          <cell r="H190">
            <v>0</v>
          </cell>
          <cell r="I190">
            <v>0</v>
          </cell>
          <cell r="J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</row>
        <row r="191">
          <cell r="A191" t="str">
            <v>5-4134</v>
          </cell>
          <cell r="B191" t="str">
            <v>OOT Taxi Parking &amp; Gas Tech Support</v>
          </cell>
          <cell r="C191">
            <v>5</v>
          </cell>
          <cell r="D191">
            <v>4134</v>
          </cell>
          <cell r="F191">
            <v>0</v>
          </cell>
          <cell r="H191">
            <v>0</v>
          </cell>
          <cell r="I191">
            <v>577.08000000000004</v>
          </cell>
          <cell r="J191">
            <v>577.08000000000004</v>
          </cell>
          <cell r="L191">
            <v>0</v>
          </cell>
          <cell r="N191">
            <v>0</v>
          </cell>
          <cell r="O191">
            <v>903.50999999999988</v>
          </cell>
          <cell r="P191">
            <v>1480.59</v>
          </cell>
          <cell r="Q191">
            <v>-209.44999999999982</v>
          </cell>
          <cell r="R191">
            <v>1271.1400000000001</v>
          </cell>
          <cell r="S191">
            <v>244.8599999999999</v>
          </cell>
          <cell r="T191">
            <v>1516</v>
          </cell>
          <cell r="U191">
            <v>128.1400000000001</v>
          </cell>
          <cell r="V191">
            <v>1644.14</v>
          </cell>
          <cell r="W191">
            <v>436.87000000000012</v>
          </cell>
          <cell r="X191">
            <v>2081.0100000000002</v>
          </cell>
          <cell r="Y191">
            <v>214.52999999999975</v>
          </cell>
          <cell r="Z191">
            <v>2295.54</v>
          </cell>
          <cell r="AA191">
            <v>427.46000000000004</v>
          </cell>
          <cell r="AB191">
            <v>2723</v>
          </cell>
          <cell r="AC191">
            <v>110.64</v>
          </cell>
          <cell r="AD191">
            <v>110.64</v>
          </cell>
          <cell r="AE191">
            <v>400.49</v>
          </cell>
          <cell r="AF191">
            <v>511.13</v>
          </cell>
          <cell r="AG191">
            <v>341.42999999999995</v>
          </cell>
          <cell r="AH191">
            <v>852.56</v>
          </cell>
          <cell r="AI191">
            <v>83.37</v>
          </cell>
          <cell r="AJ191">
            <v>935.93</v>
          </cell>
          <cell r="AK191">
            <v>244.79000000000008</v>
          </cell>
          <cell r="AL191">
            <v>1180.72</v>
          </cell>
          <cell r="AM191">
            <v>213.84999999999991</v>
          </cell>
          <cell r="AN191">
            <v>1394.57</v>
          </cell>
          <cell r="AO191">
            <v>268.82000000000016</v>
          </cell>
          <cell r="AP191">
            <v>1663.39</v>
          </cell>
          <cell r="AQ191">
            <v>335.47999999999979</v>
          </cell>
          <cell r="AR191">
            <v>1998.87</v>
          </cell>
          <cell r="AS191">
            <v>237.2800000000002</v>
          </cell>
          <cell r="AT191">
            <v>2236.15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</row>
        <row r="192">
          <cell r="A192" t="str">
            <v>5-4135</v>
          </cell>
          <cell r="B192" t="str">
            <v>Travel out of Town Tech Support</v>
          </cell>
          <cell r="C192">
            <v>5</v>
          </cell>
          <cell r="D192">
            <v>4135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  <cell r="L192">
            <v>0</v>
          </cell>
          <cell r="N192">
            <v>0</v>
          </cell>
          <cell r="O192">
            <v>104.6</v>
          </cell>
          <cell r="P192">
            <v>104.6</v>
          </cell>
          <cell r="Q192">
            <v>-45.499999999999993</v>
          </cell>
          <cell r="R192">
            <v>59.1</v>
          </cell>
          <cell r="S192">
            <v>0</v>
          </cell>
          <cell r="T192">
            <v>59.1</v>
          </cell>
          <cell r="U192">
            <v>130.5</v>
          </cell>
          <cell r="V192">
            <v>189.6</v>
          </cell>
          <cell r="W192">
            <v>9.2000000000000171</v>
          </cell>
          <cell r="X192">
            <v>198.8</v>
          </cell>
          <cell r="Y192">
            <v>0</v>
          </cell>
          <cell r="Z192">
            <v>198.8</v>
          </cell>
          <cell r="AA192">
            <v>0.19999999999998863</v>
          </cell>
          <cell r="AB192">
            <v>199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49.8</v>
          </cell>
          <cell r="AL192">
            <v>49.8</v>
          </cell>
          <cell r="AM192">
            <v>0</v>
          </cell>
          <cell r="AN192">
            <v>49.8</v>
          </cell>
          <cell r="AO192">
            <v>0</v>
          </cell>
          <cell r="AP192">
            <v>49.8</v>
          </cell>
          <cell r="AQ192">
            <v>0</v>
          </cell>
          <cell r="AR192">
            <v>49.8</v>
          </cell>
          <cell r="AS192">
            <v>0</v>
          </cell>
          <cell r="AT192">
            <v>49.8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</row>
        <row r="193">
          <cell r="A193" t="str">
            <v>5-4136</v>
          </cell>
          <cell r="B193" t="str">
            <v>Cust Rel out of Town Tech Support</v>
          </cell>
          <cell r="C193">
            <v>5</v>
          </cell>
          <cell r="D193">
            <v>4136</v>
          </cell>
          <cell r="F193">
            <v>0</v>
          </cell>
          <cell r="H193">
            <v>0</v>
          </cell>
          <cell r="I193">
            <v>48.72</v>
          </cell>
          <cell r="J193">
            <v>48.72</v>
          </cell>
          <cell r="L193">
            <v>0</v>
          </cell>
          <cell r="N193">
            <v>0</v>
          </cell>
          <cell r="O193">
            <v>0</v>
          </cell>
          <cell r="P193">
            <v>48.72</v>
          </cell>
          <cell r="Q193">
            <v>0</v>
          </cell>
          <cell r="R193">
            <v>48.72</v>
          </cell>
          <cell r="S193">
            <v>130.35</v>
          </cell>
          <cell r="T193">
            <v>179.07</v>
          </cell>
          <cell r="U193">
            <v>54.849999999999994</v>
          </cell>
          <cell r="V193">
            <v>233.92</v>
          </cell>
          <cell r="W193">
            <v>35.000000000000028</v>
          </cell>
          <cell r="X193">
            <v>268.92</v>
          </cell>
          <cell r="Y193">
            <v>-24.03000000000003</v>
          </cell>
          <cell r="Z193">
            <v>244.89</v>
          </cell>
          <cell r="AA193">
            <v>0.11000000000001364</v>
          </cell>
          <cell r="AB193">
            <v>245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</row>
        <row r="194">
          <cell r="A194" t="str">
            <v>5-4137</v>
          </cell>
          <cell r="B194" t="str">
            <v>Cust Relations in Town Tech Support</v>
          </cell>
          <cell r="C194">
            <v>5</v>
          </cell>
          <cell r="D194">
            <v>4137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60.5</v>
          </cell>
          <cell r="T194">
            <v>60.5</v>
          </cell>
          <cell r="U194">
            <v>58.75</v>
          </cell>
          <cell r="V194">
            <v>119.25</v>
          </cell>
          <cell r="W194">
            <v>292.39999999999998</v>
          </cell>
          <cell r="X194">
            <v>411.65</v>
          </cell>
          <cell r="Y194">
            <v>-113.29999999999995</v>
          </cell>
          <cell r="Z194">
            <v>298.35000000000002</v>
          </cell>
          <cell r="AA194">
            <v>279.64999999999998</v>
          </cell>
          <cell r="AB194">
            <v>578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</row>
        <row r="195">
          <cell r="A195" t="str">
            <v>5-4140</v>
          </cell>
          <cell r="B195" t="str">
            <v>Overtime Meals Tech Support</v>
          </cell>
          <cell r="C195">
            <v>5</v>
          </cell>
          <cell r="D195">
            <v>4140</v>
          </cell>
          <cell r="F195">
            <v>0</v>
          </cell>
          <cell r="H195">
            <v>0</v>
          </cell>
          <cell r="I195">
            <v>0</v>
          </cell>
          <cell r="J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14.99</v>
          </cell>
          <cell r="T195">
            <v>14.99</v>
          </cell>
          <cell r="U195">
            <v>0</v>
          </cell>
          <cell r="V195">
            <v>14.99</v>
          </cell>
          <cell r="W195">
            <v>0</v>
          </cell>
          <cell r="X195">
            <v>14.99</v>
          </cell>
          <cell r="Y195">
            <v>0</v>
          </cell>
          <cell r="Z195">
            <v>14.99</v>
          </cell>
          <cell r="AA195">
            <v>9.9999999999997868E-3</v>
          </cell>
          <cell r="AB195">
            <v>15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22.92</v>
          </cell>
          <cell r="AH195">
            <v>22.92</v>
          </cell>
          <cell r="AI195">
            <v>0</v>
          </cell>
          <cell r="AJ195">
            <v>22.92</v>
          </cell>
          <cell r="AK195">
            <v>0</v>
          </cell>
          <cell r="AL195">
            <v>22.92</v>
          </cell>
          <cell r="AM195">
            <v>68.14</v>
          </cell>
          <cell r="AN195">
            <v>91.06</v>
          </cell>
          <cell r="AO195">
            <v>46.120000000000005</v>
          </cell>
          <cell r="AP195">
            <v>137.18</v>
          </cell>
          <cell r="AQ195">
            <v>0</v>
          </cell>
          <cell r="AR195">
            <v>137.18</v>
          </cell>
          <cell r="AS195">
            <v>0</v>
          </cell>
          <cell r="AT195">
            <v>137.18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</row>
        <row r="196">
          <cell r="A196" t="str">
            <v>5-4141</v>
          </cell>
          <cell r="B196" t="str">
            <v>Local Car Rental Tech Support</v>
          </cell>
          <cell r="C196">
            <v>5</v>
          </cell>
          <cell r="D196">
            <v>4141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</row>
        <row r="197">
          <cell r="A197" t="str">
            <v>5-4142</v>
          </cell>
          <cell r="B197" t="str">
            <v>Local Parking Tech Support</v>
          </cell>
          <cell r="C197">
            <v>5</v>
          </cell>
          <cell r="D197">
            <v>4142</v>
          </cell>
          <cell r="F197">
            <v>0</v>
          </cell>
          <cell r="H197">
            <v>0</v>
          </cell>
          <cell r="I197">
            <v>4.26</v>
          </cell>
          <cell r="J197">
            <v>4.26</v>
          </cell>
          <cell r="L197">
            <v>0</v>
          </cell>
          <cell r="N197">
            <v>0</v>
          </cell>
          <cell r="O197">
            <v>0</v>
          </cell>
          <cell r="P197">
            <v>4.26</v>
          </cell>
          <cell r="Q197">
            <v>0</v>
          </cell>
          <cell r="R197">
            <v>4.26</v>
          </cell>
          <cell r="S197">
            <v>11.1</v>
          </cell>
          <cell r="T197">
            <v>15.36</v>
          </cell>
          <cell r="U197">
            <v>7</v>
          </cell>
          <cell r="V197">
            <v>22.36</v>
          </cell>
          <cell r="W197">
            <v>4.5</v>
          </cell>
          <cell r="X197">
            <v>26.86</v>
          </cell>
          <cell r="Y197">
            <v>0</v>
          </cell>
          <cell r="Z197">
            <v>26.86</v>
          </cell>
          <cell r="AA197">
            <v>2.1400000000000006</v>
          </cell>
          <cell r="AB197">
            <v>29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3.83</v>
          </cell>
          <cell r="AL197">
            <v>3.83</v>
          </cell>
          <cell r="AM197">
            <v>0</v>
          </cell>
          <cell r="AN197">
            <v>3.83</v>
          </cell>
          <cell r="AO197">
            <v>0</v>
          </cell>
          <cell r="AP197">
            <v>3.83</v>
          </cell>
          <cell r="AQ197">
            <v>0</v>
          </cell>
          <cell r="AR197">
            <v>3.83</v>
          </cell>
          <cell r="AS197">
            <v>0</v>
          </cell>
          <cell r="AT197">
            <v>3.83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</row>
        <row r="198">
          <cell r="A198" t="str">
            <v>5-4143</v>
          </cell>
          <cell r="B198" t="str">
            <v>Local Taxi &amp; Gas Tech Support</v>
          </cell>
          <cell r="C198">
            <v>5</v>
          </cell>
          <cell r="D198">
            <v>4143</v>
          </cell>
          <cell r="F198">
            <v>0</v>
          </cell>
          <cell r="H198">
            <v>0</v>
          </cell>
          <cell r="I198">
            <v>431.7</v>
          </cell>
          <cell r="J198">
            <v>431.7</v>
          </cell>
          <cell r="L198">
            <v>0</v>
          </cell>
          <cell r="N198">
            <v>0</v>
          </cell>
          <cell r="O198">
            <v>0</v>
          </cell>
          <cell r="P198">
            <v>431.7</v>
          </cell>
          <cell r="Q198">
            <v>0</v>
          </cell>
          <cell r="R198">
            <v>431.7</v>
          </cell>
          <cell r="S198">
            <v>512.8900000000001</v>
          </cell>
          <cell r="T198">
            <v>944.59</v>
          </cell>
          <cell r="U198">
            <v>225.16999999999996</v>
          </cell>
          <cell r="V198">
            <v>1169.76</v>
          </cell>
          <cell r="W198">
            <v>0</v>
          </cell>
          <cell r="X198">
            <v>1169.76</v>
          </cell>
          <cell r="Y198">
            <v>0</v>
          </cell>
          <cell r="Z198">
            <v>1169.76</v>
          </cell>
          <cell r="AA198">
            <v>0.24000000000000909</v>
          </cell>
          <cell r="AB198">
            <v>1170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219.27</v>
          </cell>
          <cell r="AJ198">
            <v>219.27</v>
          </cell>
          <cell r="AK198">
            <v>0</v>
          </cell>
          <cell r="AL198">
            <v>219.27</v>
          </cell>
          <cell r="AM198">
            <v>0</v>
          </cell>
          <cell r="AN198">
            <v>219.27</v>
          </cell>
          <cell r="AO198">
            <v>161.9</v>
          </cell>
          <cell r="AP198">
            <v>381.17</v>
          </cell>
          <cell r="AQ198">
            <v>0</v>
          </cell>
          <cell r="AR198">
            <v>381.17</v>
          </cell>
          <cell r="AS198">
            <v>0</v>
          </cell>
          <cell r="AT198">
            <v>381.17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</row>
        <row r="199">
          <cell r="A199" t="str">
            <v>5-4144</v>
          </cell>
          <cell r="B199" t="str">
            <v>Local Mileage Tech Support</v>
          </cell>
          <cell r="C199">
            <v>5</v>
          </cell>
          <cell r="D199">
            <v>4144</v>
          </cell>
          <cell r="F199">
            <v>0</v>
          </cell>
          <cell r="H199">
            <v>0</v>
          </cell>
          <cell r="I199">
            <v>0</v>
          </cell>
          <cell r="J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41.4</v>
          </cell>
          <cell r="T199">
            <v>41.4</v>
          </cell>
          <cell r="U199">
            <v>0</v>
          </cell>
          <cell r="V199">
            <v>41.4</v>
          </cell>
          <cell r="W199">
            <v>48.6</v>
          </cell>
          <cell r="X199">
            <v>90</v>
          </cell>
          <cell r="Y199">
            <v>109.80000000000001</v>
          </cell>
          <cell r="Z199">
            <v>199.8</v>
          </cell>
          <cell r="AA199">
            <v>70.199999999999989</v>
          </cell>
          <cell r="AB199">
            <v>270</v>
          </cell>
          <cell r="AC199">
            <v>12.6</v>
          </cell>
          <cell r="AD199">
            <v>12.6</v>
          </cell>
          <cell r="AE199">
            <v>36.449999999999996</v>
          </cell>
          <cell r="AF199">
            <v>49.05</v>
          </cell>
          <cell r="AG199">
            <v>88.8</v>
          </cell>
          <cell r="AH199">
            <v>137.85</v>
          </cell>
          <cell r="AI199">
            <v>0</v>
          </cell>
          <cell r="AJ199">
            <v>137.85</v>
          </cell>
          <cell r="AK199">
            <v>72.900000000000006</v>
          </cell>
          <cell r="AL199">
            <v>210.75</v>
          </cell>
          <cell r="AM199">
            <v>0</v>
          </cell>
          <cell r="AN199">
            <v>210.75</v>
          </cell>
          <cell r="AO199">
            <v>116</v>
          </cell>
          <cell r="AP199">
            <v>326.75</v>
          </cell>
          <cell r="AQ199">
            <v>36</v>
          </cell>
          <cell r="AR199">
            <v>362.75</v>
          </cell>
          <cell r="AS199">
            <v>48.600000000000023</v>
          </cell>
          <cell r="AT199">
            <v>411.35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</row>
        <row r="200">
          <cell r="A200" t="str">
            <v>5-4145</v>
          </cell>
          <cell r="B200" t="str">
            <v>Other motor expenses Tech Support</v>
          </cell>
          <cell r="C200">
            <v>5</v>
          </cell>
          <cell r="D200">
            <v>4145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</row>
        <row r="201">
          <cell r="A201" t="str">
            <v>5-4146</v>
          </cell>
          <cell r="B201" t="str">
            <v>Automobile Insurance Tech Support</v>
          </cell>
          <cell r="C201">
            <v>5</v>
          </cell>
          <cell r="D201">
            <v>4146</v>
          </cell>
          <cell r="F201">
            <v>0</v>
          </cell>
          <cell r="H201">
            <v>0</v>
          </cell>
          <cell r="I201">
            <v>5817.33</v>
          </cell>
          <cell r="J201">
            <v>5817.33</v>
          </cell>
          <cell r="L201">
            <v>0</v>
          </cell>
          <cell r="N201">
            <v>0</v>
          </cell>
          <cell r="O201">
            <v>0</v>
          </cell>
          <cell r="P201">
            <v>5817.33</v>
          </cell>
          <cell r="Q201">
            <v>0</v>
          </cell>
          <cell r="R201">
            <v>5817.33</v>
          </cell>
          <cell r="S201">
            <v>0</v>
          </cell>
          <cell r="T201">
            <v>5817.33</v>
          </cell>
          <cell r="U201">
            <v>0</v>
          </cell>
          <cell r="V201">
            <v>5817.33</v>
          </cell>
          <cell r="W201">
            <v>0</v>
          </cell>
          <cell r="X201">
            <v>5817.33</v>
          </cell>
          <cell r="Y201">
            <v>64.930000000000291</v>
          </cell>
          <cell r="Z201">
            <v>5882.26</v>
          </cell>
          <cell r="AA201">
            <v>64.739999999999782</v>
          </cell>
          <cell r="AB201">
            <v>5947</v>
          </cell>
          <cell r="AC201">
            <v>64.97</v>
          </cell>
          <cell r="AD201">
            <v>64.97</v>
          </cell>
          <cell r="AE201">
            <v>0</v>
          </cell>
          <cell r="AF201">
            <v>64.97</v>
          </cell>
          <cell r="AG201">
            <v>0</v>
          </cell>
          <cell r="AH201">
            <v>64.97</v>
          </cell>
          <cell r="AI201">
            <v>0</v>
          </cell>
          <cell r="AJ201">
            <v>64.97</v>
          </cell>
          <cell r="AK201">
            <v>0</v>
          </cell>
          <cell r="AL201">
            <v>64.97</v>
          </cell>
          <cell r="AM201">
            <v>0</v>
          </cell>
          <cell r="AN201">
            <v>64.97</v>
          </cell>
          <cell r="AO201">
            <v>0</v>
          </cell>
          <cell r="AP201">
            <v>64.97</v>
          </cell>
          <cell r="AQ201">
            <v>0</v>
          </cell>
          <cell r="AR201">
            <v>64.97</v>
          </cell>
          <cell r="AS201">
            <v>0</v>
          </cell>
          <cell r="AT201">
            <v>64.97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</row>
        <row r="202">
          <cell r="A202" t="str">
            <v>5-4147</v>
          </cell>
          <cell r="B202" t="str">
            <v>Telephone  &amp; Internet Exp Serv</v>
          </cell>
          <cell r="C202">
            <v>5</v>
          </cell>
          <cell r="D202">
            <v>4147</v>
          </cell>
          <cell r="F202">
            <v>0</v>
          </cell>
          <cell r="H202">
            <v>0</v>
          </cell>
          <cell r="I202">
            <v>767.24</v>
          </cell>
          <cell r="J202">
            <v>767.24</v>
          </cell>
          <cell r="L202">
            <v>0</v>
          </cell>
          <cell r="N202">
            <v>0</v>
          </cell>
          <cell r="O202">
            <v>22.759999999999991</v>
          </cell>
          <cell r="P202">
            <v>790</v>
          </cell>
          <cell r="Q202">
            <v>143.89999999999998</v>
          </cell>
          <cell r="R202">
            <v>933.9</v>
          </cell>
          <cell r="S202">
            <v>528.20999999999992</v>
          </cell>
          <cell r="T202">
            <v>1462.11</v>
          </cell>
          <cell r="U202">
            <v>214.32000000000016</v>
          </cell>
          <cell r="V202">
            <v>1676.43</v>
          </cell>
          <cell r="W202">
            <v>99.990000000000009</v>
          </cell>
          <cell r="X202">
            <v>1776.42</v>
          </cell>
          <cell r="Y202">
            <v>323.53999999999996</v>
          </cell>
          <cell r="Z202">
            <v>2099.96</v>
          </cell>
          <cell r="AA202">
            <v>918.04</v>
          </cell>
          <cell r="AB202">
            <v>3018</v>
          </cell>
          <cell r="AC202">
            <v>0</v>
          </cell>
          <cell r="AD202">
            <v>0</v>
          </cell>
          <cell r="AE202">
            <v>449.14</v>
          </cell>
          <cell r="AF202">
            <v>449.14</v>
          </cell>
          <cell r="AG202">
            <v>337.02</v>
          </cell>
          <cell r="AH202">
            <v>786.16</v>
          </cell>
          <cell r="AI202">
            <v>291.87</v>
          </cell>
          <cell r="AJ202">
            <v>1078.03</v>
          </cell>
          <cell r="AK202">
            <v>323.72000000000003</v>
          </cell>
          <cell r="AL202">
            <v>1401.75</v>
          </cell>
          <cell r="AM202">
            <v>274.73</v>
          </cell>
          <cell r="AN202">
            <v>1676.48</v>
          </cell>
          <cell r="AO202">
            <v>390.92000000000007</v>
          </cell>
          <cell r="AP202">
            <v>2067.4</v>
          </cell>
          <cell r="AQ202">
            <v>373.79999999999973</v>
          </cell>
          <cell r="AR202">
            <v>2441.1999999999998</v>
          </cell>
          <cell r="AS202">
            <v>53.5300000000002</v>
          </cell>
          <cell r="AT202">
            <v>2494.73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</row>
        <row r="203">
          <cell r="A203" t="str">
            <v>5-4149</v>
          </cell>
          <cell r="B203" t="str">
            <v>Internal Training Tech Support</v>
          </cell>
          <cell r="C203">
            <v>5</v>
          </cell>
          <cell r="D203">
            <v>4149</v>
          </cell>
          <cell r="F203">
            <v>0</v>
          </cell>
          <cell r="H203">
            <v>0</v>
          </cell>
          <cell r="I203">
            <v>3676</v>
          </cell>
          <cell r="J203">
            <v>3676</v>
          </cell>
          <cell r="L203">
            <v>0</v>
          </cell>
          <cell r="N203">
            <v>0</v>
          </cell>
          <cell r="O203">
            <v>0</v>
          </cell>
          <cell r="P203">
            <v>3676</v>
          </cell>
          <cell r="Q203">
            <v>0</v>
          </cell>
          <cell r="R203">
            <v>3676</v>
          </cell>
          <cell r="S203">
            <v>175</v>
          </cell>
          <cell r="T203">
            <v>3851</v>
          </cell>
          <cell r="U203">
            <v>0</v>
          </cell>
          <cell r="V203">
            <v>3851</v>
          </cell>
          <cell r="W203">
            <v>1555</v>
          </cell>
          <cell r="X203">
            <v>5406</v>
          </cell>
          <cell r="Y203">
            <v>0</v>
          </cell>
          <cell r="Z203">
            <v>5406</v>
          </cell>
          <cell r="AA203">
            <v>0</v>
          </cell>
          <cell r="AB203">
            <v>5406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</row>
        <row r="204">
          <cell r="A204" t="str">
            <v>5-4199</v>
          </cell>
          <cell r="B204" t="str">
            <v>Other Tech Support Related Exp&lt;2%</v>
          </cell>
          <cell r="C204">
            <v>5</v>
          </cell>
          <cell r="D204">
            <v>4199</v>
          </cell>
          <cell r="F204">
            <v>0</v>
          </cell>
          <cell r="H204">
            <v>0</v>
          </cell>
          <cell r="I204">
            <v>23.56</v>
          </cell>
          <cell r="J204">
            <v>23.56</v>
          </cell>
          <cell r="L204">
            <v>0</v>
          </cell>
          <cell r="N204">
            <v>0</v>
          </cell>
          <cell r="O204">
            <v>0</v>
          </cell>
          <cell r="P204">
            <v>23.56</v>
          </cell>
          <cell r="Q204">
            <v>-30.2</v>
          </cell>
          <cell r="R204">
            <v>-6.64</v>
          </cell>
          <cell r="S204">
            <v>0</v>
          </cell>
          <cell r="T204">
            <v>-6.64</v>
          </cell>
          <cell r="U204">
            <v>0</v>
          </cell>
          <cell r="V204">
            <v>-6.64</v>
          </cell>
          <cell r="W204">
            <v>684.6</v>
          </cell>
          <cell r="X204">
            <v>677.96</v>
          </cell>
          <cell r="Y204">
            <v>0</v>
          </cell>
          <cell r="Z204">
            <v>677.96</v>
          </cell>
          <cell r="AA204">
            <v>3.999999999996362E-2</v>
          </cell>
          <cell r="AB204">
            <v>678</v>
          </cell>
          <cell r="AC204">
            <v>35.69</v>
          </cell>
          <cell r="AD204">
            <v>35.69</v>
          </cell>
          <cell r="AE204">
            <v>0</v>
          </cell>
          <cell r="AF204">
            <v>35.69</v>
          </cell>
          <cell r="AG204">
            <v>0</v>
          </cell>
          <cell r="AH204">
            <v>35.69</v>
          </cell>
          <cell r="AI204">
            <v>0</v>
          </cell>
          <cell r="AJ204">
            <v>35.69</v>
          </cell>
          <cell r="AK204">
            <v>-2112</v>
          </cell>
          <cell r="AL204">
            <v>-2076.31</v>
          </cell>
          <cell r="AM204">
            <v>0</v>
          </cell>
          <cell r="AN204">
            <v>-2076.31</v>
          </cell>
          <cell r="AO204">
            <v>0</v>
          </cell>
          <cell r="AP204">
            <v>-2076.31</v>
          </cell>
          <cell r="AQ204">
            <v>0</v>
          </cell>
          <cell r="AR204">
            <v>-2076.31</v>
          </cell>
          <cell r="AS204">
            <v>0</v>
          </cell>
          <cell r="AT204">
            <v>-2076.31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</row>
        <row r="205">
          <cell r="A205" t="str">
            <v>5-4201</v>
          </cell>
          <cell r="B205" t="str">
            <v>Salaries Solutions Del</v>
          </cell>
          <cell r="C205">
            <v>5</v>
          </cell>
          <cell r="D205">
            <v>4201</v>
          </cell>
          <cell r="F205">
            <v>0</v>
          </cell>
          <cell r="H205">
            <v>0</v>
          </cell>
          <cell r="I205">
            <v>117867.22</v>
          </cell>
          <cell r="J205">
            <v>117867.22</v>
          </cell>
          <cell r="L205">
            <v>0</v>
          </cell>
          <cell r="N205">
            <v>0</v>
          </cell>
          <cell r="O205">
            <v>141906.93</v>
          </cell>
          <cell r="P205">
            <v>259774.15</v>
          </cell>
          <cell r="Q205">
            <v>46578.870000000024</v>
          </cell>
          <cell r="R205">
            <v>306353.02</v>
          </cell>
          <cell r="S205">
            <v>54529.489999999991</v>
          </cell>
          <cell r="T205">
            <v>360882.51</v>
          </cell>
          <cell r="U205">
            <v>47487.5</v>
          </cell>
          <cell r="V205">
            <v>408370.01</v>
          </cell>
          <cell r="W205">
            <v>47705.450000000012</v>
          </cell>
          <cell r="X205">
            <v>456075.46</v>
          </cell>
          <cell r="Y205">
            <v>54246.209999999963</v>
          </cell>
          <cell r="Z205">
            <v>510321.67</v>
          </cell>
          <cell r="AA205">
            <v>59021.330000000016</v>
          </cell>
          <cell r="AB205">
            <v>569343</v>
          </cell>
          <cell r="AC205">
            <v>60675.95</v>
          </cell>
          <cell r="AD205">
            <v>60675.95</v>
          </cell>
          <cell r="AE205">
            <v>67971.27</v>
          </cell>
          <cell r="AF205">
            <v>128647.22</v>
          </cell>
          <cell r="AG205">
            <v>58095.839999999997</v>
          </cell>
          <cell r="AH205">
            <v>186743.06</v>
          </cell>
          <cell r="AI205">
            <v>58095.839999999997</v>
          </cell>
          <cell r="AJ205">
            <v>244838.9</v>
          </cell>
          <cell r="AK205">
            <v>58095.839999999997</v>
          </cell>
          <cell r="AL205">
            <v>302934.74</v>
          </cell>
          <cell r="AM205">
            <v>60403.530000000028</v>
          </cell>
          <cell r="AN205">
            <v>363338.27</v>
          </cell>
          <cell r="AO205">
            <v>63429.169999999984</v>
          </cell>
          <cell r="AP205">
            <v>426767.44</v>
          </cell>
          <cell r="AQ205">
            <v>69884.229999999981</v>
          </cell>
          <cell r="AR205">
            <v>496651.67</v>
          </cell>
          <cell r="AS205">
            <v>73047.429999999993</v>
          </cell>
          <cell r="AT205">
            <v>569699.1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</row>
        <row r="206">
          <cell r="A206" t="str">
            <v>5-4202</v>
          </cell>
          <cell r="B206" t="str">
            <v>Bonuses Solutions Del</v>
          </cell>
          <cell r="C206">
            <v>5</v>
          </cell>
          <cell r="D206">
            <v>4202</v>
          </cell>
          <cell r="F206">
            <v>0</v>
          </cell>
          <cell r="H206">
            <v>0</v>
          </cell>
          <cell r="I206">
            <v>7410.78</v>
          </cell>
          <cell r="J206">
            <v>7410.78</v>
          </cell>
          <cell r="L206">
            <v>0</v>
          </cell>
          <cell r="N206">
            <v>0</v>
          </cell>
          <cell r="O206">
            <v>6607.2500000000009</v>
          </cell>
          <cell r="P206">
            <v>14018.03</v>
          </cell>
          <cell r="Q206">
            <v>0</v>
          </cell>
          <cell r="R206">
            <v>14018.03</v>
          </cell>
          <cell r="S206">
            <v>3561.8000000000011</v>
          </cell>
          <cell r="T206">
            <v>17579.830000000002</v>
          </cell>
          <cell r="U206">
            <v>100000</v>
          </cell>
          <cell r="V206">
            <v>117579.83</v>
          </cell>
          <cell r="W206">
            <v>0</v>
          </cell>
          <cell r="X206">
            <v>117579.83</v>
          </cell>
          <cell r="Y206">
            <v>-83232.459999999992</v>
          </cell>
          <cell r="Z206">
            <v>34347.370000000003</v>
          </cell>
          <cell r="AA206">
            <v>11999.629999999997</v>
          </cell>
          <cell r="AB206">
            <v>46347</v>
          </cell>
          <cell r="AC206">
            <v>0</v>
          </cell>
          <cell r="AD206">
            <v>0</v>
          </cell>
          <cell r="AE206">
            <v>-482.67</v>
          </cell>
          <cell r="AF206">
            <v>-482.67</v>
          </cell>
          <cell r="AG206">
            <v>23134.839999999997</v>
          </cell>
          <cell r="AH206">
            <v>22652.17</v>
          </cell>
          <cell r="AI206">
            <v>1.0000000002037268E-2</v>
          </cell>
          <cell r="AJ206">
            <v>22652.18</v>
          </cell>
          <cell r="AK206">
            <v>0</v>
          </cell>
          <cell r="AL206">
            <v>22652.18</v>
          </cell>
          <cell r="AM206">
            <v>43999.999999999993</v>
          </cell>
          <cell r="AN206">
            <v>66652.179999999993</v>
          </cell>
          <cell r="AO206">
            <v>-3638.179999999993</v>
          </cell>
          <cell r="AP206">
            <v>63014</v>
          </cell>
          <cell r="AQ206">
            <v>7202.2299999999959</v>
          </cell>
          <cell r="AR206">
            <v>70216.23</v>
          </cell>
          <cell r="AS206">
            <v>7304.7400000000052</v>
          </cell>
          <cell r="AT206">
            <v>77520.97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</row>
        <row r="207">
          <cell r="A207" t="str">
            <v>5-4203</v>
          </cell>
          <cell r="B207" t="str">
            <v>Commissions Solutions Del</v>
          </cell>
          <cell r="C207">
            <v>5</v>
          </cell>
          <cell r="D207">
            <v>4203</v>
          </cell>
          <cell r="F207">
            <v>0</v>
          </cell>
          <cell r="H207">
            <v>0</v>
          </cell>
          <cell r="I207">
            <v>0</v>
          </cell>
          <cell r="J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</row>
        <row r="208">
          <cell r="A208" t="str">
            <v>5-4204</v>
          </cell>
          <cell r="B208" t="str">
            <v>BUPA Solutions Del</v>
          </cell>
          <cell r="C208">
            <v>5</v>
          </cell>
          <cell r="D208">
            <v>4204</v>
          </cell>
          <cell r="F208">
            <v>0</v>
          </cell>
          <cell r="H208">
            <v>0</v>
          </cell>
          <cell r="I208">
            <v>1995.06</v>
          </cell>
          <cell r="J208">
            <v>1995.06</v>
          </cell>
          <cell r="L208">
            <v>0</v>
          </cell>
          <cell r="N208">
            <v>0</v>
          </cell>
          <cell r="O208">
            <v>2677.03</v>
          </cell>
          <cell r="P208">
            <v>4672.09</v>
          </cell>
          <cell r="Q208">
            <v>96.9399999999996</v>
          </cell>
          <cell r="R208">
            <v>4769.03</v>
          </cell>
          <cell r="S208">
            <v>557.44999999999982</v>
          </cell>
          <cell r="T208">
            <v>5326.48</v>
          </cell>
          <cell r="U208">
            <v>1716.38</v>
          </cell>
          <cell r="V208">
            <v>7042.86</v>
          </cell>
          <cell r="W208">
            <v>515.41000000000076</v>
          </cell>
          <cell r="X208">
            <v>7558.27</v>
          </cell>
          <cell r="Y208">
            <v>515.3799999999992</v>
          </cell>
          <cell r="Z208">
            <v>8073.65</v>
          </cell>
          <cell r="AA208">
            <v>165.35000000000036</v>
          </cell>
          <cell r="AB208">
            <v>8239</v>
          </cell>
          <cell r="AC208">
            <v>915.92</v>
          </cell>
          <cell r="AD208">
            <v>915.92</v>
          </cell>
          <cell r="AE208">
            <v>1006.3000000000001</v>
          </cell>
          <cell r="AF208">
            <v>1922.22</v>
          </cell>
          <cell r="AG208">
            <v>844.51</v>
          </cell>
          <cell r="AH208">
            <v>2766.73</v>
          </cell>
          <cell r="AI208">
            <v>1013.8200000000002</v>
          </cell>
          <cell r="AJ208">
            <v>3780.55</v>
          </cell>
          <cell r="AK208">
            <v>1013.8199999999997</v>
          </cell>
          <cell r="AL208">
            <v>4794.37</v>
          </cell>
          <cell r="AM208">
            <v>1013.8199999999997</v>
          </cell>
          <cell r="AN208">
            <v>5808.19</v>
          </cell>
          <cell r="AO208">
            <v>975.5</v>
          </cell>
          <cell r="AP208">
            <v>6783.69</v>
          </cell>
          <cell r="AQ208">
            <v>975.5</v>
          </cell>
          <cell r="AR208">
            <v>7759.19</v>
          </cell>
          <cell r="AS208">
            <v>1044.2400000000007</v>
          </cell>
          <cell r="AT208">
            <v>8803.43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</row>
        <row r="209">
          <cell r="A209" t="str">
            <v>5-4205</v>
          </cell>
          <cell r="B209" t="str">
            <v>Car Allowance Solutions Del</v>
          </cell>
          <cell r="C209">
            <v>5</v>
          </cell>
          <cell r="D209">
            <v>4205</v>
          </cell>
          <cell r="F209">
            <v>0</v>
          </cell>
          <cell r="H209">
            <v>0</v>
          </cell>
          <cell r="I209">
            <v>12464.62</v>
          </cell>
          <cell r="J209">
            <v>12464.62</v>
          </cell>
          <cell r="L209">
            <v>0</v>
          </cell>
          <cell r="N209">
            <v>0</v>
          </cell>
          <cell r="O209">
            <v>15811.92</v>
          </cell>
          <cell r="P209">
            <v>28276.54</v>
          </cell>
          <cell r="Q209">
            <v>6355</v>
          </cell>
          <cell r="R209">
            <v>34631.54</v>
          </cell>
          <cell r="S209">
            <v>7093.4599999999991</v>
          </cell>
          <cell r="T209">
            <v>41725</v>
          </cell>
          <cell r="U209">
            <v>7675</v>
          </cell>
          <cell r="V209">
            <v>49400</v>
          </cell>
          <cell r="W209">
            <v>6509.8700000000026</v>
          </cell>
          <cell r="X209">
            <v>55909.87</v>
          </cell>
          <cell r="Y209">
            <v>7754.489999999998</v>
          </cell>
          <cell r="Z209">
            <v>63664.36</v>
          </cell>
          <cell r="AA209">
            <v>8882.64</v>
          </cell>
          <cell r="AB209">
            <v>72547</v>
          </cell>
          <cell r="AC209">
            <v>9319.23</v>
          </cell>
          <cell r="AD209">
            <v>9319.23</v>
          </cell>
          <cell r="AE209">
            <v>9168.4599999999991</v>
          </cell>
          <cell r="AF209">
            <v>18487.689999999999</v>
          </cell>
          <cell r="AG209">
            <v>9100</v>
          </cell>
          <cell r="AH209">
            <v>27587.69</v>
          </cell>
          <cell r="AI209">
            <v>9100.0000000000036</v>
          </cell>
          <cell r="AJ209">
            <v>36687.69</v>
          </cell>
          <cell r="AK209">
            <v>10474</v>
          </cell>
          <cell r="AL209">
            <v>47161.69</v>
          </cell>
          <cell r="AM209">
            <v>10365.379999999997</v>
          </cell>
          <cell r="AN209">
            <v>57527.07</v>
          </cell>
          <cell r="AO209">
            <v>10910.000000000007</v>
          </cell>
          <cell r="AP209">
            <v>68437.070000000007</v>
          </cell>
          <cell r="AQ209">
            <v>12122.309999999998</v>
          </cell>
          <cell r="AR209">
            <v>80559.38</v>
          </cell>
          <cell r="AS209">
            <v>12477.690000000002</v>
          </cell>
          <cell r="AT209">
            <v>93037.07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</row>
        <row r="210">
          <cell r="A210" t="str">
            <v>5-4206</v>
          </cell>
          <cell r="B210" t="str">
            <v>Car Allowance Leased Solutions Del</v>
          </cell>
          <cell r="C210">
            <v>5</v>
          </cell>
          <cell r="D210">
            <v>4206</v>
          </cell>
          <cell r="F210">
            <v>0</v>
          </cell>
          <cell r="H210">
            <v>0</v>
          </cell>
          <cell r="I210">
            <v>-2129.58</v>
          </cell>
          <cell r="J210">
            <v>-2129.58</v>
          </cell>
          <cell r="L210">
            <v>0</v>
          </cell>
          <cell r="N210">
            <v>0</v>
          </cell>
          <cell r="O210">
            <v>-966.05000000000018</v>
          </cell>
          <cell r="P210">
            <v>-3095.63</v>
          </cell>
          <cell r="Q210">
            <v>1176.8000000000002</v>
          </cell>
          <cell r="R210">
            <v>-1918.83</v>
          </cell>
          <cell r="S210">
            <v>1176.8</v>
          </cell>
          <cell r="T210">
            <v>-742.03</v>
          </cell>
          <cell r="U210">
            <v>656.12</v>
          </cell>
          <cell r="V210">
            <v>-85.91</v>
          </cell>
          <cell r="W210">
            <v>437.40999999999997</v>
          </cell>
          <cell r="X210">
            <v>351.5</v>
          </cell>
          <cell r="Y210">
            <v>437.41999999999996</v>
          </cell>
          <cell r="Z210">
            <v>788.92</v>
          </cell>
          <cell r="AA210">
            <v>437.08000000000004</v>
          </cell>
          <cell r="AB210">
            <v>1226</v>
          </cell>
          <cell r="AC210">
            <v>656.1</v>
          </cell>
          <cell r="AD210">
            <v>656.1</v>
          </cell>
          <cell r="AE210">
            <v>656.12</v>
          </cell>
          <cell r="AF210">
            <v>1312.22</v>
          </cell>
          <cell r="AG210">
            <v>656.11999999999989</v>
          </cell>
          <cell r="AH210">
            <v>1968.34</v>
          </cell>
          <cell r="AI210">
            <v>937.31999999999994</v>
          </cell>
          <cell r="AJ210">
            <v>2905.66</v>
          </cell>
          <cell r="AK210">
            <v>656.12000000000035</v>
          </cell>
          <cell r="AL210">
            <v>3561.78</v>
          </cell>
          <cell r="AM210">
            <v>656.11999999999944</v>
          </cell>
          <cell r="AN210">
            <v>4217.8999999999996</v>
          </cell>
          <cell r="AO210">
            <v>656.1200000000008</v>
          </cell>
          <cell r="AP210">
            <v>4874.0200000000004</v>
          </cell>
          <cell r="AQ210">
            <v>520.67999999999938</v>
          </cell>
          <cell r="AR210">
            <v>5394.7</v>
          </cell>
          <cell r="AS210">
            <v>0</v>
          </cell>
          <cell r="AT210">
            <v>5394.7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</row>
        <row r="211">
          <cell r="A211" t="str">
            <v>5-4217</v>
          </cell>
          <cell r="B211" t="str">
            <v>Consulting Expenses Solutions Del</v>
          </cell>
          <cell r="C211">
            <v>5</v>
          </cell>
          <cell r="D211">
            <v>4217</v>
          </cell>
          <cell r="F211">
            <v>0</v>
          </cell>
          <cell r="H211">
            <v>0</v>
          </cell>
          <cell r="I211">
            <v>0</v>
          </cell>
          <cell r="J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24659.13</v>
          </cell>
          <cell r="V211">
            <v>24659.13</v>
          </cell>
          <cell r="W211">
            <v>0</v>
          </cell>
          <cell r="X211">
            <v>24659.13</v>
          </cell>
          <cell r="Y211">
            <v>22100.69</v>
          </cell>
          <cell r="Z211">
            <v>46759.82</v>
          </cell>
          <cell r="AA211">
            <v>47408.18</v>
          </cell>
          <cell r="AB211">
            <v>94168</v>
          </cell>
          <cell r="AC211">
            <v>-13123</v>
          </cell>
          <cell r="AD211">
            <v>-13123</v>
          </cell>
          <cell r="AE211">
            <v>24836.379999999997</v>
          </cell>
          <cell r="AF211">
            <v>11713.38</v>
          </cell>
          <cell r="AG211">
            <v>0</v>
          </cell>
          <cell r="AH211">
            <v>11713.38</v>
          </cell>
          <cell r="AI211">
            <v>1636.4000000000015</v>
          </cell>
          <cell r="AJ211">
            <v>13349.78</v>
          </cell>
          <cell r="AK211">
            <v>0</v>
          </cell>
          <cell r="AL211">
            <v>13349.78</v>
          </cell>
          <cell r="AM211">
            <v>0</v>
          </cell>
          <cell r="AN211">
            <v>13349.78</v>
          </cell>
          <cell r="AO211">
            <v>0</v>
          </cell>
          <cell r="AP211">
            <v>13349.78</v>
          </cell>
          <cell r="AQ211">
            <v>0</v>
          </cell>
          <cell r="AR211">
            <v>13349.78</v>
          </cell>
          <cell r="AS211">
            <v>0</v>
          </cell>
          <cell r="AT211">
            <v>13349.78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</row>
        <row r="212">
          <cell r="A212" t="str">
            <v>5-4218</v>
          </cell>
          <cell r="B212" t="str">
            <v>Employee Recruiting Solutions Del</v>
          </cell>
          <cell r="C212">
            <v>5</v>
          </cell>
          <cell r="D212">
            <v>4218</v>
          </cell>
          <cell r="F212">
            <v>0</v>
          </cell>
          <cell r="H212">
            <v>0</v>
          </cell>
          <cell r="I212">
            <v>0</v>
          </cell>
          <cell r="J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12150</v>
          </cell>
          <cell r="Z212">
            <v>12150</v>
          </cell>
          <cell r="AA212">
            <v>16800</v>
          </cell>
          <cell r="AB212">
            <v>28950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-7950</v>
          </cell>
          <cell r="AN212">
            <v>-7950</v>
          </cell>
          <cell r="AO212">
            <v>0</v>
          </cell>
          <cell r="AP212">
            <v>-7950</v>
          </cell>
          <cell r="AQ212">
            <v>13200</v>
          </cell>
          <cell r="AR212">
            <v>5250</v>
          </cell>
          <cell r="AS212">
            <v>6150</v>
          </cell>
          <cell r="AT212">
            <v>11400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</row>
        <row r="213">
          <cell r="A213" t="str">
            <v>5-4219</v>
          </cell>
          <cell r="B213" t="str">
            <v>Other Compensation Solutions Del</v>
          </cell>
          <cell r="C213">
            <v>5</v>
          </cell>
          <cell r="D213">
            <v>4219</v>
          </cell>
          <cell r="F213">
            <v>0</v>
          </cell>
          <cell r="H213">
            <v>0</v>
          </cell>
          <cell r="I213">
            <v>0</v>
          </cell>
          <cell r="J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</row>
        <row r="214">
          <cell r="A214" t="str">
            <v>5-4223</v>
          </cell>
          <cell r="B214" t="str">
            <v>Company Benefits Solutions Del</v>
          </cell>
          <cell r="C214">
            <v>5</v>
          </cell>
          <cell r="D214">
            <v>4223</v>
          </cell>
          <cell r="F214">
            <v>0</v>
          </cell>
          <cell r="H214">
            <v>0</v>
          </cell>
          <cell r="I214">
            <v>0</v>
          </cell>
          <cell r="J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3234.06</v>
          </cell>
          <cell r="AD214">
            <v>3234.06</v>
          </cell>
          <cell r="AE214">
            <v>779.48</v>
          </cell>
          <cell r="AF214">
            <v>4013.54</v>
          </cell>
          <cell r="AG214">
            <v>751.35000000000036</v>
          </cell>
          <cell r="AH214">
            <v>4764.8900000000003</v>
          </cell>
          <cell r="AI214">
            <v>889.63000000000011</v>
          </cell>
          <cell r="AJ214">
            <v>5654.52</v>
          </cell>
          <cell r="AK214">
            <v>887.48999999999978</v>
          </cell>
          <cell r="AL214">
            <v>6542.01</v>
          </cell>
          <cell r="AM214">
            <v>852.29</v>
          </cell>
          <cell r="AN214">
            <v>7394.3</v>
          </cell>
          <cell r="AO214">
            <v>906.07999999999902</v>
          </cell>
          <cell r="AP214">
            <v>8300.3799999999992</v>
          </cell>
          <cell r="AQ214">
            <v>887.78000000000065</v>
          </cell>
          <cell r="AR214">
            <v>9188.16</v>
          </cell>
          <cell r="AS214">
            <v>875.35000000000036</v>
          </cell>
          <cell r="AT214">
            <v>10063.51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</row>
        <row r="215">
          <cell r="A215" t="str">
            <v>5-4225</v>
          </cell>
          <cell r="B215" t="str">
            <v>Govt Pension Solutions Del</v>
          </cell>
          <cell r="C215">
            <v>5</v>
          </cell>
          <cell r="D215">
            <v>4225</v>
          </cell>
          <cell r="F215">
            <v>0</v>
          </cell>
          <cell r="H215">
            <v>0</v>
          </cell>
          <cell r="I215">
            <v>5312.54</v>
          </cell>
          <cell r="J215">
            <v>5312.54</v>
          </cell>
          <cell r="L215">
            <v>0</v>
          </cell>
          <cell r="N215">
            <v>0</v>
          </cell>
          <cell r="O215">
            <v>5823.19</v>
          </cell>
          <cell r="P215">
            <v>11135.73</v>
          </cell>
          <cell r="Q215">
            <v>1997.2299999999996</v>
          </cell>
          <cell r="R215">
            <v>13132.96</v>
          </cell>
          <cell r="S215">
            <v>2449.2700000000004</v>
          </cell>
          <cell r="T215">
            <v>15582.23</v>
          </cell>
          <cell r="U215">
            <v>2376.75</v>
          </cell>
          <cell r="V215">
            <v>17958.98</v>
          </cell>
          <cell r="W215">
            <v>2389.8300000000017</v>
          </cell>
          <cell r="X215">
            <v>20348.810000000001</v>
          </cell>
          <cell r="Y215">
            <v>2592.0799999999981</v>
          </cell>
          <cell r="Z215">
            <v>22940.89</v>
          </cell>
          <cell r="AA215">
            <v>3127.1100000000006</v>
          </cell>
          <cell r="AB215">
            <v>26068</v>
          </cell>
          <cell r="AC215">
            <v>3218.25</v>
          </cell>
          <cell r="AD215">
            <v>3218.25</v>
          </cell>
          <cell r="AE215">
            <v>1897.9300000000003</v>
          </cell>
          <cell r="AF215">
            <v>5116.18</v>
          </cell>
          <cell r="AG215">
            <v>6376.2999999999993</v>
          </cell>
          <cell r="AH215">
            <v>11492.48</v>
          </cell>
          <cell r="AI215">
            <v>595.20000000000073</v>
          </cell>
          <cell r="AJ215">
            <v>12087.68</v>
          </cell>
          <cell r="AK215">
            <v>3485.75</v>
          </cell>
          <cell r="AL215">
            <v>15573.43</v>
          </cell>
          <cell r="AM215">
            <v>3485.75</v>
          </cell>
          <cell r="AN215">
            <v>19059.18</v>
          </cell>
          <cell r="AO215">
            <v>3710.75</v>
          </cell>
          <cell r="AP215">
            <v>22769.93</v>
          </cell>
          <cell r="AQ215">
            <v>3762.2799999999988</v>
          </cell>
          <cell r="AR215">
            <v>26532.21</v>
          </cell>
          <cell r="AS215">
            <v>4199.16</v>
          </cell>
          <cell r="AT215">
            <v>30731.37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</row>
        <row r="216">
          <cell r="A216" t="str">
            <v>5-4227</v>
          </cell>
          <cell r="B216" t="str">
            <v>Employers N.I. Contr. Solutions Del</v>
          </cell>
          <cell r="C216">
            <v>5</v>
          </cell>
          <cell r="D216">
            <v>4227</v>
          </cell>
          <cell r="F216">
            <v>0</v>
          </cell>
          <cell r="H216">
            <v>0</v>
          </cell>
          <cell r="I216">
            <v>15086.86</v>
          </cell>
          <cell r="J216">
            <v>15086.86</v>
          </cell>
          <cell r="L216">
            <v>0</v>
          </cell>
          <cell r="N216">
            <v>0</v>
          </cell>
          <cell r="O216">
            <v>18047.18</v>
          </cell>
          <cell r="P216">
            <v>33134.04</v>
          </cell>
          <cell r="Q216">
            <v>6446.5800000000017</v>
          </cell>
          <cell r="R216">
            <v>39580.620000000003</v>
          </cell>
          <cell r="S216">
            <v>6298.4799999999959</v>
          </cell>
          <cell r="T216">
            <v>45879.1</v>
          </cell>
          <cell r="U216">
            <v>6009.4400000000023</v>
          </cell>
          <cell r="V216">
            <v>51888.54</v>
          </cell>
          <cell r="W216">
            <v>5897.6699999999983</v>
          </cell>
          <cell r="X216">
            <v>57786.21</v>
          </cell>
          <cell r="Y216">
            <v>8658.6400000000067</v>
          </cell>
          <cell r="Z216">
            <v>66444.850000000006</v>
          </cell>
          <cell r="AA216">
            <v>11399.149999999994</v>
          </cell>
          <cell r="AB216">
            <v>77844</v>
          </cell>
          <cell r="AC216">
            <v>7532.53</v>
          </cell>
          <cell r="AD216">
            <v>7532.53</v>
          </cell>
          <cell r="AE216">
            <v>4686.8</v>
          </cell>
          <cell r="AF216">
            <v>12219.33</v>
          </cell>
          <cell r="AG216">
            <v>10553.039999999999</v>
          </cell>
          <cell r="AH216">
            <v>22772.37</v>
          </cell>
          <cell r="AI216">
            <v>8531.43</v>
          </cell>
          <cell r="AJ216">
            <v>31303.8</v>
          </cell>
          <cell r="AK216">
            <v>7409.7899999999972</v>
          </cell>
          <cell r="AL216">
            <v>38713.589999999997</v>
          </cell>
          <cell r="AM216">
            <v>7623.8500000000058</v>
          </cell>
          <cell r="AN216">
            <v>46337.440000000002</v>
          </cell>
          <cell r="AO216">
            <v>10833.939999999995</v>
          </cell>
          <cell r="AP216">
            <v>57171.38</v>
          </cell>
          <cell r="AQ216">
            <v>8884.2500000000073</v>
          </cell>
          <cell r="AR216">
            <v>66055.63</v>
          </cell>
          <cell r="AS216">
            <v>10010.819999999992</v>
          </cell>
          <cell r="AT216">
            <v>76066.45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</row>
        <row r="217">
          <cell r="A217" t="str">
            <v>5-4230</v>
          </cell>
          <cell r="B217" t="str">
            <v>Air Travel Solutions Del</v>
          </cell>
          <cell r="C217">
            <v>5</v>
          </cell>
          <cell r="D217">
            <v>4230</v>
          </cell>
          <cell r="F217">
            <v>0</v>
          </cell>
          <cell r="H217">
            <v>0</v>
          </cell>
          <cell r="I217">
            <v>2185.85</v>
          </cell>
          <cell r="J217">
            <v>2185.85</v>
          </cell>
          <cell r="L217">
            <v>0</v>
          </cell>
          <cell r="N217">
            <v>0</v>
          </cell>
          <cell r="O217">
            <v>1756.56</v>
          </cell>
          <cell r="P217">
            <v>3942.41</v>
          </cell>
          <cell r="Q217">
            <v>0</v>
          </cell>
          <cell r="R217">
            <v>3942.41</v>
          </cell>
          <cell r="S217">
            <v>-1202.7999999999997</v>
          </cell>
          <cell r="T217">
            <v>2739.61</v>
          </cell>
          <cell r="U217">
            <v>324.09999999999991</v>
          </cell>
          <cell r="V217">
            <v>3063.71</v>
          </cell>
          <cell r="W217">
            <v>0</v>
          </cell>
          <cell r="X217">
            <v>3063.71</v>
          </cell>
          <cell r="Y217">
            <v>1441.6000000000004</v>
          </cell>
          <cell r="Z217">
            <v>4505.3100000000004</v>
          </cell>
          <cell r="AA217">
            <v>-0.31000000000040018</v>
          </cell>
          <cell r="AB217">
            <v>4505</v>
          </cell>
          <cell r="AC217">
            <v>0</v>
          </cell>
          <cell r="AD217">
            <v>0</v>
          </cell>
          <cell r="AE217">
            <v>515.9</v>
          </cell>
          <cell r="AF217">
            <v>515.9</v>
          </cell>
          <cell r="AG217">
            <v>485.1</v>
          </cell>
          <cell r="AH217">
            <v>1001</v>
          </cell>
          <cell r="AI217">
            <v>661.90000000000009</v>
          </cell>
          <cell r="AJ217">
            <v>1662.9</v>
          </cell>
          <cell r="AK217">
            <v>0</v>
          </cell>
          <cell r="AL217">
            <v>1662.9</v>
          </cell>
          <cell r="AM217">
            <v>0</v>
          </cell>
          <cell r="AN217">
            <v>1662.9</v>
          </cell>
          <cell r="AO217">
            <v>1111.58</v>
          </cell>
          <cell r="AP217">
            <v>2774.48</v>
          </cell>
          <cell r="AQ217">
            <v>0</v>
          </cell>
          <cell r="AR217">
            <v>2774.48</v>
          </cell>
          <cell r="AS217">
            <v>0</v>
          </cell>
          <cell r="AT217">
            <v>2774.48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</row>
        <row r="218">
          <cell r="A218" t="str">
            <v>5-4231</v>
          </cell>
          <cell r="B218" t="str">
            <v>Meals out of Town Solutions Del</v>
          </cell>
          <cell r="C218">
            <v>5</v>
          </cell>
          <cell r="D218">
            <v>4231</v>
          </cell>
          <cell r="F218">
            <v>0</v>
          </cell>
          <cell r="H218">
            <v>0</v>
          </cell>
          <cell r="I218">
            <v>47.24</v>
          </cell>
          <cell r="J218">
            <v>47.24</v>
          </cell>
          <cell r="L218">
            <v>0</v>
          </cell>
          <cell r="N218">
            <v>0</v>
          </cell>
          <cell r="O218">
            <v>-15.64</v>
          </cell>
          <cell r="P218">
            <v>31.6</v>
          </cell>
          <cell r="Q218">
            <v>16.420000000000002</v>
          </cell>
          <cell r="R218">
            <v>48.02</v>
          </cell>
          <cell r="S218">
            <v>53.529999999999994</v>
          </cell>
          <cell r="T218">
            <v>101.55</v>
          </cell>
          <cell r="U218">
            <v>34.850000000000009</v>
          </cell>
          <cell r="V218">
            <v>136.4</v>
          </cell>
          <cell r="W218">
            <v>28</v>
          </cell>
          <cell r="X218">
            <v>164.4</v>
          </cell>
          <cell r="Y218">
            <v>240.03</v>
          </cell>
          <cell r="Z218">
            <v>404.43</v>
          </cell>
          <cell r="AA218">
            <v>269.57</v>
          </cell>
          <cell r="AB218">
            <v>674</v>
          </cell>
          <cell r="AC218">
            <v>284.26</v>
          </cell>
          <cell r="AD218">
            <v>284.26</v>
          </cell>
          <cell r="AE218">
            <v>47.420000000000016</v>
          </cell>
          <cell r="AF218">
            <v>331.68</v>
          </cell>
          <cell r="AG218">
            <v>70.599999999999966</v>
          </cell>
          <cell r="AH218">
            <v>402.28</v>
          </cell>
          <cell r="AI218">
            <v>105.70000000000005</v>
          </cell>
          <cell r="AJ218">
            <v>507.98</v>
          </cell>
          <cell r="AK218">
            <v>204</v>
          </cell>
          <cell r="AL218">
            <v>711.98</v>
          </cell>
          <cell r="AM218">
            <v>92.87</v>
          </cell>
          <cell r="AN218">
            <v>804.85</v>
          </cell>
          <cell r="AO218">
            <v>249.63</v>
          </cell>
          <cell r="AP218">
            <v>1054.48</v>
          </cell>
          <cell r="AQ218">
            <v>130.5</v>
          </cell>
          <cell r="AR218">
            <v>1184.98</v>
          </cell>
          <cell r="AS218">
            <v>398.57999999999993</v>
          </cell>
          <cell r="AT218">
            <v>1583.56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</row>
        <row r="219">
          <cell r="A219" t="str">
            <v>5-4232</v>
          </cell>
          <cell r="B219" t="str">
            <v>Hotel Solutions Del</v>
          </cell>
          <cell r="C219">
            <v>5</v>
          </cell>
          <cell r="D219">
            <v>4232</v>
          </cell>
          <cell r="F219">
            <v>0</v>
          </cell>
          <cell r="H219">
            <v>0</v>
          </cell>
          <cell r="I219">
            <v>1330.06</v>
          </cell>
          <cell r="J219">
            <v>1330.06</v>
          </cell>
          <cell r="L219">
            <v>0</v>
          </cell>
          <cell r="N219">
            <v>0</v>
          </cell>
          <cell r="O219">
            <v>796.45000000000027</v>
          </cell>
          <cell r="P219">
            <v>2126.5100000000002</v>
          </cell>
          <cell r="Q219">
            <v>354.25999999999976</v>
          </cell>
          <cell r="R219">
            <v>2480.77</v>
          </cell>
          <cell r="S219">
            <v>-199.23999999999978</v>
          </cell>
          <cell r="T219">
            <v>2281.5300000000002</v>
          </cell>
          <cell r="U219">
            <v>315.32999999999993</v>
          </cell>
          <cell r="V219">
            <v>2596.86</v>
          </cell>
          <cell r="W219">
            <v>250.61999999999989</v>
          </cell>
          <cell r="X219">
            <v>2847.48</v>
          </cell>
          <cell r="Y219">
            <v>2720.6</v>
          </cell>
          <cell r="Z219">
            <v>5568.08</v>
          </cell>
          <cell r="AA219">
            <v>2816.92</v>
          </cell>
          <cell r="AB219">
            <v>8385</v>
          </cell>
          <cell r="AC219">
            <v>3306.43</v>
          </cell>
          <cell r="AD219">
            <v>3306.43</v>
          </cell>
          <cell r="AE219">
            <v>1475.5700000000002</v>
          </cell>
          <cell r="AF219">
            <v>4782</v>
          </cell>
          <cell r="AG219">
            <v>801.81999999999971</v>
          </cell>
          <cell r="AH219">
            <v>5583.82</v>
          </cell>
          <cell r="AI219">
            <v>610.01000000000022</v>
          </cell>
          <cell r="AJ219">
            <v>6193.83</v>
          </cell>
          <cell r="AK219">
            <v>300.43000000000029</v>
          </cell>
          <cell r="AL219">
            <v>6494.26</v>
          </cell>
          <cell r="AM219">
            <v>466.67999999999938</v>
          </cell>
          <cell r="AN219">
            <v>6960.94</v>
          </cell>
          <cell r="AO219">
            <v>1174.8100000000004</v>
          </cell>
          <cell r="AP219">
            <v>8135.75</v>
          </cell>
          <cell r="AQ219">
            <v>544.56999999999971</v>
          </cell>
          <cell r="AR219">
            <v>8680.32</v>
          </cell>
          <cell r="AS219">
            <v>2848.1100000000006</v>
          </cell>
          <cell r="AT219">
            <v>11528.43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</row>
        <row r="220">
          <cell r="A220" t="str">
            <v>5-4233</v>
          </cell>
          <cell r="B220" t="str">
            <v>OOT Car Rental Solutions Del</v>
          </cell>
          <cell r="C220">
            <v>5</v>
          </cell>
          <cell r="D220">
            <v>4233</v>
          </cell>
          <cell r="F220">
            <v>0</v>
          </cell>
          <cell r="H220">
            <v>0</v>
          </cell>
          <cell r="I220">
            <v>71.41</v>
          </cell>
          <cell r="J220">
            <v>71.41</v>
          </cell>
          <cell r="L220">
            <v>0</v>
          </cell>
          <cell r="N220">
            <v>0</v>
          </cell>
          <cell r="O220">
            <v>113.66</v>
          </cell>
          <cell r="P220">
            <v>185.07</v>
          </cell>
          <cell r="Q220">
            <v>0</v>
          </cell>
          <cell r="R220">
            <v>185.07</v>
          </cell>
          <cell r="S220">
            <v>0</v>
          </cell>
          <cell r="T220">
            <v>185.07</v>
          </cell>
          <cell r="U220">
            <v>0</v>
          </cell>
          <cell r="V220">
            <v>185.07</v>
          </cell>
          <cell r="W220">
            <v>0</v>
          </cell>
          <cell r="X220">
            <v>185.07</v>
          </cell>
          <cell r="Y220">
            <v>0</v>
          </cell>
          <cell r="Z220">
            <v>185.07</v>
          </cell>
          <cell r="AA220">
            <v>-6.9999999999993179E-2</v>
          </cell>
          <cell r="AB220">
            <v>185</v>
          </cell>
          <cell r="AC220">
            <v>0</v>
          </cell>
          <cell r="AD220">
            <v>0</v>
          </cell>
          <cell r="AE220">
            <v>1361.6</v>
          </cell>
          <cell r="AF220">
            <v>1361.6</v>
          </cell>
          <cell r="AG220">
            <v>0</v>
          </cell>
          <cell r="AH220">
            <v>1361.6</v>
          </cell>
          <cell r="AI220">
            <v>0</v>
          </cell>
          <cell r="AJ220">
            <v>1361.6</v>
          </cell>
          <cell r="AK220">
            <v>0</v>
          </cell>
          <cell r="AL220">
            <v>1361.6</v>
          </cell>
          <cell r="AM220">
            <v>0</v>
          </cell>
          <cell r="AN220">
            <v>1361.6</v>
          </cell>
          <cell r="AO220">
            <v>0</v>
          </cell>
          <cell r="AP220">
            <v>1361.6</v>
          </cell>
          <cell r="AQ220">
            <v>0</v>
          </cell>
          <cell r="AR220">
            <v>1361.6</v>
          </cell>
          <cell r="AS220">
            <v>0</v>
          </cell>
          <cell r="AT220">
            <v>1361.6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</row>
        <row r="221">
          <cell r="A221" t="str">
            <v>5-4234</v>
          </cell>
          <cell r="B221" t="str">
            <v>OOT Taxi Parking &amp; Gas Solutions Del</v>
          </cell>
          <cell r="C221">
            <v>5</v>
          </cell>
          <cell r="D221">
            <v>4234</v>
          </cell>
          <cell r="F221">
            <v>0</v>
          </cell>
          <cell r="H221">
            <v>0</v>
          </cell>
          <cell r="I221">
            <v>3729.92</v>
          </cell>
          <cell r="J221">
            <v>3729.92</v>
          </cell>
          <cell r="L221">
            <v>0</v>
          </cell>
          <cell r="N221">
            <v>0</v>
          </cell>
          <cell r="O221">
            <v>3676.5299999999997</v>
          </cell>
          <cell r="P221">
            <v>7406.45</v>
          </cell>
          <cell r="Q221">
            <v>921.38000000000011</v>
          </cell>
          <cell r="R221">
            <v>8327.83</v>
          </cell>
          <cell r="S221">
            <v>1605.8199999999997</v>
          </cell>
          <cell r="T221">
            <v>9933.65</v>
          </cell>
          <cell r="U221">
            <v>736.05000000000109</v>
          </cell>
          <cell r="V221">
            <v>10669.7</v>
          </cell>
          <cell r="W221">
            <v>1888.8799999999992</v>
          </cell>
          <cell r="X221">
            <v>12558.58</v>
          </cell>
          <cell r="Y221">
            <v>1131.8099999999995</v>
          </cell>
          <cell r="Z221">
            <v>13690.39</v>
          </cell>
          <cell r="AA221">
            <v>4056.6100000000006</v>
          </cell>
          <cell r="AB221">
            <v>17747</v>
          </cell>
          <cell r="AC221">
            <v>1103.56</v>
          </cell>
          <cell r="AD221">
            <v>1103.56</v>
          </cell>
          <cell r="AE221">
            <v>2513.62</v>
          </cell>
          <cell r="AF221">
            <v>3617.18</v>
          </cell>
          <cell r="AG221">
            <v>1875.8899999999999</v>
          </cell>
          <cell r="AH221">
            <v>5493.07</v>
          </cell>
          <cell r="AI221">
            <v>1886.17</v>
          </cell>
          <cell r="AJ221">
            <v>7379.24</v>
          </cell>
          <cell r="AK221">
            <v>2665.8500000000004</v>
          </cell>
          <cell r="AL221">
            <v>10045.09</v>
          </cell>
          <cell r="AM221">
            <v>1974.8099999999995</v>
          </cell>
          <cell r="AN221">
            <v>12019.9</v>
          </cell>
          <cell r="AO221">
            <v>2467.7299999999996</v>
          </cell>
          <cell r="AP221">
            <v>14487.63</v>
          </cell>
          <cell r="AQ221">
            <v>3318.8200000000015</v>
          </cell>
          <cell r="AR221">
            <v>17806.45</v>
          </cell>
          <cell r="AS221">
            <v>2602.3600000000006</v>
          </cell>
          <cell r="AT221">
            <v>20408.810000000001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</row>
        <row r="222">
          <cell r="A222" t="str">
            <v>5-4235</v>
          </cell>
          <cell r="B222" t="str">
            <v>Travel out of Town Solutions Del</v>
          </cell>
          <cell r="C222">
            <v>5</v>
          </cell>
          <cell r="D222">
            <v>4235</v>
          </cell>
          <cell r="F222">
            <v>0</v>
          </cell>
          <cell r="H222">
            <v>0</v>
          </cell>
          <cell r="I222">
            <v>1592.5</v>
          </cell>
          <cell r="J222">
            <v>1592.5</v>
          </cell>
          <cell r="L222">
            <v>0</v>
          </cell>
          <cell r="N222">
            <v>0</v>
          </cell>
          <cell r="O222">
            <v>3963.41</v>
          </cell>
          <cell r="P222">
            <v>5555.91</v>
          </cell>
          <cell r="Q222">
            <v>4800.75</v>
          </cell>
          <cell r="R222">
            <v>10356.66</v>
          </cell>
          <cell r="S222">
            <v>126</v>
          </cell>
          <cell r="T222">
            <v>10482.66</v>
          </cell>
          <cell r="U222">
            <v>47</v>
          </cell>
          <cell r="V222">
            <v>10529.66</v>
          </cell>
          <cell r="W222">
            <v>74.510000000000218</v>
          </cell>
          <cell r="X222">
            <v>10604.17</v>
          </cell>
          <cell r="Y222">
            <v>0</v>
          </cell>
          <cell r="Z222">
            <v>10604.17</v>
          </cell>
          <cell r="AA222">
            <v>233.82999999999993</v>
          </cell>
          <cell r="AB222">
            <v>10838</v>
          </cell>
          <cell r="AC222">
            <v>932.6</v>
          </cell>
          <cell r="AD222">
            <v>932.6</v>
          </cell>
          <cell r="AE222">
            <v>154.99999999999989</v>
          </cell>
          <cell r="AF222">
            <v>1087.5999999999999</v>
          </cell>
          <cell r="AG222">
            <v>144.90000000000009</v>
          </cell>
          <cell r="AH222">
            <v>1232.5</v>
          </cell>
          <cell r="AI222">
            <v>288.79999999999995</v>
          </cell>
          <cell r="AJ222">
            <v>1521.3</v>
          </cell>
          <cell r="AK222">
            <v>470.10000000000014</v>
          </cell>
          <cell r="AL222">
            <v>1991.4</v>
          </cell>
          <cell r="AM222">
            <v>264.09999999999991</v>
          </cell>
          <cell r="AN222">
            <v>2255.5</v>
          </cell>
          <cell r="AO222">
            <v>531.5</v>
          </cell>
          <cell r="AP222">
            <v>2787</v>
          </cell>
          <cell r="AQ222">
            <v>166.59999999999991</v>
          </cell>
          <cell r="AR222">
            <v>2953.6</v>
          </cell>
          <cell r="AS222">
            <v>1192.7000000000003</v>
          </cell>
          <cell r="AT222">
            <v>4146.3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</row>
        <row r="223">
          <cell r="A223" t="str">
            <v>5-4236</v>
          </cell>
          <cell r="B223" t="str">
            <v>Cust Relations out of Town S.A</v>
          </cell>
          <cell r="C223">
            <v>5</v>
          </cell>
          <cell r="D223">
            <v>4236</v>
          </cell>
          <cell r="F223">
            <v>0</v>
          </cell>
          <cell r="H223">
            <v>0</v>
          </cell>
          <cell r="I223">
            <v>196.83</v>
          </cell>
          <cell r="J223">
            <v>196.83</v>
          </cell>
          <cell r="L223">
            <v>0</v>
          </cell>
          <cell r="N223">
            <v>0</v>
          </cell>
          <cell r="O223">
            <v>136.39000000000001</v>
          </cell>
          <cell r="P223">
            <v>333.22</v>
          </cell>
          <cell r="Q223">
            <v>10.599999999999966</v>
          </cell>
          <cell r="R223">
            <v>343.82</v>
          </cell>
          <cell r="S223">
            <v>138.90000000000003</v>
          </cell>
          <cell r="T223">
            <v>482.72</v>
          </cell>
          <cell r="U223">
            <v>71.25</v>
          </cell>
          <cell r="V223">
            <v>553.97</v>
          </cell>
          <cell r="W223">
            <v>58.409999999999968</v>
          </cell>
          <cell r="X223">
            <v>612.38</v>
          </cell>
          <cell r="Y223">
            <v>0</v>
          </cell>
          <cell r="Z223">
            <v>612.38</v>
          </cell>
          <cell r="AA223">
            <v>54.620000000000005</v>
          </cell>
          <cell r="AB223">
            <v>667</v>
          </cell>
          <cell r="AC223">
            <v>266.75</v>
          </cell>
          <cell r="AD223">
            <v>266.75</v>
          </cell>
          <cell r="AE223">
            <v>304.29999999999995</v>
          </cell>
          <cell r="AF223">
            <v>571.04999999999995</v>
          </cell>
          <cell r="AG223">
            <v>0</v>
          </cell>
          <cell r="AH223">
            <v>571.04999999999995</v>
          </cell>
          <cell r="AI223">
            <v>0</v>
          </cell>
          <cell r="AJ223">
            <v>571.04999999999995</v>
          </cell>
          <cell r="AK223">
            <v>0</v>
          </cell>
          <cell r="AL223">
            <v>571.04999999999995</v>
          </cell>
          <cell r="AM223">
            <v>0</v>
          </cell>
          <cell r="AN223">
            <v>571.04999999999995</v>
          </cell>
          <cell r="AO223">
            <v>29.850000000000023</v>
          </cell>
          <cell r="AP223">
            <v>600.9</v>
          </cell>
          <cell r="AQ223">
            <v>65.5</v>
          </cell>
          <cell r="AR223">
            <v>666.4</v>
          </cell>
          <cell r="AS223">
            <v>400.00000000000011</v>
          </cell>
          <cell r="AT223">
            <v>1066.4000000000001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</row>
        <row r="224">
          <cell r="A224" t="str">
            <v>5-4237</v>
          </cell>
          <cell r="B224" t="str">
            <v>Customer Relations in Town S.A</v>
          </cell>
          <cell r="C224">
            <v>5</v>
          </cell>
          <cell r="D224">
            <v>4237</v>
          </cell>
          <cell r="F224">
            <v>0</v>
          </cell>
          <cell r="H224">
            <v>0</v>
          </cell>
          <cell r="I224">
            <v>0</v>
          </cell>
          <cell r="J224">
            <v>0</v>
          </cell>
          <cell r="L224">
            <v>0</v>
          </cell>
          <cell r="N224">
            <v>0</v>
          </cell>
          <cell r="O224">
            <v>81.7</v>
          </cell>
          <cell r="P224">
            <v>81.7</v>
          </cell>
          <cell r="Q224">
            <v>0</v>
          </cell>
          <cell r="R224">
            <v>81.7</v>
          </cell>
          <cell r="S224">
            <v>0</v>
          </cell>
          <cell r="T224">
            <v>81.7</v>
          </cell>
          <cell r="U224">
            <v>135.43</v>
          </cell>
          <cell r="V224">
            <v>217.13</v>
          </cell>
          <cell r="W224">
            <v>132.20999999999998</v>
          </cell>
          <cell r="X224">
            <v>349.34</v>
          </cell>
          <cell r="Y224">
            <v>0</v>
          </cell>
          <cell r="Z224">
            <v>349.34</v>
          </cell>
          <cell r="AA224">
            <v>501.66</v>
          </cell>
          <cell r="AB224">
            <v>851</v>
          </cell>
          <cell r="AC224">
            <v>143.13</v>
          </cell>
          <cell r="AD224">
            <v>143.13</v>
          </cell>
          <cell r="AE224">
            <v>78</v>
          </cell>
          <cell r="AF224">
            <v>221.13</v>
          </cell>
          <cell r="AG224">
            <v>32.170000000000016</v>
          </cell>
          <cell r="AH224">
            <v>253.3</v>
          </cell>
          <cell r="AI224">
            <v>278.65000000000003</v>
          </cell>
          <cell r="AJ224">
            <v>531.95000000000005</v>
          </cell>
          <cell r="AK224">
            <v>0</v>
          </cell>
          <cell r="AL224">
            <v>531.95000000000005</v>
          </cell>
          <cell r="AM224">
            <v>20</v>
          </cell>
          <cell r="AN224">
            <v>551.95000000000005</v>
          </cell>
          <cell r="AO224">
            <v>142.69999999999993</v>
          </cell>
          <cell r="AP224">
            <v>694.65</v>
          </cell>
          <cell r="AQ224">
            <v>24.700000000000045</v>
          </cell>
          <cell r="AR224">
            <v>719.35</v>
          </cell>
          <cell r="AS224">
            <v>11.399999999999977</v>
          </cell>
          <cell r="AT224">
            <v>730.75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</row>
        <row r="225">
          <cell r="A225" t="str">
            <v>5-4240</v>
          </cell>
          <cell r="B225" t="str">
            <v>Overtime Meals Solutions Del</v>
          </cell>
          <cell r="C225">
            <v>5</v>
          </cell>
          <cell r="D225">
            <v>4240</v>
          </cell>
          <cell r="F225">
            <v>0</v>
          </cell>
          <cell r="H225">
            <v>0</v>
          </cell>
          <cell r="I225">
            <v>18.149999999999999</v>
          </cell>
          <cell r="J225">
            <v>18.149999999999999</v>
          </cell>
          <cell r="L225">
            <v>0</v>
          </cell>
          <cell r="N225">
            <v>0</v>
          </cell>
          <cell r="O225">
            <v>66.97</v>
          </cell>
          <cell r="P225">
            <v>85.12</v>
          </cell>
          <cell r="Q225">
            <v>0</v>
          </cell>
          <cell r="R225">
            <v>85.12</v>
          </cell>
          <cell r="S225">
            <v>0</v>
          </cell>
          <cell r="T225">
            <v>85.12</v>
          </cell>
          <cell r="U225">
            <v>0</v>
          </cell>
          <cell r="V225">
            <v>85.12</v>
          </cell>
          <cell r="W225">
            <v>13.599999999999994</v>
          </cell>
          <cell r="X225">
            <v>98.72</v>
          </cell>
          <cell r="Y225">
            <v>0</v>
          </cell>
          <cell r="Z225">
            <v>98.72</v>
          </cell>
          <cell r="AA225">
            <v>10.280000000000001</v>
          </cell>
          <cell r="AB225">
            <v>109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</row>
        <row r="226">
          <cell r="A226" t="str">
            <v>5-4241</v>
          </cell>
          <cell r="B226" t="str">
            <v>Local Car Rental Solutions Del</v>
          </cell>
          <cell r="C226">
            <v>5</v>
          </cell>
          <cell r="D226">
            <v>4241</v>
          </cell>
          <cell r="F226">
            <v>0</v>
          </cell>
          <cell r="H226">
            <v>0</v>
          </cell>
          <cell r="I226">
            <v>0</v>
          </cell>
          <cell r="J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44.26</v>
          </cell>
          <cell r="T226">
            <v>44.26</v>
          </cell>
          <cell r="U226">
            <v>0</v>
          </cell>
          <cell r="V226">
            <v>44.26</v>
          </cell>
          <cell r="W226">
            <v>0</v>
          </cell>
          <cell r="X226">
            <v>44.26</v>
          </cell>
          <cell r="Y226">
            <v>0</v>
          </cell>
          <cell r="Z226">
            <v>44.26</v>
          </cell>
          <cell r="AA226">
            <v>-0.25999999999999801</v>
          </cell>
          <cell r="AB226">
            <v>44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</row>
        <row r="227">
          <cell r="A227" t="str">
            <v>5-4242</v>
          </cell>
          <cell r="B227" t="str">
            <v>Local Parking Solutions Del</v>
          </cell>
          <cell r="C227">
            <v>5</v>
          </cell>
          <cell r="D227">
            <v>4242</v>
          </cell>
          <cell r="F227">
            <v>0</v>
          </cell>
          <cell r="H227">
            <v>0</v>
          </cell>
          <cell r="I227">
            <v>0</v>
          </cell>
          <cell r="J227">
            <v>0</v>
          </cell>
          <cell r="L227">
            <v>0</v>
          </cell>
          <cell r="N227">
            <v>0</v>
          </cell>
          <cell r="O227">
            <v>238.83</v>
          </cell>
          <cell r="P227">
            <v>238.83</v>
          </cell>
          <cell r="Q227">
            <v>46.69999999999996</v>
          </cell>
          <cell r="R227">
            <v>285.52999999999997</v>
          </cell>
          <cell r="S227">
            <v>9.8000000000000114</v>
          </cell>
          <cell r="T227">
            <v>295.33</v>
          </cell>
          <cell r="U227">
            <v>0</v>
          </cell>
          <cell r="V227">
            <v>295.33</v>
          </cell>
          <cell r="W227">
            <v>45.629999999999995</v>
          </cell>
          <cell r="X227">
            <v>340.96</v>
          </cell>
          <cell r="Y227">
            <v>2.2000000000000455</v>
          </cell>
          <cell r="Z227">
            <v>343.16</v>
          </cell>
          <cell r="AA227">
            <v>68.839999999999975</v>
          </cell>
          <cell r="AB227">
            <v>412</v>
          </cell>
          <cell r="AC227">
            <v>1.66</v>
          </cell>
          <cell r="AD227">
            <v>1.66</v>
          </cell>
          <cell r="AE227">
            <v>65.510000000000005</v>
          </cell>
          <cell r="AF227">
            <v>67.17</v>
          </cell>
          <cell r="AG227">
            <v>1.8700000000000045</v>
          </cell>
          <cell r="AH227">
            <v>69.040000000000006</v>
          </cell>
          <cell r="AI227">
            <v>35.599999999999994</v>
          </cell>
          <cell r="AJ227">
            <v>104.64</v>
          </cell>
          <cell r="AK227">
            <v>0</v>
          </cell>
          <cell r="AL227">
            <v>104.64</v>
          </cell>
          <cell r="AM227">
            <v>69.08</v>
          </cell>
          <cell r="AN227">
            <v>173.72</v>
          </cell>
          <cell r="AO227">
            <v>10</v>
          </cell>
          <cell r="AP227">
            <v>183.72</v>
          </cell>
          <cell r="AQ227">
            <v>0</v>
          </cell>
          <cell r="AR227">
            <v>183.72</v>
          </cell>
          <cell r="AS227">
            <v>64.94</v>
          </cell>
          <cell r="AT227">
            <v>248.66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</row>
        <row r="228">
          <cell r="A228" t="str">
            <v>5-4243</v>
          </cell>
          <cell r="B228" t="str">
            <v>Local Taxi &amp; Gas Solutions Del</v>
          </cell>
          <cell r="C228">
            <v>5</v>
          </cell>
          <cell r="D228">
            <v>4243</v>
          </cell>
          <cell r="F228">
            <v>0</v>
          </cell>
          <cell r="H228">
            <v>0</v>
          </cell>
          <cell r="I228">
            <v>-2318.1999999999998</v>
          </cell>
          <cell r="J228">
            <v>-2318.1999999999998</v>
          </cell>
          <cell r="L228">
            <v>0</v>
          </cell>
          <cell r="N228">
            <v>0</v>
          </cell>
          <cell r="O228">
            <v>221.53999999999996</v>
          </cell>
          <cell r="P228">
            <v>-2096.66</v>
          </cell>
          <cell r="Q228">
            <v>292.89999999999986</v>
          </cell>
          <cell r="R228">
            <v>-1803.76</v>
          </cell>
          <cell r="S228">
            <v>148.8599999999999</v>
          </cell>
          <cell r="T228">
            <v>-1654.9</v>
          </cell>
          <cell r="U228">
            <v>171.2800000000002</v>
          </cell>
          <cell r="V228">
            <v>-1483.62</v>
          </cell>
          <cell r="W228">
            <v>25</v>
          </cell>
          <cell r="X228">
            <v>-1458.62</v>
          </cell>
          <cell r="Y228">
            <v>2011.3999999999999</v>
          </cell>
          <cell r="Z228">
            <v>552.78</v>
          </cell>
          <cell r="AA228">
            <v>827.22</v>
          </cell>
          <cell r="AB228">
            <v>1380</v>
          </cell>
          <cell r="AC228">
            <v>0</v>
          </cell>
          <cell r="AD228">
            <v>0</v>
          </cell>
          <cell r="AE228">
            <v>27.27</v>
          </cell>
          <cell r="AF228">
            <v>27.27</v>
          </cell>
          <cell r="AG228">
            <v>13.040000000000003</v>
          </cell>
          <cell r="AH228">
            <v>40.31</v>
          </cell>
          <cell r="AI228">
            <v>18.839999999999996</v>
          </cell>
          <cell r="AJ228">
            <v>59.15</v>
          </cell>
          <cell r="AK228">
            <v>11.000000000000007</v>
          </cell>
          <cell r="AL228">
            <v>70.150000000000006</v>
          </cell>
          <cell r="AM228">
            <v>58.799999999999983</v>
          </cell>
          <cell r="AN228">
            <v>128.94999999999999</v>
          </cell>
          <cell r="AO228">
            <v>199.7</v>
          </cell>
          <cell r="AP228">
            <v>328.65</v>
          </cell>
          <cell r="AQ228">
            <v>85.56</v>
          </cell>
          <cell r="AR228">
            <v>414.21</v>
          </cell>
          <cell r="AS228">
            <v>26</v>
          </cell>
          <cell r="AT228">
            <v>440.21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</row>
        <row r="229">
          <cell r="A229" t="str">
            <v>5-4244</v>
          </cell>
          <cell r="B229" t="str">
            <v>Local Mileage Solutions Del</v>
          </cell>
          <cell r="C229">
            <v>5</v>
          </cell>
          <cell r="D229">
            <v>4244</v>
          </cell>
          <cell r="F229">
            <v>0</v>
          </cell>
          <cell r="H229">
            <v>0</v>
          </cell>
          <cell r="I229">
            <v>0</v>
          </cell>
          <cell r="J229">
            <v>0</v>
          </cell>
          <cell r="L229">
            <v>0</v>
          </cell>
          <cell r="N229">
            <v>0</v>
          </cell>
          <cell r="O229">
            <v>114.41</v>
          </cell>
          <cell r="P229">
            <v>114.41</v>
          </cell>
          <cell r="Q229">
            <v>340.20000000000005</v>
          </cell>
          <cell r="R229">
            <v>454.61</v>
          </cell>
          <cell r="S229">
            <v>0</v>
          </cell>
          <cell r="T229">
            <v>454.61</v>
          </cell>
          <cell r="U229">
            <v>0</v>
          </cell>
          <cell r="V229">
            <v>454.61</v>
          </cell>
          <cell r="W229">
            <v>0</v>
          </cell>
          <cell r="X229">
            <v>454.61</v>
          </cell>
          <cell r="Y229">
            <v>0</v>
          </cell>
          <cell r="Z229">
            <v>454.61</v>
          </cell>
          <cell r="AA229">
            <v>0.38999999999998636</v>
          </cell>
          <cell r="AB229">
            <v>455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45.6</v>
          </cell>
          <cell r="AP229">
            <v>45.6</v>
          </cell>
          <cell r="AQ229">
            <v>0</v>
          </cell>
          <cell r="AR229">
            <v>45.6</v>
          </cell>
          <cell r="AS229">
            <v>0</v>
          </cell>
          <cell r="AT229">
            <v>45.6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</row>
        <row r="230">
          <cell r="A230" t="str">
            <v>5-4245</v>
          </cell>
          <cell r="B230" t="str">
            <v>Other motor expenses Solutions Del</v>
          </cell>
          <cell r="C230">
            <v>5</v>
          </cell>
          <cell r="D230">
            <v>4245</v>
          </cell>
          <cell r="F230">
            <v>0</v>
          </cell>
          <cell r="H230">
            <v>0</v>
          </cell>
          <cell r="I230">
            <v>0</v>
          </cell>
          <cell r="J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250</v>
          </cell>
          <cell r="X230">
            <v>250</v>
          </cell>
          <cell r="Y230">
            <v>45.649999999999977</v>
          </cell>
          <cell r="Z230">
            <v>295.64999999999998</v>
          </cell>
          <cell r="AA230">
            <v>0.35000000000002274</v>
          </cell>
          <cell r="AB230">
            <v>296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</row>
        <row r="231">
          <cell r="A231" t="str">
            <v>5-4246</v>
          </cell>
          <cell r="B231" t="str">
            <v>Automobile Insurance Solutions Del</v>
          </cell>
          <cell r="C231">
            <v>5</v>
          </cell>
          <cell r="D231">
            <v>4246</v>
          </cell>
          <cell r="F231">
            <v>0</v>
          </cell>
          <cell r="H231">
            <v>0</v>
          </cell>
          <cell r="I231">
            <v>0</v>
          </cell>
          <cell r="J231">
            <v>0</v>
          </cell>
          <cell r="L231">
            <v>0</v>
          </cell>
          <cell r="N231">
            <v>0</v>
          </cell>
          <cell r="O231">
            <v>71.05</v>
          </cell>
          <cell r="P231">
            <v>71.05</v>
          </cell>
          <cell r="Q231">
            <v>71.05</v>
          </cell>
          <cell r="R231">
            <v>142.1</v>
          </cell>
          <cell r="S231">
            <v>71.050000000000011</v>
          </cell>
          <cell r="T231">
            <v>213.15</v>
          </cell>
          <cell r="U231">
            <v>71.049999999999983</v>
          </cell>
          <cell r="V231">
            <v>284.2</v>
          </cell>
          <cell r="W231">
            <v>67.670000000000016</v>
          </cell>
          <cell r="X231">
            <v>351.87</v>
          </cell>
          <cell r="Y231">
            <v>71.050000000000011</v>
          </cell>
          <cell r="Z231">
            <v>422.92</v>
          </cell>
          <cell r="AA231">
            <v>71.079999999999984</v>
          </cell>
          <cell r="AB231">
            <v>494</v>
          </cell>
          <cell r="AC231">
            <v>71.05</v>
          </cell>
          <cell r="AD231">
            <v>71.05</v>
          </cell>
          <cell r="AE231">
            <v>112.28000000000002</v>
          </cell>
          <cell r="AF231">
            <v>183.33</v>
          </cell>
          <cell r="AG231">
            <v>0</v>
          </cell>
          <cell r="AH231">
            <v>183.33</v>
          </cell>
          <cell r="AI231">
            <v>0</v>
          </cell>
          <cell r="AJ231">
            <v>183.33</v>
          </cell>
          <cell r="AK231">
            <v>0</v>
          </cell>
          <cell r="AL231">
            <v>183.33</v>
          </cell>
          <cell r="AM231">
            <v>0</v>
          </cell>
          <cell r="AN231">
            <v>183.33</v>
          </cell>
          <cell r="AO231">
            <v>0</v>
          </cell>
          <cell r="AP231">
            <v>183.33</v>
          </cell>
          <cell r="AQ231">
            <v>0</v>
          </cell>
          <cell r="AR231">
            <v>183.33</v>
          </cell>
          <cell r="AS231">
            <v>0</v>
          </cell>
          <cell r="AT231">
            <v>183.33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</row>
        <row r="232">
          <cell r="A232" t="str">
            <v>5-4247</v>
          </cell>
          <cell r="B232" t="str">
            <v>Telephone &amp; Internet Exp Solutions Del</v>
          </cell>
          <cell r="C232">
            <v>5</v>
          </cell>
          <cell r="D232">
            <v>4247</v>
          </cell>
          <cell r="F232">
            <v>0</v>
          </cell>
          <cell r="H232">
            <v>0</v>
          </cell>
          <cell r="I232">
            <v>1340.54</v>
          </cell>
          <cell r="J232">
            <v>1340.54</v>
          </cell>
          <cell r="L232">
            <v>0</v>
          </cell>
          <cell r="N232">
            <v>0</v>
          </cell>
          <cell r="O232">
            <v>1659.35</v>
          </cell>
          <cell r="P232">
            <v>2999.89</v>
          </cell>
          <cell r="Q232">
            <v>528.77</v>
          </cell>
          <cell r="R232">
            <v>3528.66</v>
          </cell>
          <cell r="S232">
            <v>1249.7700000000004</v>
          </cell>
          <cell r="T232">
            <v>4778.43</v>
          </cell>
          <cell r="U232">
            <v>681.46999999999935</v>
          </cell>
          <cell r="V232">
            <v>5459.9</v>
          </cell>
          <cell r="W232">
            <v>317.85000000000036</v>
          </cell>
          <cell r="X232">
            <v>5777.75</v>
          </cell>
          <cell r="Y232">
            <v>542.89000000000033</v>
          </cell>
          <cell r="Z232">
            <v>6320.64</v>
          </cell>
          <cell r="AA232">
            <v>1368.3599999999997</v>
          </cell>
          <cell r="AB232">
            <v>7689</v>
          </cell>
          <cell r="AC232">
            <v>103.74</v>
          </cell>
          <cell r="AD232">
            <v>103.74</v>
          </cell>
          <cell r="AE232">
            <v>1033.98</v>
          </cell>
          <cell r="AF232">
            <v>1137.72</v>
          </cell>
          <cell r="AG232">
            <v>663.52</v>
          </cell>
          <cell r="AH232">
            <v>1801.24</v>
          </cell>
          <cell r="AI232">
            <v>584.45999999999981</v>
          </cell>
          <cell r="AJ232">
            <v>2385.6999999999998</v>
          </cell>
          <cell r="AK232">
            <v>560.92000000000007</v>
          </cell>
          <cell r="AL232">
            <v>2946.62</v>
          </cell>
          <cell r="AM232">
            <v>701.09000000000015</v>
          </cell>
          <cell r="AN232">
            <v>3647.71</v>
          </cell>
          <cell r="AO232">
            <v>599.81999999999971</v>
          </cell>
          <cell r="AP232">
            <v>4247.53</v>
          </cell>
          <cell r="AQ232">
            <v>765.68000000000029</v>
          </cell>
          <cell r="AR232">
            <v>5013.21</v>
          </cell>
          <cell r="AS232">
            <v>350.13000000000011</v>
          </cell>
          <cell r="AT232">
            <v>5363.34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</row>
        <row r="233">
          <cell r="A233" t="str">
            <v>5-4249</v>
          </cell>
          <cell r="B233" t="str">
            <v>Internal Training Solutions Del</v>
          </cell>
          <cell r="C233">
            <v>5</v>
          </cell>
          <cell r="D233">
            <v>4249</v>
          </cell>
          <cell r="F233">
            <v>0</v>
          </cell>
          <cell r="H233">
            <v>0</v>
          </cell>
          <cell r="I233">
            <v>0</v>
          </cell>
          <cell r="J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5000</v>
          </cell>
          <cell r="AT233">
            <v>5000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</row>
        <row r="234">
          <cell r="A234" t="str">
            <v>5-4299</v>
          </cell>
          <cell r="B234" t="str">
            <v>Other Solutions Del Related  Exp&lt;2%</v>
          </cell>
          <cell r="C234">
            <v>5</v>
          </cell>
          <cell r="D234">
            <v>4299</v>
          </cell>
          <cell r="F234">
            <v>0</v>
          </cell>
          <cell r="H234">
            <v>0</v>
          </cell>
          <cell r="I234">
            <v>228.32</v>
          </cell>
          <cell r="J234">
            <v>228.32</v>
          </cell>
          <cell r="L234">
            <v>0</v>
          </cell>
          <cell r="N234">
            <v>0</v>
          </cell>
          <cell r="O234">
            <v>115.57999999999998</v>
          </cell>
          <cell r="P234">
            <v>343.9</v>
          </cell>
          <cell r="Q234">
            <v>0</v>
          </cell>
          <cell r="R234">
            <v>343.9</v>
          </cell>
          <cell r="S234">
            <v>19.5</v>
          </cell>
          <cell r="T234">
            <v>363.4</v>
          </cell>
          <cell r="U234">
            <v>0</v>
          </cell>
          <cell r="V234">
            <v>363.4</v>
          </cell>
          <cell r="W234">
            <v>0</v>
          </cell>
          <cell r="X234">
            <v>363.4</v>
          </cell>
          <cell r="Y234">
            <v>6.7900000000000205</v>
          </cell>
          <cell r="Z234">
            <v>370.19</v>
          </cell>
          <cell r="AA234">
            <v>62.81</v>
          </cell>
          <cell r="AB234">
            <v>433</v>
          </cell>
          <cell r="AC234">
            <v>0</v>
          </cell>
          <cell r="AD234">
            <v>0</v>
          </cell>
          <cell r="AE234">
            <v>364.94</v>
          </cell>
          <cell r="AF234">
            <v>364.94</v>
          </cell>
          <cell r="AG234">
            <v>0</v>
          </cell>
          <cell r="AH234">
            <v>364.94</v>
          </cell>
          <cell r="AI234">
            <v>0</v>
          </cell>
          <cell r="AJ234">
            <v>364.94</v>
          </cell>
          <cell r="AK234">
            <v>28</v>
          </cell>
          <cell r="AL234">
            <v>392.94</v>
          </cell>
          <cell r="AM234">
            <v>0</v>
          </cell>
          <cell r="AN234">
            <v>392.94</v>
          </cell>
          <cell r="AO234">
            <v>0</v>
          </cell>
          <cell r="AP234">
            <v>392.94</v>
          </cell>
          <cell r="AQ234">
            <v>0</v>
          </cell>
          <cell r="AR234">
            <v>392.94</v>
          </cell>
          <cell r="AS234">
            <v>268.21999999999997</v>
          </cell>
          <cell r="AT234">
            <v>661.16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</row>
        <row r="235">
          <cell r="A235" t="str">
            <v>5-9900</v>
          </cell>
          <cell r="B235" t="str">
            <v>Other Misc Purchases&lt;2%</v>
          </cell>
          <cell r="C235">
            <v>5</v>
          </cell>
          <cell r="D235">
            <v>9900</v>
          </cell>
          <cell r="F235">
            <v>0</v>
          </cell>
          <cell r="H235">
            <v>0</v>
          </cell>
          <cell r="I235">
            <v>40520</v>
          </cell>
          <cell r="J235">
            <v>40520</v>
          </cell>
          <cell r="L235">
            <v>0</v>
          </cell>
          <cell r="N235">
            <v>0</v>
          </cell>
          <cell r="O235">
            <v>7878.1100000000006</v>
          </cell>
          <cell r="P235">
            <v>48398.11</v>
          </cell>
          <cell r="Q235">
            <v>0</v>
          </cell>
          <cell r="R235">
            <v>48398.11</v>
          </cell>
          <cell r="S235">
            <v>0</v>
          </cell>
          <cell r="T235">
            <v>48398.11</v>
          </cell>
          <cell r="U235">
            <v>0</v>
          </cell>
          <cell r="V235">
            <v>48398.11</v>
          </cell>
          <cell r="W235">
            <v>0</v>
          </cell>
          <cell r="X235">
            <v>48398.11</v>
          </cell>
          <cell r="Y235">
            <v>0</v>
          </cell>
          <cell r="Z235">
            <v>48398.11</v>
          </cell>
          <cell r="AA235">
            <v>-0.11000000000058208</v>
          </cell>
          <cell r="AB235">
            <v>48398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</row>
        <row r="236">
          <cell r="A236" t="str">
            <v>6-1110</v>
          </cell>
          <cell r="B236" t="str">
            <v>Corporate Legal Fees</v>
          </cell>
          <cell r="C236">
            <v>6</v>
          </cell>
          <cell r="D236">
            <v>1110</v>
          </cell>
          <cell r="F236">
            <v>0</v>
          </cell>
          <cell r="H236">
            <v>0</v>
          </cell>
          <cell r="I236">
            <v>4576.74</v>
          </cell>
          <cell r="J236">
            <v>4576.74</v>
          </cell>
          <cell r="L236">
            <v>0</v>
          </cell>
          <cell r="N236">
            <v>0</v>
          </cell>
          <cell r="O236">
            <v>2291.1900000000005</v>
          </cell>
          <cell r="P236">
            <v>6867.93</v>
          </cell>
          <cell r="Q236">
            <v>1694</v>
          </cell>
          <cell r="R236">
            <v>8561.93</v>
          </cell>
          <cell r="S236">
            <v>0</v>
          </cell>
          <cell r="T236">
            <v>8561.93</v>
          </cell>
          <cell r="U236">
            <v>7074.6</v>
          </cell>
          <cell r="V236">
            <v>15636.53</v>
          </cell>
          <cell r="W236">
            <v>0</v>
          </cell>
          <cell r="X236">
            <v>15636.53</v>
          </cell>
          <cell r="Y236">
            <v>665</v>
          </cell>
          <cell r="Z236">
            <v>16301.53</v>
          </cell>
          <cell r="AA236">
            <v>0.46999999999934516</v>
          </cell>
          <cell r="AB236">
            <v>16302</v>
          </cell>
          <cell r="AC236">
            <v>2866</v>
          </cell>
          <cell r="AD236">
            <v>2866</v>
          </cell>
          <cell r="AE236">
            <v>0</v>
          </cell>
          <cell r="AF236">
            <v>2866</v>
          </cell>
          <cell r="AG236">
            <v>6655.5</v>
          </cell>
          <cell r="AH236">
            <v>9521.5</v>
          </cell>
          <cell r="AI236">
            <v>0</v>
          </cell>
          <cell r="AJ236">
            <v>9521.5</v>
          </cell>
          <cell r="AK236">
            <v>3102</v>
          </cell>
          <cell r="AL236">
            <v>12623.5</v>
          </cell>
          <cell r="AM236">
            <v>4721.8499999999985</v>
          </cell>
          <cell r="AN236">
            <v>17345.349999999999</v>
          </cell>
          <cell r="AO236">
            <v>3051.0699999999997</v>
          </cell>
          <cell r="AP236">
            <v>20396.419999999998</v>
          </cell>
          <cell r="AQ236">
            <v>745</v>
          </cell>
          <cell r="AR236">
            <v>21141.42</v>
          </cell>
          <cell r="AS236">
            <v>3049.5200000000004</v>
          </cell>
          <cell r="AT236">
            <v>24190.94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</row>
        <row r="237">
          <cell r="A237" t="str">
            <v>6-1115</v>
          </cell>
          <cell r="B237" t="str">
            <v>Patent/Trademark/Copyright</v>
          </cell>
          <cell r="C237">
            <v>6</v>
          </cell>
          <cell r="D237">
            <v>1115</v>
          </cell>
          <cell r="F237">
            <v>0</v>
          </cell>
          <cell r="H237">
            <v>0</v>
          </cell>
          <cell r="I237">
            <v>0</v>
          </cell>
          <cell r="J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</row>
        <row r="238">
          <cell r="A238" t="str">
            <v>6-1120</v>
          </cell>
          <cell r="B238" t="str">
            <v>Audit</v>
          </cell>
          <cell r="C238">
            <v>6</v>
          </cell>
          <cell r="D238">
            <v>1120</v>
          </cell>
          <cell r="F238">
            <v>0</v>
          </cell>
          <cell r="H238">
            <v>0</v>
          </cell>
          <cell r="I238">
            <v>27.5</v>
          </cell>
          <cell r="J238">
            <v>27.5</v>
          </cell>
          <cell r="L238">
            <v>0</v>
          </cell>
          <cell r="N238">
            <v>0</v>
          </cell>
          <cell r="O238">
            <v>0</v>
          </cell>
          <cell r="P238">
            <v>27.5</v>
          </cell>
          <cell r="Q238">
            <v>0</v>
          </cell>
          <cell r="R238">
            <v>27.5</v>
          </cell>
          <cell r="S238">
            <v>0</v>
          </cell>
          <cell r="T238">
            <v>27.5</v>
          </cell>
          <cell r="U238">
            <v>0</v>
          </cell>
          <cell r="V238">
            <v>27.5</v>
          </cell>
          <cell r="W238">
            <v>0</v>
          </cell>
          <cell r="X238">
            <v>27.5</v>
          </cell>
          <cell r="Y238">
            <v>0</v>
          </cell>
          <cell r="Z238">
            <v>27.5</v>
          </cell>
          <cell r="AA238">
            <v>10000.5</v>
          </cell>
          <cell r="AB238">
            <v>10028</v>
          </cell>
          <cell r="AC238">
            <v>1250</v>
          </cell>
          <cell r="AD238">
            <v>1250</v>
          </cell>
          <cell r="AE238">
            <v>1250</v>
          </cell>
          <cell r="AF238">
            <v>2500</v>
          </cell>
          <cell r="AG238">
            <v>1250</v>
          </cell>
          <cell r="AH238">
            <v>3750</v>
          </cell>
          <cell r="AI238">
            <v>1250</v>
          </cell>
          <cell r="AJ238">
            <v>5000</v>
          </cell>
          <cell r="AK238">
            <v>1250</v>
          </cell>
          <cell r="AL238">
            <v>6250</v>
          </cell>
          <cell r="AM238">
            <v>3150</v>
          </cell>
          <cell r="AN238">
            <v>9400</v>
          </cell>
          <cell r="AO238">
            <v>950</v>
          </cell>
          <cell r="AP238">
            <v>10350</v>
          </cell>
          <cell r="AQ238">
            <v>1250</v>
          </cell>
          <cell r="AR238">
            <v>11600</v>
          </cell>
          <cell r="AS238">
            <v>1250</v>
          </cell>
          <cell r="AT238">
            <v>12850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</row>
        <row r="239">
          <cell r="A239" t="str">
            <v>6-1130</v>
          </cell>
          <cell r="B239" t="str">
            <v>Tax Consulting</v>
          </cell>
          <cell r="C239">
            <v>6</v>
          </cell>
          <cell r="D239">
            <v>1130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11000</v>
          </cell>
          <cell r="AR239">
            <v>11000</v>
          </cell>
          <cell r="AS239">
            <v>0</v>
          </cell>
          <cell r="AT239">
            <v>11000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</row>
        <row r="240">
          <cell r="A240" t="str">
            <v>6-1140</v>
          </cell>
          <cell r="B240" t="str">
            <v>Consulting Fees</v>
          </cell>
          <cell r="C240">
            <v>6</v>
          </cell>
          <cell r="D240">
            <v>1140</v>
          </cell>
          <cell r="F240">
            <v>0</v>
          </cell>
          <cell r="H240">
            <v>0</v>
          </cell>
          <cell r="I240">
            <v>28207.24</v>
          </cell>
          <cell r="J240">
            <v>28207.24</v>
          </cell>
          <cell r="L240">
            <v>0</v>
          </cell>
          <cell r="N240">
            <v>0</v>
          </cell>
          <cell r="O240">
            <v>34342</v>
          </cell>
          <cell r="P240">
            <v>62549.24</v>
          </cell>
          <cell r="Q240">
            <v>16577.500000000007</v>
          </cell>
          <cell r="R240">
            <v>79126.740000000005</v>
          </cell>
          <cell r="S240">
            <v>0</v>
          </cell>
          <cell r="T240">
            <v>79126.740000000005</v>
          </cell>
          <cell r="U240">
            <v>24950</v>
          </cell>
          <cell r="V240">
            <v>104076.74</v>
          </cell>
          <cell r="W240">
            <v>0</v>
          </cell>
          <cell r="X240">
            <v>104076.74</v>
          </cell>
          <cell r="Y240">
            <v>20250.399999999994</v>
          </cell>
          <cell r="Z240">
            <v>124327.14</v>
          </cell>
          <cell r="AA240">
            <v>33310.86</v>
          </cell>
          <cell r="AB240">
            <v>157638</v>
          </cell>
          <cell r="AC240">
            <v>11601.25</v>
          </cell>
          <cell r="AD240">
            <v>11601.25</v>
          </cell>
          <cell r="AE240">
            <v>8655.7999999999993</v>
          </cell>
          <cell r="AF240">
            <v>20257.05</v>
          </cell>
          <cell r="AG240">
            <v>8484.6000000000022</v>
          </cell>
          <cell r="AH240">
            <v>28741.65</v>
          </cell>
          <cell r="AI240">
            <v>9367.5299999999988</v>
          </cell>
          <cell r="AJ240">
            <v>38109.18</v>
          </cell>
          <cell r="AK240">
            <v>9981.4099999999962</v>
          </cell>
          <cell r="AL240">
            <v>48090.59</v>
          </cell>
          <cell r="AM240">
            <v>1988.2200000000012</v>
          </cell>
          <cell r="AN240">
            <v>50078.81</v>
          </cell>
          <cell r="AO240">
            <v>9205.5</v>
          </cell>
          <cell r="AP240">
            <v>59284.31</v>
          </cell>
          <cell r="AQ240">
            <v>11118.869999999995</v>
          </cell>
          <cell r="AR240">
            <v>70403.179999999993</v>
          </cell>
          <cell r="AS240">
            <v>9000</v>
          </cell>
          <cell r="AT240">
            <v>79403.179999999993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</row>
        <row r="241">
          <cell r="A241" t="str">
            <v>6-1145</v>
          </cell>
          <cell r="B241" t="str">
            <v>Other Legal/Audit &lt;2%</v>
          </cell>
          <cell r="C241">
            <v>6</v>
          </cell>
          <cell r="D241">
            <v>1145</v>
          </cell>
          <cell r="F241">
            <v>0</v>
          </cell>
          <cell r="H241">
            <v>0</v>
          </cell>
          <cell r="I241">
            <v>0</v>
          </cell>
          <cell r="J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</row>
        <row r="242">
          <cell r="A242" t="str">
            <v>6-1210</v>
          </cell>
          <cell r="B242" t="str">
            <v>Office Insurance</v>
          </cell>
          <cell r="C242">
            <v>6</v>
          </cell>
          <cell r="D242">
            <v>1210</v>
          </cell>
          <cell r="F242">
            <v>0</v>
          </cell>
          <cell r="H242">
            <v>0</v>
          </cell>
          <cell r="I242">
            <v>647.85</v>
          </cell>
          <cell r="J242">
            <v>647.85</v>
          </cell>
          <cell r="L242">
            <v>0</v>
          </cell>
          <cell r="N242">
            <v>0</v>
          </cell>
          <cell r="O242">
            <v>2568.0500000000002</v>
          </cell>
          <cell r="P242">
            <v>3215.9</v>
          </cell>
          <cell r="Q242">
            <v>1175.9999999999995</v>
          </cell>
          <cell r="R242">
            <v>4391.8999999999996</v>
          </cell>
          <cell r="S242">
            <v>215.95000000000073</v>
          </cell>
          <cell r="T242">
            <v>4607.8500000000004</v>
          </cell>
          <cell r="U242">
            <v>2136.0499999999993</v>
          </cell>
          <cell r="V242">
            <v>6743.9</v>
          </cell>
          <cell r="W242">
            <v>960.05000000000018</v>
          </cell>
          <cell r="X242">
            <v>7703.95</v>
          </cell>
          <cell r="Y242">
            <v>960.05000000000018</v>
          </cell>
          <cell r="Z242">
            <v>8664</v>
          </cell>
          <cell r="AA242">
            <v>960</v>
          </cell>
          <cell r="AB242">
            <v>9624</v>
          </cell>
          <cell r="AC242">
            <v>798.85</v>
          </cell>
          <cell r="AD242">
            <v>798.85</v>
          </cell>
          <cell r="AE242">
            <v>879.44999999999993</v>
          </cell>
          <cell r="AF242">
            <v>1678.3</v>
          </cell>
          <cell r="AG242">
            <v>1193.6299999999999</v>
          </cell>
          <cell r="AH242">
            <v>2871.93</v>
          </cell>
          <cell r="AI242">
            <v>1393.9100000000003</v>
          </cell>
          <cell r="AJ242">
            <v>4265.84</v>
          </cell>
          <cell r="AK242">
            <v>3048.38</v>
          </cell>
          <cell r="AL242">
            <v>7314.22</v>
          </cell>
          <cell r="AM242">
            <v>5524.6799999999994</v>
          </cell>
          <cell r="AN242">
            <v>12838.9</v>
          </cell>
          <cell r="AO242">
            <v>5227.1200000000008</v>
          </cell>
          <cell r="AP242">
            <v>18066.02</v>
          </cell>
          <cell r="AQ242">
            <v>7929.0499999999993</v>
          </cell>
          <cell r="AR242">
            <v>25995.07</v>
          </cell>
          <cell r="AS242">
            <v>5227.119999999999</v>
          </cell>
          <cell r="AT242">
            <v>31222.19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</row>
        <row r="243">
          <cell r="A243" t="str">
            <v>6-1220</v>
          </cell>
          <cell r="B243" t="str">
            <v>Key Man Insurance</v>
          </cell>
          <cell r="C243">
            <v>6</v>
          </cell>
          <cell r="D243">
            <v>1220</v>
          </cell>
          <cell r="F243">
            <v>0</v>
          </cell>
          <cell r="H243">
            <v>0</v>
          </cell>
          <cell r="I243">
            <v>0</v>
          </cell>
          <cell r="J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976.75</v>
          </cell>
          <cell r="X243">
            <v>976.75</v>
          </cell>
          <cell r="Y243">
            <v>976.75</v>
          </cell>
          <cell r="Z243">
            <v>1953.5</v>
          </cell>
          <cell r="AA243">
            <v>4527.5</v>
          </cell>
          <cell r="AB243">
            <v>6481</v>
          </cell>
          <cell r="AC243">
            <v>0.49</v>
          </cell>
          <cell r="AD243">
            <v>0.49</v>
          </cell>
          <cell r="AE243">
            <v>-0.18</v>
          </cell>
          <cell r="AF243">
            <v>0.31</v>
          </cell>
          <cell r="AG243">
            <v>-0.18</v>
          </cell>
          <cell r="AH243">
            <v>0.13</v>
          </cell>
          <cell r="AI243">
            <v>-0.18</v>
          </cell>
          <cell r="AJ243">
            <v>-0.05</v>
          </cell>
          <cell r="AK243">
            <v>0</v>
          </cell>
          <cell r="AL243">
            <v>-0.05</v>
          </cell>
          <cell r="AM243">
            <v>0</v>
          </cell>
          <cell r="AN243">
            <v>-0.05</v>
          </cell>
          <cell r="AO243">
            <v>0</v>
          </cell>
          <cell r="AP243">
            <v>-0.05</v>
          </cell>
          <cell r="AQ243">
            <v>0</v>
          </cell>
          <cell r="AR243">
            <v>-0.05</v>
          </cell>
          <cell r="AS243">
            <v>0</v>
          </cell>
          <cell r="AT243">
            <v>-0.05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</row>
        <row r="244">
          <cell r="A244" t="str">
            <v>6-1230</v>
          </cell>
          <cell r="B244" t="str">
            <v>D&amp;O Liability Insurance</v>
          </cell>
          <cell r="C244">
            <v>6</v>
          </cell>
          <cell r="D244">
            <v>1230</v>
          </cell>
          <cell r="F244">
            <v>0</v>
          </cell>
          <cell r="H244">
            <v>0</v>
          </cell>
          <cell r="I244">
            <v>0</v>
          </cell>
          <cell r="J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</row>
        <row r="245">
          <cell r="A245" t="str">
            <v>6-2101</v>
          </cell>
          <cell r="B245" t="str">
            <v>Salaries Executive</v>
          </cell>
          <cell r="C245">
            <v>6</v>
          </cell>
          <cell r="D245">
            <v>2101</v>
          </cell>
          <cell r="F245">
            <v>0</v>
          </cell>
          <cell r="H245">
            <v>0</v>
          </cell>
          <cell r="I245">
            <v>55000.32</v>
          </cell>
          <cell r="J245">
            <v>55000.32</v>
          </cell>
          <cell r="L245">
            <v>0</v>
          </cell>
          <cell r="N245">
            <v>0</v>
          </cell>
          <cell r="O245">
            <v>30000.000000000007</v>
          </cell>
          <cell r="P245">
            <v>85000.320000000007</v>
          </cell>
          <cell r="Q245">
            <v>10000</v>
          </cell>
          <cell r="R245">
            <v>95000.320000000007</v>
          </cell>
          <cell r="S245">
            <v>10000</v>
          </cell>
          <cell r="T245">
            <v>105000.32000000001</v>
          </cell>
          <cell r="U245">
            <v>10000</v>
          </cell>
          <cell r="V245">
            <v>115000.32000000001</v>
          </cell>
          <cell r="W245">
            <v>10000</v>
          </cell>
          <cell r="X245">
            <v>125000.32000000001</v>
          </cell>
          <cell r="Y245">
            <v>10000</v>
          </cell>
          <cell r="Z245">
            <v>135000.32000000001</v>
          </cell>
          <cell r="AA245">
            <v>9999.679999999993</v>
          </cell>
          <cell r="AB245">
            <v>145000</v>
          </cell>
          <cell r="AC245">
            <v>10000</v>
          </cell>
          <cell r="AD245">
            <v>10000</v>
          </cell>
          <cell r="AE245">
            <v>10000</v>
          </cell>
          <cell r="AF245">
            <v>20000</v>
          </cell>
          <cell r="AG245">
            <v>10000</v>
          </cell>
          <cell r="AH245">
            <v>30000</v>
          </cell>
          <cell r="AI245">
            <v>10000</v>
          </cell>
          <cell r="AJ245">
            <v>40000</v>
          </cell>
          <cell r="AK245">
            <v>10000</v>
          </cell>
          <cell r="AL245">
            <v>50000</v>
          </cell>
          <cell r="AM245">
            <v>10000</v>
          </cell>
          <cell r="AN245">
            <v>60000</v>
          </cell>
          <cell r="AO245">
            <v>10000</v>
          </cell>
          <cell r="AP245">
            <v>70000</v>
          </cell>
          <cell r="AQ245">
            <v>10000</v>
          </cell>
          <cell r="AR245">
            <v>80000</v>
          </cell>
          <cell r="AS245">
            <v>10000</v>
          </cell>
          <cell r="AT245">
            <v>90000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</row>
        <row r="246">
          <cell r="A246" t="str">
            <v>6-2102</v>
          </cell>
          <cell r="B246" t="str">
            <v>Bonuses Executive</v>
          </cell>
          <cell r="C246">
            <v>6</v>
          </cell>
          <cell r="D246">
            <v>2102</v>
          </cell>
          <cell r="F246">
            <v>0</v>
          </cell>
          <cell r="H246">
            <v>0</v>
          </cell>
          <cell r="I246">
            <v>15929</v>
          </cell>
          <cell r="J246">
            <v>15929</v>
          </cell>
          <cell r="L246">
            <v>0</v>
          </cell>
          <cell r="N246">
            <v>0</v>
          </cell>
          <cell r="O246">
            <v>5813</v>
          </cell>
          <cell r="P246">
            <v>21742</v>
          </cell>
          <cell r="Q246">
            <v>0</v>
          </cell>
          <cell r="R246">
            <v>21742</v>
          </cell>
          <cell r="S246">
            <v>2546.7599999999984</v>
          </cell>
          <cell r="T246">
            <v>24288.76</v>
          </cell>
          <cell r="U246">
            <v>0</v>
          </cell>
          <cell r="V246">
            <v>24288.76</v>
          </cell>
          <cell r="W246">
            <v>0</v>
          </cell>
          <cell r="X246">
            <v>24288.76</v>
          </cell>
          <cell r="Y246">
            <v>14490.619999999999</v>
          </cell>
          <cell r="Z246">
            <v>38779.379999999997</v>
          </cell>
          <cell r="AA246">
            <v>2999.6200000000026</v>
          </cell>
          <cell r="AB246">
            <v>41779</v>
          </cell>
          <cell r="AC246">
            <v>0</v>
          </cell>
          <cell r="AD246">
            <v>0</v>
          </cell>
          <cell r="AE246">
            <v>280.52999999999997</v>
          </cell>
          <cell r="AF246">
            <v>280.52999999999997</v>
          </cell>
          <cell r="AG246">
            <v>3718.1800000000003</v>
          </cell>
          <cell r="AH246">
            <v>3998.71</v>
          </cell>
          <cell r="AI246">
            <v>0</v>
          </cell>
          <cell r="AJ246">
            <v>3998.71</v>
          </cell>
          <cell r="AK246">
            <v>0</v>
          </cell>
          <cell r="AL246">
            <v>3998.71</v>
          </cell>
          <cell r="AM246">
            <v>23500</v>
          </cell>
          <cell r="AN246">
            <v>27498.71</v>
          </cell>
          <cell r="AO246">
            <v>0</v>
          </cell>
          <cell r="AP246">
            <v>27498.71</v>
          </cell>
          <cell r="AQ246">
            <v>0</v>
          </cell>
          <cell r="AR246">
            <v>27498.71</v>
          </cell>
          <cell r="AS246">
            <v>0</v>
          </cell>
          <cell r="AT246">
            <v>27498.71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</row>
        <row r="247">
          <cell r="A247" t="str">
            <v>6-2103</v>
          </cell>
          <cell r="B247" t="str">
            <v>Commissions Executive</v>
          </cell>
          <cell r="C247">
            <v>6</v>
          </cell>
          <cell r="D247">
            <v>2103</v>
          </cell>
          <cell r="F247">
            <v>0</v>
          </cell>
          <cell r="H247">
            <v>0</v>
          </cell>
          <cell r="I247">
            <v>0</v>
          </cell>
          <cell r="J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</row>
        <row r="248">
          <cell r="A248" t="str">
            <v>6-2104</v>
          </cell>
          <cell r="B248" t="str">
            <v>BUPA Executive</v>
          </cell>
          <cell r="C248">
            <v>6</v>
          </cell>
          <cell r="D248">
            <v>2104</v>
          </cell>
          <cell r="F248">
            <v>0</v>
          </cell>
          <cell r="H248">
            <v>0</v>
          </cell>
          <cell r="I248">
            <v>802.67</v>
          </cell>
          <cell r="J248">
            <v>802.67</v>
          </cell>
          <cell r="L248">
            <v>0</v>
          </cell>
          <cell r="N248">
            <v>0</v>
          </cell>
          <cell r="O248">
            <v>534.74000000000012</v>
          </cell>
          <cell r="P248">
            <v>1337.41</v>
          </cell>
          <cell r="Q248">
            <v>83.619999999999891</v>
          </cell>
          <cell r="R248">
            <v>1421.03</v>
          </cell>
          <cell r="S248">
            <v>83.730000000000018</v>
          </cell>
          <cell r="T248">
            <v>1504.76</v>
          </cell>
          <cell r="U248">
            <v>83.720000000000027</v>
          </cell>
          <cell r="V248">
            <v>1588.48</v>
          </cell>
          <cell r="W248">
            <v>83.730000000000018</v>
          </cell>
          <cell r="X248">
            <v>1672.21</v>
          </cell>
          <cell r="Y248">
            <v>83.720000000000027</v>
          </cell>
          <cell r="Z248">
            <v>1755.93</v>
          </cell>
          <cell r="AA248">
            <v>84.069999999999936</v>
          </cell>
          <cell r="AB248">
            <v>1840</v>
          </cell>
          <cell r="AC248">
            <v>83.73</v>
          </cell>
          <cell r="AD248">
            <v>83.73</v>
          </cell>
          <cell r="AE248">
            <v>83.719999999999985</v>
          </cell>
          <cell r="AF248">
            <v>167.45</v>
          </cell>
          <cell r="AG248">
            <v>83.72</v>
          </cell>
          <cell r="AH248">
            <v>251.17</v>
          </cell>
          <cell r="AI248">
            <v>83.72</v>
          </cell>
          <cell r="AJ248">
            <v>334.89</v>
          </cell>
          <cell r="AK248">
            <v>83.720000000000027</v>
          </cell>
          <cell r="AL248">
            <v>418.61</v>
          </cell>
          <cell r="AM248">
            <v>83.71999999999997</v>
          </cell>
          <cell r="AN248">
            <v>502.33</v>
          </cell>
          <cell r="AO248">
            <v>87.36000000000007</v>
          </cell>
          <cell r="AP248">
            <v>589.69000000000005</v>
          </cell>
          <cell r="AQ248">
            <v>87.3599999999999</v>
          </cell>
          <cell r="AR248">
            <v>677.05</v>
          </cell>
          <cell r="AS248">
            <v>77.470000000000027</v>
          </cell>
          <cell r="AT248">
            <v>754.52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</row>
        <row r="249">
          <cell r="A249" t="str">
            <v>6-2105</v>
          </cell>
          <cell r="B249" t="str">
            <v>Car Allowance Executive</v>
          </cell>
          <cell r="C249">
            <v>6</v>
          </cell>
          <cell r="D249">
            <v>2105</v>
          </cell>
          <cell r="F249">
            <v>0</v>
          </cell>
          <cell r="H249">
            <v>0</v>
          </cell>
          <cell r="I249">
            <v>2100</v>
          </cell>
          <cell r="J249">
            <v>2100</v>
          </cell>
          <cell r="L249">
            <v>0</v>
          </cell>
          <cell r="N249">
            <v>0</v>
          </cell>
          <cell r="O249">
            <v>2100</v>
          </cell>
          <cell r="P249">
            <v>4200</v>
          </cell>
          <cell r="Q249">
            <v>700</v>
          </cell>
          <cell r="R249">
            <v>4900</v>
          </cell>
          <cell r="S249">
            <v>700</v>
          </cell>
          <cell r="T249">
            <v>5600</v>
          </cell>
          <cell r="U249">
            <v>700</v>
          </cell>
          <cell r="V249">
            <v>6300</v>
          </cell>
          <cell r="W249">
            <v>700</v>
          </cell>
          <cell r="X249">
            <v>7000</v>
          </cell>
          <cell r="Y249">
            <v>700</v>
          </cell>
          <cell r="Z249">
            <v>7700</v>
          </cell>
          <cell r="AA249">
            <v>700</v>
          </cell>
          <cell r="AB249">
            <v>8400</v>
          </cell>
          <cell r="AC249">
            <v>700</v>
          </cell>
          <cell r="AD249">
            <v>700</v>
          </cell>
          <cell r="AE249">
            <v>700</v>
          </cell>
          <cell r="AF249">
            <v>1400</v>
          </cell>
          <cell r="AG249">
            <v>700</v>
          </cell>
          <cell r="AH249">
            <v>2100</v>
          </cell>
          <cell r="AI249">
            <v>700</v>
          </cell>
          <cell r="AJ249">
            <v>2800</v>
          </cell>
          <cell r="AK249">
            <v>593.07999999999993</v>
          </cell>
          <cell r="AL249">
            <v>3393.08</v>
          </cell>
          <cell r="AM249">
            <v>850</v>
          </cell>
          <cell r="AN249">
            <v>4243.08</v>
          </cell>
          <cell r="AO249">
            <v>1000</v>
          </cell>
          <cell r="AP249">
            <v>5243.08</v>
          </cell>
          <cell r="AQ249">
            <v>1000</v>
          </cell>
          <cell r="AR249">
            <v>6243.08</v>
          </cell>
          <cell r="AS249">
            <v>1000</v>
          </cell>
          <cell r="AT249">
            <v>7243.08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</row>
        <row r="250">
          <cell r="A250" t="str">
            <v>6-2106</v>
          </cell>
          <cell r="B250" t="str">
            <v>Car Allowance Leased Executive</v>
          </cell>
          <cell r="C250">
            <v>6</v>
          </cell>
          <cell r="D250">
            <v>2106</v>
          </cell>
          <cell r="F250">
            <v>0</v>
          </cell>
          <cell r="H250">
            <v>0</v>
          </cell>
          <cell r="I250">
            <v>0</v>
          </cell>
          <cell r="J250">
            <v>0</v>
          </cell>
          <cell r="L250">
            <v>0</v>
          </cell>
          <cell r="N250">
            <v>0</v>
          </cell>
          <cell r="O250">
            <v>245.7</v>
          </cell>
          <cell r="P250">
            <v>245.7</v>
          </cell>
          <cell r="Q250">
            <v>1211.01</v>
          </cell>
          <cell r="R250">
            <v>1456.71</v>
          </cell>
          <cell r="S250">
            <v>4502.2</v>
          </cell>
          <cell r="T250">
            <v>5958.91</v>
          </cell>
          <cell r="U250">
            <v>6036.8099999999995</v>
          </cell>
          <cell r="V250">
            <v>11995.72</v>
          </cell>
          <cell r="W250">
            <v>4167.59</v>
          </cell>
          <cell r="X250">
            <v>16163.31</v>
          </cell>
          <cell r="Y250">
            <v>2115.1800000000021</v>
          </cell>
          <cell r="Z250">
            <v>18278.490000000002</v>
          </cell>
          <cell r="AA250">
            <v>4463.5099999999984</v>
          </cell>
          <cell r="AB250">
            <v>22742</v>
          </cell>
          <cell r="AC250">
            <v>1489.27</v>
          </cell>
          <cell r="AD250">
            <v>1489.27</v>
          </cell>
          <cell r="AE250">
            <v>1489.27</v>
          </cell>
          <cell r="AF250">
            <v>2978.54</v>
          </cell>
          <cell r="AG250">
            <v>1489.2700000000004</v>
          </cell>
          <cell r="AH250">
            <v>4467.8100000000004</v>
          </cell>
          <cell r="AI250">
            <v>1489.2699999999995</v>
          </cell>
          <cell r="AJ250">
            <v>5957.08</v>
          </cell>
          <cell r="AK250">
            <v>1481.33</v>
          </cell>
          <cell r="AL250">
            <v>7438.41</v>
          </cell>
          <cell r="AM250">
            <v>839.01000000000022</v>
          </cell>
          <cell r="AN250">
            <v>8277.42</v>
          </cell>
          <cell r="AO250">
            <v>839.01000000000022</v>
          </cell>
          <cell r="AP250">
            <v>9116.43</v>
          </cell>
          <cell r="AQ250">
            <v>839.01000000000022</v>
          </cell>
          <cell r="AR250">
            <v>9955.44</v>
          </cell>
          <cell r="AS250">
            <v>5673.49</v>
          </cell>
          <cell r="AT250">
            <v>15628.93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</row>
        <row r="251">
          <cell r="A251" t="str">
            <v>6-2117</v>
          </cell>
          <cell r="B251" t="str">
            <v>Consulting Expenses Executive</v>
          </cell>
          <cell r="C251">
            <v>6</v>
          </cell>
          <cell r="D251">
            <v>2117</v>
          </cell>
          <cell r="F251">
            <v>0</v>
          </cell>
          <cell r="H251">
            <v>0</v>
          </cell>
          <cell r="I251">
            <v>0</v>
          </cell>
          <cell r="J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</row>
        <row r="252">
          <cell r="A252" t="str">
            <v>6-2118</v>
          </cell>
          <cell r="B252" t="str">
            <v>Employee Recruiting Executive</v>
          </cell>
          <cell r="C252">
            <v>6</v>
          </cell>
          <cell r="D252">
            <v>2118</v>
          </cell>
          <cell r="F252">
            <v>0</v>
          </cell>
          <cell r="H252">
            <v>0</v>
          </cell>
          <cell r="I252">
            <v>0</v>
          </cell>
          <cell r="J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</row>
        <row r="253">
          <cell r="A253" t="str">
            <v>6-2119</v>
          </cell>
          <cell r="B253" t="str">
            <v>Other Compensation Executive</v>
          </cell>
          <cell r="C253">
            <v>6</v>
          </cell>
          <cell r="D253">
            <v>2119</v>
          </cell>
          <cell r="F253">
            <v>0</v>
          </cell>
          <cell r="H253">
            <v>0</v>
          </cell>
          <cell r="I253">
            <v>0</v>
          </cell>
          <cell r="J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</row>
        <row r="254">
          <cell r="A254" t="str">
            <v>6-2123</v>
          </cell>
          <cell r="B254" t="str">
            <v>Company Benefits Executive</v>
          </cell>
          <cell r="C254">
            <v>6</v>
          </cell>
          <cell r="D254">
            <v>2123</v>
          </cell>
          <cell r="F254">
            <v>0</v>
          </cell>
          <cell r="H254">
            <v>0</v>
          </cell>
          <cell r="I254">
            <v>0</v>
          </cell>
          <cell r="J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589.70000000000005</v>
          </cell>
          <cell r="AD254">
            <v>589.70000000000005</v>
          </cell>
          <cell r="AE254">
            <v>134.16999999999996</v>
          </cell>
          <cell r="AF254">
            <v>723.87</v>
          </cell>
          <cell r="AG254">
            <v>136.37</v>
          </cell>
          <cell r="AH254">
            <v>860.24</v>
          </cell>
          <cell r="AI254">
            <v>153.13</v>
          </cell>
          <cell r="AJ254">
            <v>1013.37</v>
          </cell>
          <cell r="AK254">
            <v>152.7600000000001</v>
          </cell>
          <cell r="AL254">
            <v>1166.1300000000001</v>
          </cell>
          <cell r="AM254">
            <v>141.09999999999991</v>
          </cell>
          <cell r="AN254">
            <v>1307.23</v>
          </cell>
          <cell r="AO254">
            <v>142.84999999999991</v>
          </cell>
          <cell r="AP254">
            <v>1450.08</v>
          </cell>
          <cell r="AQ254">
            <v>127.03999999999996</v>
          </cell>
          <cell r="AR254">
            <v>1577.12</v>
          </cell>
          <cell r="AS254">
            <v>119.83000000000015</v>
          </cell>
          <cell r="AT254">
            <v>1696.95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</row>
        <row r="255">
          <cell r="A255" t="str">
            <v>6-2125</v>
          </cell>
          <cell r="B255" t="str">
            <v>Govt UK Pension Executive</v>
          </cell>
          <cell r="C255">
            <v>6</v>
          </cell>
          <cell r="D255">
            <v>2125</v>
          </cell>
          <cell r="F255">
            <v>0</v>
          </cell>
          <cell r="H255">
            <v>0</v>
          </cell>
          <cell r="I255">
            <v>4255.74</v>
          </cell>
          <cell r="J255">
            <v>4255.74</v>
          </cell>
          <cell r="L255">
            <v>0</v>
          </cell>
          <cell r="N255">
            <v>0</v>
          </cell>
          <cell r="O255">
            <v>2148.7800000000007</v>
          </cell>
          <cell r="P255">
            <v>6404.52</v>
          </cell>
          <cell r="Q255">
            <v>600</v>
          </cell>
          <cell r="R255">
            <v>7004.52</v>
          </cell>
          <cell r="S255">
            <v>752.80999999999949</v>
          </cell>
          <cell r="T255">
            <v>7757.33</v>
          </cell>
          <cell r="U255">
            <v>600</v>
          </cell>
          <cell r="V255">
            <v>8357.33</v>
          </cell>
          <cell r="W255">
            <v>600</v>
          </cell>
          <cell r="X255">
            <v>8957.33</v>
          </cell>
          <cell r="Y255">
            <v>1469.4400000000005</v>
          </cell>
          <cell r="Z255">
            <v>10426.77</v>
          </cell>
          <cell r="AA255">
            <v>600.22999999999956</v>
          </cell>
          <cell r="AB255">
            <v>11027</v>
          </cell>
          <cell r="AC255">
            <v>600</v>
          </cell>
          <cell r="AD255">
            <v>600</v>
          </cell>
          <cell r="AE255">
            <v>-1800</v>
          </cell>
          <cell r="AF255">
            <v>-1200</v>
          </cell>
          <cell r="AG255">
            <v>3223.09</v>
          </cell>
          <cell r="AH255">
            <v>2023.09</v>
          </cell>
          <cell r="AI255">
            <v>600.00000000000023</v>
          </cell>
          <cell r="AJ255">
            <v>2623.09</v>
          </cell>
          <cell r="AK255">
            <v>600</v>
          </cell>
          <cell r="AL255">
            <v>3223.09</v>
          </cell>
          <cell r="AM255">
            <v>600</v>
          </cell>
          <cell r="AN255">
            <v>3823.09</v>
          </cell>
          <cell r="AO255">
            <v>600</v>
          </cell>
          <cell r="AP255">
            <v>4423.09</v>
          </cell>
          <cell r="AQ255">
            <v>600</v>
          </cell>
          <cell r="AR255">
            <v>5023.09</v>
          </cell>
          <cell r="AS255">
            <v>600</v>
          </cell>
          <cell r="AT255">
            <v>5623.09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</row>
        <row r="256">
          <cell r="A256" t="str">
            <v>6-2127</v>
          </cell>
          <cell r="B256" t="str">
            <v>Employers N.I. Contr. Exec.</v>
          </cell>
          <cell r="C256">
            <v>6</v>
          </cell>
          <cell r="D256">
            <v>2127</v>
          </cell>
          <cell r="F256">
            <v>0</v>
          </cell>
          <cell r="H256">
            <v>0</v>
          </cell>
          <cell r="I256">
            <v>8420.5499999999993</v>
          </cell>
          <cell r="J256">
            <v>8420.5499999999993</v>
          </cell>
          <cell r="L256">
            <v>0</v>
          </cell>
          <cell r="N256">
            <v>0</v>
          </cell>
          <cell r="O256">
            <v>4376.7000000000007</v>
          </cell>
          <cell r="P256">
            <v>12797.25</v>
          </cell>
          <cell r="Q256">
            <v>1228.3199999999997</v>
          </cell>
          <cell r="R256">
            <v>14025.57</v>
          </cell>
          <cell r="S256">
            <v>1531.5200000000004</v>
          </cell>
          <cell r="T256">
            <v>15557.09</v>
          </cell>
          <cell r="U256">
            <v>1217.1699999999983</v>
          </cell>
          <cell r="V256">
            <v>16774.259999999998</v>
          </cell>
          <cell r="W256">
            <v>1217.1700000000019</v>
          </cell>
          <cell r="X256">
            <v>17991.43</v>
          </cell>
          <cell r="Y256">
            <v>2927.0600000000013</v>
          </cell>
          <cell r="Z256">
            <v>20918.490000000002</v>
          </cell>
          <cell r="AA256">
            <v>1583.5099999999984</v>
          </cell>
          <cell r="AB256">
            <v>22502</v>
          </cell>
          <cell r="AC256">
            <v>1217.17</v>
          </cell>
          <cell r="AD256">
            <v>1217.17</v>
          </cell>
          <cell r="AE256">
            <v>-4002.48</v>
          </cell>
          <cell r="AF256">
            <v>-2785.31</v>
          </cell>
          <cell r="AG256">
            <v>6375.92</v>
          </cell>
          <cell r="AH256">
            <v>3590.61</v>
          </cell>
          <cell r="AI256">
            <v>1217.1699999999996</v>
          </cell>
          <cell r="AJ256">
            <v>4807.78</v>
          </cell>
          <cell r="AK256">
            <v>1204.5500000000002</v>
          </cell>
          <cell r="AL256">
            <v>6012.33</v>
          </cell>
          <cell r="AM256">
            <v>1691</v>
          </cell>
          <cell r="AN256">
            <v>7703.33</v>
          </cell>
          <cell r="AO256">
            <v>1252.5699999999997</v>
          </cell>
          <cell r="AP256">
            <v>8955.9</v>
          </cell>
          <cell r="AQ256">
            <v>1253.1599999999999</v>
          </cell>
          <cell r="AR256">
            <v>10209.06</v>
          </cell>
          <cell r="AS256">
            <v>817.28000000000065</v>
          </cell>
          <cell r="AT256">
            <v>11026.34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</row>
        <row r="257">
          <cell r="A257" t="str">
            <v>6-2130</v>
          </cell>
          <cell r="B257" t="str">
            <v>Air Travel Executive</v>
          </cell>
          <cell r="C257">
            <v>6</v>
          </cell>
          <cell r="D257">
            <v>2130</v>
          </cell>
          <cell r="F257">
            <v>0</v>
          </cell>
          <cell r="H257">
            <v>0</v>
          </cell>
          <cell r="I257">
            <v>3769.1</v>
          </cell>
          <cell r="J257">
            <v>3769.1</v>
          </cell>
          <cell r="L257">
            <v>0</v>
          </cell>
          <cell r="N257">
            <v>0</v>
          </cell>
          <cell r="O257">
            <v>2778.2000000000003</v>
          </cell>
          <cell r="P257">
            <v>6547.3</v>
          </cell>
          <cell r="Q257">
            <v>258.30999999999949</v>
          </cell>
          <cell r="R257">
            <v>6805.61</v>
          </cell>
          <cell r="S257">
            <v>-174.56999999999971</v>
          </cell>
          <cell r="T257">
            <v>6631.04</v>
          </cell>
          <cell r="U257">
            <v>387.69999999999982</v>
          </cell>
          <cell r="V257">
            <v>7018.74</v>
          </cell>
          <cell r="W257">
            <v>0</v>
          </cell>
          <cell r="X257">
            <v>7018.74</v>
          </cell>
          <cell r="Y257">
            <v>1274.6000000000004</v>
          </cell>
          <cell r="Z257">
            <v>8293.34</v>
          </cell>
          <cell r="AA257">
            <v>-0.34000000000014552</v>
          </cell>
          <cell r="AB257">
            <v>8293</v>
          </cell>
          <cell r="AC257">
            <v>0</v>
          </cell>
          <cell r="AD257">
            <v>0</v>
          </cell>
          <cell r="AE257">
            <v>278.5</v>
          </cell>
          <cell r="AF257">
            <v>278.5</v>
          </cell>
          <cell r="AG257">
            <v>1365.6</v>
          </cell>
          <cell r="AH257">
            <v>1644.1</v>
          </cell>
          <cell r="AI257">
            <v>2569.1</v>
          </cell>
          <cell r="AJ257">
            <v>4213.2</v>
          </cell>
          <cell r="AK257">
            <v>1000.5500000000002</v>
          </cell>
          <cell r="AL257">
            <v>5213.75</v>
          </cell>
          <cell r="AM257">
            <v>1402.8999999999996</v>
          </cell>
          <cell r="AN257">
            <v>6616.65</v>
          </cell>
          <cell r="AO257">
            <v>0</v>
          </cell>
          <cell r="AP257">
            <v>6616.65</v>
          </cell>
          <cell r="AQ257">
            <v>1545.4000000000005</v>
          </cell>
          <cell r="AR257">
            <v>8162.05</v>
          </cell>
          <cell r="AS257">
            <v>3553.13</v>
          </cell>
          <cell r="AT257">
            <v>11715.18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</row>
        <row r="258">
          <cell r="A258" t="str">
            <v>6-2131</v>
          </cell>
          <cell r="B258" t="str">
            <v>Meals out of Town Executive</v>
          </cell>
          <cell r="C258">
            <v>6</v>
          </cell>
          <cell r="D258">
            <v>2131</v>
          </cell>
          <cell r="F258">
            <v>0</v>
          </cell>
          <cell r="H258">
            <v>0</v>
          </cell>
          <cell r="I258">
            <v>46.89</v>
          </cell>
          <cell r="J258">
            <v>46.89</v>
          </cell>
          <cell r="L258">
            <v>0</v>
          </cell>
          <cell r="N258">
            <v>0</v>
          </cell>
          <cell r="O258">
            <v>450.53000000000003</v>
          </cell>
          <cell r="P258">
            <v>497.42</v>
          </cell>
          <cell r="Q258">
            <v>397.3</v>
          </cell>
          <cell r="R258">
            <v>894.72</v>
          </cell>
          <cell r="S258">
            <v>11.75</v>
          </cell>
          <cell r="T258">
            <v>906.47</v>
          </cell>
          <cell r="U258">
            <v>0</v>
          </cell>
          <cell r="V258">
            <v>906.47</v>
          </cell>
          <cell r="W258">
            <v>0</v>
          </cell>
          <cell r="X258">
            <v>906.47</v>
          </cell>
          <cell r="Y258">
            <v>16.939999999999941</v>
          </cell>
          <cell r="Z258">
            <v>923.41</v>
          </cell>
          <cell r="AA258">
            <v>-0.40999999999996817</v>
          </cell>
          <cell r="AB258">
            <v>923</v>
          </cell>
          <cell r="AC258">
            <v>0</v>
          </cell>
          <cell r="AD258">
            <v>0</v>
          </cell>
          <cell r="AE258">
            <v>75.31</v>
          </cell>
          <cell r="AF258">
            <v>75.31</v>
          </cell>
          <cell r="AG258">
            <v>0</v>
          </cell>
          <cell r="AH258">
            <v>75.31</v>
          </cell>
          <cell r="AI258">
            <v>0</v>
          </cell>
          <cell r="AJ258">
            <v>75.31</v>
          </cell>
          <cell r="AK258">
            <v>58.949999999999989</v>
          </cell>
          <cell r="AL258">
            <v>134.26</v>
          </cell>
          <cell r="AM258">
            <v>42.450000000000017</v>
          </cell>
          <cell r="AN258">
            <v>176.71</v>
          </cell>
          <cell r="AO258">
            <v>84.460000000000008</v>
          </cell>
          <cell r="AP258">
            <v>261.17</v>
          </cell>
          <cell r="AQ258">
            <v>61.449999999999989</v>
          </cell>
          <cell r="AR258">
            <v>322.62</v>
          </cell>
          <cell r="AS258">
            <v>85.699999999999989</v>
          </cell>
          <cell r="AT258">
            <v>408.32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</row>
        <row r="259">
          <cell r="A259" t="str">
            <v>6-2132</v>
          </cell>
          <cell r="B259" t="str">
            <v>Hotel Executive</v>
          </cell>
          <cell r="C259">
            <v>6</v>
          </cell>
          <cell r="D259">
            <v>2132</v>
          </cell>
          <cell r="F259">
            <v>0</v>
          </cell>
          <cell r="H259">
            <v>0</v>
          </cell>
          <cell r="I259">
            <v>702.71</v>
          </cell>
          <cell r="J259">
            <v>702.71</v>
          </cell>
          <cell r="L259">
            <v>0</v>
          </cell>
          <cell r="N259">
            <v>0</v>
          </cell>
          <cell r="O259">
            <v>765.99</v>
          </cell>
          <cell r="P259">
            <v>1468.7</v>
          </cell>
          <cell r="Q259">
            <v>1147.4999999999998</v>
          </cell>
          <cell r="R259">
            <v>2616.1999999999998</v>
          </cell>
          <cell r="S259">
            <v>-119.13999999999987</v>
          </cell>
          <cell r="T259">
            <v>2497.06</v>
          </cell>
          <cell r="U259">
            <v>435.73</v>
          </cell>
          <cell r="V259">
            <v>2932.79</v>
          </cell>
          <cell r="W259">
            <v>98.889999999999873</v>
          </cell>
          <cell r="X259">
            <v>3031.68</v>
          </cell>
          <cell r="Y259">
            <v>60.400000000000091</v>
          </cell>
          <cell r="Z259">
            <v>3092.08</v>
          </cell>
          <cell r="AA259">
            <v>370.92000000000007</v>
          </cell>
          <cell r="AB259">
            <v>3463</v>
          </cell>
          <cell r="AC259">
            <v>0</v>
          </cell>
          <cell r="AD259">
            <v>0</v>
          </cell>
          <cell r="AE259">
            <v>1804.93</v>
          </cell>
          <cell r="AF259">
            <v>1804.93</v>
          </cell>
          <cell r="AG259">
            <v>151.59999999999991</v>
          </cell>
          <cell r="AH259">
            <v>1956.53</v>
          </cell>
          <cell r="AI259">
            <v>1078.2900000000002</v>
          </cell>
          <cell r="AJ259">
            <v>3034.82</v>
          </cell>
          <cell r="AK259">
            <v>0</v>
          </cell>
          <cell r="AL259">
            <v>3034.82</v>
          </cell>
          <cell r="AM259">
            <v>256.15999999999985</v>
          </cell>
          <cell r="AN259">
            <v>3290.98</v>
          </cell>
          <cell r="AO259">
            <v>17.019999999999982</v>
          </cell>
          <cell r="AP259">
            <v>3308</v>
          </cell>
          <cell r="AQ259">
            <v>257.57000000000016</v>
          </cell>
          <cell r="AR259">
            <v>3565.57</v>
          </cell>
          <cell r="AS259">
            <v>523.88999999999987</v>
          </cell>
          <cell r="AT259">
            <v>4089.46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</row>
        <row r="260">
          <cell r="A260" t="str">
            <v>6-2133</v>
          </cell>
          <cell r="B260" t="str">
            <v>OOT Car Rental Executive</v>
          </cell>
          <cell r="C260">
            <v>6</v>
          </cell>
          <cell r="D260">
            <v>2133</v>
          </cell>
          <cell r="F260">
            <v>0</v>
          </cell>
          <cell r="H260">
            <v>0</v>
          </cell>
          <cell r="I260">
            <v>0</v>
          </cell>
          <cell r="J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1831.97</v>
          </cell>
          <cell r="R260">
            <v>1831.97</v>
          </cell>
          <cell r="S260">
            <v>1592.89</v>
          </cell>
          <cell r="T260">
            <v>3424.86</v>
          </cell>
          <cell r="U260">
            <v>1499.9999999999995</v>
          </cell>
          <cell r="V260">
            <v>4924.8599999999997</v>
          </cell>
          <cell r="W260">
            <v>1753</v>
          </cell>
          <cell r="X260">
            <v>6677.86</v>
          </cell>
          <cell r="Y260">
            <v>1500</v>
          </cell>
          <cell r="Z260">
            <v>8177.86</v>
          </cell>
          <cell r="AA260">
            <v>1953.1400000000003</v>
          </cell>
          <cell r="AB260">
            <v>10131</v>
          </cell>
          <cell r="AC260">
            <v>543.95000000000005</v>
          </cell>
          <cell r="AD260">
            <v>543.95000000000005</v>
          </cell>
          <cell r="AE260">
            <v>1500</v>
          </cell>
          <cell r="AF260">
            <v>2043.95</v>
          </cell>
          <cell r="AG260">
            <v>1882.39</v>
          </cell>
          <cell r="AH260">
            <v>3926.34</v>
          </cell>
          <cell r="AI260">
            <v>1769.46</v>
          </cell>
          <cell r="AJ260">
            <v>5695.8</v>
          </cell>
          <cell r="AK260">
            <v>1500</v>
          </cell>
          <cell r="AL260">
            <v>7195.8</v>
          </cell>
          <cell r="AM260">
            <v>2139.3900000000003</v>
          </cell>
          <cell r="AN260">
            <v>9335.19</v>
          </cell>
          <cell r="AO260">
            <v>1860.6099999999988</v>
          </cell>
          <cell r="AP260">
            <v>11195.8</v>
          </cell>
          <cell r="AQ260">
            <v>1000</v>
          </cell>
          <cell r="AR260">
            <v>12195.8</v>
          </cell>
          <cell r="AS260">
            <v>1000</v>
          </cell>
          <cell r="AT260">
            <v>13195.8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</row>
        <row r="261">
          <cell r="A261" t="str">
            <v>6-2134</v>
          </cell>
          <cell r="B261" t="str">
            <v>OOT Taxi Parking &amp; Gas Executi</v>
          </cell>
          <cell r="C261">
            <v>6</v>
          </cell>
          <cell r="D261">
            <v>2134</v>
          </cell>
          <cell r="F261">
            <v>0</v>
          </cell>
          <cell r="H261">
            <v>0</v>
          </cell>
          <cell r="I261">
            <v>2251.31</v>
          </cell>
          <cell r="J261">
            <v>2251.31</v>
          </cell>
          <cell r="L261">
            <v>0</v>
          </cell>
          <cell r="N261">
            <v>0</v>
          </cell>
          <cell r="O261">
            <v>1363.58</v>
          </cell>
          <cell r="P261">
            <v>3614.89</v>
          </cell>
          <cell r="Q261">
            <v>431.24000000000024</v>
          </cell>
          <cell r="R261">
            <v>4046.13</v>
          </cell>
          <cell r="S261">
            <v>379.4399999999996</v>
          </cell>
          <cell r="T261">
            <v>4425.57</v>
          </cell>
          <cell r="U261">
            <v>367.22000000000025</v>
          </cell>
          <cell r="V261">
            <v>4792.79</v>
          </cell>
          <cell r="W261">
            <v>236.73000000000047</v>
          </cell>
          <cell r="X261">
            <v>5029.5200000000004</v>
          </cell>
          <cell r="Y261">
            <v>263.33999999999924</v>
          </cell>
          <cell r="Z261">
            <v>5292.86</v>
          </cell>
          <cell r="AA261">
            <v>737.14000000000033</v>
          </cell>
          <cell r="AB261">
            <v>6030</v>
          </cell>
          <cell r="AC261">
            <v>177.2</v>
          </cell>
          <cell r="AD261">
            <v>177.2</v>
          </cell>
          <cell r="AE261">
            <v>442.35999999999996</v>
          </cell>
          <cell r="AF261">
            <v>619.55999999999995</v>
          </cell>
          <cell r="AG261">
            <v>358.56000000000006</v>
          </cell>
          <cell r="AH261">
            <v>978.12</v>
          </cell>
          <cell r="AI261">
            <v>171.37</v>
          </cell>
          <cell r="AJ261">
            <v>1149.49</v>
          </cell>
          <cell r="AK261">
            <v>192.26999999999998</v>
          </cell>
          <cell r="AL261">
            <v>1341.76</v>
          </cell>
          <cell r="AM261">
            <v>175.96000000000004</v>
          </cell>
          <cell r="AN261">
            <v>1517.72</v>
          </cell>
          <cell r="AO261">
            <v>1434.1000000000001</v>
          </cell>
          <cell r="AP261">
            <v>2951.82</v>
          </cell>
          <cell r="AQ261">
            <v>310.40999999999985</v>
          </cell>
          <cell r="AR261">
            <v>3262.23</v>
          </cell>
          <cell r="AS261">
            <v>619.32000000000016</v>
          </cell>
          <cell r="AT261">
            <v>3881.55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</row>
        <row r="262">
          <cell r="A262" t="str">
            <v>6-2135</v>
          </cell>
          <cell r="B262" t="str">
            <v>Travel Out of Town Executive</v>
          </cell>
          <cell r="C262">
            <v>6</v>
          </cell>
          <cell r="D262">
            <v>2135</v>
          </cell>
          <cell r="F262">
            <v>0</v>
          </cell>
          <cell r="H262">
            <v>0</v>
          </cell>
          <cell r="I262">
            <v>311.2</v>
          </cell>
          <cell r="J262">
            <v>311.2</v>
          </cell>
          <cell r="L262">
            <v>0</v>
          </cell>
          <cell r="N262">
            <v>0</v>
          </cell>
          <cell r="O262">
            <v>835.54</v>
          </cell>
          <cell r="P262">
            <v>1146.74</v>
          </cell>
          <cell r="Q262">
            <v>611.54999999999995</v>
          </cell>
          <cell r="R262">
            <v>1758.29</v>
          </cell>
          <cell r="S262">
            <v>67.5</v>
          </cell>
          <cell r="T262">
            <v>1825.79</v>
          </cell>
          <cell r="U262">
            <v>0</v>
          </cell>
          <cell r="V262">
            <v>1825.79</v>
          </cell>
          <cell r="W262">
            <v>0</v>
          </cell>
          <cell r="X262">
            <v>1825.79</v>
          </cell>
          <cell r="Y262">
            <v>47.130000000000109</v>
          </cell>
          <cell r="Z262">
            <v>1872.92</v>
          </cell>
          <cell r="AA262">
            <v>8.0799999999999272</v>
          </cell>
          <cell r="AB262">
            <v>1881</v>
          </cell>
          <cell r="AC262">
            <v>0</v>
          </cell>
          <cell r="AD262">
            <v>0</v>
          </cell>
          <cell r="AE262">
            <v>223.99</v>
          </cell>
          <cell r="AF262">
            <v>223.99</v>
          </cell>
          <cell r="AG262">
            <v>37.5</v>
          </cell>
          <cell r="AH262">
            <v>261.49</v>
          </cell>
          <cell r="AI262">
            <v>24.399999999999977</v>
          </cell>
          <cell r="AJ262">
            <v>285.89</v>
          </cell>
          <cell r="AK262">
            <v>0</v>
          </cell>
          <cell r="AL262">
            <v>285.89</v>
          </cell>
          <cell r="AM262">
            <v>0</v>
          </cell>
          <cell r="AN262">
            <v>285.89</v>
          </cell>
          <cell r="AO262">
            <v>26.900000000000034</v>
          </cell>
          <cell r="AP262">
            <v>312.79000000000002</v>
          </cell>
          <cell r="AQ262">
            <v>0</v>
          </cell>
          <cell r="AR262">
            <v>312.79000000000002</v>
          </cell>
          <cell r="AS262">
            <v>48.120000000000005</v>
          </cell>
          <cell r="AT262">
            <v>360.91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</row>
        <row r="263">
          <cell r="A263" t="str">
            <v>6-2136</v>
          </cell>
          <cell r="B263" t="str">
            <v>Customer Rel out of Town Exec.</v>
          </cell>
          <cell r="C263">
            <v>6</v>
          </cell>
          <cell r="D263">
            <v>2136</v>
          </cell>
          <cell r="F263">
            <v>0</v>
          </cell>
          <cell r="H263">
            <v>0</v>
          </cell>
          <cell r="I263">
            <v>1401.89</v>
          </cell>
          <cell r="J263">
            <v>1401.89</v>
          </cell>
          <cell r="L263">
            <v>0</v>
          </cell>
          <cell r="N263">
            <v>0</v>
          </cell>
          <cell r="O263">
            <v>2397.3599999999997</v>
          </cell>
          <cell r="P263">
            <v>3799.25</v>
          </cell>
          <cell r="Q263">
            <v>203.57000000000016</v>
          </cell>
          <cell r="R263">
            <v>4002.82</v>
          </cell>
          <cell r="S263">
            <v>535.79999999999973</v>
          </cell>
          <cell r="T263">
            <v>4538.62</v>
          </cell>
          <cell r="U263">
            <v>52</v>
          </cell>
          <cell r="V263">
            <v>4590.62</v>
          </cell>
          <cell r="W263">
            <v>0</v>
          </cell>
          <cell r="X263">
            <v>4590.62</v>
          </cell>
          <cell r="Y263">
            <v>34.900000000000546</v>
          </cell>
          <cell r="Z263">
            <v>4625.5200000000004</v>
          </cell>
          <cell r="AA263">
            <v>196.47999999999956</v>
          </cell>
          <cell r="AB263">
            <v>4822</v>
          </cell>
          <cell r="AC263">
            <v>0</v>
          </cell>
          <cell r="AD263">
            <v>0</v>
          </cell>
          <cell r="AE263">
            <v>126.1</v>
          </cell>
          <cell r="AF263">
            <v>126.1</v>
          </cell>
          <cell r="AG263">
            <v>0</v>
          </cell>
          <cell r="AH263">
            <v>126.1</v>
          </cell>
          <cell r="AI263">
            <v>210.62000000000003</v>
          </cell>
          <cell r="AJ263">
            <v>336.72</v>
          </cell>
          <cell r="AK263">
            <v>356.69999999999993</v>
          </cell>
          <cell r="AL263">
            <v>693.42</v>
          </cell>
          <cell r="AM263">
            <v>27.009999999999991</v>
          </cell>
          <cell r="AN263">
            <v>720.43</v>
          </cell>
          <cell r="AO263">
            <v>0</v>
          </cell>
          <cell r="AP263">
            <v>720.43</v>
          </cell>
          <cell r="AQ263">
            <v>0</v>
          </cell>
          <cell r="AR263">
            <v>720.43</v>
          </cell>
          <cell r="AS263">
            <v>0</v>
          </cell>
          <cell r="AT263">
            <v>720.43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</row>
        <row r="264">
          <cell r="A264" t="str">
            <v>6-2137</v>
          </cell>
          <cell r="B264" t="str">
            <v>Cust Relations in Town Exec</v>
          </cell>
          <cell r="C264">
            <v>6</v>
          </cell>
          <cell r="D264">
            <v>2137</v>
          </cell>
          <cell r="F264">
            <v>0</v>
          </cell>
          <cell r="H264">
            <v>0</v>
          </cell>
          <cell r="I264">
            <v>0</v>
          </cell>
          <cell r="J264">
            <v>0</v>
          </cell>
          <cell r="L264">
            <v>0</v>
          </cell>
          <cell r="N264">
            <v>0</v>
          </cell>
          <cell r="O264">
            <v>-630.52</v>
          </cell>
          <cell r="P264">
            <v>-630.52</v>
          </cell>
          <cell r="Q264">
            <v>0</v>
          </cell>
          <cell r="R264">
            <v>-630.52</v>
          </cell>
          <cell r="S264">
            <v>293.25</v>
          </cell>
          <cell r="T264">
            <v>-337.27</v>
          </cell>
          <cell r="U264">
            <v>187.99999999999997</v>
          </cell>
          <cell r="V264">
            <v>-149.27000000000001</v>
          </cell>
          <cell r="W264">
            <v>57.140000000000015</v>
          </cell>
          <cell r="X264">
            <v>-92.13</v>
          </cell>
          <cell r="Y264">
            <v>303.96000000000004</v>
          </cell>
          <cell r="Z264">
            <v>211.83</v>
          </cell>
          <cell r="AA264">
            <v>253.17</v>
          </cell>
          <cell r="AB264">
            <v>465</v>
          </cell>
          <cell r="AC264">
            <v>17.55</v>
          </cell>
          <cell r="AD264">
            <v>17.55</v>
          </cell>
          <cell r="AE264">
            <v>750.95</v>
          </cell>
          <cell r="AF264">
            <v>768.5</v>
          </cell>
          <cell r="AG264">
            <v>106.25</v>
          </cell>
          <cell r="AH264">
            <v>874.75</v>
          </cell>
          <cell r="AI264">
            <v>169.99</v>
          </cell>
          <cell r="AJ264">
            <v>1044.74</v>
          </cell>
          <cell r="AK264">
            <v>32</v>
          </cell>
          <cell r="AL264">
            <v>1076.74</v>
          </cell>
          <cell r="AM264">
            <v>21.599999999999909</v>
          </cell>
          <cell r="AN264">
            <v>1098.3399999999999</v>
          </cell>
          <cell r="AO264">
            <v>247.97000000000003</v>
          </cell>
          <cell r="AP264">
            <v>1346.31</v>
          </cell>
          <cell r="AQ264">
            <v>108.97000000000003</v>
          </cell>
          <cell r="AR264">
            <v>1455.28</v>
          </cell>
          <cell r="AS264">
            <v>184.60000000000014</v>
          </cell>
          <cell r="AT264">
            <v>1639.88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</row>
        <row r="265">
          <cell r="A265" t="str">
            <v>6-2140</v>
          </cell>
          <cell r="B265" t="str">
            <v>Overtime Meals Executive</v>
          </cell>
          <cell r="C265">
            <v>6</v>
          </cell>
          <cell r="D265">
            <v>2140</v>
          </cell>
          <cell r="F265">
            <v>0</v>
          </cell>
          <cell r="H265">
            <v>0</v>
          </cell>
          <cell r="I265">
            <v>0</v>
          </cell>
          <cell r="J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11.48</v>
          </cell>
          <cell r="Z265">
            <v>11.48</v>
          </cell>
          <cell r="AA265">
            <v>-0.48000000000000043</v>
          </cell>
          <cell r="AB265">
            <v>11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</row>
        <row r="266">
          <cell r="A266" t="str">
            <v>6-2141</v>
          </cell>
          <cell r="B266" t="str">
            <v>Local Car Rental Executive</v>
          </cell>
          <cell r="C266">
            <v>6</v>
          </cell>
          <cell r="D266">
            <v>2141</v>
          </cell>
          <cell r="F266">
            <v>0</v>
          </cell>
          <cell r="H266">
            <v>0</v>
          </cell>
          <cell r="I266">
            <v>0</v>
          </cell>
          <cell r="J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</row>
        <row r="267">
          <cell r="A267" t="str">
            <v>6-2142</v>
          </cell>
          <cell r="B267" t="str">
            <v>Local Parking Executive</v>
          </cell>
          <cell r="C267">
            <v>6</v>
          </cell>
          <cell r="D267">
            <v>2142</v>
          </cell>
          <cell r="F267">
            <v>0</v>
          </cell>
          <cell r="H267">
            <v>0</v>
          </cell>
          <cell r="I267">
            <v>0</v>
          </cell>
          <cell r="J267">
            <v>0</v>
          </cell>
          <cell r="L267">
            <v>0</v>
          </cell>
          <cell r="N267">
            <v>0</v>
          </cell>
          <cell r="O267">
            <v>2.5</v>
          </cell>
          <cell r="P267">
            <v>2.5</v>
          </cell>
          <cell r="Q267">
            <v>135.69999999999999</v>
          </cell>
          <cell r="R267">
            <v>138.19999999999999</v>
          </cell>
          <cell r="S267">
            <v>45</v>
          </cell>
          <cell r="T267">
            <v>183.2</v>
          </cell>
          <cell r="U267">
            <v>0</v>
          </cell>
          <cell r="V267">
            <v>183.2</v>
          </cell>
          <cell r="W267">
            <v>10.75</v>
          </cell>
          <cell r="X267">
            <v>193.95</v>
          </cell>
          <cell r="Y267">
            <v>0</v>
          </cell>
          <cell r="Z267">
            <v>193.95</v>
          </cell>
          <cell r="AA267">
            <v>5.0000000000011369E-2</v>
          </cell>
          <cell r="AB267">
            <v>194</v>
          </cell>
          <cell r="AC267">
            <v>8.5</v>
          </cell>
          <cell r="AD267">
            <v>8.5</v>
          </cell>
          <cell r="AE267">
            <v>0</v>
          </cell>
          <cell r="AF267">
            <v>8.5</v>
          </cell>
          <cell r="AG267">
            <v>0</v>
          </cell>
          <cell r="AH267">
            <v>8.5</v>
          </cell>
          <cell r="AI267">
            <v>218.65</v>
          </cell>
          <cell r="AJ267">
            <v>227.15</v>
          </cell>
          <cell r="AK267">
            <v>0</v>
          </cell>
          <cell r="AL267">
            <v>227.15</v>
          </cell>
          <cell r="AM267">
            <v>19.210000000000008</v>
          </cell>
          <cell r="AN267">
            <v>246.36</v>
          </cell>
          <cell r="AO267">
            <v>23.060000000000002</v>
          </cell>
          <cell r="AP267">
            <v>269.42</v>
          </cell>
          <cell r="AQ267">
            <v>47.949999999999989</v>
          </cell>
          <cell r="AR267">
            <v>317.37</v>
          </cell>
          <cell r="AS267">
            <v>11.060000000000002</v>
          </cell>
          <cell r="AT267">
            <v>328.43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</row>
        <row r="268">
          <cell r="A268" t="str">
            <v>6-2143</v>
          </cell>
          <cell r="B268" t="str">
            <v>Local Taxi Gas Executive</v>
          </cell>
          <cell r="C268">
            <v>6</v>
          </cell>
          <cell r="D268">
            <v>2143</v>
          </cell>
          <cell r="F268">
            <v>0</v>
          </cell>
          <cell r="H268">
            <v>0</v>
          </cell>
          <cell r="I268">
            <v>0</v>
          </cell>
          <cell r="J268">
            <v>0</v>
          </cell>
          <cell r="L268">
            <v>0</v>
          </cell>
          <cell r="N268">
            <v>0</v>
          </cell>
          <cell r="O268">
            <v>-142.4</v>
          </cell>
          <cell r="P268">
            <v>-142.4</v>
          </cell>
          <cell r="Q268">
            <v>148</v>
          </cell>
          <cell r="R268">
            <v>5.6</v>
          </cell>
          <cell r="S268">
            <v>80.490000000000009</v>
          </cell>
          <cell r="T268">
            <v>86.09</v>
          </cell>
          <cell r="U268">
            <v>0</v>
          </cell>
          <cell r="V268">
            <v>86.09</v>
          </cell>
          <cell r="W268">
            <v>28.659999999999997</v>
          </cell>
          <cell r="X268">
            <v>114.75</v>
          </cell>
          <cell r="Y268">
            <v>7</v>
          </cell>
          <cell r="Z268">
            <v>121.75</v>
          </cell>
          <cell r="AA268">
            <v>0.25</v>
          </cell>
          <cell r="AB268">
            <v>122</v>
          </cell>
          <cell r="AC268">
            <v>0</v>
          </cell>
          <cell r="AD268">
            <v>0</v>
          </cell>
          <cell r="AE268">
            <v>8</v>
          </cell>
          <cell r="AF268">
            <v>8</v>
          </cell>
          <cell r="AG268">
            <v>0</v>
          </cell>
          <cell r="AH268">
            <v>8</v>
          </cell>
          <cell r="AI268">
            <v>6.26</v>
          </cell>
          <cell r="AJ268">
            <v>14.26</v>
          </cell>
          <cell r="AK268">
            <v>0</v>
          </cell>
          <cell r="AL268">
            <v>14.26</v>
          </cell>
          <cell r="AM268">
            <v>45.7</v>
          </cell>
          <cell r="AN268">
            <v>59.96</v>
          </cell>
          <cell r="AO268">
            <v>11.999999999999993</v>
          </cell>
          <cell r="AP268">
            <v>71.959999999999994</v>
          </cell>
          <cell r="AQ268">
            <v>10</v>
          </cell>
          <cell r="AR268">
            <v>81.96</v>
          </cell>
          <cell r="AS268">
            <v>73.570000000000007</v>
          </cell>
          <cell r="AT268">
            <v>155.53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</row>
        <row r="269">
          <cell r="A269" t="str">
            <v>6-2144</v>
          </cell>
          <cell r="B269" t="str">
            <v>Local Mileage Executive</v>
          </cell>
          <cell r="C269">
            <v>6</v>
          </cell>
          <cell r="D269">
            <v>2144</v>
          </cell>
          <cell r="F269">
            <v>0</v>
          </cell>
          <cell r="H269">
            <v>0</v>
          </cell>
          <cell r="I269">
            <v>0</v>
          </cell>
          <cell r="J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</row>
        <row r="270">
          <cell r="A270" t="str">
            <v>6-2145</v>
          </cell>
          <cell r="B270" t="str">
            <v>Other motor expenses Executive</v>
          </cell>
          <cell r="C270">
            <v>6</v>
          </cell>
          <cell r="D270">
            <v>2145</v>
          </cell>
          <cell r="F270">
            <v>0</v>
          </cell>
          <cell r="H270">
            <v>0</v>
          </cell>
          <cell r="I270">
            <v>0</v>
          </cell>
          <cell r="J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2570.19</v>
          </cell>
          <cell r="T270">
            <v>2570.19</v>
          </cell>
          <cell r="U270">
            <v>337.80999999999995</v>
          </cell>
          <cell r="V270">
            <v>2908</v>
          </cell>
          <cell r="W270">
            <v>715</v>
          </cell>
          <cell r="X270">
            <v>3623</v>
          </cell>
          <cell r="Y270">
            <v>0</v>
          </cell>
          <cell r="Z270">
            <v>3623</v>
          </cell>
          <cell r="AA270">
            <v>204</v>
          </cell>
          <cell r="AB270">
            <v>3827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5</v>
          </cell>
          <cell r="AR270">
            <v>5</v>
          </cell>
          <cell r="AS270">
            <v>25</v>
          </cell>
          <cell r="AT270">
            <v>30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</row>
        <row r="271">
          <cell r="A271" t="str">
            <v>6-2146</v>
          </cell>
          <cell r="B271" t="str">
            <v>Automobile Insurance Executive</v>
          </cell>
          <cell r="C271">
            <v>6</v>
          </cell>
          <cell r="D271">
            <v>2146</v>
          </cell>
          <cell r="F271">
            <v>0</v>
          </cell>
          <cell r="H271">
            <v>0</v>
          </cell>
          <cell r="I271">
            <v>0</v>
          </cell>
          <cell r="J271">
            <v>0</v>
          </cell>
          <cell r="L271">
            <v>0</v>
          </cell>
          <cell r="N271">
            <v>0</v>
          </cell>
          <cell r="O271">
            <v>317.98</v>
          </cell>
          <cell r="P271">
            <v>317.98</v>
          </cell>
          <cell r="Q271">
            <v>158.99</v>
          </cell>
          <cell r="R271">
            <v>476.97</v>
          </cell>
          <cell r="S271">
            <v>158.99</v>
          </cell>
          <cell r="T271">
            <v>635.96</v>
          </cell>
          <cell r="U271">
            <v>71.399999999999977</v>
          </cell>
          <cell r="V271">
            <v>707.36</v>
          </cell>
          <cell r="W271">
            <v>125.48000000000002</v>
          </cell>
          <cell r="X271">
            <v>832.84</v>
          </cell>
          <cell r="Y271">
            <v>121.13999999999999</v>
          </cell>
          <cell r="Z271">
            <v>953.98</v>
          </cell>
          <cell r="AA271">
            <v>121.01999999999998</v>
          </cell>
          <cell r="AB271">
            <v>1075</v>
          </cell>
          <cell r="AC271">
            <v>121.14</v>
          </cell>
          <cell r="AD271">
            <v>121.14</v>
          </cell>
          <cell r="AE271">
            <v>224.48000000000002</v>
          </cell>
          <cell r="AF271">
            <v>345.62</v>
          </cell>
          <cell r="AG271">
            <v>302.85000000000002</v>
          </cell>
          <cell r="AH271">
            <v>648.47</v>
          </cell>
          <cell r="AI271">
            <v>302.85000000000002</v>
          </cell>
          <cell r="AJ271">
            <v>951.32</v>
          </cell>
          <cell r="AK271">
            <v>302.85000000000002</v>
          </cell>
          <cell r="AL271">
            <v>1254.17</v>
          </cell>
          <cell r="AM271">
            <v>116.36999999999989</v>
          </cell>
          <cell r="AN271">
            <v>1370.54</v>
          </cell>
          <cell r="AO271">
            <v>116.37000000000012</v>
          </cell>
          <cell r="AP271">
            <v>1486.91</v>
          </cell>
          <cell r="AQ271">
            <v>116.36999999999989</v>
          </cell>
          <cell r="AR271">
            <v>1603.28</v>
          </cell>
          <cell r="AS271">
            <v>0</v>
          </cell>
          <cell r="AT271">
            <v>1603.28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</row>
        <row r="272">
          <cell r="A272" t="str">
            <v>6-2147</v>
          </cell>
          <cell r="B272" t="str">
            <v>Telephone &amp; Internet Exp Exec</v>
          </cell>
          <cell r="C272">
            <v>6</v>
          </cell>
          <cell r="D272">
            <v>2147</v>
          </cell>
          <cell r="F272">
            <v>0</v>
          </cell>
          <cell r="H272">
            <v>0</v>
          </cell>
          <cell r="I272">
            <v>667.64</v>
          </cell>
          <cell r="J272">
            <v>667.64</v>
          </cell>
          <cell r="L272">
            <v>0</v>
          </cell>
          <cell r="N272">
            <v>0</v>
          </cell>
          <cell r="O272">
            <v>1249.1399999999999</v>
          </cell>
          <cell r="P272">
            <v>1916.78</v>
          </cell>
          <cell r="Q272">
            <v>452.52000000000021</v>
          </cell>
          <cell r="R272">
            <v>2369.3000000000002</v>
          </cell>
          <cell r="S272">
            <v>602.27999999999975</v>
          </cell>
          <cell r="T272">
            <v>2971.58</v>
          </cell>
          <cell r="U272">
            <v>468.26000000000022</v>
          </cell>
          <cell r="V272">
            <v>3439.84</v>
          </cell>
          <cell r="W272">
            <v>250.55999999999995</v>
          </cell>
          <cell r="X272">
            <v>3690.4</v>
          </cell>
          <cell r="Y272">
            <v>417.32999999999947</v>
          </cell>
          <cell r="Z272">
            <v>4107.7299999999996</v>
          </cell>
          <cell r="AA272">
            <v>373.27000000000044</v>
          </cell>
          <cell r="AB272">
            <v>4481</v>
          </cell>
          <cell r="AC272">
            <v>0</v>
          </cell>
          <cell r="AD272">
            <v>0</v>
          </cell>
          <cell r="AE272">
            <v>149.26</v>
          </cell>
          <cell r="AF272">
            <v>149.26</v>
          </cell>
          <cell r="AG272">
            <v>257.13</v>
          </cell>
          <cell r="AH272">
            <v>406.39</v>
          </cell>
          <cell r="AI272">
            <v>216.86</v>
          </cell>
          <cell r="AJ272">
            <v>623.25</v>
          </cell>
          <cell r="AK272">
            <v>297.27</v>
          </cell>
          <cell r="AL272">
            <v>920.52</v>
          </cell>
          <cell r="AM272">
            <v>190.13000000000011</v>
          </cell>
          <cell r="AN272">
            <v>1110.6500000000001</v>
          </cell>
          <cell r="AO272">
            <v>46.579999999999927</v>
          </cell>
          <cell r="AP272">
            <v>1157.23</v>
          </cell>
          <cell r="AQ272">
            <v>301.16000000000008</v>
          </cell>
          <cell r="AR272">
            <v>1458.39</v>
          </cell>
          <cell r="AS272">
            <v>42.689999999999827</v>
          </cell>
          <cell r="AT272">
            <v>1501.08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</row>
        <row r="273">
          <cell r="A273" t="str">
            <v>6-2149</v>
          </cell>
          <cell r="B273" t="str">
            <v>Internal Training Executive</v>
          </cell>
          <cell r="C273">
            <v>6</v>
          </cell>
          <cell r="D273">
            <v>2149</v>
          </cell>
          <cell r="F273">
            <v>0</v>
          </cell>
          <cell r="H273">
            <v>0</v>
          </cell>
          <cell r="I273">
            <v>0</v>
          </cell>
          <cell r="J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21.74</v>
          </cell>
          <cell r="R273">
            <v>21.74</v>
          </cell>
          <cell r="S273">
            <v>0</v>
          </cell>
          <cell r="T273">
            <v>21.74</v>
          </cell>
          <cell r="U273">
            <v>0</v>
          </cell>
          <cell r="V273">
            <v>21.74</v>
          </cell>
          <cell r="W273">
            <v>0</v>
          </cell>
          <cell r="X273">
            <v>21.74</v>
          </cell>
          <cell r="Y273">
            <v>0</v>
          </cell>
          <cell r="Z273">
            <v>21.74</v>
          </cell>
          <cell r="AA273">
            <v>0.26000000000000156</v>
          </cell>
          <cell r="AB273">
            <v>22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</row>
        <row r="274">
          <cell r="A274" t="str">
            <v>6-2199</v>
          </cell>
          <cell r="B274" t="str">
            <v>Other Exec Related Exp&lt;2%</v>
          </cell>
          <cell r="C274">
            <v>6</v>
          </cell>
          <cell r="D274">
            <v>2199</v>
          </cell>
          <cell r="F274">
            <v>0</v>
          </cell>
          <cell r="H274">
            <v>0</v>
          </cell>
          <cell r="I274">
            <v>406.43</v>
          </cell>
          <cell r="J274">
            <v>406.43</v>
          </cell>
          <cell r="L274">
            <v>0</v>
          </cell>
          <cell r="N274">
            <v>0</v>
          </cell>
          <cell r="O274">
            <v>-406.43</v>
          </cell>
          <cell r="P274">
            <v>0</v>
          </cell>
          <cell r="Q274">
            <v>244.2</v>
          </cell>
          <cell r="R274">
            <v>244.2</v>
          </cell>
          <cell r="S274">
            <v>0</v>
          </cell>
          <cell r="T274">
            <v>244.2</v>
          </cell>
          <cell r="U274">
            <v>68.94</v>
          </cell>
          <cell r="V274">
            <v>313.14</v>
          </cell>
          <cell r="W274">
            <v>0</v>
          </cell>
          <cell r="X274">
            <v>313.14</v>
          </cell>
          <cell r="Y274">
            <v>0</v>
          </cell>
          <cell r="Z274">
            <v>313.14</v>
          </cell>
          <cell r="AA274">
            <v>-0.13999999999998636</v>
          </cell>
          <cell r="AB274">
            <v>313</v>
          </cell>
          <cell r="AC274">
            <v>0</v>
          </cell>
          <cell r="AD274">
            <v>0</v>
          </cell>
          <cell r="AE274">
            <v>9.69</v>
          </cell>
          <cell r="AF274">
            <v>9.69</v>
          </cell>
          <cell r="AG274">
            <v>0</v>
          </cell>
          <cell r="AH274">
            <v>9.69</v>
          </cell>
          <cell r="AI274">
            <v>0</v>
          </cell>
          <cell r="AJ274">
            <v>9.69</v>
          </cell>
          <cell r="AK274">
            <v>120.34</v>
          </cell>
          <cell r="AL274">
            <v>130.03</v>
          </cell>
          <cell r="AM274">
            <v>0</v>
          </cell>
          <cell r="AN274">
            <v>130.03</v>
          </cell>
          <cell r="AO274">
            <v>256.45000000000005</v>
          </cell>
          <cell r="AP274">
            <v>386.48</v>
          </cell>
          <cell r="AQ274">
            <v>119.63</v>
          </cell>
          <cell r="AR274">
            <v>506.11</v>
          </cell>
          <cell r="AS274">
            <v>0</v>
          </cell>
          <cell r="AT274">
            <v>506.11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</row>
        <row r="275">
          <cell r="A275" t="str">
            <v>6-2201</v>
          </cell>
          <cell r="B275" t="str">
            <v>Salaries F&amp;A</v>
          </cell>
          <cell r="C275">
            <v>6</v>
          </cell>
          <cell r="D275">
            <v>2201</v>
          </cell>
          <cell r="F275">
            <v>0</v>
          </cell>
          <cell r="H275">
            <v>0</v>
          </cell>
          <cell r="I275">
            <v>10207.52</v>
          </cell>
          <cell r="J275">
            <v>10207.52</v>
          </cell>
          <cell r="L275">
            <v>0</v>
          </cell>
          <cell r="N275">
            <v>0</v>
          </cell>
          <cell r="O275">
            <v>11248.25</v>
          </cell>
          <cell r="P275">
            <v>21455.77</v>
          </cell>
          <cell r="Q275">
            <v>3725.2700000000004</v>
          </cell>
          <cell r="R275">
            <v>25181.040000000001</v>
          </cell>
          <cell r="S275">
            <v>4291.489999999998</v>
          </cell>
          <cell r="T275">
            <v>29472.53</v>
          </cell>
          <cell r="U275">
            <v>4019.0999999999985</v>
          </cell>
          <cell r="V275">
            <v>33491.629999999997</v>
          </cell>
          <cell r="W275">
            <v>3878.7000000000044</v>
          </cell>
          <cell r="X275">
            <v>37370.33</v>
          </cell>
          <cell r="Y275">
            <v>3930</v>
          </cell>
          <cell r="Z275">
            <v>41300.33</v>
          </cell>
          <cell r="AA275">
            <v>4834.6699999999983</v>
          </cell>
          <cell r="AB275">
            <v>46135</v>
          </cell>
          <cell r="AC275">
            <v>5700.24</v>
          </cell>
          <cell r="AD275">
            <v>5700.24</v>
          </cell>
          <cell r="AE275">
            <v>11021.320000000002</v>
          </cell>
          <cell r="AF275">
            <v>16721.560000000001</v>
          </cell>
          <cell r="AG275">
            <v>10051.32</v>
          </cell>
          <cell r="AH275">
            <v>26772.880000000001</v>
          </cell>
          <cell r="AI275">
            <v>10789.569999999996</v>
          </cell>
          <cell r="AJ275">
            <v>37562.449999999997</v>
          </cell>
          <cell r="AK275">
            <v>10505.780000000006</v>
          </cell>
          <cell r="AL275">
            <v>48068.23</v>
          </cell>
          <cell r="AM275">
            <v>10138.579999999994</v>
          </cell>
          <cell r="AN275">
            <v>58206.81</v>
          </cell>
          <cell r="AO275">
            <v>10473.380000000005</v>
          </cell>
          <cell r="AP275">
            <v>68680.19</v>
          </cell>
          <cell r="AQ275">
            <v>10587.679999999993</v>
          </cell>
          <cell r="AR275">
            <v>79267.87</v>
          </cell>
          <cell r="AS275">
            <v>17007.260000000009</v>
          </cell>
          <cell r="AT275">
            <v>96275.13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</row>
        <row r="276">
          <cell r="A276" t="str">
            <v>6-2202</v>
          </cell>
          <cell r="B276" t="str">
            <v>Bonuses F&amp;A</v>
          </cell>
          <cell r="C276">
            <v>6</v>
          </cell>
          <cell r="D276">
            <v>2202</v>
          </cell>
          <cell r="F276">
            <v>0</v>
          </cell>
          <cell r="H276">
            <v>0</v>
          </cell>
          <cell r="I276">
            <v>0</v>
          </cell>
          <cell r="J276">
            <v>0</v>
          </cell>
          <cell r="L276">
            <v>0</v>
          </cell>
          <cell r="N276">
            <v>0</v>
          </cell>
          <cell r="O276">
            <v>125</v>
          </cell>
          <cell r="P276">
            <v>125</v>
          </cell>
          <cell r="Q276">
            <v>0</v>
          </cell>
          <cell r="R276">
            <v>125</v>
          </cell>
          <cell r="S276">
            <v>180.73000000000002</v>
          </cell>
          <cell r="T276">
            <v>305.73</v>
          </cell>
          <cell r="U276">
            <v>0</v>
          </cell>
          <cell r="V276">
            <v>305.73</v>
          </cell>
          <cell r="W276">
            <v>0</v>
          </cell>
          <cell r="X276">
            <v>305.73</v>
          </cell>
          <cell r="Y276">
            <v>631.76</v>
          </cell>
          <cell r="Z276">
            <v>937.49</v>
          </cell>
          <cell r="AA276">
            <v>999.51</v>
          </cell>
          <cell r="AB276">
            <v>1937</v>
          </cell>
          <cell r="AC276">
            <v>0</v>
          </cell>
          <cell r="AD276">
            <v>0</v>
          </cell>
          <cell r="AE276">
            <v>104.74</v>
          </cell>
          <cell r="AF276">
            <v>104.74</v>
          </cell>
          <cell r="AG276">
            <v>1095.73</v>
          </cell>
          <cell r="AH276">
            <v>1200.47</v>
          </cell>
          <cell r="AI276">
            <v>-1095.73</v>
          </cell>
          <cell r="AJ276">
            <v>104.74</v>
          </cell>
          <cell r="AK276">
            <v>0</v>
          </cell>
          <cell r="AL276">
            <v>104.74</v>
          </cell>
          <cell r="AM276">
            <v>5253</v>
          </cell>
          <cell r="AN276">
            <v>5357.74</v>
          </cell>
          <cell r="AO276">
            <v>1141.96</v>
          </cell>
          <cell r="AP276">
            <v>6499.7</v>
          </cell>
          <cell r="AQ276">
            <v>1068.7700000000004</v>
          </cell>
          <cell r="AR276">
            <v>7568.47</v>
          </cell>
          <cell r="AS276">
            <v>1700.7200000000003</v>
          </cell>
          <cell r="AT276">
            <v>9269.19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</row>
        <row r="277">
          <cell r="A277" t="str">
            <v>6-2203</v>
          </cell>
          <cell r="B277" t="str">
            <v>Commissions F&amp;A</v>
          </cell>
          <cell r="C277">
            <v>6</v>
          </cell>
          <cell r="D277">
            <v>2203</v>
          </cell>
          <cell r="F277">
            <v>0</v>
          </cell>
          <cell r="H277">
            <v>0</v>
          </cell>
          <cell r="I277">
            <v>0</v>
          </cell>
          <cell r="J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</row>
        <row r="278">
          <cell r="A278" t="str">
            <v>6-2204</v>
          </cell>
          <cell r="B278" t="str">
            <v>BUPA F&amp;A</v>
          </cell>
          <cell r="C278">
            <v>6</v>
          </cell>
          <cell r="D278">
            <v>2204</v>
          </cell>
          <cell r="F278">
            <v>0</v>
          </cell>
          <cell r="H278">
            <v>0</v>
          </cell>
          <cell r="I278">
            <v>460.01</v>
          </cell>
          <cell r="J278">
            <v>460.01</v>
          </cell>
          <cell r="L278">
            <v>0</v>
          </cell>
          <cell r="N278">
            <v>0</v>
          </cell>
          <cell r="O278">
            <v>787.3599999999999</v>
          </cell>
          <cell r="P278">
            <v>1247.3699999999999</v>
          </cell>
          <cell r="Q278">
            <v>178.52000000000021</v>
          </cell>
          <cell r="R278">
            <v>1425.89</v>
          </cell>
          <cell r="S278">
            <v>178.51999999999998</v>
          </cell>
          <cell r="T278">
            <v>1604.41</v>
          </cell>
          <cell r="U278">
            <v>178.51999999999998</v>
          </cell>
          <cell r="V278">
            <v>1782.93</v>
          </cell>
          <cell r="W278">
            <v>178.51</v>
          </cell>
          <cell r="X278">
            <v>1961.44</v>
          </cell>
          <cell r="Y278">
            <v>178.52999999999975</v>
          </cell>
          <cell r="Z278">
            <v>2139.9699999999998</v>
          </cell>
          <cell r="AA278">
            <v>178.0300000000002</v>
          </cell>
          <cell r="AB278">
            <v>2318</v>
          </cell>
          <cell r="AC278">
            <v>178.52</v>
          </cell>
          <cell r="AD278">
            <v>178.52</v>
          </cell>
          <cell r="AE278">
            <v>178.53</v>
          </cell>
          <cell r="AF278">
            <v>357.05</v>
          </cell>
          <cell r="AG278">
            <v>178.52000000000004</v>
          </cell>
          <cell r="AH278">
            <v>535.57000000000005</v>
          </cell>
          <cell r="AI278">
            <v>178.51999999999998</v>
          </cell>
          <cell r="AJ278">
            <v>714.09</v>
          </cell>
          <cell r="AK278">
            <v>178.51999999999998</v>
          </cell>
          <cell r="AL278">
            <v>892.61</v>
          </cell>
          <cell r="AM278">
            <v>178.5200000000001</v>
          </cell>
          <cell r="AN278">
            <v>1071.1300000000001</v>
          </cell>
          <cell r="AO278">
            <v>185.43999999999983</v>
          </cell>
          <cell r="AP278">
            <v>1256.57</v>
          </cell>
          <cell r="AQ278">
            <v>185.44000000000005</v>
          </cell>
          <cell r="AR278">
            <v>1442.01</v>
          </cell>
          <cell r="AS278">
            <v>248.83999999999992</v>
          </cell>
          <cell r="AT278">
            <v>1690.85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</row>
        <row r="279">
          <cell r="A279" t="str">
            <v>6-2205</v>
          </cell>
          <cell r="B279" t="str">
            <v>Car Allowance F&amp;A</v>
          </cell>
          <cell r="C279">
            <v>6</v>
          </cell>
          <cell r="D279">
            <v>2205</v>
          </cell>
          <cell r="F279">
            <v>0</v>
          </cell>
          <cell r="H279">
            <v>0</v>
          </cell>
          <cell r="I279">
            <v>0</v>
          </cell>
          <cell r="J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700</v>
          </cell>
          <cell r="AF279">
            <v>700</v>
          </cell>
          <cell r="AG279">
            <v>700</v>
          </cell>
          <cell r="AH279">
            <v>1400</v>
          </cell>
          <cell r="AI279">
            <v>700</v>
          </cell>
          <cell r="AJ279">
            <v>2100</v>
          </cell>
          <cell r="AK279">
            <v>700</v>
          </cell>
          <cell r="AL279">
            <v>2800</v>
          </cell>
          <cell r="AM279">
            <v>1000</v>
          </cell>
          <cell r="AN279">
            <v>3800</v>
          </cell>
          <cell r="AO279">
            <v>1000</v>
          </cell>
          <cell r="AP279">
            <v>4800</v>
          </cell>
          <cell r="AQ279">
            <v>1000</v>
          </cell>
          <cell r="AR279">
            <v>5800</v>
          </cell>
          <cell r="AS279">
            <v>2055.38</v>
          </cell>
          <cell r="AT279">
            <v>7855.38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</row>
        <row r="280">
          <cell r="A280" t="str">
            <v>6-2206</v>
          </cell>
          <cell r="B280" t="str">
            <v>Car Allowance Leased F&amp;A</v>
          </cell>
          <cell r="C280">
            <v>6</v>
          </cell>
          <cell r="D280">
            <v>2206</v>
          </cell>
          <cell r="F280">
            <v>0</v>
          </cell>
          <cell r="H280">
            <v>0</v>
          </cell>
          <cell r="I280">
            <v>0</v>
          </cell>
          <cell r="J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</row>
        <row r="281">
          <cell r="A281" t="str">
            <v>6-2217</v>
          </cell>
          <cell r="B281" t="str">
            <v>Consulting Expenses F&amp;A</v>
          </cell>
          <cell r="C281">
            <v>6</v>
          </cell>
          <cell r="D281">
            <v>2217</v>
          </cell>
          <cell r="F281">
            <v>0</v>
          </cell>
          <cell r="H281">
            <v>0</v>
          </cell>
          <cell r="I281">
            <v>1617.56</v>
          </cell>
          <cell r="J281">
            <v>1617.56</v>
          </cell>
          <cell r="L281">
            <v>0</v>
          </cell>
          <cell r="N281">
            <v>0</v>
          </cell>
          <cell r="O281">
            <v>392.6400000000001</v>
          </cell>
          <cell r="P281">
            <v>2010.2</v>
          </cell>
          <cell r="Q281">
            <v>0</v>
          </cell>
          <cell r="R281">
            <v>2010.2</v>
          </cell>
          <cell r="S281">
            <v>0</v>
          </cell>
          <cell r="T281">
            <v>2010.2</v>
          </cell>
          <cell r="U281">
            <v>181.62000000000012</v>
          </cell>
          <cell r="V281">
            <v>2191.8200000000002</v>
          </cell>
          <cell r="W281">
            <v>60.619999999999891</v>
          </cell>
          <cell r="X281">
            <v>2252.44</v>
          </cell>
          <cell r="Y281">
            <v>62.860000000000127</v>
          </cell>
          <cell r="Z281">
            <v>2315.3000000000002</v>
          </cell>
          <cell r="AA281">
            <v>-0.3000000000001819</v>
          </cell>
          <cell r="AB281">
            <v>2315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</row>
        <row r="282">
          <cell r="A282" t="str">
            <v>6-2218</v>
          </cell>
          <cell r="B282" t="str">
            <v>Employee Recruiting F&amp;A</v>
          </cell>
          <cell r="C282">
            <v>6</v>
          </cell>
          <cell r="D282">
            <v>2218</v>
          </cell>
          <cell r="F282">
            <v>0</v>
          </cell>
          <cell r="H282">
            <v>0</v>
          </cell>
          <cell r="I282">
            <v>2000</v>
          </cell>
          <cell r="J282">
            <v>2000</v>
          </cell>
          <cell r="L282">
            <v>0</v>
          </cell>
          <cell r="N282">
            <v>0</v>
          </cell>
          <cell r="O282">
            <v>0</v>
          </cell>
          <cell r="P282">
            <v>2000</v>
          </cell>
          <cell r="Q282">
            <v>0</v>
          </cell>
          <cell r="R282">
            <v>2000</v>
          </cell>
          <cell r="S282">
            <v>0</v>
          </cell>
          <cell r="T282">
            <v>2000</v>
          </cell>
          <cell r="U282">
            <v>0.24000000000000909</v>
          </cell>
          <cell r="V282">
            <v>2000.24</v>
          </cell>
          <cell r="W282">
            <v>0</v>
          </cell>
          <cell r="X282">
            <v>2000.24</v>
          </cell>
          <cell r="Y282">
            <v>0</v>
          </cell>
          <cell r="Z282">
            <v>2000.24</v>
          </cell>
          <cell r="AA282">
            <v>1013.76</v>
          </cell>
          <cell r="AB282">
            <v>3014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2579.1</v>
          </cell>
          <cell r="AH282">
            <v>2579.1</v>
          </cell>
          <cell r="AI282">
            <v>0</v>
          </cell>
          <cell r="AJ282">
            <v>2579.1</v>
          </cell>
          <cell r="AK282">
            <v>0</v>
          </cell>
          <cell r="AL282">
            <v>2579.1</v>
          </cell>
          <cell r="AM282">
            <v>0</v>
          </cell>
          <cell r="AN282">
            <v>2579.1</v>
          </cell>
          <cell r="AO282">
            <v>45</v>
          </cell>
          <cell r="AP282">
            <v>2624.1</v>
          </cell>
          <cell r="AQ282">
            <v>0</v>
          </cell>
          <cell r="AR282">
            <v>2624.1</v>
          </cell>
          <cell r="AS282">
            <v>4500</v>
          </cell>
          <cell r="AT282">
            <v>7124.1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</row>
        <row r="283">
          <cell r="A283" t="str">
            <v>6-2219</v>
          </cell>
          <cell r="B283" t="str">
            <v>Other Compensation F&amp;A</v>
          </cell>
          <cell r="C283">
            <v>6</v>
          </cell>
          <cell r="D283">
            <v>2219</v>
          </cell>
          <cell r="F283">
            <v>0</v>
          </cell>
          <cell r="H283">
            <v>0</v>
          </cell>
          <cell r="I283">
            <v>0</v>
          </cell>
          <cell r="J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</row>
        <row r="284">
          <cell r="A284" t="str">
            <v>6-2223</v>
          </cell>
          <cell r="B284" t="str">
            <v>Company Benefits F&amp;A</v>
          </cell>
          <cell r="C284">
            <v>6</v>
          </cell>
          <cell r="D284">
            <v>2223</v>
          </cell>
          <cell r="F284">
            <v>0</v>
          </cell>
          <cell r="H284">
            <v>0</v>
          </cell>
          <cell r="I284">
            <v>0</v>
          </cell>
          <cell r="J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287.12</v>
          </cell>
          <cell r="AD284">
            <v>287.12</v>
          </cell>
          <cell r="AE284">
            <v>132.40999999999997</v>
          </cell>
          <cell r="AF284">
            <v>419.53</v>
          </cell>
          <cell r="AG284">
            <v>135.69000000000005</v>
          </cell>
          <cell r="AH284">
            <v>555.22</v>
          </cell>
          <cell r="AI284">
            <v>151.63999999999999</v>
          </cell>
          <cell r="AJ284">
            <v>706.86</v>
          </cell>
          <cell r="AK284">
            <v>151.26999999999998</v>
          </cell>
          <cell r="AL284">
            <v>858.13</v>
          </cell>
          <cell r="AM284">
            <v>139.72000000000003</v>
          </cell>
          <cell r="AN284">
            <v>997.85</v>
          </cell>
          <cell r="AO284">
            <v>141.44999999999993</v>
          </cell>
          <cell r="AP284">
            <v>1139.3</v>
          </cell>
          <cell r="AQ284">
            <v>134.5</v>
          </cell>
          <cell r="AR284">
            <v>1273.8</v>
          </cell>
          <cell r="AS284">
            <v>203.79999999999995</v>
          </cell>
          <cell r="AT284">
            <v>1477.6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</row>
        <row r="285">
          <cell r="A285" t="str">
            <v>6-2225</v>
          </cell>
          <cell r="B285" t="str">
            <v>Govt Pension F&amp;A</v>
          </cell>
          <cell r="C285">
            <v>6</v>
          </cell>
          <cell r="D285">
            <v>2225</v>
          </cell>
          <cell r="F285">
            <v>0</v>
          </cell>
          <cell r="H285">
            <v>0</v>
          </cell>
          <cell r="I285">
            <v>351.69</v>
          </cell>
          <cell r="J285">
            <v>351.69</v>
          </cell>
          <cell r="L285">
            <v>0</v>
          </cell>
          <cell r="N285">
            <v>0</v>
          </cell>
          <cell r="O285">
            <v>351.69</v>
          </cell>
          <cell r="P285">
            <v>703.38</v>
          </cell>
          <cell r="Q285">
            <v>117.23000000000002</v>
          </cell>
          <cell r="R285">
            <v>820.61</v>
          </cell>
          <cell r="S285">
            <v>140.63999999999999</v>
          </cell>
          <cell r="T285">
            <v>961.25</v>
          </cell>
          <cell r="U285">
            <v>126.6400000000001</v>
          </cell>
          <cell r="V285">
            <v>1087.8900000000001</v>
          </cell>
          <cell r="W285">
            <v>126.63999999999987</v>
          </cell>
          <cell r="X285">
            <v>1214.53</v>
          </cell>
          <cell r="Y285">
            <v>126.6400000000001</v>
          </cell>
          <cell r="Z285">
            <v>1341.17</v>
          </cell>
          <cell r="AA285">
            <v>126.82999999999993</v>
          </cell>
          <cell r="AB285">
            <v>1468</v>
          </cell>
          <cell r="AC285">
            <v>126.64</v>
          </cell>
          <cell r="AD285">
            <v>126.64</v>
          </cell>
          <cell r="AE285">
            <v>285.55</v>
          </cell>
          <cell r="AF285">
            <v>412.19</v>
          </cell>
          <cell r="AG285">
            <v>567.34999999999991</v>
          </cell>
          <cell r="AH285">
            <v>979.54</v>
          </cell>
          <cell r="AI285">
            <v>293.43000000000006</v>
          </cell>
          <cell r="AJ285">
            <v>1272.97</v>
          </cell>
          <cell r="AK285">
            <v>434.13999999999987</v>
          </cell>
          <cell r="AL285">
            <v>1707.11</v>
          </cell>
          <cell r="AM285">
            <v>434.1400000000001</v>
          </cell>
          <cell r="AN285">
            <v>2141.25</v>
          </cell>
          <cell r="AO285">
            <v>434.13999999999987</v>
          </cell>
          <cell r="AP285">
            <v>2575.39</v>
          </cell>
          <cell r="AQ285">
            <v>434.14000000000033</v>
          </cell>
          <cell r="AR285">
            <v>3009.53</v>
          </cell>
          <cell r="AS285">
            <v>807.04</v>
          </cell>
          <cell r="AT285">
            <v>3816.57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</row>
        <row r="286">
          <cell r="A286" t="str">
            <v>6-2227</v>
          </cell>
          <cell r="B286" t="str">
            <v>Employers N.I. Contr F&amp;A</v>
          </cell>
          <cell r="C286">
            <v>6</v>
          </cell>
          <cell r="D286">
            <v>2227</v>
          </cell>
          <cell r="F286">
            <v>0</v>
          </cell>
          <cell r="H286">
            <v>0</v>
          </cell>
          <cell r="I286">
            <v>854.83</v>
          </cell>
          <cell r="J286">
            <v>854.83</v>
          </cell>
          <cell r="L286">
            <v>0</v>
          </cell>
          <cell r="N286">
            <v>0</v>
          </cell>
          <cell r="O286">
            <v>948.56000000000006</v>
          </cell>
          <cell r="P286">
            <v>1803.39</v>
          </cell>
          <cell r="Q286">
            <v>308.34999999999968</v>
          </cell>
          <cell r="R286">
            <v>2111.7399999999998</v>
          </cell>
          <cell r="S286">
            <v>397.25</v>
          </cell>
          <cell r="T286">
            <v>2508.9899999999998</v>
          </cell>
          <cell r="U286">
            <v>337.96000000000004</v>
          </cell>
          <cell r="V286">
            <v>2846.95</v>
          </cell>
          <cell r="W286">
            <v>321.40000000000009</v>
          </cell>
          <cell r="X286">
            <v>3168.35</v>
          </cell>
          <cell r="Y286">
            <v>402</v>
          </cell>
          <cell r="Z286">
            <v>3570.35</v>
          </cell>
          <cell r="AA286">
            <v>1803.65</v>
          </cell>
          <cell r="AB286">
            <v>5374</v>
          </cell>
          <cell r="AC286">
            <v>471.83</v>
          </cell>
          <cell r="AD286">
            <v>471.83</v>
          </cell>
          <cell r="AE286">
            <v>1048.1500000000001</v>
          </cell>
          <cell r="AF286">
            <v>1519.98</v>
          </cell>
          <cell r="AG286">
            <v>1071.6199999999999</v>
          </cell>
          <cell r="AH286">
            <v>2591.6</v>
          </cell>
          <cell r="AI286">
            <v>1053.7600000000002</v>
          </cell>
          <cell r="AJ286">
            <v>3645.36</v>
          </cell>
          <cell r="AK286">
            <v>1095.1299999999997</v>
          </cell>
          <cell r="AL286">
            <v>4740.49</v>
          </cell>
          <cell r="AM286">
            <v>1087.1999999999998</v>
          </cell>
          <cell r="AN286">
            <v>5827.69</v>
          </cell>
          <cell r="AO286">
            <v>1285.7300000000005</v>
          </cell>
          <cell r="AP286">
            <v>7113.42</v>
          </cell>
          <cell r="AQ286">
            <v>1129.9300000000003</v>
          </cell>
          <cell r="AR286">
            <v>8243.35</v>
          </cell>
          <cell r="AS286">
            <v>1602.8999999999996</v>
          </cell>
          <cell r="AT286">
            <v>9846.25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</row>
        <row r="287">
          <cell r="A287" t="str">
            <v>6-2230</v>
          </cell>
          <cell r="B287" t="str">
            <v>Air Travel F&amp;A</v>
          </cell>
          <cell r="C287">
            <v>6</v>
          </cell>
          <cell r="D287">
            <v>2230</v>
          </cell>
          <cell r="F287">
            <v>0</v>
          </cell>
          <cell r="H287">
            <v>0</v>
          </cell>
          <cell r="I287">
            <v>45</v>
          </cell>
          <cell r="J287">
            <v>45</v>
          </cell>
          <cell r="L287">
            <v>0</v>
          </cell>
          <cell r="N287">
            <v>0</v>
          </cell>
          <cell r="O287">
            <v>0</v>
          </cell>
          <cell r="P287">
            <v>45</v>
          </cell>
          <cell r="Q287">
            <v>0</v>
          </cell>
          <cell r="R287">
            <v>45</v>
          </cell>
          <cell r="S287">
            <v>389.4</v>
          </cell>
          <cell r="T287">
            <v>434.4</v>
          </cell>
          <cell r="U287">
            <v>0</v>
          </cell>
          <cell r="V287">
            <v>434.4</v>
          </cell>
          <cell r="W287">
            <v>0</v>
          </cell>
          <cell r="X287">
            <v>434.4</v>
          </cell>
          <cell r="Y287">
            <v>0</v>
          </cell>
          <cell r="Z287">
            <v>434.4</v>
          </cell>
          <cell r="AA287">
            <v>-0.39999999999997726</v>
          </cell>
          <cell r="AB287">
            <v>434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995.3</v>
          </cell>
          <cell r="AL287">
            <v>995.3</v>
          </cell>
          <cell r="AM287">
            <v>0</v>
          </cell>
          <cell r="AN287">
            <v>995.3</v>
          </cell>
          <cell r="AO287">
            <v>0</v>
          </cell>
          <cell r="AP287">
            <v>995.3</v>
          </cell>
          <cell r="AQ287">
            <v>0</v>
          </cell>
          <cell r="AR287">
            <v>995.3</v>
          </cell>
          <cell r="AS287">
            <v>0</v>
          </cell>
          <cell r="AT287">
            <v>995.3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</row>
        <row r="288">
          <cell r="A288" t="str">
            <v>6-2231</v>
          </cell>
          <cell r="B288" t="str">
            <v>Meals out of Town F&amp;A</v>
          </cell>
          <cell r="C288">
            <v>6</v>
          </cell>
          <cell r="D288">
            <v>2231</v>
          </cell>
          <cell r="F288">
            <v>0</v>
          </cell>
          <cell r="H288">
            <v>0</v>
          </cell>
          <cell r="I288">
            <v>243.02</v>
          </cell>
          <cell r="J288">
            <v>243.02</v>
          </cell>
          <cell r="L288">
            <v>0</v>
          </cell>
          <cell r="N288">
            <v>0</v>
          </cell>
          <cell r="O288">
            <v>8.9299999999999784</v>
          </cell>
          <cell r="P288">
            <v>251.95</v>
          </cell>
          <cell r="Q288">
            <v>0</v>
          </cell>
          <cell r="R288">
            <v>251.95</v>
          </cell>
          <cell r="S288">
            <v>0</v>
          </cell>
          <cell r="T288">
            <v>251.95</v>
          </cell>
          <cell r="U288">
            <v>25.480000000000018</v>
          </cell>
          <cell r="V288">
            <v>277.43</v>
          </cell>
          <cell r="W288">
            <v>0</v>
          </cell>
          <cell r="X288">
            <v>277.43</v>
          </cell>
          <cell r="Y288">
            <v>0</v>
          </cell>
          <cell r="Z288">
            <v>277.43</v>
          </cell>
          <cell r="AA288">
            <v>-0.43000000000000682</v>
          </cell>
          <cell r="AB288">
            <v>277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1.8</v>
          </cell>
          <cell r="AH288">
            <v>1.8</v>
          </cell>
          <cell r="AI288">
            <v>0</v>
          </cell>
          <cell r="AJ288">
            <v>1.8</v>
          </cell>
          <cell r="AK288">
            <v>0</v>
          </cell>
          <cell r="AL288">
            <v>1.8</v>
          </cell>
          <cell r="AM288">
            <v>15.21</v>
          </cell>
          <cell r="AN288">
            <v>17.010000000000002</v>
          </cell>
          <cell r="AO288">
            <v>55.599999999999994</v>
          </cell>
          <cell r="AP288">
            <v>72.61</v>
          </cell>
          <cell r="AQ288">
            <v>0</v>
          </cell>
          <cell r="AR288">
            <v>72.61</v>
          </cell>
          <cell r="AS288">
            <v>27.230000000000004</v>
          </cell>
          <cell r="AT288">
            <v>99.84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</row>
        <row r="289">
          <cell r="A289" t="str">
            <v>6-2232</v>
          </cell>
          <cell r="B289" t="str">
            <v>Hotel F&amp;A</v>
          </cell>
          <cell r="C289">
            <v>6</v>
          </cell>
          <cell r="D289">
            <v>2232</v>
          </cell>
          <cell r="F289">
            <v>0</v>
          </cell>
          <cell r="H289">
            <v>0</v>
          </cell>
          <cell r="I289">
            <v>815.81</v>
          </cell>
          <cell r="J289">
            <v>815.81</v>
          </cell>
          <cell r="L289">
            <v>0</v>
          </cell>
          <cell r="N289">
            <v>0</v>
          </cell>
          <cell r="O289">
            <v>0</v>
          </cell>
          <cell r="P289">
            <v>815.81</v>
          </cell>
          <cell r="Q289">
            <v>0</v>
          </cell>
          <cell r="R289">
            <v>815.81</v>
          </cell>
          <cell r="S289">
            <v>0</v>
          </cell>
          <cell r="T289">
            <v>815.81</v>
          </cell>
          <cell r="U289">
            <v>263.07000000000016</v>
          </cell>
          <cell r="V289">
            <v>1078.8800000000001</v>
          </cell>
          <cell r="W289">
            <v>0</v>
          </cell>
          <cell r="X289">
            <v>1078.8800000000001</v>
          </cell>
          <cell r="Y289">
            <v>0</v>
          </cell>
          <cell r="Z289">
            <v>1078.8800000000001</v>
          </cell>
          <cell r="AA289">
            <v>0.11999999999989086</v>
          </cell>
          <cell r="AB289">
            <v>1079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398.43</v>
          </cell>
          <cell r="AL289">
            <v>398.43</v>
          </cell>
          <cell r="AM289">
            <v>0</v>
          </cell>
          <cell r="AN289">
            <v>398.43</v>
          </cell>
          <cell r="AO289">
            <v>0</v>
          </cell>
          <cell r="AP289">
            <v>398.43</v>
          </cell>
          <cell r="AQ289">
            <v>0</v>
          </cell>
          <cell r="AR289">
            <v>398.43</v>
          </cell>
          <cell r="AS289">
            <v>0</v>
          </cell>
          <cell r="AT289">
            <v>398.43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</row>
        <row r="290">
          <cell r="A290" t="str">
            <v>6-2233</v>
          </cell>
          <cell r="B290" t="str">
            <v>OOT Car Rental F&amp;A</v>
          </cell>
          <cell r="C290">
            <v>6</v>
          </cell>
          <cell r="D290">
            <v>2233</v>
          </cell>
          <cell r="F290">
            <v>0</v>
          </cell>
          <cell r="H290">
            <v>0</v>
          </cell>
          <cell r="I290">
            <v>0</v>
          </cell>
          <cell r="J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410.2</v>
          </cell>
          <cell r="T290">
            <v>410.2</v>
          </cell>
          <cell r="U290">
            <v>0</v>
          </cell>
          <cell r="V290">
            <v>410.2</v>
          </cell>
          <cell r="W290">
            <v>0</v>
          </cell>
          <cell r="X290">
            <v>410.2</v>
          </cell>
          <cell r="Y290">
            <v>0</v>
          </cell>
          <cell r="Z290">
            <v>410.2</v>
          </cell>
          <cell r="AA290">
            <v>-0.19999999999998863</v>
          </cell>
          <cell r="AB290">
            <v>410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</row>
        <row r="291">
          <cell r="A291" t="str">
            <v>6-2234</v>
          </cell>
          <cell r="B291" t="str">
            <v>OOT Taxi Parking &amp; Gas F&amp;A</v>
          </cell>
          <cell r="C291">
            <v>6</v>
          </cell>
          <cell r="D291">
            <v>2234</v>
          </cell>
          <cell r="F291">
            <v>0</v>
          </cell>
          <cell r="H291">
            <v>0</v>
          </cell>
          <cell r="I291">
            <v>284.17</v>
          </cell>
          <cell r="J291">
            <v>284.17</v>
          </cell>
          <cell r="L291">
            <v>0</v>
          </cell>
          <cell r="N291">
            <v>0</v>
          </cell>
          <cell r="O291">
            <v>0</v>
          </cell>
          <cell r="P291">
            <v>284.17</v>
          </cell>
          <cell r="Q291">
            <v>0</v>
          </cell>
          <cell r="R291">
            <v>284.17</v>
          </cell>
          <cell r="S291">
            <v>0</v>
          </cell>
          <cell r="T291">
            <v>284.17</v>
          </cell>
          <cell r="U291">
            <v>50.229999999999961</v>
          </cell>
          <cell r="V291">
            <v>334.4</v>
          </cell>
          <cell r="W291">
            <v>0</v>
          </cell>
          <cell r="X291">
            <v>334.4</v>
          </cell>
          <cell r="Y291">
            <v>0</v>
          </cell>
          <cell r="Z291">
            <v>334.4</v>
          </cell>
          <cell r="AA291">
            <v>-0.39999999999997726</v>
          </cell>
          <cell r="AB291">
            <v>334</v>
          </cell>
          <cell r="AC291">
            <v>0</v>
          </cell>
          <cell r="AD291">
            <v>0</v>
          </cell>
          <cell r="AE291">
            <v>57.58</v>
          </cell>
          <cell r="AF291">
            <v>57.58</v>
          </cell>
          <cell r="AG291">
            <v>234.97000000000003</v>
          </cell>
          <cell r="AH291">
            <v>292.55</v>
          </cell>
          <cell r="AI291">
            <v>68.920000000000016</v>
          </cell>
          <cell r="AJ291">
            <v>361.47</v>
          </cell>
          <cell r="AK291">
            <v>180.24</v>
          </cell>
          <cell r="AL291">
            <v>541.71</v>
          </cell>
          <cell r="AM291">
            <v>73.549999999999955</v>
          </cell>
          <cell r="AN291">
            <v>615.26</v>
          </cell>
          <cell r="AO291">
            <v>110.79999999999995</v>
          </cell>
          <cell r="AP291">
            <v>726.06</v>
          </cell>
          <cell r="AQ291">
            <v>229.92000000000007</v>
          </cell>
          <cell r="AR291">
            <v>955.98</v>
          </cell>
          <cell r="AS291">
            <v>246.76</v>
          </cell>
          <cell r="AT291">
            <v>1202.74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</row>
        <row r="292">
          <cell r="A292" t="str">
            <v>6-2235</v>
          </cell>
          <cell r="B292" t="str">
            <v>Travel out of Town F&amp;A</v>
          </cell>
          <cell r="C292">
            <v>6</v>
          </cell>
          <cell r="D292">
            <v>2235</v>
          </cell>
          <cell r="F292">
            <v>0</v>
          </cell>
          <cell r="H292">
            <v>0</v>
          </cell>
          <cell r="I292">
            <v>48</v>
          </cell>
          <cell r="J292">
            <v>48</v>
          </cell>
          <cell r="L292">
            <v>0</v>
          </cell>
          <cell r="N292">
            <v>0</v>
          </cell>
          <cell r="O292">
            <v>0</v>
          </cell>
          <cell r="P292">
            <v>48</v>
          </cell>
          <cell r="Q292">
            <v>0</v>
          </cell>
          <cell r="R292">
            <v>48</v>
          </cell>
          <cell r="S292">
            <v>82.6</v>
          </cell>
          <cell r="T292">
            <v>130.6</v>
          </cell>
          <cell r="U292">
            <v>0</v>
          </cell>
          <cell r="V292">
            <v>130.6</v>
          </cell>
          <cell r="W292">
            <v>0</v>
          </cell>
          <cell r="X292">
            <v>130.6</v>
          </cell>
          <cell r="Y292">
            <v>0</v>
          </cell>
          <cell r="Z292">
            <v>130.6</v>
          </cell>
          <cell r="AA292">
            <v>0.40000000000000568</v>
          </cell>
          <cell r="AB292">
            <v>131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90.1</v>
          </cell>
          <cell r="AH292">
            <v>90.1</v>
          </cell>
          <cell r="AI292">
            <v>19.600000000000009</v>
          </cell>
          <cell r="AJ292">
            <v>109.7</v>
          </cell>
          <cell r="AK292">
            <v>9.0999999999999943</v>
          </cell>
          <cell r="AL292">
            <v>118.8</v>
          </cell>
          <cell r="AM292">
            <v>0</v>
          </cell>
          <cell r="AN292">
            <v>118.8</v>
          </cell>
          <cell r="AO292">
            <v>0</v>
          </cell>
          <cell r="AP292">
            <v>118.8</v>
          </cell>
          <cell r="AQ292">
            <v>19.000000000000014</v>
          </cell>
          <cell r="AR292">
            <v>137.80000000000001</v>
          </cell>
          <cell r="AS292">
            <v>0</v>
          </cell>
          <cell r="AT292">
            <v>137.80000000000001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</row>
        <row r="293">
          <cell r="A293" t="str">
            <v>6-2236</v>
          </cell>
          <cell r="B293" t="str">
            <v>Cust Relations out of Town F&amp;A</v>
          </cell>
          <cell r="C293">
            <v>6</v>
          </cell>
          <cell r="D293">
            <v>2236</v>
          </cell>
          <cell r="F293">
            <v>0</v>
          </cell>
          <cell r="H293">
            <v>0</v>
          </cell>
          <cell r="I293">
            <v>5.04</v>
          </cell>
          <cell r="J293">
            <v>5.04</v>
          </cell>
          <cell r="L293">
            <v>0</v>
          </cell>
          <cell r="N293">
            <v>0</v>
          </cell>
          <cell r="O293">
            <v>0</v>
          </cell>
          <cell r="P293">
            <v>5.04</v>
          </cell>
          <cell r="Q293">
            <v>0</v>
          </cell>
          <cell r="R293">
            <v>5.04</v>
          </cell>
          <cell r="S293">
            <v>0</v>
          </cell>
          <cell r="T293">
            <v>5.04</v>
          </cell>
          <cell r="U293">
            <v>0</v>
          </cell>
          <cell r="V293">
            <v>5.04</v>
          </cell>
          <cell r="W293">
            <v>0</v>
          </cell>
          <cell r="X293">
            <v>5.04</v>
          </cell>
          <cell r="Y293">
            <v>0</v>
          </cell>
          <cell r="Z293">
            <v>5.04</v>
          </cell>
          <cell r="AA293">
            <v>33.96</v>
          </cell>
          <cell r="AB293">
            <v>39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17.82</v>
          </cell>
          <cell r="AJ293">
            <v>17.82</v>
          </cell>
          <cell r="AK293">
            <v>0</v>
          </cell>
          <cell r="AL293">
            <v>17.82</v>
          </cell>
          <cell r="AM293">
            <v>0</v>
          </cell>
          <cell r="AN293">
            <v>17.82</v>
          </cell>
          <cell r="AO293">
            <v>0</v>
          </cell>
          <cell r="AP293">
            <v>17.82</v>
          </cell>
          <cell r="AQ293">
            <v>0</v>
          </cell>
          <cell r="AR293">
            <v>17.82</v>
          </cell>
          <cell r="AS293">
            <v>0</v>
          </cell>
          <cell r="AT293">
            <v>17.82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</row>
        <row r="294">
          <cell r="A294" t="str">
            <v>6-2237</v>
          </cell>
          <cell r="B294" t="str">
            <v>Cust Relations in Town F&amp;A</v>
          </cell>
          <cell r="C294">
            <v>6</v>
          </cell>
          <cell r="D294">
            <v>2237</v>
          </cell>
          <cell r="F294">
            <v>0</v>
          </cell>
          <cell r="H294">
            <v>0</v>
          </cell>
          <cell r="I294">
            <v>9.4</v>
          </cell>
          <cell r="J294">
            <v>9.4</v>
          </cell>
          <cell r="L294">
            <v>0</v>
          </cell>
          <cell r="N294">
            <v>0</v>
          </cell>
          <cell r="O294">
            <v>0</v>
          </cell>
          <cell r="P294">
            <v>9.4</v>
          </cell>
          <cell r="Q294">
            <v>16.159999999999997</v>
          </cell>
          <cell r="R294">
            <v>25.56</v>
          </cell>
          <cell r="S294">
            <v>28.19</v>
          </cell>
          <cell r="T294">
            <v>53.75</v>
          </cell>
          <cell r="U294">
            <v>20.849999999999994</v>
          </cell>
          <cell r="V294">
            <v>74.599999999999994</v>
          </cell>
          <cell r="W294">
            <v>0</v>
          </cell>
          <cell r="X294">
            <v>74.599999999999994</v>
          </cell>
          <cell r="Y294">
            <v>0</v>
          </cell>
          <cell r="Z294">
            <v>74.599999999999994</v>
          </cell>
          <cell r="AA294">
            <v>0.40000000000000568</v>
          </cell>
          <cell r="AB294">
            <v>75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13.4</v>
          </cell>
          <cell r="AH294">
            <v>13.4</v>
          </cell>
          <cell r="AI294">
            <v>110.36999999999999</v>
          </cell>
          <cell r="AJ294">
            <v>123.77</v>
          </cell>
          <cell r="AK294">
            <v>68.910000000000011</v>
          </cell>
          <cell r="AL294">
            <v>192.68</v>
          </cell>
          <cell r="AM294">
            <v>27.5</v>
          </cell>
          <cell r="AN294">
            <v>220.18</v>
          </cell>
          <cell r="AO294">
            <v>36.699999999999989</v>
          </cell>
          <cell r="AP294">
            <v>256.88</v>
          </cell>
          <cell r="AQ294">
            <v>52.759999999999991</v>
          </cell>
          <cell r="AR294">
            <v>309.64</v>
          </cell>
          <cell r="AS294">
            <v>0</v>
          </cell>
          <cell r="AT294">
            <v>309.64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</row>
        <row r="295">
          <cell r="A295" t="str">
            <v>6-2240</v>
          </cell>
          <cell r="B295" t="str">
            <v>Overtime Meals F&amp;A</v>
          </cell>
          <cell r="C295">
            <v>6</v>
          </cell>
          <cell r="D295">
            <v>2240</v>
          </cell>
          <cell r="F295">
            <v>0</v>
          </cell>
          <cell r="H295">
            <v>0</v>
          </cell>
          <cell r="I295">
            <v>0</v>
          </cell>
          <cell r="J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9.99</v>
          </cell>
          <cell r="AJ295">
            <v>9.99</v>
          </cell>
          <cell r="AK295">
            <v>0</v>
          </cell>
          <cell r="AL295">
            <v>9.99</v>
          </cell>
          <cell r="AM295">
            <v>0</v>
          </cell>
          <cell r="AN295">
            <v>9.99</v>
          </cell>
          <cell r="AO295">
            <v>0</v>
          </cell>
          <cell r="AP295">
            <v>9.99</v>
          </cell>
          <cell r="AQ295">
            <v>0</v>
          </cell>
          <cell r="AR295">
            <v>9.99</v>
          </cell>
          <cell r="AS295">
            <v>0</v>
          </cell>
          <cell r="AT295">
            <v>9.99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</row>
        <row r="296">
          <cell r="A296" t="str">
            <v>6-2241</v>
          </cell>
          <cell r="B296" t="str">
            <v>Local Car Rental F&amp;A</v>
          </cell>
          <cell r="C296">
            <v>6</v>
          </cell>
          <cell r="D296">
            <v>2241</v>
          </cell>
          <cell r="F296">
            <v>0</v>
          </cell>
          <cell r="H296">
            <v>0</v>
          </cell>
          <cell r="I296">
            <v>0</v>
          </cell>
          <cell r="J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412.32</v>
          </cell>
          <cell r="X296">
            <v>412.32</v>
          </cell>
          <cell r="Y296">
            <v>0</v>
          </cell>
          <cell r="Z296">
            <v>412.32</v>
          </cell>
          <cell r="AA296">
            <v>-0.31999999999999318</v>
          </cell>
          <cell r="AB296">
            <v>412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</row>
        <row r="297">
          <cell r="A297" t="str">
            <v>6-2242</v>
          </cell>
          <cell r="B297" t="str">
            <v>Local Parking F&amp;A</v>
          </cell>
          <cell r="C297">
            <v>6</v>
          </cell>
          <cell r="D297">
            <v>2242</v>
          </cell>
          <cell r="F297">
            <v>0</v>
          </cell>
          <cell r="H297">
            <v>0</v>
          </cell>
          <cell r="I297">
            <v>0</v>
          </cell>
          <cell r="J297">
            <v>0</v>
          </cell>
          <cell r="L297">
            <v>0</v>
          </cell>
          <cell r="N297">
            <v>0</v>
          </cell>
          <cell r="O297">
            <v>0.6</v>
          </cell>
          <cell r="P297">
            <v>0.6</v>
          </cell>
          <cell r="Q297">
            <v>0.70000000000000007</v>
          </cell>
          <cell r="R297">
            <v>1.3</v>
          </cell>
          <cell r="S297">
            <v>0</v>
          </cell>
          <cell r="T297">
            <v>1.3</v>
          </cell>
          <cell r="U297">
            <v>0</v>
          </cell>
          <cell r="V297">
            <v>1.3</v>
          </cell>
          <cell r="W297">
            <v>0</v>
          </cell>
          <cell r="X297">
            <v>1.3</v>
          </cell>
          <cell r="Y297">
            <v>0</v>
          </cell>
          <cell r="Z297">
            <v>1.3</v>
          </cell>
          <cell r="AA297">
            <v>-0.30000000000000004</v>
          </cell>
          <cell r="AB297">
            <v>1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4.53</v>
          </cell>
          <cell r="AH297">
            <v>4.53</v>
          </cell>
          <cell r="AI297">
            <v>0</v>
          </cell>
          <cell r="AJ297">
            <v>4.53</v>
          </cell>
          <cell r="AK297">
            <v>0</v>
          </cell>
          <cell r="AL297">
            <v>4.53</v>
          </cell>
          <cell r="AM297">
            <v>0</v>
          </cell>
          <cell r="AN297">
            <v>4.53</v>
          </cell>
          <cell r="AO297">
            <v>0</v>
          </cell>
          <cell r="AP297">
            <v>4.53</v>
          </cell>
          <cell r="AQ297">
            <v>0</v>
          </cell>
          <cell r="AR297">
            <v>4.53</v>
          </cell>
          <cell r="AS297">
            <v>0</v>
          </cell>
          <cell r="AT297">
            <v>4.53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</row>
        <row r="298">
          <cell r="A298" t="str">
            <v>6-2243</v>
          </cell>
          <cell r="B298" t="str">
            <v>Local Taxi &amp; Gas F&amp;A</v>
          </cell>
          <cell r="C298">
            <v>6</v>
          </cell>
          <cell r="D298">
            <v>2243</v>
          </cell>
          <cell r="F298">
            <v>0</v>
          </cell>
          <cell r="H298">
            <v>0</v>
          </cell>
          <cell r="I298">
            <v>0</v>
          </cell>
          <cell r="J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8.6</v>
          </cell>
          <cell r="AH298">
            <v>8.6</v>
          </cell>
          <cell r="AI298">
            <v>66.960000000000008</v>
          </cell>
          <cell r="AJ298">
            <v>75.56</v>
          </cell>
          <cell r="AK298">
            <v>0</v>
          </cell>
          <cell r="AL298">
            <v>75.56</v>
          </cell>
          <cell r="AM298">
            <v>0</v>
          </cell>
          <cell r="AN298">
            <v>75.56</v>
          </cell>
          <cell r="AO298">
            <v>0</v>
          </cell>
          <cell r="AP298">
            <v>75.56</v>
          </cell>
          <cell r="AQ298">
            <v>0</v>
          </cell>
          <cell r="AR298">
            <v>75.56</v>
          </cell>
          <cell r="AS298">
            <v>0</v>
          </cell>
          <cell r="AT298">
            <v>75.56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</row>
        <row r="299">
          <cell r="A299" t="str">
            <v>6-2244</v>
          </cell>
          <cell r="B299" t="str">
            <v>Local Mileage F&amp;A</v>
          </cell>
          <cell r="C299">
            <v>6</v>
          </cell>
          <cell r="D299">
            <v>2244</v>
          </cell>
          <cell r="F299">
            <v>0</v>
          </cell>
          <cell r="H299">
            <v>0</v>
          </cell>
          <cell r="I299">
            <v>143.97999999999999</v>
          </cell>
          <cell r="J299">
            <v>143.97999999999999</v>
          </cell>
          <cell r="L299">
            <v>0</v>
          </cell>
          <cell r="N299">
            <v>0</v>
          </cell>
          <cell r="O299">
            <v>0.68000000000000682</v>
          </cell>
          <cell r="P299">
            <v>144.66</v>
          </cell>
          <cell r="Q299">
            <v>0</v>
          </cell>
          <cell r="R299">
            <v>144.66</v>
          </cell>
          <cell r="S299">
            <v>4.039999999999992</v>
          </cell>
          <cell r="T299">
            <v>148.69999999999999</v>
          </cell>
          <cell r="U299">
            <v>1.7199999999999989</v>
          </cell>
          <cell r="V299">
            <v>150.41999999999999</v>
          </cell>
          <cell r="W299">
            <v>0.68000000000000682</v>
          </cell>
          <cell r="X299">
            <v>151.1</v>
          </cell>
          <cell r="Y299">
            <v>0</v>
          </cell>
          <cell r="Z299">
            <v>151.1</v>
          </cell>
          <cell r="AA299">
            <v>0.90000000000000568</v>
          </cell>
          <cell r="AB299">
            <v>152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22</v>
          </cell>
          <cell r="AH299">
            <v>22</v>
          </cell>
          <cell r="AI299">
            <v>0</v>
          </cell>
          <cell r="AJ299">
            <v>22</v>
          </cell>
          <cell r="AK299">
            <v>0</v>
          </cell>
          <cell r="AL299">
            <v>22</v>
          </cell>
          <cell r="AM299">
            <v>6.6000000000000014</v>
          </cell>
          <cell r="AN299">
            <v>28.6</v>
          </cell>
          <cell r="AO299">
            <v>139.6</v>
          </cell>
          <cell r="AP299">
            <v>168.2</v>
          </cell>
          <cell r="AQ299">
            <v>0</v>
          </cell>
          <cell r="AR299">
            <v>168.2</v>
          </cell>
          <cell r="AS299">
            <v>18.960000000000008</v>
          </cell>
          <cell r="AT299">
            <v>187.16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</row>
        <row r="300">
          <cell r="A300" t="str">
            <v>6-2245</v>
          </cell>
          <cell r="B300" t="str">
            <v>Other motor expenses F&amp;A</v>
          </cell>
          <cell r="C300">
            <v>6</v>
          </cell>
          <cell r="D300">
            <v>2245</v>
          </cell>
          <cell r="F300">
            <v>0</v>
          </cell>
          <cell r="H300">
            <v>0</v>
          </cell>
          <cell r="I300">
            <v>0</v>
          </cell>
          <cell r="J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15</v>
          </cell>
          <cell r="V300">
            <v>15</v>
          </cell>
          <cell r="W300">
            <v>0</v>
          </cell>
          <cell r="X300">
            <v>15</v>
          </cell>
          <cell r="Y300">
            <v>0</v>
          </cell>
          <cell r="Z300">
            <v>15</v>
          </cell>
          <cell r="AA300">
            <v>0</v>
          </cell>
          <cell r="AB300">
            <v>15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</row>
        <row r="301">
          <cell r="A301" t="str">
            <v>6-2246</v>
          </cell>
          <cell r="B301" t="str">
            <v>Automobile Insurance F&amp;A</v>
          </cell>
          <cell r="C301">
            <v>6</v>
          </cell>
          <cell r="D301">
            <v>2246</v>
          </cell>
          <cell r="F301">
            <v>0</v>
          </cell>
          <cell r="H301">
            <v>0</v>
          </cell>
          <cell r="I301">
            <v>0</v>
          </cell>
          <cell r="J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57.19</v>
          </cell>
          <cell r="R301">
            <v>57.19</v>
          </cell>
          <cell r="S301">
            <v>57.19</v>
          </cell>
          <cell r="T301">
            <v>114.38</v>
          </cell>
          <cell r="U301">
            <v>0</v>
          </cell>
          <cell r="V301">
            <v>114.38</v>
          </cell>
          <cell r="W301">
            <v>0</v>
          </cell>
          <cell r="X301">
            <v>114.38</v>
          </cell>
          <cell r="Y301">
            <v>0</v>
          </cell>
          <cell r="Z301">
            <v>114.38</v>
          </cell>
          <cell r="AA301">
            <v>0</v>
          </cell>
          <cell r="AB301">
            <v>114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</row>
        <row r="302">
          <cell r="A302" t="str">
            <v>6-2247</v>
          </cell>
          <cell r="B302" t="str">
            <v>Telephone &amp; Internet Exp F&amp;A</v>
          </cell>
          <cell r="C302">
            <v>6</v>
          </cell>
          <cell r="D302">
            <v>2247</v>
          </cell>
          <cell r="F302">
            <v>0</v>
          </cell>
          <cell r="H302">
            <v>0</v>
          </cell>
          <cell r="I302">
            <v>3.43</v>
          </cell>
          <cell r="J302">
            <v>3.43</v>
          </cell>
          <cell r="L302">
            <v>0</v>
          </cell>
          <cell r="N302">
            <v>0</v>
          </cell>
          <cell r="O302">
            <v>0.66999999999999948</v>
          </cell>
          <cell r="P302">
            <v>4.0999999999999996</v>
          </cell>
          <cell r="Q302">
            <v>0</v>
          </cell>
          <cell r="R302">
            <v>4.0999999999999996</v>
          </cell>
          <cell r="S302">
            <v>1.8800000000000008</v>
          </cell>
          <cell r="T302">
            <v>5.98</v>
          </cell>
          <cell r="U302">
            <v>0</v>
          </cell>
          <cell r="V302">
            <v>5.98</v>
          </cell>
          <cell r="W302">
            <v>1.1499999999999995</v>
          </cell>
          <cell r="X302">
            <v>7.13</v>
          </cell>
          <cell r="Y302">
            <v>0</v>
          </cell>
          <cell r="Z302">
            <v>7.13</v>
          </cell>
          <cell r="AA302">
            <v>0.87000000000000011</v>
          </cell>
          <cell r="AB302">
            <v>8</v>
          </cell>
          <cell r="AC302">
            <v>307.83</v>
          </cell>
          <cell r="AD302">
            <v>307.83</v>
          </cell>
          <cell r="AE302">
            <v>131.87</v>
          </cell>
          <cell r="AF302">
            <v>439.7</v>
          </cell>
          <cell r="AG302">
            <v>3.1399999999999864</v>
          </cell>
          <cell r="AH302">
            <v>442.84</v>
          </cell>
          <cell r="AI302">
            <v>0</v>
          </cell>
          <cell r="AJ302">
            <v>442.84</v>
          </cell>
          <cell r="AK302">
            <v>150.86000000000007</v>
          </cell>
          <cell r="AL302">
            <v>593.70000000000005</v>
          </cell>
          <cell r="AM302">
            <v>4.1099999999999</v>
          </cell>
          <cell r="AN302">
            <v>597.80999999999995</v>
          </cell>
          <cell r="AO302">
            <v>26.82000000000005</v>
          </cell>
          <cell r="AP302">
            <v>624.63</v>
          </cell>
          <cell r="AQ302">
            <v>-206.42000000000002</v>
          </cell>
          <cell r="AR302">
            <v>418.21</v>
          </cell>
          <cell r="AS302">
            <v>31.819999999999993</v>
          </cell>
          <cell r="AT302">
            <v>450.03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</row>
        <row r="303">
          <cell r="A303" t="str">
            <v>6-2249</v>
          </cell>
          <cell r="B303" t="str">
            <v>Internal Training F&amp;A</v>
          </cell>
          <cell r="C303">
            <v>6</v>
          </cell>
          <cell r="D303">
            <v>2249</v>
          </cell>
          <cell r="F303">
            <v>0</v>
          </cell>
          <cell r="H303">
            <v>0</v>
          </cell>
          <cell r="I303">
            <v>100</v>
          </cell>
          <cell r="J303">
            <v>100</v>
          </cell>
          <cell r="L303">
            <v>0</v>
          </cell>
          <cell r="N303">
            <v>0</v>
          </cell>
          <cell r="O303">
            <v>0</v>
          </cell>
          <cell r="P303">
            <v>100</v>
          </cell>
          <cell r="Q303">
            <v>25</v>
          </cell>
          <cell r="R303">
            <v>125</v>
          </cell>
          <cell r="S303">
            <v>0</v>
          </cell>
          <cell r="T303">
            <v>125</v>
          </cell>
          <cell r="U303">
            <v>0</v>
          </cell>
          <cell r="V303">
            <v>125</v>
          </cell>
          <cell r="W303">
            <v>0</v>
          </cell>
          <cell r="X303">
            <v>125</v>
          </cell>
          <cell r="Y303">
            <v>0</v>
          </cell>
          <cell r="Z303">
            <v>125</v>
          </cell>
          <cell r="AA303">
            <v>0</v>
          </cell>
          <cell r="AB303">
            <v>125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6440</v>
          </cell>
          <cell r="AR303">
            <v>6440</v>
          </cell>
          <cell r="AS303">
            <v>310</v>
          </cell>
          <cell r="AT303">
            <v>6750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</row>
        <row r="304">
          <cell r="A304" t="str">
            <v>6-2299</v>
          </cell>
          <cell r="B304" t="str">
            <v>Other F&amp;A Related Exp&lt;2%</v>
          </cell>
          <cell r="C304">
            <v>6</v>
          </cell>
          <cell r="D304">
            <v>2299</v>
          </cell>
          <cell r="F304">
            <v>0</v>
          </cell>
          <cell r="H304">
            <v>0</v>
          </cell>
          <cell r="I304">
            <v>4.25</v>
          </cell>
          <cell r="J304">
            <v>4.25</v>
          </cell>
          <cell r="L304">
            <v>0</v>
          </cell>
          <cell r="N304">
            <v>0</v>
          </cell>
          <cell r="O304">
            <v>0</v>
          </cell>
          <cell r="P304">
            <v>4.25</v>
          </cell>
          <cell r="Q304">
            <v>18.8</v>
          </cell>
          <cell r="R304">
            <v>23.05</v>
          </cell>
          <cell r="S304">
            <v>0</v>
          </cell>
          <cell r="T304">
            <v>23.05</v>
          </cell>
          <cell r="U304">
            <v>0</v>
          </cell>
          <cell r="V304">
            <v>23.05</v>
          </cell>
          <cell r="W304">
            <v>0</v>
          </cell>
          <cell r="X304">
            <v>23.05</v>
          </cell>
          <cell r="Y304">
            <v>26.55</v>
          </cell>
          <cell r="Z304">
            <v>49.6</v>
          </cell>
          <cell r="AA304">
            <v>9.3999999999999986</v>
          </cell>
          <cell r="AB304">
            <v>59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5</v>
          </cell>
          <cell r="AP304">
            <v>5</v>
          </cell>
          <cell r="AQ304">
            <v>0</v>
          </cell>
          <cell r="AR304">
            <v>5</v>
          </cell>
          <cell r="AS304">
            <v>11.5</v>
          </cell>
          <cell r="AT304">
            <v>16.5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</row>
        <row r="305">
          <cell r="A305" t="str">
            <v>6-2301</v>
          </cell>
          <cell r="B305" t="str">
            <v>Salaries Sales</v>
          </cell>
          <cell r="C305">
            <v>6</v>
          </cell>
          <cell r="D305">
            <v>2301</v>
          </cell>
          <cell r="F305">
            <v>0</v>
          </cell>
          <cell r="H305">
            <v>0</v>
          </cell>
          <cell r="I305">
            <v>109438.98</v>
          </cell>
          <cell r="J305">
            <v>109438.98</v>
          </cell>
          <cell r="L305">
            <v>0</v>
          </cell>
          <cell r="N305">
            <v>0</v>
          </cell>
          <cell r="O305">
            <v>137499.99</v>
          </cell>
          <cell r="P305">
            <v>246938.97</v>
          </cell>
          <cell r="Q305">
            <v>35333.410000000003</v>
          </cell>
          <cell r="R305">
            <v>282272.38</v>
          </cell>
          <cell r="S305">
            <v>30833.330000000016</v>
          </cell>
          <cell r="T305">
            <v>313105.71000000002</v>
          </cell>
          <cell r="U305">
            <v>30833.329999999958</v>
          </cell>
          <cell r="V305">
            <v>343939.04</v>
          </cell>
          <cell r="W305">
            <v>30833.330000000016</v>
          </cell>
          <cell r="X305">
            <v>374772.37</v>
          </cell>
          <cell r="Y305">
            <v>30833.330000000016</v>
          </cell>
          <cell r="Z305">
            <v>405605.7</v>
          </cell>
          <cell r="AA305">
            <v>30833.299999999988</v>
          </cell>
          <cell r="AB305">
            <v>436439</v>
          </cell>
          <cell r="AC305">
            <v>52450.080000000002</v>
          </cell>
          <cell r="AD305">
            <v>52450.080000000002</v>
          </cell>
          <cell r="AE305">
            <v>44321.619999999995</v>
          </cell>
          <cell r="AF305">
            <v>96771.7</v>
          </cell>
          <cell r="AG305">
            <v>44738.289999999994</v>
          </cell>
          <cell r="AH305">
            <v>141509.99</v>
          </cell>
          <cell r="AI305">
            <v>44596.369999999995</v>
          </cell>
          <cell r="AJ305">
            <v>186106.36</v>
          </cell>
          <cell r="AK305">
            <v>48306.44</v>
          </cell>
          <cell r="AL305">
            <v>234412.79999999999</v>
          </cell>
          <cell r="AM305">
            <v>46639.799999999988</v>
          </cell>
          <cell r="AN305">
            <v>281052.59999999998</v>
          </cell>
          <cell r="AO305">
            <v>31314.100000000035</v>
          </cell>
          <cell r="AP305">
            <v>312366.7</v>
          </cell>
          <cell r="AQ305">
            <v>31314.099999999977</v>
          </cell>
          <cell r="AR305">
            <v>343680.8</v>
          </cell>
          <cell r="AS305">
            <v>31314.100000000035</v>
          </cell>
          <cell r="AT305">
            <v>374994.9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</row>
        <row r="306">
          <cell r="A306" t="str">
            <v>6-2302</v>
          </cell>
          <cell r="B306" t="str">
            <v>Bonuses Sales</v>
          </cell>
          <cell r="C306">
            <v>6</v>
          </cell>
          <cell r="D306">
            <v>2302</v>
          </cell>
          <cell r="F306">
            <v>0</v>
          </cell>
          <cell r="H306">
            <v>0</v>
          </cell>
          <cell r="I306">
            <v>5000</v>
          </cell>
          <cell r="J306">
            <v>5000</v>
          </cell>
          <cell r="L306">
            <v>0</v>
          </cell>
          <cell r="N306">
            <v>0</v>
          </cell>
          <cell r="O306">
            <v>16238</v>
          </cell>
          <cell r="P306">
            <v>21238</v>
          </cell>
          <cell r="Q306">
            <v>3000</v>
          </cell>
          <cell r="R306">
            <v>24238</v>
          </cell>
          <cell r="S306">
            <v>2377.4399999999987</v>
          </cell>
          <cell r="T306">
            <v>26615.439999999999</v>
          </cell>
          <cell r="U306">
            <v>3000</v>
          </cell>
          <cell r="V306">
            <v>29615.439999999999</v>
          </cell>
          <cell r="W306">
            <v>3000</v>
          </cell>
          <cell r="X306">
            <v>32615.439999999999</v>
          </cell>
          <cell r="Y306">
            <v>18561.939999999999</v>
          </cell>
          <cell r="Z306">
            <v>51177.38</v>
          </cell>
          <cell r="AA306">
            <v>4999.6200000000026</v>
          </cell>
          <cell r="AB306">
            <v>56177</v>
          </cell>
          <cell r="AC306">
            <v>3000</v>
          </cell>
          <cell r="AD306">
            <v>3000</v>
          </cell>
          <cell r="AE306">
            <v>1370.5200000000004</v>
          </cell>
          <cell r="AF306">
            <v>4370.5200000000004</v>
          </cell>
          <cell r="AG306">
            <v>0</v>
          </cell>
          <cell r="AH306">
            <v>4370.5200000000004</v>
          </cell>
          <cell r="AI306">
            <v>0</v>
          </cell>
          <cell r="AJ306">
            <v>4370.5200000000004</v>
          </cell>
          <cell r="AK306">
            <v>0</v>
          </cell>
          <cell r="AL306">
            <v>4370.5200000000004</v>
          </cell>
          <cell r="AM306">
            <v>0</v>
          </cell>
          <cell r="AN306">
            <v>4370.5200000000004</v>
          </cell>
          <cell r="AO306">
            <v>0</v>
          </cell>
          <cell r="AP306">
            <v>4370.5200000000004</v>
          </cell>
          <cell r="AQ306">
            <v>0</v>
          </cell>
          <cell r="AR306">
            <v>4370.5200000000004</v>
          </cell>
          <cell r="AS306">
            <v>0</v>
          </cell>
          <cell r="AT306">
            <v>4370.5200000000004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</row>
        <row r="307">
          <cell r="A307" t="str">
            <v>6-2303</v>
          </cell>
          <cell r="B307" t="str">
            <v>Commissions Sales</v>
          </cell>
          <cell r="C307">
            <v>6</v>
          </cell>
          <cell r="D307">
            <v>2303</v>
          </cell>
          <cell r="F307">
            <v>0</v>
          </cell>
          <cell r="H307">
            <v>0</v>
          </cell>
          <cell r="I307">
            <v>-110675.4</v>
          </cell>
          <cell r="J307">
            <v>-110675.4</v>
          </cell>
          <cell r="L307">
            <v>0</v>
          </cell>
          <cell r="N307">
            <v>0</v>
          </cell>
          <cell r="O307">
            <v>-1013.9700000000012</v>
          </cell>
          <cell r="P307">
            <v>-111689.37</v>
          </cell>
          <cell r="Q307">
            <v>54703.979999999996</v>
          </cell>
          <cell r="R307">
            <v>-56985.39</v>
          </cell>
          <cell r="S307">
            <v>4875.2099999999991</v>
          </cell>
          <cell r="T307">
            <v>-52110.18</v>
          </cell>
          <cell r="U307">
            <v>0</v>
          </cell>
          <cell r="V307">
            <v>-52110.18</v>
          </cell>
          <cell r="W307">
            <v>-756.15999999999622</v>
          </cell>
          <cell r="X307">
            <v>-52866.34</v>
          </cell>
          <cell r="Y307">
            <v>0</v>
          </cell>
          <cell r="Z307">
            <v>-52866.34</v>
          </cell>
          <cell r="AA307">
            <v>22872.339999999997</v>
          </cell>
          <cell r="AB307">
            <v>-29994</v>
          </cell>
          <cell r="AC307">
            <v>0.04</v>
          </cell>
          <cell r="AD307">
            <v>0.04</v>
          </cell>
          <cell r="AE307">
            <v>0</v>
          </cell>
          <cell r="AF307">
            <v>0.04</v>
          </cell>
          <cell r="AG307">
            <v>112271.86</v>
          </cell>
          <cell r="AH307">
            <v>112271.9</v>
          </cell>
          <cell r="AI307">
            <v>15200.210000000006</v>
          </cell>
          <cell r="AJ307">
            <v>127472.11</v>
          </cell>
          <cell r="AK307">
            <v>68156.159999999989</v>
          </cell>
          <cell r="AL307">
            <v>195628.27</v>
          </cell>
          <cell r="AM307">
            <v>139690.9</v>
          </cell>
          <cell r="AN307">
            <v>335319.17</v>
          </cell>
          <cell r="AO307">
            <v>-5296.8800000000047</v>
          </cell>
          <cell r="AP307">
            <v>330022.28999999998</v>
          </cell>
          <cell r="AQ307">
            <v>35980.290000000037</v>
          </cell>
          <cell r="AR307">
            <v>366002.58</v>
          </cell>
          <cell r="AS307">
            <v>0</v>
          </cell>
          <cell r="AT307">
            <v>366002.58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</row>
        <row r="308">
          <cell r="A308" t="str">
            <v>6-2304</v>
          </cell>
          <cell r="B308" t="str">
            <v>BUPA Sales</v>
          </cell>
          <cell r="C308">
            <v>6</v>
          </cell>
          <cell r="D308">
            <v>2304</v>
          </cell>
          <cell r="F308">
            <v>0</v>
          </cell>
          <cell r="H308">
            <v>0</v>
          </cell>
          <cell r="I308">
            <v>1978.68</v>
          </cell>
          <cell r="J308">
            <v>1978.68</v>
          </cell>
          <cell r="L308">
            <v>0</v>
          </cell>
          <cell r="N308">
            <v>0</v>
          </cell>
          <cell r="O308">
            <v>3830.41</v>
          </cell>
          <cell r="P308">
            <v>5809.09</v>
          </cell>
          <cell r="Q308">
            <v>278.26000000000022</v>
          </cell>
          <cell r="R308">
            <v>6087.35</v>
          </cell>
          <cell r="S308">
            <v>-526.29</v>
          </cell>
          <cell r="T308">
            <v>5561.06</v>
          </cell>
          <cell r="U308">
            <v>649.86999999999989</v>
          </cell>
          <cell r="V308">
            <v>6210.93</v>
          </cell>
          <cell r="W308">
            <v>649.86999999999989</v>
          </cell>
          <cell r="X308">
            <v>6860.8</v>
          </cell>
          <cell r="Y308">
            <v>649.84999999999945</v>
          </cell>
          <cell r="Z308">
            <v>7510.65</v>
          </cell>
          <cell r="AA308">
            <v>1832.3500000000004</v>
          </cell>
          <cell r="AB308">
            <v>9343</v>
          </cell>
          <cell r="AC308">
            <v>496.64</v>
          </cell>
          <cell r="AD308">
            <v>496.64</v>
          </cell>
          <cell r="AE308">
            <v>496.65</v>
          </cell>
          <cell r="AF308">
            <v>993.29</v>
          </cell>
          <cell r="AG308">
            <v>496.66000000000008</v>
          </cell>
          <cell r="AH308">
            <v>1489.95</v>
          </cell>
          <cell r="AI308">
            <v>448.78</v>
          </cell>
          <cell r="AJ308">
            <v>1938.73</v>
          </cell>
          <cell r="AK308">
            <v>448.7800000000002</v>
          </cell>
          <cell r="AL308">
            <v>2387.5100000000002</v>
          </cell>
          <cell r="AM308">
            <v>592.41999999999962</v>
          </cell>
          <cell r="AN308">
            <v>2979.93</v>
          </cell>
          <cell r="AO308">
            <v>239.70000000000027</v>
          </cell>
          <cell r="AP308">
            <v>3219.63</v>
          </cell>
          <cell r="AQ308">
            <v>239.69999999999982</v>
          </cell>
          <cell r="AR308">
            <v>3459.33</v>
          </cell>
          <cell r="AS308">
            <v>221.32000000000016</v>
          </cell>
          <cell r="AT308">
            <v>3680.65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</row>
        <row r="309">
          <cell r="A309" t="str">
            <v>6-2305</v>
          </cell>
          <cell r="B309" t="str">
            <v>Car Allowance Sales</v>
          </cell>
          <cell r="C309">
            <v>6</v>
          </cell>
          <cell r="D309">
            <v>2305</v>
          </cell>
          <cell r="F309">
            <v>0</v>
          </cell>
          <cell r="H309">
            <v>0</v>
          </cell>
          <cell r="I309">
            <v>9929.23</v>
          </cell>
          <cell r="J309">
            <v>9929.23</v>
          </cell>
          <cell r="L309">
            <v>0</v>
          </cell>
          <cell r="N309">
            <v>0</v>
          </cell>
          <cell r="O309">
            <v>12600</v>
          </cell>
          <cell r="P309">
            <v>22529.23</v>
          </cell>
          <cell r="Q309">
            <v>4259.2799999999988</v>
          </cell>
          <cell r="R309">
            <v>26788.51</v>
          </cell>
          <cell r="S309">
            <v>2100</v>
          </cell>
          <cell r="T309">
            <v>28888.51</v>
          </cell>
          <cell r="U309">
            <v>2100</v>
          </cell>
          <cell r="V309">
            <v>30988.51</v>
          </cell>
          <cell r="W309">
            <v>2100.0000000000036</v>
          </cell>
          <cell r="X309">
            <v>33088.51</v>
          </cell>
          <cell r="Y309">
            <v>2100</v>
          </cell>
          <cell r="Z309">
            <v>35188.51</v>
          </cell>
          <cell r="AA309">
            <v>2100.489999999998</v>
          </cell>
          <cell r="AB309">
            <v>37289</v>
          </cell>
          <cell r="AC309">
            <v>2817.15</v>
          </cell>
          <cell r="AD309">
            <v>2817.15</v>
          </cell>
          <cell r="AE309">
            <v>2817.15</v>
          </cell>
          <cell r="AF309">
            <v>5634.3</v>
          </cell>
          <cell r="AG309">
            <v>2817.1500000000005</v>
          </cell>
          <cell r="AH309">
            <v>8451.4500000000007</v>
          </cell>
          <cell r="AI309">
            <v>700</v>
          </cell>
          <cell r="AJ309">
            <v>9151.4500000000007</v>
          </cell>
          <cell r="AK309">
            <v>700</v>
          </cell>
          <cell r="AL309">
            <v>9851.4500000000007</v>
          </cell>
          <cell r="AM309">
            <v>700</v>
          </cell>
          <cell r="AN309">
            <v>10551.45</v>
          </cell>
          <cell r="AO309">
            <v>700</v>
          </cell>
          <cell r="AP309">
            <v>11251.45</v>
          </cell>
          <cell r="AQ309">
            <v>700</v>
          </cell>
          <cell r="AR309">
            <v>11951.45</v>
          </cell>
          <cell r="AS309">
            <v>700</v>
          </cell>
          <cell r="AT309">
            <v>12651.45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</row>
        <row r="310">
          <cell r="A310" t="str">
            <v>6-2306</v>
          </cell>
          <cell r="B310" t="str">
            <v>Car Allowance Leased Sales</v>
          </cell>
          <cell r="C310">
            <v>6</v>
          </cell>
          <cell r="D310">
            <v>2306</v>
          </cell>
          <cell r="F310">
            <v>0</v>
          </cell>
          <cell r="H310">
            <v>0</v>
          </cell>
          <cell r="I310">
            <v>12810.07</v>
          </cell>
          <cell r="J310">
            <v>12810.07</v>
          </cell>
          <cell r="L310">
            <v>0</v>
          </cell>
          <cell r="N310">
            <v>0</v>
          </cell>
          <cell r="O310">
            <v>15019.670000000002</v>
          </cell>
          <cell r="P310">
            <v>27829.74</v>
          </cell>
          <cell r="Q310">
            <v>2872.59</v>
          </cell>
          <cell r="R310">
            <v>30702.33</v>
          </cell>
          <cell r="S310">
            <v>2872.5899999999965</v>
          </cell>
          <cell r="T310">
            <v>33574.92</v>
          </cell>
          <cell r="U310">
            <v>2872.5900000000038</v>
          </cell>
          <cell r="V310">
            <v>36447.51</v>
          </cell>
          <cell r="W310">
            <v>1641.2799999999988</v>
          </cell>
          <cell r="X310">
            <v>38088.79</v>
          </cell>
          <cell r="Y310">
            <v>1641.2699999999968</v>
          </cell>
          <cell r="Z310">
            <v>39730.06</v>
          </cell>
          <cell r="AA310">
            <v>1516.9400000000023</v>
          </cell>
          <cell r="AB310">
            <v>41247</v>
          </cell>
          <cell r="AC310">
            <v>2765.34</v>
          </cell>
          <cell r="AD310">
            <v>2765.34</v>
          </cell>
          <cell r="AE310">
            <v>2765.3899999999994</v>
          </cell>
          <cell r="AF310">
            <v>5530.73</v>
          </cell>
          <cell r="AG310">
            <v>2765.34</v>
          </cell>
          <cell r="AH310">
            <v>8296.07</v>
          </cell>
          <cell r="AI310">
            <v>3432.5200000000004</v>
          </cell>
          <cell r="AJ310">
            <v>11728.59</v>
          </cell>
          <cell r="AK310">
            <v>2765.34</v>
          </cell>
          <cell r="AL310">
            <v>14493.93</v>
          </cell>
          <cell r="AM310">
            <v>2010.9700000000012</v>
          </cell>
          <cell r="AN310">
            <v>16504.900000000001</v>
          </cell>
          <cell r="AO310">
            <v>2010.9699999999975</v>
          </cell>
          <cell r="AP310">
            <v>18515.87</v>
          </cell>
          <cell r="AQ310">
            <v>1360.7299999999996</v>
          </cell>
          <cell r="AR310">
            <v>19876.599999999999</v>
          </cell>
          <cell r="AS310">
            <v>2199.75</v>
          </cell>
          <cell r="AT310">
            <v>22076.35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</row>
        <row r="311">
          <cell r="A311" t="str">
            <v>6-2317</v>
          </cell>
          <cell r="B311" t="str">
            <v>Consulting Expenses Sales</v>
          </cell>
          <cell r="C311">
            <v>6</v>
          </cell>
          <cell r="D311">
            <v>2317</v>
          </cell>
          <cell r="F311">
            <v>0</v>
          </cell>
          <cell r="H311">
            <v>0</v>
          </cell>
          <cell r="I311">
            <v>0</v>
          </cell>
          <cell r="J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</row>
        <row r="312">
          <cell r="A312" t="str">
            <v>6-2318</v>
          </cell>
          <cell r="B312" t="str">
            <v>Employee Recruiting Sales</v>
          </cell>
          <cell r="C312">
            <v>6</v>
          </cell>
          <cell r="D312">
            <v>2318</v>
          </cell>
          <cell r="F312">
            <v>0</v>
          </cell>
          <cell r="H312">
            <v>0</v>
          </cell>
          <cell r="I312">
            <v>13192</v>
          </cell>
          <cell r="J312">
            <v>13192</v>
          </cell>
          <cell r="L312">
            <v>0</v>
          </cell>
          <cell r="N312">
            <v>0</v>
          </cell>
          <cell r="O312">
            <v>0</v>
          </cell>
          <cell r="P312">
            <v>13192</v>
          </cell>
          <cell r="Q312">
            <v>0</v>
          </cell>
          <cell r="R312">
            <v>13192</v>
          </cell>
          <cell r="S312">
            <v>0</v>
          </cell>
          <cell r="T312">
            <v>13192</v>
          </cell>
          <cell r="U312">
            <v>0</v>
          </cell>
          <cell r="V312">
            <v>13192</v>
          </cell>
          <cell r="W312">
            <v>0</v>
          </cell>
          <cell r="X312">
            <v>13192</v>
          </cell>
          <cell r="Y312">
            <v>0</v>
          </cell>
          <cell r="Z312">
            <v>13192</v>
          </cell>
          <cell r="AA312">
            <v>6000</v>
          </cell>
          <cell r="AB312">
            <v>19192</v>
          </cell>
          <cell r="AC312">
            <v>-0.02</v>
          </cell>
          <cell r="AD312">
            <v>-0.02</v>
          </cell>
          <cell r="AE312">
            <v>0</v>
          </cell>
          <cell r="AF312">
            <v>-0.02</v>
          </cell>
          <cell r="AG312">
            <v>0</v>
          </cell>
          <cell r="AH312">
            <v>-0.02</v>
          </cell>
          <cell r="AI312">
            <v>0</v>
          </cell>
          <cell r="AJ312">
            <v>-0.02</v>
          </cell>
          <cell r="AK312">
            <v>0</v>
          </cell>
          <cell r="AL312">
            <v>-0.02</v>
          </cell>
          <cell r="AM312">
            <v>0</v>
          </cell>
          <cell r="AN312">
            <v>-0.02</v>
          </cell>
          <cell r="AO312">
            <v>0</v>
          </cell>
          <cell r="AP312">
            <v>-0.02</v>
          </cell>
          <cell r="AQ312">
            <v>0</v>
          </cell>
          <cell r="AR312">
            <v>-0.02</v>
          </cell>
          <cell r="AS312">
            <v>0</v>
          </cell>
          <cell r="AT312">
            <v>-0.02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</row>
        <row r="313">
          <cell r="A313" t="str">
            <v>6-2319</v>
          </cell>
          <cell r="B313" t="str">
            <v>External Commissions/Fees</v>
          </cell>
          <cell r="C313">
            <v>6</v>
          </cell>
          <cell r="D313">
            <v>2319</v>
          </cell>
          <cell r="F313">
            <v>0</v>
          </cell>
          <cell r="H313">
            <v>0</v>
          </cell>
          <cell r="I313">
            <v>0</v>
          </cell>
          <cell r="J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8200</v>
          </cell>
          <cell r="R313">
            <v>8200</v>
          </cell>
          <cell r="S313">
            <v>0</v>
          </cell>
          <cell r="T313">
            <v>8200</v>
          </cell>
          <cell r="U313">
            <v>0</v>
          </cell>
          <cell r="V313">
            <v>8200</v>
          </cell>
          <cell r="W313">
            <v>0</v>
          </cell>
          <cell r="X313">
            <v>8200</v>
          </cell>
          <cell r="Y313">
            <v>0</v>
          </cell>
          <cell r="Z313">
            <v>8200</v>
          </cell>
          <cell r="AA313">
            <v>0</v>
          </cell>
          <cell r="AB313">
            <v>8200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</row>
        <row r="314">
          <cell r="A314" t="str">
            <v>6-2323</v>
          </cell>
          <cell r="B314" t="str">
            <v>Company Benefits Sales</v>
          </cell>
          <cell r="C314">
            <v>6</v>
          </cell>
          <cell r="D314">
            <v>2323</v>
          </cell>
          <cell r="F314">
            <v>0</v>
          </cell>
          <cell r="H314">
            <v>0</v>
          </cell>
          <cell r="I314">
            <v>0</v>
          </cell>
          <cell r="J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2727.35</v>
          </cell>
          <cell r="AD314">
            <v>2727.35</v>
          </cell>
          <cell r="AE314">
            <v>519.92000000000007</v>
          </cell>
          <cell r="AF314">
            <v>3247.27</v>
          </cell>
          <cell r="AG314">
            <v>545.48</v>
          </cell>
          <cell r="AH314">
            <v>3792.75</v>
          </cell>
          <cell r="AI314">
            <v>344.55000000000018</v>
          </cell>
          <cell r="AJ314">
            <v>4137.3</v>
          </cell>
          <cell r="AK314">
            <v>350.09000000000015</v>
          </cell>
          <cell r="AL314">
            <v>4487.3900000000003</v>
          </cell>
          <cell r="AM314">
            <v>323.34999999999945</v>
          </cell>
          <cell r="AN314">
            <v>4810.74</v>
          </cell>
          <cell r="AO314">
            <v>347.36000000000058</v>
          </cell>
          <cell r="AP314">
            <v>5158.1000000000004</v>
          </cell>
          <cell r="AQ314">
            <v>291.11999999999989</v>
          </cell>
          <cell r="AR314">
            <v>5449.22</v>
          </cell>
          <cell r="AS314">
            <v>274.61999999999989</v>
          </cell>
          <cell r="AT314">
            <v>5723.84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</row>
        <row r="315">
          <cell r="A315" t="str">
            <v>6-2325</v>
          </cell>
          <cell r="B315" t="str">
            <v>Govt Pension Sales</v>
          </cell>
          <cell r="C315">
            <v>6</v>
          </cell>
          <cell r="D315">
            <v>2325</v>
          </cell>
          <cell r="F315">
            <v>0</v>
          </cell>
          <cell r="H315">
            <v>0</v>
          </cell>
          <cell r="I315">
            <v>8739.5</v>
          </cell>
          <cell r="J315">
            <v>8739.5</v>
          </cell>
          <cell r="L315">
            <v>0</v>
          </cell>
          <cell r="N315">
            <v>0</v>
          </cell>
          <cell r="O315">
            <v>10066.93</v>
          </cell>
          <cell r="P315">
            <v>18806.43</v>
          </cell>
          <cell r="Q315">
            <v>2962.5200000000004</v>
          </cell>
          <cell r="R315">
            <v>21768.95</v>
          </cell>
          <cell r="S315">
            <v>2991.8099999999977</v>
          </cell>
          <cell r="T315">
            <v>24760.76</v>
          </cell>
          <cell r="U315">
            <v>2097.5800000000017</v>
          </cell>
          <cell r="V315">
            <v>26858.34</v>
          </cell>
          <cell r="W315">
            <v>3818.7700000000004</v>
          </cell>
          <cell r="X315">
            <v>30677.11</v>
          </cell>
          <cell r="Y315">
            <v>2963.7099999999991</v>
          </cell>
          <cell r="Z315">
            <v>33640.82</v>
          </cell>
          <cell r="AA315">
            <v>2030.1800000000003</v>
          </cell>
          <cell r="AB315">
            <v>35671</v>
          </cell>
          <cell r="AC315">
            <v>3042.71</v>
          </cell>
          <cell r="AD315">
            <v>3042.71</v>
          </cell>
          <cell r="AE315">
            <v>4002.7299999999996</v>
          </cell>
          <cell r="AF315">
            <v>7045.44</v>
          </cell>
          <cell r="AG315">
            <v>18129.43</v>
          </cell>
          <cell r="AH315">
            <v>25174.87</v>
          </cell>
          <cell r="AI315">
            <v>552.15000000000146</v>
          </cell>
          <cell r="AJ315">
            <v>25727.02</v>
          </cell>
          <cell r="AK315">
            <v>3108.7000000000007</v>
          </cell>
          <cell r="AL315">
            <v>28835.72</v>
          </cell>
          <cell r="AM315">
            <v>7607.5</v>
          </cell>
          <cell r="AN315">
            <v>36443.22</v>
          </cell>
          <cell r="AO315">
            <v>8340.7699999999968</v>
          </cell>
          <cell r="AP315">
            <v>44783.99</v>
          </cell>
          <cell r="AQ315">
            <v>297.33000000000175</v>
          </cell>
          <cell r="AR315">
            <v>45081.32</v>
          </cell>
          <cell r="AS315">
            <v>1698.5900000000038</v>
          </cell>
          <cell r="AT315">
            <v>46779.91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</row>
        <row r="316">
          <cell r="A316" t="str">
            <v>6-2327</v>
          </cell>
          <cell r="B316" t="str">
            <v>Employers N.I. Contr. Sales</v>
          </cell>
          <cell r="C316">
            <v>6</v>
          </cell>
          <cell r="D316">
            <v>2327</v>
          </cell>
          <cell r="F316">
            <v>0</v>
          </cell>
          <cell r="H316">
            <v>0</v>
          </cell>
          <cell r="I316">
            <v>19051.68</v>
          </cell>
          <cell r="J316">
            <v>19051.68</v>
          </cell>
          <cell r="L316">
            <v>0</v>
          </cell>
          <cell r="N316">
            <v>0</v>
          </cell>
          <cell r="O316">
            <v>20116.019999999997</v>
          </cell>
          <cell r="P316">
            <v>39167.699999999997</v>
          </cell>
          <cell r="Q316">
            <v>5001.8899999999994</v>
          </cell>
          <cell r="R316">
            <v>44169.59</v>
          </cell>
          <cell r="S316">
            <v>5913.760000000002</v>
          </cell>
          <cell r="T316">
            <v>50083.35</v>
          </cell>
          <cell r="U316">
            <v>4100.4500000000044</v>
          </cell>
          <cell r="V316">
            <v>54183.8</v>
          </cell>
          <cell r="W316">
            <v>7485.4699999999939</v>
          </cell>
          <cell r="X316">
            <v>61669.27</v>
          </cell>
          <cell r="Y316">
            <v>5803.8600000000079</v>
          </cell>
          <cell r="Z316">
            <v>67473.13</v>
          </cell>
          <cell r="AA316">
            <v>10407.869999999995</v>
          </cell>
          <cell r="AB316">
            <v>77881</v>
          </cell>
          <cell r="AC316">
            <v>5080.6899999999996</v>
          </cell>
          <cell r="AD316">
            <v>5080.6899999999996</v>
          </cell>
          <cell r="AE316">
            <v>6486.39</v>
          </cell>
          <cell r="AF316">
            <v>11567.08</v>
          </cell>
          <cell r="AG316">
            <v>13145.789999999999</v>
          </cell>
          <cell r="AH316">
            <v>24712.87</v>
          </cell>
          <cell r="AI316">
            <v>-1996.5099999999984</v>
          </cell>
          <cell r="AJ316">
            <v>22716.36</v>
          </cell>
          <cell r="AK316">
            <v>6785.7200000000012</v>
          </cell>
          <cell r="AL316">
            <v>29502.080000000002</v>
          </cell>
          <cell r="AM316">
            <v>15894</v>
          </cell>
          <cell r="AN316">
            <v>45396.08</v>
          </cell>
          <cell r="AO316">
            <v>17077.989999999998</v>
          </cell>
          <cell r="AP316">
            <v>62474.07</v>
          </cell>
          <cell r="AQ316">
            <v>6833.5199999999968</v>
          </cell>
          <cell r="AR316">
            <v>69307.59</v>
          </cell>
          <cell r="AS316">
            <v>3418.6200000000099</v>
          </cell>
          <cell r="AT316">
            <v>72726.210000000006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</row>
        <row r="317">
          <cell r="A317" t="str">
            <v>6-2330</v>
          </cell>
          <cell r="B317" t="str">
            <v>Air Travel Sales</v>
          </cell>
          <cell r="C317">
            <v>6</v>
          </cell>
          <cell r="D317">
            <v>2330</v>
          </cell>
          <cell r="F317">
            <v>0</v>
          </cell>
          <cell r="H317">
            <v>0</v>
          </cell>
          <cell r="I317">
            <v>3928.47</v>
          </cell>
          <cell r="J317">
            <v>3928.47</v>
          </cell>
          <cell r="L317">
            <v>0</v>
          </cell>
          <cell r="N317">
            <v>0</v>
          </cell>
          <cell r="O317">
            <v>3227.8800000000006</v>
          </cell>
          <cell r="P317">
            <v>7156.35</v>
          </cell>
          <cell r="Q317">
            <v>892</v>
          </cell>
          <cell r="R317">
            <v>8048.35</v>
          </cell>
          <cell r="S317">
            <v>173.89999999999964</v>
          </cell>
          <cell r="T317">
            <v>8222.25</v>
          </cell>
          <cell r="U317">
            <v>359.29999999999927</v>
          </cell>
          <cell r="V317">
            <v>8581.5499999999993</v>
          </cell>
          <cell r="W317">
            <v>292.60000000000036</v>
          </cell>
          <cell r="X317">
            <v>8874.15</v>
          </cell>
          <cell r="Y317">
            <v>563.30000000000109</v>
          </cell>
          <cell r="Z317">
            <v>9437.4500000000007</v>
          </cell>
          <cell r="AA317">
            <v>994.54999999999927</v>
          </cell>
          <cell r="AB317">
            <v>10432</v>
          </cell>
          <cell r="AC317">
            <v>270.7</v>
          </cell>
          <cell r="AD317">
            <v>270.7</v>
          </cell>
          <cell r="AE317">
            <v>2182.0100000000002</v>
          </cell>
          <cell r="AF317">
            <v>2452.71</v>
          </cell>
          <cell r="AG317">
            <v>1435.3000000000002</v>
          </cell>
          <cell r="AH317">
            <v>3888.01</v>
          </cell>
          <cell r="AI317">
            <v>352.89999999999964</v>
          </cell>
          <cell r="AJ317">
            <v>4240.91</v>
          </cell>
          <cell r="AK317">
            <v>0</v>
          </cell>
          <cell r="AL317">
            <v>4240.91</v>
          </cell>
          <cell r="AM317">
            <v>0</v>
          </cell>
          <cell r="AN317">
            <v>4240.91</v>
          </cell>
          <cell r="AO317">
            <v>0</v>
          </cell>
          <cell r="AP317">
            <v>4240.91</v>
          </cell>
          <cell r="AQ317">
            <v>0</v>
          </cell>
          <cell r="AR317">
            <v>4240.91</v>
          </cell>
          <cell r="AS317">
            <v>0</v>
          </cell>
          <cell r="AT317">
            <v>4240.91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</row>
        <row r="318">
          <cell r="A318" t="str">
            <v>6-2331</v>
          </cell>
          <cell r="B318" t="str">
            <v>Meals out of Town Sales</v>
          </cell>
          <cell r="C318">
            <v>6</v>
          </cell>
          <cell r="D318">
            <v>2331</v>
          </cell>
          <cell r="F318">
            <v>0</v>
          </cell>
          <cell r="H318">
            <v>0</v>
          </cell>
          <cell r="I318">
            <v>528.48</v>
          </cell>
          <cell r="J318">
            <v>528.48</v>
          </cell>
          <cell r="L318">
            <v>0</v>
          </cell>
          <cell r="N318">
            <v>0</v>
          </cell>
          <cell r="O318">
            <v>558.29999999999995</v>
          </cell>
          <cell r="P318">
            <v>1086.78</v>
          </cell>
          <cell r="Q318">
            <v>130.83999999999992</v>
          </cell>
          <cell r="R318">
            <v>1217.6199999999999</v>
          </cell>
          <cell r="S318">
            <v>31.290000000000191</v>
          </cell>
          <cell r="T318">
            <v>1248.9100000000001</v>
          </cell>
          <cell r="U318">
            <v>29.389999999999873</v>
          </cell>
          <cell r="V318">
            <v>1278.3</v>
          </cell>
          <cell r="W318">
            <v>74.509999999999991</v>
          </cell>
          <cell r="X318">
            <v>1352.81</v>
          </cell>
          <cell r="Y318">
            <v>29.789999999999964</v>
          </cell>
          <cell r="Z318">
            <v>1382.6</v>
          </cell>
          <cell r="AA318">
            <v>60.400000000000091</v>
          </cell>
          <cell r="AB318">
            <v>1443</v>
          </cell>
          <cell r="AC318">
            <v>22.46</v>
          </cell>
          <cell r="AD318">
            <v>22.46</v>
          </cell>
          <cell r="AE318">
            <v>95.6</v>
          </cell>
          <cell r="AF318">
            <v>118.06</v>
          </cell>
          <cell r="AG318">
            <v>95.66</v>
          </cell>
          <cell r="AH318">
            <v>213.72</v>
          </cell>
          <cell r="AI318">
            <v>50.349999999999994</v>
          </cell>
          <cell r="AJ318">
            <v>264.07</v>
          </cell>
          <cell r="AK318">
            <v>242.35000000000002</v>
          </cell>
          <cell r="AL318">
            <v>506.42</v>
          </cell>
          <cell r="AM318">
            <v>169.06</v>
          </cell>
          <cell r="AN318">
            <v>675.48</v>
          </cell>
          <cell r="AO318">
            <v>118.43999999999994</v>
          </cell>
          <cell r="AP318">
            <v>793.92</v>
          </cell>
          <cell r="AQ318">
            <v>154.63999999999999</v>
          </cell>
          <cell r="AR318">
            <v>948.56</v>
          </cell>
          <cell r="AS318">
            <v>14.25</v>
          </cell>
          <cell r="AT318">
            <v>962.81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</row>
        <row r="319">
          <cell r="A319" t="str">
            <v>6-2332</v>
          </cell>
          <cell r="B319" t="str">
            <v>Hotels Sales</v>
          </cell>
          <cell r="C319">
            <v>6</v>
          </cell>
          <cell r="D319">
            <v>2332</v>
          </cell>
          <cell r="F319">
            <v>0</v>
          </cell>
          <cell r="H319">
            <v>0</v>
          </cell>
          <cell r="I319">
            <v>1912.11</v>
          </cell>
          <cell r="J319">
            <v>1912.11</v>
          </cell>
          <cell r="L319">
            <v>0</v>
          </cell>
          <cell r="N319">
            <v>0</v>
          </cell>
          <cell r="O319">
            <v>2449.4800000000005</v>
          </cell>
          <cell r="P319">
            <v>4361.59</v>
          </cell>
          <cell r="Q319">
            <v>1347.4399999999996</v>
          </cell>
          <cell r="R319">
            <v>5709.03</v>
          </cell>
          <cell r="S319">
            <v>503.49000000000069</v>
          </cell>
          <cell r="T319">
            <v>6212.52</v>
          </cell>
          <cell r="U319">
            <v>566.75</v>
          </cell>
          <cell r="V319">
            <v>6779.27</v>
          </cell>
          <cell r="W319">
            <v>221.06999999999971</v>
          </cell>
          <cell r="X319">
            <v>7000.34</v>
          </cell>
          <cell r="Y319">
            <v>451.26000000000022</v>
          </cell>
          <cell r="Z319">
            <v>7451.6</v>
          </cell>
          <cell r="AA319">
            <v>238.39999999999964</v>
          </cell>
          <cell r="AB319">
            <v>7690</v>
          </cell>
          <cell r="AC319">
            <v>243.43</v>
          </cell>
          <cell r="AD319">
            <v>243.43</v>
          </cell>
          <cell r="AE319">
            <v>1960.8799999999999</v>
          </cell>
          <cell r="AF319">
            <v>2204.31</v>
          </cell>
          <cell r="AG319">
            <v>292.84000000000015</v>
          </cell>
          <cell r="AH319">
            <v>2497.15</v>
          </cell>
          <cell r="AI319">
            <v>339.29999999999973</v>
          </cell>
          <cell r="AJ319">
            <v>2836.45</v>
          </cell>
          <cell r="AK319">
            <v>1047.6200000000003</v>
          </cell>
          <cell r="AL319">
            <v>3884.07</v>
          </cell>
          <cell r="AM319">
            <v>610.27</v>
          </cell>
          <cell r="AN319">
            <v>4494.34</v>
          </cell>
          <cell r="AO319">
            <v>160.17000000000007</v>
          </cell>
          <cell r="AP319">
            <v>4654.51</v>
          </cell>
          <cell r="AQ319">
            <v>435.1899999999996</v>
          </cell>
          <cell r="AR319">
            <v>5089.7</v>
          </cell>
          <cell r="AS319">
            <v>613.32999999999993</v>
          </cell>
          <cell r="AT319">
            <v>5703.03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</row>
        <row r="320">
          <cell r="A320" t="str">
            <v>6-2333</v>
          </cell>
          <cell r="B320" t="str">
            <v>OOT Car Rental Sales</v>
          </cell>
          <cell r="C320">
            <v>6</v>
          </cell>
          <cell r="D320">
            <v>2333</v>
          </cell>
          <cell r="F320">
            <v>0</v>
          </cell>
          <cell r="H320">
            <v>0</v>
          </cell>
          <cell r="I320">
            <v>0</v>
          </cell>
          <cell r="J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</row>
        <row r="321">
          <cell r="A321" t="str">
            <v>6-2334</v>
          </cell>
          <cell r="B321" t="str">
            <v>OOT Taxi Parking &amp; Gas Sales</v>
          </cell>
          <cell r="C321">
            <v>6</v>
          </cell>
          <cell r="D321">
            <v>2334</v>
          </cell>
          <cell r="F321">
            <v>0</v>
          </cell>
          <cell r="H321">
            <v>0</v>
          </cell>
          <cell r="I321">
            <v>4101.34</v>
          </cell>
          <cell r="J321">
            <v>4101.34</v>
          </cell>
          <cell r="L321">
            <v>0</v>
          </cell>
          <cell r="N321">
            <v>0</v>
          </cell>
          <cell r="O321">
            <v>4496.74</v>
          </cell>
          <cell r="P321">
            <v>8598.08</v>
          </cell>
          <cell r="Q321">
            <v>455.21000000000095</v>
          </cell>
          <cell r="R321">
            <v>9053.2900000000009</v>
          </cell>
          <cell r="S321">
            <v>641.03999999999905</v>
          </cell>
          <cell r="T321">
            <v>9694.33</v>
          </cell>
          <cell r="U321">
            <v>1222.8600000000006</v>
          </cell>
          <cell r="V321">
            <v>10917.19</v>
          </cell>
          <cell r="W321">
            <v>805.22999999999956</v>
          </cell>
          <cell r="X321">
            <v>11722.42</v>
          </cell>
          <cell r="Y321">
            <v>878.20999999999913</v>
          </cell>
          <cell r="Z321">
            <v>12600.63</v>
          </cell>
          <cell r="AA321">
            <v>909.3700000000008</v>
          </cell>
          <cell r="AB321">
            <v>13510</v>
          </cell>
          <cell r="AC321">
            <v>525.77</v>
          </cell>
          <cell r="AD321">
            <v>525.77</v>
          </cell>
          <cell r="AE321">
            <v>968.90000000000009</v>
          </cell>
          <cell r="AF321">
            <v>1494.67</v>
          </cell>
          <cell r="AG321">
            <v>632.69999999999982</v>
          </cell>
          <cell r="AH321">
            <v>2127.37</v>
          </cell>
          <cell r="AI321">
            <v>898.02</v>
          </cell>
          <cell r="AJ321">
            <v>3025.39</v>
          </cell>
          <cell r="AK321">
            <v>756.38000000000011</v>
          </cell>
          <cell r="AL321">
            <v>3781.77</v>
          </cell>
          <cell r="AM321">
            <v>1198.7400000000002</v>
          </cell>
          <cell r="AN321">
            <v>4980.51</v>
          </cell>
          <cell r="AO321">
            <v>599.6899999999996</v>
          </cell>
          <cell r="AP321">
            <v>5580.2</v>
          </cell>
          <cell r="AQ321">
            <v>522.13000000000011</v>
          </cell>
          <cell r="AR321">
            <v>6102.33</v>
          </cell>
          <cell r="AS321">
            <v>252.48999999999978</v>
          </cell>
          <cell r="AT321">
            <v>6354.82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</row>
        <row r="322">
          <cell r="A322" t="str">
            <v>6-2335</v>
          </cell>
          <cell r="B322" t="str">
            <v>Travel out of Town Sales</v>
          </cell>
          <cell r="C322">
            <v>6</v>
          </cell>
          <cell r="D322">
            <v>2335</v>
          </cell>
          <cell r="F322">
            <v>0</v>
          </cell>
          <cell r="H322">
            <v>0</v>
          </cell>
          <cell r="I322">
            <v>1766.21</v>
          </cell>
          <cell r="J322">
            <v>1766.21</v>
          </cell>
          <cell r="L322">
            <v>0</v>
          </cell>
          <cell r="N322">
            <v>0</v>
          </cell>
          <cell r="O322">
            <v>3547.95</v>
          </cell>
          <cell r="P322">
            <v>5314.16</v>
          </cell>
          <cell r="Q322">
            <v>617.23000000000047</v>
          </cell>
          <cell r="R322">
            <v>5931.39</v>
          </cell>
          <cell r="S322">
            <v>1230.6499999999996</v>
          </cell>
          <cell r="T322">
            <v>7162.04</v>
          </cell>
          <cell r="U322">
            <v>711.93000000000029</v>
          </cell>
          <cell r="V322">
            <v>7873.97</v>
          </cell>
          <cell r="W322">
            <v>273.80000000000018</v>
          </cell>
          <cell r="X322">
            <v>8147.77</v>
          </cell>
          <cell r="Y322">
            <v>481.69999999999891</v>
          </cell>
          <cell r="Z322">
            <v>8629.4699999999993</v>
          </cell>
          <cell r="AA322">
            <v>942.53000000000065</v>
          </cell>
          <cell r="AB322">
            <v>9572</v>
          </cell>
          <cell r="AC322">
            <v>1163.2</v>
          </cell>
          <cell r="AD322">
            <v>1163.2</v>
          </cell>
          <cell r="AE322">
            <v>1894.0600000000002</v>
          </cell>
          <cell r="AF322">
            <v>3057.26</v>
          </cell>
          <cell r="AG322">
            <v>1655.4399999999996</v>
          </cell>
          <cell r="AH322">
            <v>4712.7</v>
          </cell>
          <cell r="AI322">
            <v>3363.7700000000004</v>
          </cell>
          <cell r="AJ322">
            <v>8076.47</v>
          </cell>
          <cell r="AK322">
            <v>834.94999999999982</v>
          </cell>
          <cell r="AL322">
            <v>8911.42</v>
          </cell>
          <cell r="AM322">
            <v>1941.9899999999998</v>
          </cell>
          <cell r="AN322">
            <v>10853.41</v>
          </cell>
          <cell r="AO322">
            <v>1357.7999999999993</v>
          </cell>
          <cell r="AP322">
            <v>12211.21</v>
          </cell>
          <cell r="AQ322">
            <v>471.43000000000029</v>
          </cell>
          <cell r="AR322">
            <v>12682.64</v>
          </cell>
          <cell r="AS322">
            <v>600</v>
          </cell>
          <cell r="AT322">
            <v>13282.64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</row>
        <row r="323">
          <cell r="A323" t="str">
            <v>6-2336</v>
          </cell>
          <cell r="B323" t="str">
            <v>Cust Rel out of Town Sales</v>
          </cell>
          <cell r="C323">
            <v>6</v>
          </cell>
          <cell r="D323">
            <v>2336</v>
          </cell>
          <cell r="F323">
            <v>0</v>
          </cell>
          <cell r="H323">
            <v>0</v>
          </cell>
          <cell r="I323">
            <v>1090.42</v>
          </cell>
          <cell r="J323">
            <v>1090.42</v>
          </cell>
          <cell r="L323">
            <v>0</v>
          </cell>
          <cell r="N323">
            <v>0</v>
          </cell>
          <cell r="O323">
            <v>861.92999999999984</v>
          </cell>
          <cell r="P323">
            <v>1952.35</v>
          </cell>
          <cell r="Q323">
            <v>228.69000000000005</v>
          </cell>
          <cell r="R323">
            <v>2181.04</v>
          </cell>
          <cell r="S323">
            <v>0</v>
          </cell>
          <cell r="T323">
            <v>2181.04</v>
          </cell>
          <cell r="U323">
            <v>12.150000000000091</v>
          </cell>
          <cell r="V323">
            <v>2193.19</v>
          </cell>
          <cell r="W323">
            <v>14.789999999999964</v>
          </cell>
          <cell r="X323">
            <v>2207.98</v>
          </cell>
          <cell r="Y323">
            <v>323.4699999999998</v>
          </cell>
          <cell r="Z323">
            <v>2531.4499999999998</v>
          </cell>
          <cell r="AA323">
            <v>20.550000000000182</v>
          </cell>
          <cell r="AB323">
            <v>2552</v>
          </cell>
          <cell r="AC323">
            <v>24.28</v>
          </cell>
          <cell r="AD323">
            <v>24.28</v>
          </cell>
          <cell r="AE323">
            <v>410.33000000000004</v>
          </cell>
          <cell r="AF323">
            <v>434.61</v>
          </cell>
          <cell r="AG323">
            <v>4.5</v>
          </cell>
          <cell r="AH323">
            <v>439.11</v>
          </cell>
          <cell r="AI323">
            <v>0</v>
          </cell>
          <cell r="AJ323">
            <v>439.11</v>
          </cell>
          <cell r="AK323">
            <v>0</v>
          </cell>
          <cell r="AL323">
            <v>439.11</v>
          </cell>
          <cell r="AM323">
            <v>0</v>
          </cell>
          <cell r="AN323">
            <v>439.11</v>
          </cell>
          <cell r="AO323">
            <v>14.899999999999977</v>
          </cell>
          <cell r="AP323">
            <v>454.01</v>
          </cell>
          <cell r="AQ323">
            <v>0</v>
          </cell>
          <cell r="AR323">
            <v>454.01</v>
          </cell>
          <cell r="AS323">
            <v>5800</v>
          </cell>
          <cell r="AT323">
            <v>6254.01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</row>
        <row r="324">
          <cell r="A324" t="str">
            <v>6-2337</v>
          </cell>
          <cell r="B324" t="str">
            <v>Cust Relations in Town Sales</v>
          </cell>
          <cell r="C324">
            <v>6</v>
          </cell>
          <cell r="D324">
            <v>2337</v>
          </cell>
          <cell r="F324">
            <v>0</v>
          </cell>
          <cell r="H324">
            <v>0</v>
          </cell>
          <cell r="I324">
            <v>651.95000000000005</v>
          </cell>
          <cell r="J324">
            <v>651.95000000000005</v>
          </cell>
          <cell r="L324">
            <v>0</v>
          </cell>
          <cell r="N324">
            <v>0</v>
          </cell>
          <cell r="O324">
            <v>2698.7</v>
          </cell>
          <cell r="P324">
            <v>3350.65</v>
          </cell>
          <cell r="Q324">
            <v>517.29</v>
          </cell>
          <cell r="R324">
            <v>3867.94</v>
          </cell>
          <cell r="S324">
            <v>524.73</v>
          </cell>
          <cell r="T324">
            <v>4392.67</v>
          </cell>
          <cell r="U324">
            <v>408.32999999999993</v>
          </cell>
          <cell r="V324">
            <v>4801</v>
          </cell>
          <cell r="W324">
            <v>121.02000000000044</v>
          </cell>
          <cell r="X324">
            <v>4922.0200000000004</v>
          </cell>
          <cell r="Y324">
            <v>78</v>
          </cell>
          <cell r="Z324">
            <v>5000.0200000000004</v>
          </cell>
          <cell r="AA324">
            <v>596.97999999999956</v>
          </cell>
          <cell r="AB324">
            <v>5597</v>
          </cell>
          <cell r="AC324">
            <v>269.8</v>
          </cell>
          <cell r="AD324">
            <v>269.8</v>
          </cell>
          <cell r="AE324">
            <v>684.99</v>
          </cell>
          <cell r="AF324">
            <v>954.79</v>
          </cell>
          <cell r="AG324">
            <v>913.63000000000011</v>
          </cell>
          <cell r="AH324">
            <v>1868.42</v>
          </cell>
          <cell r="AI324">
            <v>865.13000000000011</v>
          </cell>
          <cell r="AJ324">
            <v>2733.55</v>
          </cell>
          <cell r="AK324">
            <v>304.39999999999964</v>
          </cell>
          <cell r="AL324">
            <v>3037.95</v>
          </cell>
          <cell r="AM324">
            <v>1207.58</v>
          </cell>
          <cell r="AN324">
            <v>4245.53</v>
          </cell>
          <cell r="AO324">
            <v>106.88000000000011</v>
          </cell>
          <cell r="AP324">
            <v>4352.41</v>
          </cell>
          <cell r="AQ324">
            <v>34.159999999999854</v>
          </cell>
          <cell r="AR324">
            <v>4386.57</v>
          </cell>
          <cell r="AS324">
            <v>214.90000000000055</v>
          </cell>
          <cell r="AT324">
            <v>4601.47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</row>
        <row r="325">
          <cell r="A325" t="str">
            <v>6-2340</v>
          </cell>
          <cell r="B325" t="str">
            <v>Overtime Meals Sales</v>
          </cell>
          <cell r="C325">
            <v>6</v>
          </cell>
          <cell r="D325">
            <v>2340</v>
          </cell>
          <cell r="F325">
            <v>0</v>
          </cell>
          <cell r="H325">
            <v>0</v>
          </cell>
          <cell r="I325">
            <v>0</v>
          </cell>
          <cell r="J325">
            <v>0</v>
          </cell>
          <cell r="L325">
            <v>0</v>
          </cell>
          <cell r="N325">
            <v>0</v>
          </cell>
          <cell r="O325">
            <v>25</v>
          </cell>
          <cell r="P325">
            <v>25</v>
          </cell>
          <cell r="Q325">
            <v>0</v>
          </cell>
          <cell r="R325">
            <v>25</v>
          </cell>
          <cell r="S325">
            <v>0</v>
          </cell>
          <cell r="T325">
            <v>25</v>
          </cell>
          <cell r="U325">
            <v>0</v>
          </cell>
          <cell r="V325">
            <v>25</v>
          </cell>
          <cell r="W325">
            <v>0</v>
          </cell>
          <cell r="X325">
            <v>25</v>
          </cell>
          <cell r="Y325">
            <v>0</v>
          </cell>
          <cell r="Z325">
            <v>25</v>
          </cell>
          <cell r="AA325">
            <v>0</v>
          </cell>
          <cell r="AB325">
            <v>25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</row>
        <row r="326">
          <cell r="A326" t="str">
            <v>6-2341</v>
          </cell>
          <cell r="B326" t="str">
            <v>Local Car Rental Sales</v>
          </cell>
          <cell r="C326">
            <v>6</v>
          </cell>
          <cell r="D326">
            <v>2341</v>
          </cell>
          <cell r="F326">
            <v>0</v>
          </cell>
          <cell r="H326">
            <v>0</v>
          </cell>
          <cell r="I326">
            <v>0</v>
          </cell>
          <cell r="J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</row>
        <row r="327">
          <cell r="A327" t="str">
            <v>6-2342</v>
          </cell>
          <cell r="B327" t="str">
            <v>Local Parking Sales</v>
          </cell>
          <cell r="C327">
            <v>6</v>
          </cell>
          <cell r="D327">
            <v>2342</v>
          </cell>
          <cell r="F327">
            <v>0</v>
          </cell>
          <cell r="H327">
            <v>0</v>
          </cell>
          <cell r="I327">
            <v>0</v>
          </cell>
          <cell r="J327">
            <v>0</v>
          </cell>
          <cell r="L327">
            <v>0</v>
          </cell>
          <cell r="N327">
            <v>0</v>
          </cell>
          <cell r="O327">
            <v>108</v>
          </cell>
          <cell r="P327">
            <v>108</v>
          </cell>
          <cell r="Q327">
            <v>69.699999999999989</v>
          </cell>
          <cell r="R327">
            <v>177.7</v>
          </cell>
          <cell r="S327">
            <v>54.22</v>
          </cell>
          <cell r="T327">
            <v>231.92</v>
          </cell>
          <cell r="U327">
            <v>166.48</v>
          </cell>
          <cell r="V327">
            <v>398.4</v>
          </cell>
          <cell r="W327">
            <v>32.100000000000023</v>
          </cell>
          <cell r="X327">
            <v>430.5</v>
          </cell>
          <cell r="Y327">
            <v>45.94</v>
          </cell>
          <cell r="Z327">
            <v>476.44</v>
          </cell>
          <cell r="AA327">
            <v>21.560000000000002</v>
          </cell>
          <cell r="AB327">
            <v>498</v>
          </cell>
          <cell r="AC327">
            <v>29.83</v>
          </cell>
          <cell r="AD327">
            <v>29.83</v>
          </cell>
          <cell r="AE327">
            <v>104.39999999999999</v>
          </cell>
          <cell r="AF327">
            <v>134.22999999999999</v>
          </cell>
          <cell r="AG327">
            <v>153.94000000000003</v>
          </cell>
          <cell r="AH327">
            <v>288.17</v>
          </cell>
          <cell r="AI327">
            <v>39</v>
          </cell>
          <cell r="AJ327">
            <v>327.17</v>
          </cell>
          <cell r="AK327">
            <v>130.69</v>
          </cell>
          <cell r="AL327">
            <v>457.86</v>
          </cell>
          <cell r="AM327">
            <v>64.12</v>
          </cell>
          <cell r="AN327">
            <v>521.98</v>
          </cell>
          <cell r="AO327">
            <v>8.4800000000000182</v>
          </cell>
          <cell r="AP327">
            <v>530.46</v>
          </cell>
          <cell r="AQ327">
            <v>27.110000000000014</v>
          </cell>
          <cell r="AR327">
            <v>557.57000000000005</v>
          </cell>
          <cell r="AS327">
            <v>24.5</v>
          </cell>
          <cell r="AT327">
            <v>582.07000000000005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</row>
        <row r="328">
          <cell r="A328" t="str">
            <v>6-2343</v>
          </cell>
          <cell r="B328" t="str">
            <v>Local Taxi &amp; Gasoline Sales</v>
          </cell>
          <cell r="C328">
            <v>6</v>
          </cell>
          <cell r="D328">
            <v>2343</v>
          </cell>
          <cell r="F328">
            <v>0</v>
          </cell>
          <cell r="H328">
            <v>0</v>
          </cell>
          <cell r="I328">
            <v>2482.88</v>
          </cell>
          <cell r="J328">
            <v>2482.88</v>
          </cell>
          <cell r="L328">
            <v>0</v>
          </cell>
          <cell r="N328">
            <v>0</v>
          </cell>
          <cell r="O328">
            <v>1995.29</v>
          </cell>
          <cell r="P328">
            <v>4478.17</v>
          </cell>
          <cell r="Q328">
            <v>792.80000000000018</v>
          </cell>
          <cell r="R328">
            <v>5270.97</v>
          </cell>
          <cell r="S328">
            <v>392.80000000000018</v>
          </cell>
          <cell r="T328">
            <v>5663.77</v>
          </cell>
          <cell r="U328">
            <v>33.799999999999272</v>
          </cell>
          <cell r="V328">
            <v>5697.57</v>
          </cell>
          <cell r="W328">
            <v>33</v>
          </cell>
          <cell r="X328">
            <v>5730.57</v>
          </cell>
          <cell r="Y328">
            <v>38.619999999999891</v>
          </cell>
          <cell r="Z328">
            <v>5769.19</v>
          </cell>
          <cell r="AA328">
            <v>151.8100000000004</v>
          </cell>
          <cell r="AB328">
            <v>5921</v>
          </cell>
          <cell r="AC328">
            <v>303.88</v>
          </cell>
          <cell r="AD328">
            <v>303.88</v>
          </cell>
          <cell r="AE328">
            <v>261.98</v>
          </cell>
          <cell r="AF328">
            <v>565.86</v>
          </cell>
          <cell r="AG328">
            <v>531.63</v>
          </cell>
          <cell r="AH328">
            <v>1097.49</v>
          </cell>
          <cell r="AI328">
            <v>139.55999999999995</v>
          </cell>
          <cell r="AJ328">
            <v>1237.05</v>
          </cell>
          <cell r="AK328">
            <v>31</v>
          </cell>
          <cell r="AL328">
            <v>1268.05</v>
          </cell>
          <cell r="AM328">
            <v>156.33000000000015</v>
          </cell>
          <cell r="AN328">
            <v>1424.38</v>
          </cell>
          <cell r="AO328">
            <v>27.869999999999891</v>
          </cell>
          <cell r="AP328">
            <v>1452.25</v>
          </cell>
          <cell r="AQ328">
            <v>42.089999999999918</v>
          </cell>
          <cell r="AR328">
            <v>1494.34</v>
          </cell>
          <cell r="AS328">
            <v>55.279999999999973</v>
          </cell>
          <cell r="AT328">
            <v>1549.62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</row>
        <row r="329">
          <cell r="A329" t="str">
            <v>6-2344</v>
          </cell>
          <cell r="B329" t="str">
            <v>Local Mileage Sales</v>
          </cell>
          <cell r="C329">
            <v>6</v>
          </cell>
          <cell r="D329">
            <v>2344</v>
          </cell>
          <cell r="F329">
            <v>0</v>
          </cell>
          <cell r="H329">
            <v>0</v>
          </cell>
          <cell r="I329">
            <v>0</v>
          </cell>
          <cell r="J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38.4</v>
          </cell>
          <cell r="T329">
            <v>38.4</v>
          </cell>
          <cell r="U329">
            <v>0</v>
          </cell>
          <cell r="V329">
            <v>38.4</v>
          </cell>
          <cell r="W329">
            <v>0</v>
          </cell>
          <cell r="X329">
            <v>38.4</v>
          </cell>
          <cell r="Y329">
            <v>0</v>
          </cell>
          <cell r="Z329">
            <v>38.4</v>
          </cell>
          <cell r="AA329">
            <v>-0.39999999999999858</v>
          </cell>
          <cell r="AB329">
            <v>38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</row>
        <row r="330">
          <cell r="A330" t="str">
            <v>6-2345</v>
          </cell>
          <cell r="B330" t="str">
            <v>Other motor expenses Sales</v>
          </cell>
          <cell r="C330">
            <v>6</v>
          </cell>
          <cell r="D330">
            <v>2345</v>
          </cell>
          <cell r="F330">
            <v>0</v>
          </cell>
          <cell r="H330">
            <v>0</v>
          </cell>
          <cell r="I330">
            <v>0</v>
          </cell>
          <cell r="J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13.6</v>
          </cell>
          <cell r="V330">
            <v>13.6</v>
          </cell>
          <cell r="W330">
            <v>0</v>
          </cell>
          <cell r="X330">
            <v>13.6</v>
          </cell>
          <cell r="Y330">
            <v>0</v>
          </cell>
          <cell r="Z330">
            <v>13.6</v>
          </cell>
          <cell r="AA330">
            <v>0.40000000000000036</v>
          </cell>
          <cell r="AB330">
            <v>14</v>
          </cell>
          <cell r="AC330">
            <v>0</v>
          </cell>
          <cell r="AD330">
            <v>0</v>
          </cell>
          <cell r="AE330">
            <v>340.39</v>
          </cell>
          <cell r="AF330">
            <v>340.39</v>
          </cell>
          <cell r="AG330">
            <v>300</v>
          </cell>
          <cell r="AH330">
            <v>640.39</v>
          </cell>
          <cell r="AI330">
            <v>0</v>
          </cell>
          <cell r="AJ330">
            <v>640.39</v>
          </cell>
          <cell r="AK330">
            <v>15.980000000000018</v>
          </cell>
          <cell r="AL330">
            <v>656.37</v>
          </cell>
          <cell r="AM330">
            <v>8.7400000000000091</v>
          </cell>
          <cell r="AN330">
            <v>665.11</v>
          </cell>
          <cell r="AO330">
            <v>160</v>
          </cell>
          <cell r="AP330">
            <v>825.11</v>
          </cell>
          <cell r="AQ330">
            <v>87.149999999999977</v>
          </cell>
          <cell r="AR330">
            <v>912.26</v>
          </cell>
          <cell r="AS330">
            <v>5</v>
          </cell>
          <cell r="AT330">
            <v>917.26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</row>
        <row r="331">
          <cell r="A331" t="str">
            <v>6-2346</v>
          </cell>
          <cell r="B331" t="str">
            <v>Automobile Insurance Sales</v>
          </cell>
          <cell r="C331">
            <v>6</v>
          </cell>
          <cell r="D331">
            <v>2346</v>
          </cell>
          <cell r="F331">
            <v>0</v>
          </cell>
          <cell r="H331">
            <v>0</v>
          </cell>
          <cell r="I331">
            <v>-647.85</v>
          </cell>
          <cell r="J331">
            <v>-647.85</v>
          </cell>
          <cell r="L331">
            <v>0</v>
          </cell>
          <cell r="N331">
            <v>0</v>
          </cell>
          <cell r="O331">
            <v>2217.44</v>
          </cell>
          <cell r="P331">
            <v>1569.59</v>
          </cell>
          <cell r="Q331">
            <v>174.51999999999998</v>
          </cell>
          <cell r="R331">
            <v>1744.11</v>
          </cell>
          <cell r="S331">
            <v>1002.76</v>
          </cell>
          <cell r="T331">
            <v>2746.87</v>
          </cell>
          <cell r="U331">
            <v>239.05000000000018</v>
          </cell>
          <cell r="V331">
            <v>2985.92</v>
          </cell>
          <cell r="W331">
            <v>227.67000000000007</v>
          </cell>
          <cell r="X331">
            <v>3213.59</v>
          </cell>
          <cell r="Y331">
            <v>239.04999999999973</v>
          </cell>
          <cell r="Z331">
            <v>3452.64</v>
          </cell>
          <cell r="AA331">
            <v>239.36000000000013</v>
          </cell>
          <cell r="AB331">
            <v>3692</v>
          </cell>
          <cell r="AC331">
            <v>332.33</v>
          </cell>
          <cell r="AD331">
            <v>332.33</v>
          </cell>
          <cell r="AE331">
            <v>448.96</v>
          </cell>
          <cell r="AF331">
            <v>781.29</v>
          </cell>
          <cell r="AG331">
            <v>403.68000000000006</v>
          </cell>
          <cell r="AH331">
            <v>1184.97</v>
          </cell>
          <cell r="AI331">
            <v>403.68000000000006</v>
          </cell>
          <cell r="AJ331">
            <v>1588.65</v>
          </cell>
          <cell r="AK331">
            <v>403.67999999999984</v>
          </cell>
          <cell r="AL331">
            <v>1992.33</v>
          </cell>
          <cell r="AM331">
            <v>116.34999999999991</v>
          </cell>
          <cell r="AN331">
            <v>2108.6799999999998</v>
          </cell>
          <cell r="AO331">
            <v>116.35000000000036</v>
          </cell>
          <cell r="AP331">
            <v>2225.0300000000002</v>
          </cell>
          <cell r="AQ331">
            <v>116.34999999999991</v>
          </cell>
          <cell r="AR331">
            <v>2341.38</v>
          </cell>
          <cell r="AS331">
            <v>345.57999999999993</v>
          </cell>
          <cell r="AT331">
            <v>2686.96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</row>
        <row r="332">
          <cell r="A332" t="str">
            <v>6-2347</v>
          </cell>
          <cell r="B332" t="str">
            <v>Telephone &amp; Internet Exp Sales</v>
          </cell>
          <cell r="C332">
            <v>6</v>
          </cell>
          <cell r="D332">
            <v>2347</v>
          </cell>
          <cell r="F332">
            <v>0</v>
          </cell>
          <cell r="H332">
            <v>0</v>
          </cell>
          <cell r="I332">
            <v>3909.01</v>
          </cell>
          <cell r="J332">
            <v>3909.01</v>
          </cell>
          <cell r="L332">
            <v>0</v>
          </cell>
          <cell r="N332">
            <v>0</v>
          </cell>
          <cell r="O332">
            <v>5733.4499999999989</v>
          </cell>
          <cell r="P332">
            <v>9642.4599999999991</v>
          </cell>
          <cell r="Q332">
            <v>1202.7600000000002</v>
          </cell>
          <cell r="R332">
            <v>10845.22</v>
          </cell>
          <cell r="S332">
            <v>2340.6900000000005</v>
          </cell>
          <cell r="T332">
            <v>13185.91</v>
          </cell>
          <cell r="U332">
            <v>1223.9500000000007</v>
          </cell>
          <cell r="V332">
            <v>14409.86</v>
          </cell>
          <cell r="W332">
            <v>259.03999999999905</v>
          </cell>
          <cell r="X332">
            <v>14668.9</v>
          </cell>
          <cell r="Y332">
            <v>1338.6000000000004</v>
          </cell>
          <cell r="Z332">
            <v>16007.5</v>
          </cell>
          <cell r="AA332">
            <v>1430.5</v>
          </cell>
          <cell r="AB332">
            <v>17438</v>
          </cell>
          <cell r="AC332">
            <v>397.28</v>
          </cell>
          <cell r="AD332">
            <v>397.28</v>
          </cell>
          <cell r="AE332">
            <v>1002.8399999999999</v>
          </cell>
          <cell r="AF332">
            <v>1400.12</v>
          </cell>
          <cell r="AG332">
            <v>2036.0900000000001</v>
          </cell>
          <cell r="AH332">
            <v>3436.21</v>
          </cell>
          <cell r="AI332">
            <v>1011.71</v>
          </cell>
          <cell r="AJ332">
            <v>4447.92</v>
          </cell>
          <cell r="AK332">
            <v>797.71</v>
          </cell>
          <cell r="AL332">
            <v>5245.63</v>
          </cell>
          <cell r="AM332">
            <v>878.22999999999956</v>
          </cell>
          <cell r="AN332">
            <v>6123.86</v>
          </cell>
          <cell r="AO332">
            <v>471.28000000000065</v>
          </cell>
          <cell r="AP332">
            <v>6595.14</v>
          </cell>
          <cell r="AQ332">
            <v>898.00999999999931</v>
          </cell>
          <cell r="AR332">
            <v>7493.15</v>
          </cell>
          <cell r="AS332">
            <v>240</v>
          </cell>
          <cell r="AT332">
            <v>7733.15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</row>
        <row r="333">
          <cell r="A333" t="str">
            <v>6-2349</v>
          </cell>
          <cell r="B333" t="str">
            <v>Internal Training Sales</v>
          </cell>
          <cell r="C333">
            <v>6</v>
          </cell>
          <cell r="D333">
            <v>2349</v>
          </cell>
          <cell r="F333">
            <v>0</v>
          </cell>
          <cell r="H333">
            <v>0</v>
          </cell>
          <cell r="I333">
            <v>0</v>
          </cell>
          <cell r="J333">
            <v>0</v>
          </cell>
          <cell r="L333">
            <v>0</v>
          </cell>
          <cell r="N333">
            <v>0</v>
          </cell>
          <cell r="O333">
            <v>6172.76</v>
          </cell>
          <cell r="P333">
            <v>6172.76</v>
          </cell>
          <cell r="Q333">
            <v>0</v>
          </cell>
          <cell r="R333">
            <v>6172.76</v>
          </cell>
          <cell r="S333">
            <v>868.59999999999945</v>
          </cell>
          <cell r="T333">
            <v>7041.36</v>
          </cell>
          <cell r="U333">
            <v>0</v>
          </cell>
          <cell r="V333">
            <v>7041.36</v>
          </cell>
          <cell r="W333">
            <v>0</v>
          </cell>
          <cell r="X333">
            <v>7041.36</v>
          </cell>
          <cell r="Y333">
            <v>6105.7600000000011</v>
          </cell>
          <cell r="Z333">
            <v>13147.12</v>
          </cell>
          <cell r="AA333">
            <v>-0.12000000000080036</v>
          </cell>
          <cell r="AB333">
            <v>13147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</row>
        <row r="334">
          <cell r="A334" t="str">
            <v>6-2350</v>
          </cell>
          <cell r="B334" t="str">
            <v>France Expenses Sales</v>
          </cell>
          <cell r="C334">
            <v>6</v>
          </cell>
          <cell r="D334">
            <v>2350</v>
          </cell>
          <cell r="F334">
            <v>0</v>
          </cell>
          <cell r="H334">
            <v>0</v>
          </cell>
          <cell r="I334">
            <v>3846.47</v>
          </cell>
          <cell r="J334">
            <v>3846.47</v>
          </cell>
          <cell r="L334">
            <v>0</v>
          </cell>
          <cell r="N334">
            <v>0</v>
          </cell>
          <cell r="O334">
            <v>12696.820000000002</v>
          </cell>
          <cell r="P334">
            <v>16543.29</v>
          </cell>
          <cell r="Q334">
            <v>4407.32</v>
          </cell>
          <cell r="R334">
            <v>20950.61</v>
          </cell>
          <cell r="S334">
            <v>6226.489999999998</v>
          </cell>
          <cell r="T334">
            <v>27177.1</v>
          </cell>
          <cell r="U334">
            <v>3791.25</v>
          </cell>
          <cell r="V334">
            <v>30968.35</v>
          </cell>
          <cell r="W334">
            <v>3804.1100000000006</v>
          </cell>
          <cell r="X334">
            <v>34772.46</v>
          </cell>
          <cell r="Y334">
            <v>4770.8000000000029</v>
          </cell>
          <cell r="Z334">
            <v>39543.26</v>
          </cell>
          <cell r="AA334">
            <v>1724.739999999998</v>
          </cell>
          <cell r="AB334">
            <v>41268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</row>
        <row r="335">
          <cell r="A335" t="str">
            <v>6-2399</v>
          </cell>
          <cell r="B335" t="str">
            <v>Other Sales Related Exp&lt;2%</v>
          </cell>
          <cell r="C335">
            <v>6</v>
          </cell>
          <cell r="D335">
            <v>2399</v>
          </cell>
          <cell r="F335">
            <v>0</v>
          </cell>
          <cell r="H335">
            <v>0</v>
          </cell>
          <cell r="I335">
            <v>176.44</v>
          </cell>
          <cell r="J335">
            <v>176.44</v>
          </cell>
          <cell r="L335">
            <v>0</v>
          </cell>
          <cell r="N335">
            <v>0</v>
          </cell>
          <cell r="O335">
            <v>0</v>
          </cell>
          <cell r="P335">
            <v>176.44</v>
          </cell>
          <cell r="Q335">
            <v>313.78000000000003</v>
          </cell>
          <cell r="R335">
            <v>490.22</v>
          </cell>
          <cell r="S335">
            <v>19.329999999999984</v>
          </cell>
          <cell r="T335">
            <v>509.55</v>
          </cell>
          <cell r="U335">
            <v>50.619999999999948</v>
          </cell>
          <cell r="V335">
            <v>560.16999999999996</v>
          </cell>
          <cell r="W335">
            <v>0</v>
          </cell>
          <cell r="X335">
            <v>560.16999999999996</v>
          </cell>
          <cell r="Y335">
            <v>42.509999999999991</v>
          </cell>
          <cell r="Z335">
            <v>602.67999999999995</v>
          </cell>
          <cell r="AA335">
            <v>59.32000000000005</v>
          </cell>
          <cell r="AB335">
            <v>662</v>
          </cell>
          <cell r="AC335">
            <v>0</v>
          </cell>
          <cell r="AD335">
            <v>0</v>
          </cell>
          <cell r="AE335">
            <v>-7.23</v>
          </cell>
          <cell r="AF335">
            <v>-7.23</v>
          </cell>
          <cell r="AG335">
            <v>1441.3600000000001</v>
          </cell>
          <cell r="AH335">
            <v>1434.13</v>
          </cell>
          <cell r="AI335">
            <v>0</v>
          </cell>
          <cell r="AJ335">
            <v>1434.13</v>
          </cell>
          <cell r="AK335">
            <v>0</v>
          </cell>
          <cell r="AL335">
            <v>1434.13</v>
          </cell>
          <cell r="AM335">
            <v>0</v>
          </cell>
          <cell r="AN335">
            <v>1434.13</v>
          </cell>
          <cell r="AO335">
            <v>0</v>
          </cell>
          <cell r="AP335">
            <v>1434.13</v>
          </cell>
          <cell r="AQ335">
            <v>0</v>
          </cell>
          <cell r="AR335">
            <v>1434.13</v>
          </cell>
          <cell r="AS335">
            <v>0</v>
          </cell>
          <cell r="AT335">
            <v>1434.13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</row>
        <row r="336">
          <cell r="A336" t="str">
            <v>6-2401</v>
          </cell>
          <cell r="B336" t="str">
            <v>Salaries Solutions</v>
          </cell>
          <cell r="C336">
            <v>6</v>
          </cell>
          <cell r="D336">
            <v>2401</v>
          </cell>
          <cell r="F336">
            <v>0</v>
          </cell>
          <cell r="H336">
            <v>0</v>
          </cell>
          <cell r="I336">
            <v>69544.91</v>
          </cell>
          <cell r="J336">
            <v>69544.91</v>
          </cell>
          <cell r="L336">
            <v>0</v>
          </cell>
          <cell r="N336">
            <v>0</v>
          </cell>
          <cell r="O336">
            <v>85608.989999999991</v>
          </cell>
          <cell r="P336">
            <v>155153.9</v>
          </cell>
          <cell r="Q336">
            <v>33922.399999999994</v>
          </cell>
          <cell r="R336">
            <v>189076.3</v>
          </cell>
          <cell r="S336">
            <v>15566.670000000013</v>
          </cell>
          <cell r="T336">
            <v>204642.97</v>
          </cell>
          <cell r="U336">
            <v>22858.339999999997</v>
          </cell>
          <cell r="V336">
            <v>227501.31</v>
          </cell>
          <cell r="W336">
            <v>27089.110000000015</v>
          </cell>
          <cell r="X336">
            <v>254590.42</v>
          </cell>
          <cell r="Y336">
            <v>32025.00999999998</v>
          </cell>
          <cell r="Z336">
            <v>286615.43</v>
          </cell>
          <cell r="AA336">
            <v>49973.570000000007</v>
          </cell>
          <cell r="AB336">
            <v>336589</v>
          </cell>
          <cell r="AC336">
            <v>63569.89</v>
          </cell>
          <cell r="AD336">
            <v>63569.89</v>
          </cell>
          <cell r="AE336">
            <v>75762.849999999991</v>
          </cell>
          <cell r="AF336">
            <v>139332.74</v>
          </cell>
          <cell r="AG336">
            <v>59316.680000000022</v>
          </cell>
          <cell r="AH336">
            <v>198649.42</v>
          </cell>
          <cell r="AI336">
            <v>59316.679999999993</v>
          </cell>
          <cell r="AJ336">
            <v>257966.1</v>
          </cell>
          <cell r="AK336">
            <v>59316.680000000022</v>
          </cell>
          <cell r="AL336">
            <v>317282.78000000003</v>
          </cell>
          <cell r="AM336">
            <v>71733.349999999977</v>
          </cell>
          <cell r="AN336">
            <v>389016.13</v>
          </cell>
          <cell r="AO336">
            <v>68196.5</v>
          </cell>
          <cell r="AP336">
            <v>457212.63</v>
          </cell>
          <cell r="AQ336">
            <v>75794.239999999991</v>
          </cell>
          <cell r="AR336">
            <v>533006.87</v>
          </cell>
          <cell r="AS336">
            <v>76057.180000000051</v>
          </cell>
          <cell r="AT336">
            <v>609064.05000000005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</row>
        <row r="337">
          <cell r="A337" t="str">
            <v>6-2402</v>
          </cell>
          <cell r="B337" t="str">
            <v>Bonuses Solutions</v>
          </cell>
          <cell r="C337">
            <v>6</v>
          </cell>
          <cell r="D337">
            <v>2402</v>
          </cell>
          <cell r="F337">
            <v>0</v>
          </cell>
          <cell r="H337">
            <v>0</v>
          </cell>
          <cell r="I337">
            <v>6398.06</v>
          </cell>
          <cell r="J337">
            <v>6398.06</v>
          </cell>
          <cell r="L337">
            <v>0</v>
          </cell>
          <cell r="N337">
            <v>0</v>
          </cell>
          <cell r="O337">
            <v>5917.4999999999991</v>
          </cell>
          <cell r="P337">
            <v>12315.56</v>
          </cell>
          <cell r="Q337">
            <v>1500</v>
          </cell>
          <cell r="R337">
            <v>13815.56</v>
          </cell>
          <cell r="S337">
            <v>1753.0200000000004</v>
          </cell>
          <cell r="T337">
            <v>15568.58</v>
          </cell>
          <cell r="U337">
            <v>0</v>
          </cell>
          <cell r="V337">
            <v>15568.58</v>
          </cell>
          <cell r="W337">
            <v>0</v>
          </cell>
          <cell r="X337">
            <v>15568.58</v>
          </cell>
          <cell r="Y337">
            <v>7925.3900000000012</v>
          </cell>
          <cell r="Z337">
            <v>23493.97</v>
          </cell>
          <cell r="AA337">
            <v>12000.029999999999</v>
          </cell>
          <cell r="AB337">
            <v>35494</v>
          </cell>
          <cell r="AC337">
            <v>0</v>
          </cell>
          <cell r="AD337">
            <v>0</v>
          </cell>
          <cell r="AE337">
            <v>2277.16</v>
          </cell>
          <cell r="AF337">
            <v>2277.16</v>
          </cell>
          <cell r="AG337">
            <v>16000</v>
          </cell>
          <cell r="AH337">
            <v>18277.16</v>
          </cell>
          <cell r="AI337">
            <v>30891.34</v>
          </cell>
          <cell r="AJ337">
            <v>49168.5</v>
          </cell>
          <cell r="AK337">
            <v>0</v>
          </cell>
          <cell r="AL337">
            <v>49168.5</v>
          </cell>
          <cell r="AM337">
            <v>43500</v>
          </cell>
          <cell r="AN337">
            <v>92668.5</v>
          </cell>
          <cell r="AO337">
            <v>4261.5099999999948</v>
          </cell>
          <cell r="AP337">
            <v>96930.01</v>
          </cell>
          <cell r="AQ337">
            <v>8581.5100000000093</v>
          </cell>
          <cell r="AR337">
            <v>105511.52</v>
          </cell>
          <cell r="AS337">
            <v>7605.7200000000012</v>
          </cell>
          <cell r="AT337">
            <v>113117.24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</row>
        <row r="338">
          <cell r="A338" t="str">
            <v>6-2403</v>
          </cell>
          <cell r="B338" t="str">
            <v>Commissions Solutions</v>
          </cell>
          <cell r="C338">
            <v>6</v>
          </cell>
          <cell r="D338">
            <v>2403</v>
          </cell>
          <cell r="F338">
            <v>0</v>
          </cell>
          <cell r="H338">
            <v>0</v>
          </cell>
          <cell r="I338">
            <v>0</v>
          </cell>
          <cell r="J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</row>
        <row r="339">
          <cell r="A339" t="str">
            <v>6-2404</v>
          </cell>
          <cell r="B339" t="str">
            <v>BUPA Solutions</v>
          </cell>
          <cell r="C339">
            <v>6</v>
          </cell>
          <cell r="D339">
            <v>2404</v>
          </cell>
          <cell r="F339">
            <v>0</v>
          </cell>
          <cell r="H339">
            <v>0</v>
          </cell>
          <cell r="I339">
            <v>799.38</v>
          </cell>
          <cell r="J339">
            <v>799.38</v>
          </cell>
          <cell r="L339">
            <v>0</v>
          </cell>
          <cell r="N339">
            <v>0</v>
          </cell>
          <cell r="O339">
            <v>1760.77</v>
          </cell>
          <cell r="P339">
            <v>2560.15</v>
          </cell>
          <cell r="Q339">
            <v>493.15000000000009</v>
          </cell>
          <cell r="R339">
            <v>3053.3</v>
          </cell>
          <cell r="S339">
            <v>-728.05000000000018</v>
          </cell>
          <cell r="T339">
            <v>2325.25</v>
          </cell>
          <cell r="U339">
            <v>493.15000000000009</v>
          </cell>
          <cell r="V339">
            <v>2818.4</v>
          </cell>
          <cell r="W339">
            <v>493.15000000000009</v>
          </cell>
          <cell r="X339">
            <v>3311.55</v>
          </cell>
          <cell r="Y339">
            <v>493.13999999999987</v>
          </cell>
          <cell r="Z339">
            <v>3804.69</v>
          </cell>
          <cell r="AA339">
            <v>1247.31</v>
          </cell>
          <cell r="AB339">
            <v>5052</v>
          </cell>
          <cell r="AC339">
            <v>546.41999999999996</v>
          </cell>
          <cell r="AD339">
            <v>546.41999999999996</v>
          </cell>
          <cell r="AE339">
            <v>546.41999999999996</v>
          </cell>
          <cell r="AF339">
            <v>1092.8399999999999</v>
          </cell>
          <cell r="AG339">
            <v>786.76</v>
          </cell>
          <cell r="AH339">
            <v>1879.6</v>
          </cell>
          <cell r="AI339">
            <v>786.76000000000022</v>
          </cell>
          <cell r="AJ339">
            <v>2666.36</v>
          </cell>
          <cell r="AK339">
            <v>786.75999999999976</v>
          </cell>
          <cell r="AL339">
            <v>3453.12</v>
          </cell>
          <cell r="AM339">
            <v>786.76000000000022</v>
          </cell>
          <cell r="AN339">
            <v>4239.88</v>
          </cell>
          <cell r="AO339">
            <v>622.92000000000007</v>
          </cell>
          <cell r="AP339">
            <v>4862.8</v>
          </cell>
          <cell r="AQ339">
            <v>622.92999999999938</v>
          </cell>
          <cell r="AR339">
            <v>5485.73</v>
          </cell>
          <cell r="AS339">
            <v>818.10000000000036</v>
          </cell>
          <cell r="AT339">
            <v>6303.83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</row>
        <row r="340">
          <cell r="A340" t="str">
            <v>6-2405</v>
          </cell>
          <cell r="B340" t="str">
            <v>Car Allowance Solutions</v>
          </cell>
          <cell r="C340">
            <v>6</v>
          </cell>
          <cell r="D340">
            <v>2405</v>
          </cell>
          <cell r="F340">
            <v>0</v>
          </cell>
          <cell r="H340">
            <v>0</v>
          </cell>
          <cell r="I340">
            <v>4200</v>
          </cell>
          <cell r="J340">
            <v>4200</v>
          </cell>
          <cell r="L340">
            <v>0</v>
          </cell>
          <cell r="N340">
            <v>0</v>
          </cell>
          <cell r="O340">
            <v>5729.23</v>
          </cell>
          <cell r="P340">
            <v>9929.23</v>
          </cell>
          <cell r="Q340">
            <v>1949.2700000000004</v>
          </cell>
          <cell r="R340">
            <v>11878.5</v>
          </cell>
          <cell r="S340">
            <v>0</v>
          </cell>
          <cell r="T340">
            <v>11878.5</v>
          </cell>
          <cell r="U340">
            <v>700</v>
          </cell>
          <cell r="V340">
            <v>12578.5</v>
          </cell>
          <cell r="W340">
            <v>1475.3899999999994</v>
          </cell>
          <cell r="X340">
            <v>14053.89</v>
          </cell>
          <cell r="Y340">
            <v>2100</v>
          </cell>
          <cell r="Z340">
            <v>16153.89</v>
          </cell>
          <cell r="AA340">
            <v>3823.1100000000006</v>
          </cell>
          <cell r="AB340">
            <v>19977</v>
          </cell>
          <cell r="AC340">
            <v>5908.84</v>
          </cell>
          <cell r="AD340">
            <v>5908.84</v>
          </cell>
          <cell r="AE340">
            <v>6221.16</v>
          </cell>
          <cell r="AF340">
            <v>12130</v>
          </cell>
          <cell r="AG340">
            <v>5325</v>
          </cell>
          <cell r="AH340">
            <v>17455</v>
          </cell>
          <cell r="AI340">
            <v>5325</v>
          </cell>
          <cell r="AJ340">
            <v>22780</v>
          </cell>
          <cell r="AK340">
            <v>5611.7799999999988</v>
          </cell>
          <cell r="AL340">
            <v>28391.78</v>
          </cell>
          <cell r="AM340">
            <v>7990.5</v>
          </cell>
          <cell r="AN340">
            <v>36382.28</v>
          </cell>
          <cell r="AO340">
            <v>7581.2700000000041</v>
          </cell>
          <cell r="AP340">
            <v>43963.55</v>
          </cell>
          <cell r="AQ340">
            <v>9258.1899999999951</v>
          </cell>
          <cell r="AR340">
            <v>53221.74</v>
          </cell>
          <cell r="AS340">
            <v>8875</v>
          </cell>
          <cell r="AT340">
            <v>62096.74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</row>
        <row r="341">
          <cell r="A341" t="str">
            <v>6-2406</v>
          </cell>
          <cell r="B341" t="str">
            <v>Car Allowance Leased Solutions</v>
          </cell>
          <cell r="C341">
            <v>6</v>
          </cell>
          <cell r="D341">
            <v>2406</v>
          </cell>
          <cell r="F341">
            <v>0</v>
          </cell>
          <cell r="H341">
            <v>0</v>
          </cell>
          <cell r="I341">
            <v>14385.91</v>
          </cell>
          <cell r="J341">
            <v>14385.91</v>
          </cell>
          <cell r="L341">
            <v>0</v>
          </cell>
          <cell r="N341">
            <v>0</v>
          </cell>
          <cell r="O341">
            <v>3080.880000000001</v>
          </cell>
          <cell r="P341">
            <v>17466.79</v>
          </cell>
          <cell r="Q341">
            <v>642.31999999999971</v>
          </cell>
          <cell r="R341">
            <v>18109.11</v>
          </cell>
          <cell r="S341">
            <v>642.31999999999971</v>
          </cell>
          <cell r="T341">
            <v>18751.43</v>
          </cell>
          <cell r="U341">
            <v>520.68000000000029</v>
          </cell>
          <cell r="V341">
            <v>19272.11</v>
          </cell>
          <cell r="W341">
            <v>5445.2900000000009</v>
          </cell>
          <cell r="X341">
            <v>24717.4</v>
          </cell>
          <cell r="Y341">
            <v>2336.91</v>
          </cell>
          <cell r="Z341">
            <v>27054.31</v>
          </cell>
          <cell r="AA341">
            <v>1604.6899999999987</v>
          </cell>
          <cell r="AB341">
            <v>28659</v>
          </cell>
          <cell r="AC341">
            <v>520.67999999999995</v>
          </cell>
          <cell r="AD341">
            <v>520.67999999999995</v>
          </cell>
          <cell r="AE341">
            <v>520.67999999999995</v>
          </cell>
          <cell r="AF341">
            <v>1041.3599999999999</v>
          </cell>
          <cell r="AG341">
            <v>520.68000000000006</v>
          </cell>
          <cell r="AH341">
            <v>1562.04</v>
          </cell>
          <cell r="AI341">
            <v>520.67999999999984</v>
          </cell>
          <cell r="AJ341">
            <v>2082.7199999999998</v>
          </cell>
          <cell r="AK341">
            <v>520.68000000000029</v>
          </cell>
          <cell r="AL341">
            <v>2603.4</v>
          </cell>
          <cell r="AM341">
            <v>520.67999999999984</v>
          </cell>
          <cell r="AN341">
            <v>3124.08</v>
          </cell>
          <cell r="AO341">
            <v>520.68000000000029</v>
          </cell>
          <cell r="AP341">
            <v>3644.76</v>
          </cell>
          <cell r="AQ341">
            <v>1306.3599999999997</v>
          </cell>
          <cell r="AR341">
            <v>4951.12</v>
          </cell>
          <cell r="AS341">
            <v>1751.2700000000004</v>
          </cell>
          <cell r="AT341">
            <v>6702.39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</row>
        <row r="342">
          <cell r="A342" t="str">
            <v>6-2410</v>
          </cell>
          <cell r="B342" t="str">
            <v>PR &amp; IR Consulting Solutions</v>
          </cell>
          <cell r="C342">
            <v>6</v>
          </cell>
          <cell r="D342">
            <v>2410</v>
          </cell>
          <cell r="F342">
            <v>0</v>
          </cell>
          <cell r="H342">
            <v>0</v>
          </cell>
          <cell r="I342">
            <v>0</v>
          </cell>
          <cell r="J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125</v>
          </cell>
          <cell r="AF342">
            <v>125</v>
          </cell>
          <cell r="AG342">
            <v>0</v>
          </cell>
          <cell r="AH342">
            <v>125</v>
          </cell>
          <cell r="AI342">
            <v>0</v>
          </cell>
          <cell r="AJ342">
            <v>125</v>
          </cell>
          <cell r="AK342">
            <v>-125</v>
          </cell>
          <cell r="AL342">
            <v>0</v>
          </cell>
          <cell r="AM342">
            <v>250</v>
          </cell>
          <cell r="AN342">
            <v>250</v>
          </cell>
          <cell r="AO342">
            <v>-250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</row>
        <row r="343">
          <cell r="A343" t="str">
            <v>6-2412</v>
          </cell>
          <cell r="B343" t="str">
            <v>Analyst Consulting Solutions</v>
          </cell>
          <cell r="C343">
            <v>6</v>
          </cell>
          <cell r="D343">
            <v>2412</v>
          </cell>
          <cell r="F343">
            <v>0</v>
          </cell>
          <cell r="H343">
            <v>0</v>
          </cell>
          <cell r="I343">
            <v>1414.9</v>
          </cell>
          <cell r="J343">
            <v>1414.9</v>
          </cell>
          <cell r="L343">
            <v>0</v>
          </cell>
          <cell r="N343">
            <v>0</v>
          </cell>
          <cell r="O343">
            <v>0</v>
          </cell>
          <cell r="P343">
            <v>1414.9</v>
          </cell>
          <cell r="Q343">
            <v>0</v>
          </cell>
          <cell r="R343">
            <v>1414.9</v>
          </cell>
          <cell r="S343">
            <v>0</v>
          </cell>
          <cell r="T343">
            <v>1414.9</v>
          </cell>
          <cell r="U343">
            <v>0</v>
          </cell>
          <cell r="V343">
            <v>1414.9</v>
          </cell>
          <cell r="W343">
            <v>0</v>
          </cell>
          <cell r="X343">
            <v>1414.9</v>
          </cell>
          <cell r="Y343">
            <v>0</v>
          </cell>
          <cell r="Z343">
            <v>1414.9</v>
          </cell>
          <cell r="AA343">
            <v>9.9999999999909051E-2</v>
          </cell>
          <cell r="AB343">
            <v>1415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</row>
        <row r="344">
          <cell r="A344" t="str">
            <v>6-2417</v>
          </cell>
          <cell r="B344" t="str">
            <v>Consulting Expenses Solutions</v>
          </cell>
          <cell r="C344">
            <v>6</v>
          </cell>
          <cell r="D344">
            <v>2417</v>
          </cell>
          <cell r="F344">
            <v>0</v>
          </cell>
          <cell r="H344">
            <v>0</v>
          </cell>
          <cell r="I344">
            <v>502.38</v>
          </cell>
          <cell r="J344">
            <v>502.38</v>
          </cell>
          <cell r="L344">
            <v>0</v>
          </cell>
          <cell r="N344">
            <v>0</v>
          </cell>
          <cell r="O344">
            <v>-0.37999999999999545</v>
          </cell>
          <cell r="P344">
            <v>502</v>
          </cell>
          <cell r="Q344">
            <v>0</v>
          </cell>
          <cell r="R344">
            <v>502</v>
          </cell>
          <cell r="S344">
            <v>0</v>
          </cell>
          <cell r="T344">
            <v>502</v>
          </cell>
          <cell r="U344">
            <v>0</v>
          </cell>
          <cell r="V344">
            <v>502</v>
          </cell>
          <cell r="W344">
            <v>0</v>
          </cell>
          <cell r="X344">
            <v>502</v>
          </cell>
          <cell r="Y344">
            <v>0</v>
          </cell>
          <cell r="Z344">
            <v>502</v>
          </cell>
          <cell r="AA344">
            <v>0</v>
          </cell>
          <cell r="AB344">
            <v>502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</row>
        <row r="345">
          <cell r="A345" t="str">
            <v>6-2418</v>
          </cell>
          <cell r="B345" t="str">
            <v>Employee Recruiting Solutions</v>
          </cell>
          <cell r="C345">
            <v>6</v>
          </cell>
          <cell r="D345">
            <v>2418</v>
          </cell>
          <cell r="F345">
            <v>0</v>
          </cell>
          <cell r="H345">
            <v>0</v>
          </cell>
          <cell r="I345">
            <v>12500</v>
          </cell>
          <cell r="J345">
            <v>12500</v>
          </cell>
          <cell r="L345">
            <v>0</v>
          </cell>
          <cell r="N345">
            <v>0</v>
          </cell>
          <cell r="O345">
            <v>9875</v>
          </cell>
          <cell r="P345">
            <v>22375</v>
          </cell>
          <cell r="Q345">
            <v>0</v>
          </cell>
          <cell r="R345">
            <v>22375</v>
          </cell>
          <cell r="S345">
            <v>0</v>
          </cell>
          <cell r="T345">
            <v>22375</v>
          </cell>
          <cell r="U345">
            <v>5000</v>
          </cell>
          <cell r="V345">
            <v>27375</v>
          </cell>
          <cell r="W345">
            <v>1508</v>
          </cell>
          <cell r="X345">
            <v>28883</v>
          </cell>
          <cell r="Y345">
            <v>0</v>
          </cell>
          <cell r="Z345">
            <v>28883</v>
          </cell>
          <cell r="AA345">
            <v>18000</v>
          </cell>
          <cell r="AB345">
            <v>46883</v>
          </cell>
          <cell r="AC345">
            <v>6475</v>
          </cell>
          <cell r="AD345">
            <v>6475</v>
          </cell>
          <cell r="AE345">
            <v>-6475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-9000</v>
          </cell>
          <cell r="AN345">
            <v>-9000</v>
          </cell>
          <cell r="AO345">
            <v>0</v>
          </cell>
          <cell r="AP345">
            <v>-9000</v>
          </cell>
          <cell r="AQ345">
            <v>23020</v>
          </cell>
          <cell r="AR345">
            <v>14020</v>
          </cell>
          <cell r="AS345">
            <v>-300</v>
          </cell>
          <cell r="AT345">
            <v>13720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</row>
        <row r="346">
          <cell r="A346" t="str">
            <v>6-2419</v>
          </cell>
          <cell r="B346" t="str">
            <v>Other Compensation Solutions</v>
          </cell>
          <cell r="C346">
            <v>6</v>
          </cell>
          <cell r="D346">
            <v>2419</v>
          </cell>
          <cell r="F346">
            <v>0</v>
          </cell>
          <cell r="H346">
            <v>0</v>
          </cell>
          <cell r="I346">
            <v>0</v>
          </cell>
          <cell r="J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25783.35</v>
          </cell>
          <cell r="R346">
            <v>25783.35</v>
          </cell>
          <cell r="S346">
            <v>0</v>
          </cell>
          <cell r="T346">
            <v>25783.35</v>
          </cell>
          <cell r="U346">
            <v>0</v>
          </cell>
          <cell r="V346">
            <v>25783.35</v>
          </cell>
          <cell r="W346">
            <v>0</v>
          </cell>
          <cell r="X346">
            <v>25783.35</v>
          </cell>
          <cell r="Y346">
            <v>0</v>
          </cell>
          <cell r="Z346">
            <v>25783.35</v>
          </cell>
          <cell r="AA346">
            <v>-0.34999999999854481</v>
          </cell>
          <cell r="AB346">
            <v>25783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</row>
        <row r="347">
          <cell r="A347" t="str">
            <v>6-2423</v>
          </cell>
          <cell r="B347" t="str">
            <v>Company Benefits Solutions</v>
          </cell>
          <cell r="C347">
            <v>6</v>
          </cell>
          <cell r="D347">
            <v>2423</v>
          </cell>
          <cell r="F347">
            <v>0</v>
          </cell>
          <cell r="H347">
            <v>0</v>
          </cell>
          <cell r="I347">
            <v>0</v>
          </cell>
          <cell r="J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3748.7</v>
          </cell>
          <cell r="AD347">
            <v>3748.7</v>
          </cell>
          <cell r="AE347">
            <v>920.77999999999975</v>
          </cell>
          <cell r="AF347">
            <v>4669.4799999999996</v>
          </cell>
          <cell r="AG347">
            <v>908.35000000000036</v>
          </cell>
          <cell r="AH347">
            <v>5577.83</v>
          </cell>
          <cell r="AI347">
            <v>908.32999999999993</v>
          </cell>
          <cell r="AJ347">
            <v>6486.16</v>
          </cell>
          <cell r="AK347">
            <v>906.14000000000033</v>
          </cell>
          <cell r="AL347">
            <v>7392.3</v>
          </cell>
          <cell r="AM347">
            <v>1012.1500000000005</v>
          </cell>
          <cell r="AN347">
            <v>8404.4500000000007</v>
          </cell>
          <cell r="AO347">
            <v>947.73999999999978</v>
          </cell>
          <cell r="AP347">
            <v>9352.19</v>
          </cell>
          <cell r="AQ347">
            <v>962.85000000000036</v>
          </cell>
          <cell r="AR347">
            <v>10315.040000000001</v>
          </cell>
          <cell r="AS347">
            <v>911.40999999999985</v>
          </cell>
          <cell r="AT347">
            <v>11226.45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</row>
        <row r="348">
          <cell r="A348" t="str">
            <v>6-2425</v>
          </cell>
          <cell r="B348" t="str">
            <v>Govt Pension Solutions</v>
          </cell>
          <cell r="C348">
            <v>6</v>
          </cell>
          <cell r="D348">
            <v>2425</v>
          </cell>
          <cell r="F348">
            <v>0</v>
          </cell>
          <cell r="H348">
            <v>0</v>
          </cell>
          <cell r="I348">
            <v>3065</v>
          </cell>
          <cell r="J348">
            <v>3065</v>
          </cell>
          <cell r="L348">
            <v>0</v>
          </cell>
          <cell r="N348">
            <v>0</v>
          </cell>
          <cell r="O348">
            <v>4575</v>
          </cell>
          <cell r="P348">
            <v>7640</v>
          </cell>
          <cell r="Q348">
            <v>3235.84</v>
          </cell>
          <cell r="R348">
            <v>10875.84</v>
          </cell>
          <cell r="S348">
            <v>937.5</v>
          </cell>
          <cell r="T348">
            <v>11813.34</v>
          </cell>
          <cell r="U348">
            <v>1025</v>
          </cell>
          <cell r="V348">
            <v>12838.34</v>
          </cell>
          <cell r="W348">
            <v>1025</v>
          </cell>
          <cell r="X348">
            <v>13863.34</v>
          </cell>
          <cell r="Y348">
            <v>1575</v>
          </cell>
          <cell r="Z348">
            <v>15438.34</v>
          </cell>
          <cell r="AA348">
            <v>2651.66</v>
          </cell>
          <cell r="AB348">
            <v>18090</v>
          </cell>
          <cell r="AC348">
            <v>2775</v>
          </cell>
          <cell r="AD348">
            <v>2775</v>
          </cell>
          <cell r="AE348">
            <v>2811.3</v>
          </cell>
          <cell r="AF348">
            <v>5586.3</v>
          </cell>
          <cell r="AG348">
            <v>5351.4999999999991</v>
          </cell>
          <cell r="AH348">
            <v>10937.8</v>
          </cell>
          <cell r="AI348">
            <v>4751.4600000000009</v>
          </cell>
          <cell r="AJ348">
            <v>15689.26</v>
          </cell>
          <cell r="AK348">
            <v>2937.4999999999982</v>
          </cell>
          <cell r="AL348">
            <v>18626.759999999998</v>
          </cell>
          <cell r="AM348">
            <v>2937.5</v>
          </cell>
          <cell r="AN348">
            <v>21564.26</v>
          </cell>
          <cell r="AO348">
            <v>2386.0600000000013</v>
          </cell>
          <cell r="AP348">
            <v>23950.32</v>
          </cell>
          <cell r="AQ348">
            <v>5010</v>
          </cell>
          <cell r="AR348">
            <v>28960.32</v>
          </cell>
          <cell r="AS348">
            <v>4021.9199999999983</v>
          </cell>
          <cell r="AT348">
            <v>32982.239999999998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</row>
        <row r="349">
          <cell r="A349" t="str">
            <v>6-2427</v>
          </cell>
          <cell r="B349" t="str">
            <v>Employer N.I. Contr Solutions</v>
          </cell>
          <cell r="C349">
            <v>6</v>
          </cell>
          <cell r="D349">
            <v>2427</v>
          </cell>
          <cell r="F349">
            <v>0</v>
          </cell>
          <cell r="H349">
            <v>0</v>
          </cell>
          <cell r="I349">
            <v>8997.23</v>
          </cell>
          <cell r="J349">
            <v>8997.23</v>
          </cell>
          <cell r="L349">
            <v>0</v>
          </cell>
          <cell r="N349">
            <v>0</v>
          </cell>
          <cell r="O349">
            <v>10898.7</v>
          </cell>
          <cell r="P349">
            <v>19895.93</v>
          </cell>
          <cell r="Q349">
            <v>3535.0999999999985</v>
          </cell>
          <cell r="R349">
            <v>23431.03</v>
          </cell>
          <cell r="S349">
            <v>2844.8300000000017</v>
          </cell>
          <cell r="T349">
            <v>26275.86</v>
          </cell>
          <cell r="U349">
            <v>2598.1699999999983</v>
          </cell>
          <cell r="V349">
            <v>28874.03</v>
          </cell>
          <cell r="W349">
            <v>3143.4600000000028</v>
          </cell>
          <cell r="X349">
            <v>32017.49</v>
          </cell>
          <cell r="Y349">
            <v>4734.7999999999993</v>
          </cell>
          <cell r="Z349">
            <v>36752.29</v>
          </cell>
          <cell r="AA349">
            <v>9158.7099999999991</v>
          </cell>
          <cell r="AB349">
            <v>45911</v>
          </cell>
          <cell r="AC349">
            <v>7698.77</v>
          </cell>
          <cell r="AD349">
            <v>7698.77</v>
          </cell>
          <cell r="AE349">
            <v>8310.7799999999988</v>
          </cell>
          <cell r="AF349">
            <v>16009.55</v>
          </cell>
          <cell r="AG349">
            <v>8133.43</v>
          </cell>
          <cell r="AH349">
            <v>24142.98</v>
          </cell>
          <cell r="AI349">
            <v>11746.59</v>
          </cell>
          <cell r="AJ349">
            <v>35889.57</v>
          </cell>
          <cell r="AK349">
            <v>7207.2699999999968</v>
          </cell>
          <cell r="AL349">
            <v>43096.84</v>
          </cell>
          <cell r="AM349">
            <v>8816.8400000000038</v>
          </cell>
          <cell r="AN349">
            <v>51913.68</v>
          </cell>
          <cell r="AO349">
            <v>11707.339999999997</v>
          </cell>
          <cell r="AP349">
            <v>63621.02</v>
          </cell>
          <cell r="AQ349">
            <v>9472.989999999998</v>
          </cell>
          <cell r="AR349">
            <v>73094.009999999995</v>
          </cell>
          <cell r="AS349">
            <v>10132.070000000007</v>
          </cell>
          <cell r="AT349">
            <v>83226.080000000002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</row>
        <row r="350">
          <cell r="A350" t="str">
            <v>6-2430</v>
          </cell>
          <cell r="B350" t="str">
            <v>Air Travel Solutions</v>
          </cell>
          <cell r="C350">
            <v>6</v>
          </cell>
          <cell r="D350">
            <v>2430</v>
          </cell>
          <cell r="F350">
            <v>0</v>
          </cell>
          <cell r="H350">
            <v>0</v>
          </cell>
          <cell r="I350">
            <v>3737.65</v>
          </cell>
          <cell r="J350">
            <v>3737.65</v>
          </cell>
          <cell r="L350">
            <v>0</v>
          </cell>
          <cell r="N350">
            <v>0</v>
          </cell>
          <cell r="O350">
            <v>173.55999999999995</v>
          </cell>
          <cell r="P350">
            <v>3911.21</v>
          </cell>
          <cell r="Q350">
            <v>683.60000000000036</v>
          </cell>
          <cell r="R350">
            <v>4594.8100000000004</v>
          </cell>
          <cell r="S350">
            <v>185</v>
          </cell>
          <cell r="T350">
            <v>4779.8100000000004</v>
          </cell>
          <cell r="U350">
            <v>522.69999999999982</v>
          </cell>
          <cell r="V350">
            <v>5302.51</v>
          </cell>
          <cell r="W350">
            <v>201.30000000000018</v>
          </cell>
          <cell r="X350">
            <v>5503.81</v>
          </cell>
          <cell r="Y350">
            <v>1410.5999999999995</v>
          </cell>
          <cell r="Z350">
            <v>6914.41</v>
          </cell>
          <cell r="AA350">
            <v>1494.5900000000001</v>
          </cell>
          <cell r="AB350">
            <v>8409</v>
          </cell>
          <cell r="AC350">
            <v>228.9</v>
          </cell>
          <cell r="AD350">
            <v>228.9</v>
          </cell>
          <cell r="AE350">
            <v>339.80000000000007</v>
          </cell>
          <cell r="AF350">
            <v>568.70000000000005</v>
          </cell>
          <cell r="AG350">
            <v>336.09999999999991</v>
          </cell>
          <cell r="AH350">
            <v>904.8</v>
          </cell>
          <cell r="AI350">
            <v>371.20000000000005</v>
          </cell>
          <cell r="AJ350">
            <v>1276</v>
          </cell>
          <cell r="AK350">
            <v>73</v>
          </cell>
          <cell r="AL350">
            <v>1349</v>
          </cell>
          <cell r="AM350">
            <v>0</v>
          </cell>
          <cell r="AN350">
            <v>1349</v>
          </cell>
          <cell r="AO350">
            <v>0</v>
          </cell>
          <cell r="AP350">
            <v>1349</v>
          </cell>
          <cell r="AQ350">
            <v>68.400000000000091</v>
          </cell>
          <cell r="AR350">
            <v>1417.4</v>
          </cell>
          <cell r="AS350">
            <v>0</v>
          </cell>
          <cell r="AT350">
            <v>1417.4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</row>
        <row r="351">
          <cell r="A351" t="str">
            <v>6-2431</v>
          </cell>
          <cell r="B351" t="str">
            <v>Meals out of Town Solutions</v>
          </cell>
          <cell r="C351">
            <v>6</v>
          </cell>
          <cell r="D351">
            <v>2431</v>
          </cell>
          <cell r="F351">
            <v>0</v>
          </cell>
          <cell r="H351">
            <v>0</v>
          </cell>
          <cell r="I351">
            <v>147.72</v>
          </cell>
          <cell r="J351">
            <v>147.72</v>
          </cell>
          <cell r="L351">
            <v>0</v>
          </cell>
          <cell r="N351">
            <v>0</v>
          </cell>
          <cell r="O351">
            <v>248.05999999999997</v>
          </cell>
          <cell r="P351">
            <v>395.78</v>
          </cell>
          <cell r="Q351">
            <v>24.880000000000052</v>
          </cell>
          <cell r="R351">
            <v>420.66</v>
          </cell>
          <cell r="S351">
            <v>32.079999999999984</v>
          </cell>
          <cell r="T351">
            <v>452.74</v>
          </cell>
          <cell r="U351">
            <v>27.269999999999982</v>
          </cell>
          <cell r="V351">
            <v>480.01</v>
          </cell>
          <cell r="W351">
            <v>3.8000000000000114</v>
          </cell>
          <cell r="X351">
            <v>483.81</v>
          </cell>
          <cell r="Y351">
            <v>24.71999999999997</v>
          </cell>
          <cell r="Z351">
            <v>508.53</v>
          </cell>
          <cell r="AA351">
            <v>33.470000000000027</v>
          </cell>
          <cell r="AB351">
            <v>542</v>
          </cell>
          <cell r="AC351">
            <v>76.010000000000005</v>
          </cell>
          <cell r="AD351">
            <v>76.010000000000005</v>
          </cell>
          <cell r="AE351">
            <v>48.459999999999994</v>
          </cell>
          <cell r="AF351">
            <v>124.47</v>
          </cell>
          <cell r="AG351">
            <v>57.080000000000013</v>
          </cell>
          <cell r="AH351">
            <v>181.55</v>
          </cell>
          <cell r="AI351">
            <v>39.929999999999978</v>
          </cell>
          <cell r="AJ351">
            <v>221.48</v>
          </cell>
          <cell r="AK351">
            <v>219.46</v>
          </cell>
          <cell r="AL351">
            <v>440.94</v>
          </cell>
          <cell r="AM351">
            <v>123.57999999999998</v>
          </cell>
          <cell r="AN351">
            <v>564.52</v>
          </cell>
          <cell r="AO351">
            <v>207.51999999999998</v>
          </cell>
          <cell r="AP351">
            <v>772.04</v>
          </cell>
          <cell r="AQ351">
            <v>413.78</v>
          </cell>
          <cell r="AR351">
            <v>1185.82</v>
          </cell>
          <cell r="AS351">
            <v>168.41000000000008</v>
          </cell>
          <cell r="AT351">
            <v>1354.23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</row>
        <row r="352">
          <cell r="A352" t="str">
            <v>6-2432</v>
          </cell>
          <cell r="B352" t="str">
            <v>Hotel Solutions</v>
          </cell>
          <cell r="C352">
            <v>6</v>
          </cell>
          <cell r="D352">
            <v>2432</v>
          </cell>
          <cell r="F352">
            <v>0</v>
          </cell>
          <cell r="H352">
            <v>0</v>
          </cell>
          <cell r="I352">
            <v>1794.44</v>
          </cell>
          <cell r="J352">
            <v>1794.44</v>
          </cell>
          <cell r="L352">
            <v>0</v>
          </cell>
          <cell r="N352">
            <v>0</v>
          </cell>
          <cell r="O352">
            <v>1540.9</v>
          </cell>
          <cell r="P352">
            <v>3335.34</v>
          </cell>
          <cell r="Q352">
            <v>62.980000000000018</v>
          </cell>
          <cell r="R352">
            <v>3398.32</v>
          </cell>
          <cell r="S352">
            <v>390.42999999999984</v>
          </cell>
          <cell r="T352">
            <v>3788.75</v>
          </cell>
          <cell r="U352">
            <v>721.55000000000018</v>
          </cell>
          <cell r="V352">
            <v>4510.3</v>
          </cell>
          <cell r="W352">
            <v>214.53999999999996</v>
          </cell>
          <cell r="X352">
            <v>4724.84</v>
          </cell>
          <cell r="Y352">
            <v>367.32999999999993</v>
          </cell>
          <cell r="Z352">
            <v>5092.17</v>
          </cell>
          <cell r="AA352">
            <v>364.82999999999993</v>
          </cell>
          <cell r="AB352">
            <v>5457</v>
          </cell>
          <cell r="AC352">
            <v>345.3</v>
          </cell>
          <cell r="AD352">
            <v>345.3</v>
          </cell>
          <cell r="AE352">
            <v>408.82</v>
          </cell>
          <cell r="AF352">
            <v>754.12</v>
          </cell>
          <cell r="AG352">
            <v>158.76999999999998</v>
          </cell>
          <cell r="AH352">
            <v>912.89</v>
          </cell>
          <cell r="AI352">
            <v>198.18999999999994</v>
          </cell>
          <cell r="AJ352">
            <v>1111.08</v>
          </cell>
          <cell r="AK352">
            <v>1010.1199999999999</v>
          </cell>
          <cell r="AL352">
            <v>2121.1999999999998</v>
          </cell>
          <cell r="AM352">
            <v>0</v>
          </cell>
          <cell r="AN352">
            <v>2121.1999999999998</v>
          </cell>
          <cell r="AO352">
            <v>288.43000000000029</v>
          </cell>
          <cell r="AP352">
            <v>2409.63</v>
          </cell>
          <cell r="AQ352">
            <v>855.02999999999975</v>
          </cell>
          <cell r="AR352">
            <v>3264.66</v>
          </cell>
          <cell r="AS352">
            <v>680.81</v>
          </cell>
          <cell r="AT352">
            <v>3945.47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</row>
        <row r="353">
          <cell r="A353" t="str">
            <v>6-2433</v>
          </cell>
          <cell r="B353" t="str">
            <v>OOT Car Rental Solutions</v>
          </cell>
          <cell r="C353">
            <v>6</v>
          </cell>
          <cell r="D353">
            <v>2433</v>
          </cell>
          <cell r="F353">
            <v>0</v>
          </cell>
          <cell r="H353">
            <v>0</v>
          </cell>
          <cell r="I353">
            <v>0</v>
          </cell>
          <cell r="J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</row>
        <row r="354">
          <cell r="A354" t="str">
            <v>6-2434</v>
          </cell>
          <cell r="B354" t="str">
            <v>OOT Taxi Parking &amp; Gas Solutions</v>
          </cell>
          <cell r="C354">
            <v>6</v>
          </cell>
          <cell r="D354">
            <v>2434</v>
          </cell>
          <cell r="F354">
            <v>0</v>
          </cell>
          <cell r="H354">
            <v>0</v>
          </cell>
          <cell r="I354">
            <v>2231.85</v>
          </cell>
          <cell r="J354">
            <v>2231.85</v>
          </cell>
          <cell r="L354">
            <v>0</v>
          </cell>
          <cell r="N354">
            <v>0</v>
          </cell>
          <cell r="O354">
            <v>2616.9</v>
          </cell>
          <cell r="P354">
            <v>4848.75</v>
          </cell>
          <cell r="Q354">
            <v>314.1899999999996</v>
          </cell>
          <cell r="R354">
            <v>5162.9399999999996</v>
          </cell>
          <cell r="S354">
            <v>706.13000000000011</v>
          </cell>
          <cell r="T354">
            <v>5869.07</v>
          </cell>
          <cell r="U354">
            <v>485.23000000000047</v>
          </cell>
          <cell r="V354">
            <v>6354.3</v>
          </cell>
          <cell r="W354">
            <v>567.64999999999964</v>
          </cell>
          <cell r="X354">
            <v>6921.95</v>
          </cell>
          <cell r="Y354">
            <v>330.34000000000015</v>
          </cell>
          <cell r="Z354">
            <v>7252.29</v>
          </cell>
          <cell r="AA354">
            <v>2282.71</v>
          </cell>
          <cell r="AB354">
            <v>9535</v>
          </cell>
          <cell r="AC354">
            <v>888.73</v>
          </cell>
          <cell r="AD354">
            <v>888.73</v>
          </cell>
          <cell r="AE354">
            <v>2015.4899999999998</v>
          </cell>
          <cell r="AF354">
            <v>2904.22</v>
          </cell>
          <cell r="AG354">
            <v>1830.8400000000006</v>
          </cell>
          <cell r="AH354">
            <v>4735.0600000000004</v>
          </cell>
          <cell r="AI354">
            <v>631.92999999999938</v>
          </cell>
          <cell r="AJ354">
            <v>5366.99</v>
          </cell>
          <cell r="AK354">
            <v>32.699999999999818</v>
          </cell>
          <cell r="AL354">
            <v>5399.69</v>
          </cell>
          <cell r="AM354">
            <v>0</v>
          </cell>
          <cell r="AN354">
            <v>5399.69</v>
          </cell>
          <cell r="AO354">
            <v>0</v>
          </cell>
          <cell r="AP354">
            <v>5399.69</v>
          </cell>
          <cell r="AQ354">
            <v>81.340000000000146</v>
          </cell>
          <cell r="AR354">
            <v>5481.03</v>
          </cell>
          <cell r="AS354">
            <v>0</v>
          </cell>
          <cell r="AT354">
            <v>5481.03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</row>
        <row r="355">
          <cell r="A355" t="str">
            <v>6-2435</v>
          </cell>
          <cell r="B355" t="str">
            <v>Travel out of Town Solutions</v>
          </cell>
          <cell r="C355">
            <v>6</v>
          </cell>
          <cell r="D355">
            <v>2435</v>
          </cell>
          <cell r="F355">
            <v>0</v>
          </cell>
          <cell r="H355">
            <v>0</v>
          </cell>
          <cell r="I355">
            <v>533.14</v>
          </cell>
          <cell r="J355">
            <v>533.14</v>
          </cell>
          <cell r="L355">
            <v>0</v>
          </cell>
          <cell r="N355">
            <v>0</v>
          </cell>
          <cell r="O355">
            <v>1653.7600000000002</v>
          </cell>
          <cell r="P355">
            <v>2186.9</v>
          </cell>
          <cell r="Q355">
            <v>363.79999999999973</v>
          </cell>
          <cell r="R355">
            <v>2550.6999999999998</v>
          </cell>
          <cell r="S355">
            <v>286.5</v>
          </cell>
          <cell r="T355">
            <v>2837.2</v>
          </cell>
          <cell r="U355">
            <v>854.90000000000009</v>
          </cell>
          <cell r="V355">
            <v>3692.1</v>
          </cell>
          <cell r="W355">
            <v>237.59999999999991</v>
          </cell>
          <cell r="X355">
            <v>3929.7</v>
          </cell>
          <cell r="Y355">
            <v>684.23000000000047</v>
          </cell>
          <cell r="Z355">
            <v>4613.93</v>
          </cell>
          <cell r="AA355">
            <v>530.06999999999971</v>
          </cell>
          <cell r="AB355">
            <v>5144</v>
          </cell>
          <cell r="AC355">
            <v>722.5</v>
          </cell>
          <cell r="AD355">
            <v>722.5</v>
          </cell>
          <cell r="AE355">
            <v>38.799999999999955</v>
          </cell>
          <cell r="AF355">
            <v>761.3</v>
          </cell>
          <cell r="AG355">
            <v>1294.8</v>
          </cell>
          <cell r="AH355">
            <v>2056.1</v>
          </cell>
          <cell r="AI355">
            <v>871.20000000000027</v>
          </cell>
          <cell r="AJ355">
            <v>2927.3</v>
          </cell>
          <cell r="AK355">
            <v>133.19999999999982</v>
          </cell>
          <cell r="AL355">
            <v>3060.5</v>
          </cell>
          <cell r="AM355">
            <v>606.30000000000018</v>
          </cell>
          <cell r="AN355">
            <v>3666.8</v>
          </cell>
          <cell r="AO355">
            <v>1432.5699999999997</v>
          </cell>
          <cell r="AP355">
            <v>5099.37</v>
          </cell>
          <cell r="AQ355">
            <v>786.90000000000055</v>
          </cell>
          <cell r="AR355">
            <v>5886.27</v>
          </cell>
          <cell r="AS355">
            <v>218.19999999999982</v>
          </cell>
          <cell r="AT355">
            <v>6104.47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</row>
        <row r="356">
          <cell r="A356" t="str">
            <v>6-2436</v>
          </cell>
          <cell r="B356" t="str">
            <v>Cust Rel out of Town Solutions</v>
          </cell>
          <cell r="C356">
            <v>6</v>
          </cell>
          <cell r="D356">
            <v>2436</v>
          </cell>
          <cell r="F356">
            <v>0</v>
          </cell>
          <cell r="H356">
            <v>0</v>
          </cell>
          <cell r="I356">
            <v>3037.36</v>
          </cell>
          <cell r="J356">
            <v>3037.36</v>
          </cell>
          <cell r="L356">
            <v>0</v>
          </cell>
          <cell r="N356">
            <v>0</v>
          </cell>
          <cell r="O356">
            <v>1609.0899999999997</v>
          </cell>
          <cell r="P356">
            <v>4646.45</v>
          </cell>
          <cell r="Q356">
            <v>133.78999999999996</v>
          </cell>
          <cell r="R356">
            <v>4780.24</v>
          </cell>
          <cell r="S356">
            <v>1474.0700000000006</v>
          </cell>
          <cell r="T356">
            <v>6254.31</v>
          </cell>
          <cell r="U356">
            <v>124.75999999999931</v>
          </cell>
          <cell r="V356">
            <v>6379.07</v>
          </cell>
          <cell r="W356">
            <v>0</v>
          </cell>
          <cell r="X356">
            <v>6379.07</v>
          </cell>
          <cell r="Y356">
            <v>291.28000000000065</v>
          </cell>
          <cell r="Z356">
            <v>6670.35</v>
          </cell>
          <cell r="AA356">
            <v>336.64999999999964</v>
          </cell>
          <cell r="AB356">
            <v>7007</v>
          </cell>
          <cell r="AC356">
            <v>32.229999999999997</v>
          </cell>
          <cell r="AD356">
            <v>32.229999999999997</v>
          </cell>
          <cell r="AE356">
            <v>21.700000000000003</v>
          </cell>
          <cell r="AF356">
            <v>53.93</v>
          </cell>
          <cell r="AG356">
            <v>107.9</v>
          </cell>
          <cell r="AH356">
            <v>161.83000000000001</v>
          </cell>
          <cell r="AI356">
            <v>1202.68</v>
          </cell>
          <cell r="AJ356">
            <v>1364.51</v>
          </cell>
          <cell r="AK356">
            <v>452.5</v>
          </cell>
          <cell r="AL356">
            <v>1817.01</v>
          </cell>
          <cell r="AM356">
            <v>36.329999999999927</v>
          </cell>
          <cell r="AN356">
            <v>1853.34</v>
          </cell>
          <cell r="AO356">
            <v>3.5</v>
          </cell>
          <cell r="AP356">
            <v>1856.84</v>
          </cell>
          <cell r="AQ356">
            <v>874.72</v>
          </cell>
          <cell r="AR356">
            <v>2731.56</v>
          </cell>
          <cell r="AS356">
            <v>2797.0000000000005</v>
          </cell>
          <cell r="AT356">
            <v>5528.56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</row>
        <row r="357">
          <cell r="A357" t="str">
            <v>6-2437</v>
          </cell>
          <cell r="B357" t="str">
            <v>Cust Relations in Town Mrktng</v>
          </cell>
          <cell r="C357">
            <v>6</v>
          </cell>
          <cell r="D357">
            <v>2437</v>
          </cell>
          <cell r="F357">
            <v>0</v>
          </cell>
          <cell r="H357">
            <v>0</v>
          </cell>
          <cell r="I357">
            <v>0</v>
          </cell>
          <cell r="J357">
            <v>0</v>
          </cell>
          <cell r="L357">
            <v>0</v>
          </cell>
          <cell r="N357">
            <v>0</v>
          </cell>
          <cell r="O357">
            <v>189.34</v>
          </cell>
          <cell r="P357">
            <v>189.34</v>
          </cell>
          <cell r="Q357">
            <v>201.20000000000002</v>
          </cell>
          <cell r="R357">
            <v>390.54</v>
          </cell>
          <cell r="S357">
            <v>389.67</v>
          </cell>
          <cell r="T357">
            <v>780.21</v>
          </cell>
          <cell r="U357">
            <v>272.34999999999991</v>
          </cell>
          <cell r="V357">
            <v>1052.56</v>
          </cell>
          <cell r="W357">
            <v>103.84000000000015</v>
          </cell>
          <cell r="X357">
            <v>1156.4000000000001</v>
          </cell>
          <cell r="Y357">
            <v>0</v>
          </cell>
          <cell r="Z357">
            <v>1156.4000000000001</v>
          </cell>
          <cell r="AA357">
            <v>291.59999999999991</v>
          </cell>
          <cell r="AB357">
            <v>1448</v>
          </cell>
          <cell r="AC357">
            <v>144.4</v>
          </cell>
          <cell r="AD357">
            <v>144.4</v>
          </cell>
          <cell r="AE357">
            <v>567.95000000000005</v>
          </cell>
          <cell r="AF357">
            <v>712.35</v>
          </cell>
          <cell r="AG357">
            <v>104.65999999999997</v>
          </cell>
          <cell r="AH357">
            <v>817.01</v>
          </cell>
          <cell r="AI357">
            <v>384.44000000000005</v>
          </cell>
          <cell r="AJ357">
            <v>1201.45</v>
          </cell>
          <cell r="AK357">
            <v>445</v>
          </cell>
          <cell r="AL357">
            <v>1646.45</v>
          </cell>
          <cell r="AM357">
            <v>121.59999999999991</v>
          </cell>
          <cell r="AN357">
            <v>1768.05</v>
          </cell>
          <cell r="AO357">
            <v>114</v>
          </cell>
          <cell r="AP357">
            <v>1882.05</v>
          </cell>
          <cell r="AQ357">
            <v>77.400000000000091</v>
          </cell>
          <cell r="AR357">
            <v>1959.45</v>
          </cell>
          <cell r="AS357">
            <v>272.72000000000003</v>
          </cell>
          <cell r="AT357">
            <v>2232.17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</row>
        <row r="358">
          <cell r="A358" t="str">
            <v>6-2440</v>
          </cell>
          <cell r="B358" t="str">
            <v>Overtime Meals Solutions</v>
          </cell>
          <cell r="C358">
            <v>6</v>
          </cell>
          <cell r="D358">
            <v>2440</v>
          </cell>
          <cell r="F358">
            <v>0</v>
          </cell>
          <cell r="H358">
            <v>0</v>
          </cell>
          <cell r="I358">
            <v>0</v>
          </cell>
          <cell r="J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</row>
        <row r="359">
          <cell r="A359" t="str">
            <v>6-2441</v>
          </cell>
          <cell r="B359" t="str">
            <v>Local Car Rental Solutions</v>
          </cell>
          <cell r="C359">
            <v>6</v>
          </cell>
          <cell r="D359">
            <v>2441</v>
          </cell>
          <cell r="F359">
            <v>0</v>
          </cell>
          <cell r="H359">
            <v>0</v>
          </cell>
          <cell r="I359">
            <v>0</v>
          </cell>
          <cell r="J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</row>
        <row r="360">
          <cell r="A360" t="str">
            <v>6-2442</v>
          </cell>
          <cell r="B360" t="str">
            <v>Local Parking Solutions</v>
          </cell>
          <cell r="C360">
            <v>6</v>
          </cell>
          <cell r="D360">
            <v>2442</v>
          </cell>
          <cell r="F360">
            <v>0</v>
          </cell>
          <cell r="H360">
            <v>0</v>
          </cell>
          <cell r="I360">
            <v>42.2</v>
          </cell>
          <cell r="J360">
            <v>42.2</v>
          </cell>
          <cell r="L360">
            <v>0</v>
          </cell>
          <cell r="N360">
            <v>0</v>
          </cell>
          <cell r="O360">
            <v>210.67000000000002</v>
          </cell>
          <cell r="P360">
            <v>252.87</v>
          </cell>
          <cell r="Q360">
            <v>281.54999999999995</v>
          </cell>
          <cell r="R360">
            <v>534.41999999999996</v>
          </cell>
          <cell r="S360">
            <v>48.720000000000027</v>
          </cell>
          <cell r="T360">
            <v>583.14</v>
          </cell>
          <cell r="U360">
            <v>131.46000000000004</v>
          </cell>
          <cell r="V360">
            <v>714.6</v>
          </cell>
          <cell r="W360">
            <v>2.2999999999999545</v>
          </cell>
          <cell r="X360">
            <v>716.9</v>
          </cell>
          <cell r="Y360">
            <v>21.210000000000036</v>
          </cell>
          <cell r="Z360">
            <v>738.11</v>
          </cell>
          <cell r="AA360">
            <v>133.88999999999999</v>
          </cell>
          <cell r="AB360">
            <v>872</v>
          </cell>
          <cell r="AC360">
            <v>20.8</v>
          </cell>
          <cell r="AD360">
            <v>20.8</v>
          </cell>
          <cell r="AE360">
            <v>87.91</v>
          </cell>
          <cell r="AF360">
            <v>108.71</v>
          </cell>
          <cell r="AG360">
            <v>253.49</v>
          </cell>
          <cell r="AH360">
            <v>362.2</v>
          </cell>
          <cell r="AI360">
            <v>165.34999999999997</v>
          </cell>
          <cell r="AJ360">
            <v>527.54999999999995</v>
          </cell>
          <cell r="AK360">
            <v>130.60000000000002</v>
          </cell>
          <cell r="AL360">
            <v>658.15</v>
          </cell>
          <cell r="AM360">
            <v>316.62</v>
          </cell>
          <cell r="AN360">
            <v>974.77</v>
          </cell>
          <cell r="AO360">
            <v>263.70000000000005</v>
          </cell>
          <cell r="AP360">
            <v>1238.47</v>
          </cell>
          <cell r="AQ360">
            <v>196.16000000000008</v>
          </cell>
          <cell r="AR360">
            <v>1434.63</v>
          </cell>
          <cell r="AS360">
            <v>122.29999999999995</v>
          </cell>
          <cell r="AT360">
            <v>1556.93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</row>
        <row r="361">
          <cell r="A361" t="str">
            <v>6-2443</v>
          </cell>
          <cell r="B361" t="str">
            <v>Local Taxi &amp; Gas Solutions</v>
          </cell>
          <cell r="C361">
            <v>6</v>
          </cell>
          <cell r="D361">
            <v>2443</v>
          </cell>
          <cell r="F361">
            <v>0</v>
          </cell>
          <cell r="H361">
            <v>0</v>
          </cell>
          <cell r="I361">
            <v>322.82</v>
          </cell>
          <cell r="J361">
            <v>322.82</v>
          </cell>
          <cell r="L361">
            <v>0</v>
          </cell>
          <cell r="N361">
            <v>0</v>
          </cell>
          <cell r="O361">
            <v>1034.01</v>
          </cell>
          <cell r="P361">
            <v>1356.83</v>
          </cell>
          <cell r="Q361">
            <v>299.66000000000008</v>
          </cell>
          <cell r="R361">
            <v>1656.49</v>
          </cell>
          <cell r="S361">
            <v>78</v>
          </cell>
          <cell r="T361">
            <v>1734.49</v>
          </cell>
          <cell r="U361">
            <v>136.42000000000007</v>
          </cell>
          <cell r="V361">
            <v>1870.91</v>
          </cell>
          <cell r="W361">
            <v>114.25</v>
          </cell>
          <cell r="X361">
            <v>1985.16</v>
          </cell>
          <cell r="Y361">
            <v>37</v>
          </cell>
          <cell r="Z361">
            <v>2022.16</v>
          </cell>
          <cell r="AA361">
            <v>159.83999999999992</v>
          </cell>
          <cell r="AB361">
            <v>2182</v>
          </cell>
          <cell r="AC361">
            <v>121.32</v>
          </cell>
          <cell r="AD361">
            <v>121.32</v>
          </cell>
          <cell r="AE361">
            <v>108.55000000000001</v>
          </cell>
          <cell r="AF361">
            <v>229.87</v>
          </cell>
          <cell r="AG361">
            <v>160.88999999999999</v>
          </cell>
          <cell r="AH361">
            <v>390.76</v>
          </cell>
          <cell r="AI361">
            <v>1084.5999999999999</v>
          </cell>
          <cell r="AJ361">
            <v>1475.36</v>
          </cell>
          <cell r="AK361">
            <v>2381.8199999999997</v>
          </cell>
          <cell r="AL361">
            <v>3857.18</v>
          </cell>
          <cell r="AM361">
            <v>1023.0800000000004</v>
          </cell>
          <cell r="AN361">
            <v>4880.26</v>
          </cell>
          <cell r="AO361">
            <v>2354.4499999999998</v>
          </cell>
          <cell r="AP361">
            <v>7234.71</v>
          </cell>
          <cell r="AQ361">
            <v>2113.6699999999992</v>
          </cell>
          <cell r="AR361">
            <v>9348.3799999999992</v>
          </cell>
          <cell r="AS361">
            <v>2247.0700000000015</v>
          </cell>
          <cell r="AT361">
            <v>11595.45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</row>
        <row r="362">
          <cell r="A362" t="str">
            <v>6-2444</v>
          </cell>
          <cell r="B362" t="str">
            <v>Local Mileage Solutions</v>
          </cell>
          <cell r="C362">
            <v>6</v>
          </cell>
          <cell r="D362">
            <v>2444</v>
          </cell>
          <cell r="F362">
            <v>0</v>
          </cell>
          <cell r="H362">
            <v>0</v>
          </cell>
          <cell r="I362">
            <v>281.60000000000002</v>
          </cell>
          <cell r="J362">
            <v>281.60000000000002</v>
          </cell>
          <cell r="L362">
            <v>0</v>
          </cell>
          <cell r="N362">
            <v>0</v>
          </cell>
          <cell r="O362">
            <v>1127.9899999999998</v>
          </cell>
          <cell r="P362">
            <v>1409.59</v>
          </cell>
          <cell r="Q362">
            <v>460.5</v>
          </cell>
          <cell r="R362">
            <v>1870.09</v>
          </cell>
          <cell r="S362">
            <v>65.700000000000045</v>
          </cell>
          <cell r="T362">
            <v>1935.79</v>
          </cell>
          <cell r="U362">
            <v>246.63999999999987</v>
          </cell>
          <cell r="V362">
            <v>2182.4299999999998</v>
          </cell>
          <cell r="W362">
            <v>110.25</v>
          </cell>
          <cell r="X362">
            <v>2292.6799999999998</v>
          </cell>
          <cell r="Y362">
            <v>561.15000000000009</v>
          </cell>
          <cell r="Z362">
            <v>2853.83</v>
          </cell>
          <cell r="AA362">
            <v>0.17000000000007276</v>
          </cell>
          <cell r="AB362">
            <v>2854</v>
          </cell>
          <cell r="AC362">
            <v>661.05</v>
          </cell>
          <cell r="AD362">
            <v>661.05</v>
          </cell>
          <cell r="AE362">
            <v>0</v>
          </cell>
          <cell r="AF362">
            <v>661.05</v>
          </cell>
          <cell r="AG362">
            <v>690.3</v>
          </cell>
          <cell r="AH362">
            <v>1351.35</v>
          </cell>
          <cell r="AI362">
            <v>363.5</v>
          </cell>
          <cell r="AJ362">
            <v>1714.85</v>
          </cell>
          <cell r="AK362">
            <v>32.800000000000182</v>
          </cell>
          <cell r="AL362">
            <v>1747.65</v>
          </cell>
          <cell r="AM362">
            <v>36.119999999999891</v>
          </cell>
          <cell r="AN362">
            <v>1783.77</v>
          </cell>
          <cell r="AO362">
            <v>153.87000000000012</v>
          </cell>
          <cell r="AP362">
            <v>1937.64</v>
          </cell>
          <cell r="AQ362">
            <v>65</v>
          </cell>
          <cell r="AR362">
            <v>2002.64</v>
          </cell>
          <cell r="AS362">
            <v>4.1999999999998181</v>
          </cell>
          <cell r="AT362">
            <v>2006.84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</row>
        <row r="363">
          <cell r="A363" t="str">
            <v>6-2445</v>
          </cell>
          <cell r="B363" t="str">
            <v>Other motor expenses Solutions</v>
          </cell>
          <cell r="C363">
            <v>6</v>
          </cell>
          <cell r="D363">
            <v>2445</v>
          </cell>
          <cell r="F363">
            <v>0</v>
          </cell>
          <cell r="H363">
            <v>0</v>
          </cell>
          <cell r="I363">
            <v>0</v>
          </cell>
          <cell r="J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402.61</v>
          </cell>
          <cell r="V363">
            <v>402.61</v>
          </cell>
          <cell r="W363">
            <v>0</v>
          </cell>
          <cell r="X363">
            <v>402.61</v>
          </cell>
          <cell r="Y363">
            <v>0</v>
          </cell>
          <cell r="Z363">
            <v>402.61</v>
          </cell>
          <cell r="AA363">
            <v>0.38999999999998636</v>
          </cell>
          <cell r="AB363">
            <v>403</v>
          </cell>
          <cell r="AC363">
            <v>0</v>
          </cell>
          <cell r="AD363">
            <v>0</v>
          </cell>
          <cell r="AE363">
            <v>58.36</v>
          </cell>
          <cell r="AF363">
            <v>58.36</v>
          </cell>
          <cell r="AG363">
            <v>0</v>
          </cell>
          <cell r="AH363">
            <v>58.36</v>
          </cell>
          <cell r="AI363">
            <v>0</v>
          </cell>
          <cell r="AJ363">
            <v>58.36</v>
          </cell>
          <cell r="AK363">
            <v>0</v>
          </cell>
          <cell r="AL363">
            <v>58.36</v>
          </cell>
          <cell r="AM363">
            <v>0</v>
          </cell>
          <cell r="AN363">
            <v>58.36</v>
          </cell>
          <cell r="AO363">
            <v>0</v>
          </cell>
          <cell r="AP363">
            <v>58.36</v>
          </cell>
          <cell r="AQ363">
            <v>0</v>
          </cell>
          <cell r="AR363">
            <v>58.36</v>
          </cell>
          <cell r="AS363">
            <v>0</v>
          </cell>
          <cell r="AT363">
            <v>58.36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</row>
        <row r="364">
          <cell r="A364" t="str">
            <v>6-2446</v>
          </cell>
          <cell r="B364" t="str">
            <v>Automobile Insurance Solutions</v>
          </cell>
          <cell r="C364">
            <v>6</v>
          </cell>
          <cell r="D364">
            <v>2446</v>
          </cell>
          <cell r="F364">
            <v>0</v>
          </cell>
          <cell r="H364">
            <v>0</v>
          </cell>
          <cell r="I364">
            <v>0</v>
          </cell>
          <cell r="J364">
            <v>0</v>
          </cell>
          <cell r="L364">
            <v>0</v>
          </cell>
          <cell r="N364">
            <v>0</v>
          </cell>
          <cell r="O364">
            <v>368.74</v>
          </cell>
          <cell r="P364">
            <v>368.74</v>
          </cell>
          <cell r="Q364">
            <v>184.37</v>
          </cell>
          <cell r="R364">
            <v>553.11</v>
          </cell>
          <cell r="S364">
            <v>184.37</v>
          </cell>
          <cell r="T364">
            <v>737.48</v>
          </cell>
          <cell r="U364">
            <v>153.89999999999998</v>
          </cell>
          <cell r="V364">
            <v>891.38</v>
          </cell>
          <cell r="W364">
            <v>175.58000000000004</v>
          </cell>
          <cell r="X364">
            <v>1066.96</v>
          </cell>
          <cell r="Y364">
            <v>102.37999999999988</v>
          </cell>
          <cell r="Z364">
            <v>1169.3399999999999</v>
          </cell>
          <cell r="AA364">
            <v>102.66000000000008</v>
          </cell>
          <cell r="AB364">
            <v>1272</v>
          </cell>
          <cell r="AC364">
            <v>102.38</v>
          </cell>
          <cell r="AD364">
            <v>102.38</v>
          </cell>
          <cell r="AE364">
            <v>112.24000000000001</v>
          </cell>
          <cell r="AF364">
            <v>214.62</v>
          </cell>
          <cell r="AG364">
            <v>101.02999999999997</v>
          </cell>
          <cell r="AH364">
            <v>315.64999999999998</v>
          </cell>
          <cell r="AI364">
            <v>101.03000000000003</v>
          </cell>
          <cell r="AJ364">
            <v>416.68</v>
          </cell>
          <cell r="AK364">
            <v>101.03000000000003</v>
          </cell>
          <cell r="AL364">
            <v>517.71</v>
          </cell>
          <cell r="AM364">
            <v>349.04999999999995</v>
          </cell>
          <cell r="AN364">
            <v>866.76</v>
          </cell>
          <cell r="AO364">
            <v>349.04999999999995</v>
          </cell>
          <cell r="AP364">
            <v>1215.81</v>
          </cell>
          <cell r="AQ364">
            <v>349.04999999999995</v>
          </cell>
          <cell r="AR364">
            <v>1564.86</v>
          </cell>
          <cell r="AS364">
            <v>205.82000000000016</v>
          </cell>
          <cell r="AT364">
            <v>1770.68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</row>
        <row r="365">
          <cell r="A365" t="str">
            <v>6-2447</v>
          </cell>
          <cell r="B365" t="str">
            <v>Tele &amp; Internet Exp Solutions</v>
          </cell>
          <cell r="C365">
            <v>6</v>
          </cell>
          <cell r="D365">
            <v>2447</v>
          </cell>
          <cell r="F365">
            <v>0</v>
          </cell>
          <cell r="H365">
            <v>0</v>
          </cell>
          <cell r="I365">
            <v>735.47</v>
          </cell>
          <cell r="J365">
            <v>735.47</v>
          </cell>
          <cell r="L365">
            <v>0</v>
          </cell>
          <cell r="N365">
            <v>0</v>
          </cell>
          <cell r="O365">
            <v>1837.97</v>
          </cell>
          <cell r="P365">
            <v>2573.44</v>
          </cell>
          <cell r="Q365">
            <v>357.19000000000005</v>
          </cell>
          <cell r="R365">
            <v>2930.63</v>
          </cell>
          <cell r="S365">
            <v>440.7199999999998</v>
          </cell>
          <cell r="T365">
            <v>3371.35</v>
          </cell>
          <cell r="U365">
            <v>399.69000000000005</v>
          </cell>
          <cell r="V365">
            <v>3771.04</v>
          </cell>
          <cell r="W365">
            <v>168.01999999999998</v>
          </cell>
          <cell r="X365">
            <v>3939.06</v>
          </cell>
          <cell r="Y365">
            <v>416.15000000000009</v>
          </cell>
          <cell r="Z365">
            <v>4355.21</v>
          </cell>
          <cell r="AA365">
            <v>805.79</v>
          </cell>
          <cell r="AB365">
            <v>5161</v>
          </cell>
          <cell r="AC365">
            <v>343.06</v>
          </cell>
          <cell r="AD365">
            <v>343.06</v>
          </cell>
          <cell r="AE365">
            <v>688.09000000000015</v>
          </cell>
          <cell r="AF365">
            <v>1031.1500000000001</v>
          </cell>
          <cell r="AG365">
            <v>1180.9099999999999</v>
          </cell>
          <cell r="AH365">
            <v>2212.06</v>
          </cell>
          <cell r="AI365">
            <v>1021.3600000000001</v>
          </cell>
          <cell r="AJ365">
            <v>3233.42</v>
          </cell>
          <cell r="AK365">
            <v>1077.8999999999996</v>
          </cell>
          <cell r="AL365">
            <v>4311.32</v>
          </cell>
          <cell r="AM365">
            <v>880.32999999999993</v>
          </cell>
          <cell r="AN365">
            <v>5191.6499999999996</v>
          </cell>
          <cell r="AO365">
            <v>1008.0600000000004</v>
          </cell>
          <cell r="AP365">
            <v>6199.71</v>
          </cell>
          <cell r="AQ365">
            <v>1705.6400000000003</v>
          </cell>
          <cell r="AR365">
            <v>7905.35</v>
          </cell>
          <cell r="AS365">
            <v>912.55999999999949</v>
          </cell>
          <cell r="AT365">
            <v>8817.91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</row>
        <row r="366">
          <cell r="A366" t="str">
            <v>6-2449</v>
          </cell>
          <cell r="B366" t="str">
            <v>Internal Training Solutions</v>
          </cell>
          <cell r="C366">
            <v>6</v>
          </cell>
          <cell r="D366">
            <v>2449</v>
          </cell>
          <cell r="F366">
            <v>0</v>
          </cell>
          <cell r="H366">
            <v>0</v>
          </cell>
          <cell r="I366">
            <v>0</v>
          </cell>
          <cell r="J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1199</v>
          </cell>
          <cell r="T366">
            <v>1199</v>
          </cell>
          <cell r="U366">
            <v>0</v>
          </cell>
          <cell r="V366">
            <v>1199</v>
          </cell>
          <cell r="W366">
            <v>0</v>
          </cell>
          <cell r="X366">
            <v>1199</v>
          </cell>
          <cell r="Y366">
            <v>0</v>
          </cell>
          <cell r="Z366">
            <v>1199</v>
          </cell>
          <cell r="AA366">
            <v>1295</v>
          </cell>
          <cell r="AB366">
            <v>2494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69</v>
          </cell>
          <cell r="AH366">
            <v>69</v>
          </cell>
          <cell r="AI366">
            <v>0</v>
          </cell>
          <cell r="AJ366">
            <v>69</v>
          </cell>
          <cell r="AK366">
            <v>0</v>
          </cell>
          <cell r="AL366">
            <v>69</v>
          </cell>
          <cell r="AM366">
            <v>940</v>
          </cell>
          <cell r="AN366">
            <v>1009</v>
          </cell>
          <cell r="AO366">
            <v>0</v>
          </cell>
          <cell r="AP366">
            <v>1009</v>
          </cell>
          <cell r="AQ366">
            <v>0</v>
          </cell>
          <cell r="AR366">
            <v>1009</v>
          </cell>
          <cell r="AS366">
            <v>0</v>
          </cell>
          <cell r="AT366">
            <v>1009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</row>
        <row r="367">
          <cell r="A367" t="str">
            <v>6-2499</v>
          </cell>
          <cell r="B367" t="str">
            <v>Other Solutions Related</v>
          </cell>
          <cell r="C367">
            <v>6</v>
          </cell>
          <cell r="D367">
            <v>2499</v>
          </cell>
          <cell r="F367">
            <v>0</v>
          </cell>
          <cell r="H367">
            <v>0</v>
          </cell>
          <cell r="I367">
            <v>0</v>
          </cell>
          <cell r="J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23.02</v>
          </cell>
          <cell r="V367">
            <v>23.02</v>
          </cell>
          <cell r="W367">
            <v>0</v>
          </cell>
          <cell r="X367">
            <v>23.02</v>
          </cell>
          <cell r="Y367">
            <v>0</v>
          </cell>
          <cell r="Z367">
            <v>23.02</v>
          </cell>
          <cell r="AA367">
            <v>138.97999999999999</v>
          </cell>
          <cell r="AB367">
            <v>162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796</v>
          </cell>
          <cell r="AH367">
            <v>796</v>
          </cell>
          <cell r="AI367">
            <v>0</v>
          </cell>
          <cell r="AJ367">
            <v>796</v>
          </cell>
          <cell r="AK367">
            <v>7.9700000000000273</v>
          </cell>
          <cell r="AL367">
            <v>803.97</v>
          </cell>
          <cell r="AM367">
            <v>0</v>
          </cell>
          <cell r="AN367">
            <v>803.97</v>
          </cell>
          <cell r="AO367">
            <v>0</v>
          </cell>
          <cell r="AP367">
            <v>803.97</v>
          </cell>
          <cell r="AQ367">
            <v>0</v>
          </cell>
          <cell r="AR367">
            <v>803.97</v>
          </cell>
          <cell r="AS367">
            <v>0</v>
          </cell>
          <cell r="AT367">
            <v>803.97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</row>
        <row r="368">
          <cell r="A368" t="str">
            <v>6-2510</v>
          </cell>
          <cell r="B368" t="str">
            <v>Product Marketing</v>
          </cell>
          <cell r="C368">
            <v>6</v>
          </cell>
          <cell r="D368">
            <v>2510</v>
          </cell>
          <cell r="F368">
            <v>0</v>
          </cell>
          <cell r="H368">
            <v>0</v>
          </cell>
          <cell r="I368">
            <v>22769.9</v>
          </cell>
          <cell r="J368">
            <v>22769.9</v>
          </cell>
          <cell r="L368">
            <v>0</v>
          </cell>
          <cell r="N368">
            <v>0</v>
          </cell>
          <cell r="O368">
            <v>16870.559999999998</v>
          </cell>
          <cell r="P368">
            <v>39640.46</v>
          </cell>
          <cell r="Q368">
            <v>1744</v>
          </cell>
          <cell r="R368">
            <v>41384.46</v>
          </cell>
          <cell r="S368">
            <v>0</v>
          </cell>
          <cell r="T368">
            <v>41384.46</v>
          </cell>
          <cell r="U368">
            <v>9246.1500000000015</v>
          </cell>
          <cell r="V368">
            <v>50630.61</v>
          </cell>
          <cell r="W368">
            <v>5622</v>
          </cell>
          <cell r="X368">
            <v>56252.61</v>
          </cell>
          <cell r="Y368">
            <v>8800</v>
          </cell>
          <cell r="Z368">
            <v>65052.61</v>
          </cell>
          <cell r="AA368">
            <v>5826.3899999999994</v>
          </cell>
          <cell r="AB368">
            <v>70879</v>
          </cell>
          <cell r="AC368">
            <v>6483.98</v>
          </cell>
          <cell r="AD368">
            <v>6483.98</v>
          </cell>
          <cell r="AE368">
            <v>8800</v>
          </cell>
          <cell r="AF368">
            <v>15283.98</v>
          </cell>
          <cell r="AG368">
            <v>-1959.0100000000002</v>
          </cell>
          <cell r="AH368">
            <v>13324.97</v>
          </cell>
          <cell r="AI368">
            <v>16300.000000000002</v>
          </cell>
          <cell r="AJ368">
            <v>29624.97</v>
          </cell>
          <cell r="AK368">
            <v>8029.7900000000009</v>
          </cell>
          <cell r="AL368">
            <v>37654.76</v>
          </cell>
          <cell r="AM368">
            <v>1808.1899999999951</v>
          </cell>
          <cell r="AN368">
            <v>39462.949999999997</v>
          </cell>
          <cell r="AO368">
            <v>19276</v>
          </cell>
          <cell r="AP368">
            <v>58738.95</v>
          </cell>
          <cell r="AQ368">
            <v>6500</v>
          </cell>
          <cell r="AR368">
            <v>65238.95</v>
          </cell>
          <cell r="AS368">
            <v>1775</v>
          </cell>
          <cell r="AT368">
            <v>67013.95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</row>
        <row r="369">
          <cell r="A369" t="str">
            <v>6-2515</v>
          </cell>
          <cell r="B369" t="str">
            <v>Marketing personnel</v>
          </cell>
          <cell r="C369">
            <v>6</v>
          </cell>
          <cell r="D369">
            <v>2515</v>
          </cell>
          <cell r="F369">
            <v>0</v>
          </cell>
          <cell r="H369">
            <v>0</v>
          </cell>
          <cell r="J369">
            <v>0</v>
          </cell>
          <cell r="L369">
            <v>0</v>
          </cell>
          <cell r="N369">
            <v>0</v>
          </cell>
          <cell r="P369">
            <v>0</v>
          </cell>
          <cell r="R369">
            <v>0</v>
          </cell>
          <cell r="T369">
            <v>0</v>
          </cell>
          <cell r="V369">
            <v>0</v>
          </cell>
          <cell r="X369">
            <v>0</v>
          </cell>
          <cell r="Z369">
            <v>0</v>
          </cell>
          <cell r="AB369">
            <v>0</v>
          </cell>
          <cell r="AD369">
            <v>0</v>
          </cell>
          <cell r="AF369">
            <v>0</v>
          </cell>
          <cell r="AG369">
            <v>9326.76</v>
          </cell>
          <cell r="AH369">
            <v>9326.76</v>
          </cell>
          <cell r="AI369">
            <v>5075.5599999999995</v>
          </cell>
          <cell r="AJ369">
            <v>14402.32</v>
          </cell>
          <cell r="AK369">
            <v>8951.14</v>
          </cell>
          <cell r="AL369">
            <v>23353.46</v>
          </cell>
          <cell r="AM369">
            <v>8951.14</v>
          </cell>
          <cell r="AN369">
            <v>32304.6</v>
          </cell>
          <cell r="AO369">
            <v>8951.14</v>
          </cell>
          <cell r="AP369">
            <v>41255.74</v>
          </cell>
          <cell r="AQ369">
            <v>8951.14</v>
          </cell>
          <cell r="AR369">
            <v>50206.879999999997</v>
          </cell>
          <cell r="AS369">
            <v>8951.14</v>
          </cell>
          <cell r="AT369">
            <v>59158.02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</row>
        <row r="370">
          <cell r="A370" t="str">
            <v>6-2520</v>
          </cell>
          <cell r="B370" t="str">
            <v>Product Promotions</v>
          </cell>
          <cell r="C370">
            <v>6</v>
          </cell>
          <cell r="D370">
            <v>2520</v>
          </cell>
          <cell r="F370">
            <v>0</v>
          </cell>
          <cell r="H370">
            <v>0</v>
          </cell>
          <cell r="I370">
            <v>29382.6</v>
          </cell>
          <cell r="J370">
            <v>29382.6</v>
          </cell>
          <cell r="L370">
            <v>0</v>
          </cell>
          <cell r="N370">
            <v>0</v>
          </cell>
          <cell r="O370">
            <v>15605.669999999998</v>
          </cell>
          <cell r="P370">
            <v>44988.27</v>
          </cell>
          <cell r="Q370">
            <v>10232.990000000005</v>
          </cell>
          <cell r="R370">
            <v>55221.26</v>
          </cell>
          <cell r="S370">
            <v>8064</v>
          </cell>
          <cell r="T370">
            <v>63285.26</v>
          </cell>
          <cell r="U370">
            <v>5999.9999999999927</v>
          </cell>
          <cell r="V370">
            <v>69285.259999999995</v>
          </cell>
          <cell r="W370">
            <v>15678.029999999999</v>
          </cell>
          <cell r="X370">
            <v>84963.29</v>
          </cell>
          <cell r="Y370">
            <v>4900</v>
          </cell>
          <cell r="Z370">
            <v>89863.29</v>
          </cell>
          <cell r="AA370">
            <v>-0.28999999999359716</v>
          </cell>
          <cell r="AB370">
            <v>89863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5000</v>
          </cell>
          <cell r="AR370">
            <v>5000</v>
          </cell>
          <cell r="AS370">
            <v>0</v>
          </cell>
          <cell r="AT370">
            <v>5000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</row>
        <row r="371">
          <cell r="A371" t="str">
            <v>6-2522</v>
          </cell>
          <cell r="B371" t="str">
            <v>Enrollments</v>
          </cell>
          <cell r="C371">
            <v>6</v>
          </cell>
          <cell r="D371">
            <v>2522</v>
          </cell>
          <cell r="F371">
            <v>0</v>
          </cell>
          <cell r="H371">
            <v>0</v>
          </cell>
          <cell r="I371">
            <v>961.71</v>
          </cell>
          <cell r="J371">
            <v>961.71</v>
          </cell>
          <cell r="L371">
            <v>0</v>
          </cell>
          <cell r="N371">
            <v>0</v>
          </cell>
          <cell r="O371">
            <v>0</v>
          </cell>
          <cell r="P371">
            <v>961.71</v>
          </cell>
          <cell r="Q371">
            <v>0</v>
          </cell>
          <cell r="R371">
            <v>961.71</v>
          </cell>
          <cell r="S371">
            <v>0</v>
          </cell>
          <cell r="T371">
            <v>961.71</v>
          </cell>
          <cell r="U371">
            <v>0</v>
          </cell>
          <cell r="V371">
            <v>961.71</v>
          </cell>
          <cell r="W371">
            <v>0</v>
          </cell>
          <cell r="X371">
            <v>961.71</v>
          </cell>
          <cell r="Y371">
            <v>0</v>
          </cell>
          <cell r="Z371">
            <v>961.71</v>
          </cell>
          <cell r="AA371">
            <v>0.28999999999996362</v>
          </cell>
          <cell r="AB371">
            <v>962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</row>
        <row r="372">
          <cell r="A372" t="str">
            <v>6-2524</v>
          </cell>
          <cell r="B372" t="str">
            <v>Booth Costs</v>
          </cell>
          <cell r="C372">
            <v>6</v>
          </cell>
          <cell r="D372">
            <v>2524</v>
          </cell>
          <cell r="F372">
            <v>0</v>
          </cell>
          <cell r="H372">
            <v>0</v>
          </cell>
          <cell r="I372">
            <v>11554.2</v>
          </cell>
          <cell r="J372">
            <v>11554.2</v>
          </cell>
          <cell r="L372">
            <v>0</v>
          </cell>
          <cell r="N372">
            <v>0</v>
          </cell>
          <cell r="O372">
            <v>2334.1999999999989</v>
          </cell>
          <cell r="P372">
            <v>13888.4</v>
          </cell>
          <cell r="Q372">
            <v>7110.0000000000018</v>
          </cell>
          <cell r="R372">
            <v>20998.400000000001</v>
          </cell>
          <cell r="S372">
            <v>7440.34</v>
          </cell>
          <cell r="T372">
            <v>28438.74</v>
          </cell>
          <cell r="U372">
            <v>-4674.5400000000009</v>
          </cell>
          <cell r="V372">
            <v>23764.2</v>
          </cell>
          <cell r="W372">
            <v>0</v>
          </cell>
          <cell r="X372">
            <v>23764.2</v>
          </cell>
          <cell r="Y372">
            <v>1050</v>
          </cell>
          <cell r="Z372">
            <v>24814.2</v>
          </cell>
          <cell r="AA372">
            <v>-0.2000000000007276</v>
          </cell>
          <cell r="AB372">
            <v>24814</v>
          </cell>
          <cell r="AC372">
            <v>-7345.34</v>
          </cell>
          <cell r="AD372">
            <v>-7345.34</v>
          </cell>
          <cell r="AE372">
            <v>11918.91</v>
          </cell>
          <cell r="AF372">
            <v>4573.57</v>
          </cell>
          <cell r="AG372">
            <v>-2023.9999999999995</v>
          </cell>
          <cell r="AH372">
            <v>2549.5700000000002</v>
          </cell>
          <cell r="AI372">
            <v>0</v>
          </cell>
          <cell r="AJ372">
            <v>2549.5700000000002</v>
          </cell>
          <cell r="AK372">
            <v>0</v>
          </cell>
          <cell r="AL372">
            <v>2549.5700000000002</v>
          </cell>
          <cell r="AM372">
            <v>0</v>
          </cell>
          <cell r="AN372">
            <v>2549.5700000000002</v>
          </cell>
          <cell r="AO372">
            <v>16775.900000000001</v>
          </cell>
          <cell r="AP372">
            <v>19325.47</v>
          </cell>
          <cell r="AQ372">
            <v>0</v>
          </cell>
          <cell r="AR372">
            <v>19325.47</v>
          </cell>
          <cell r="AS372">
            <v>0</v>
          </cell>
          <cell r="AT372">
            <v>19325.47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</row>
        <row r="373">
          <cell r="A373" t="str">
            <v>6-2526</v>
          </cell>
          <cell r="B373" t="str">
            <v>Setup Shows</v>
          </cell>
          <cell r="C373">
            <v>6</v>
          </cell>
          <cell r="D373">
            <v>2526</v>
          </cell>
          <cell r="F373">
            <v>0</v>
          </cell>
          <cell r="H373">
            <v>0</v>
          </cell>
          <cell r="I373">
            <v>15000</v>
          </cell>
          <cell r="J373">
            <v>15000</v>
          </cell>
          <cell r="L373">
            <v>0</v>
          </cell>
          <cell r="N373">
            <v>0</v>
          </cell>
          <cell r="O373">
            <v>-1021.7900000000009</v>
          </cell>
          <cell r="P373">
            <v>13978.21</v>
          </cell>
          <cell r="Q373">
            <v>478</v>
          </cell>
          <cell r="R373">
            <v>14456.21</v>
          </cell>
          <cell r="S373">
            <v>0</v>
          </cell>
          <cell r="T373">
            <v>14456.21</v>
          </cell>
          <cell r="U373">
            <v>0</v>
          </cell>
          <cell r="V373">
            <v>14456.21</v>
          </cell>
          <cell r="W373">
            <v>244</v>
          </cell>
          <cell r="X373">
            <v>14700.21</v>
          </cell>
          <cell r="Y373">
            <v>0</v>
          </cell>
          <cell r="Z373">
            <v>14700.21</v>
          </cell>
          <cell r="AA373">
            <v>-0.20999999999912689</v>
          </cell>
          <cell r="AB373">
            <v>14700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</row>
        <row r="374">
          <cell r="A374" t="str">
            <v>6-2528</v>
          </cell>
          <cell r="B374" t="str">
            <v>Travel &amp; Living Shows</v>
          </cell>
          <cell r="C374">
            <v>6</v>
          </cell>
          <cell r="D374">
            <v>2528</v>
          </cell>
          <cell r="F374">
            <v>0</v>
          </cell>
          <cell r="H374">
            <v>0</v>
          </cell>
          <cell r="I374">
            <v>0</v>
          </cell>
          <cell r="J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</row>
        <row r="375">
          <cell r="A375" t="str">
            <v>6-2529</v>
          </cell>
          <cell r="B375" t="str">
            <v>Other Show Expenses</v>
          </cell>
          <cell r="C375">
            <v>6</v>
          </cell>
          <cell r="D375">
            <v>2529</v>
          </cell>
          <cell r="F375">
            <v>0</v>
          </cell>
          <cell r="H375">
            <v>0</v>
          </cell>
          <cell r="I375">
            <v>11500</v>
          </cell>
          <cell r="J375">
            <v>11500</v>
          </cell>
          <cell r="L375">
            <v>0</v>
          </cell>
          <cell r="N375">
            <v>0</v>
          </cell>
          <cell r="O375">
            <v>0</v>
          </cell>
          <cell r="P375">
            <v>11500</v>
          </cell>
          <cell r="Q375">
            <v>55.799999999999272</v>
          </cell>
          <cell r="R375">
            <v>11555.8</v>
          </cell>
          <cell r="S375">
            <v>0</v>
          </cell>
          <cell r="T375">
            <v>11555.8</v>
          </cell>
          <cell r="U375">
            <v>2.7700000000004366</v>
          </cell>
          <cell r="V375">
            <v>11558.57</v>
          </cell>
          <cell r="W375">
            <v>0</v>
          </cell>
          <cell r="X375">
            <v>11558.57</v>
          </cell>
          <cell r="Y375">
            <v>0</v>
          </cell>
          <cell r="Z375">
            <v>11558.57</v>
          </cell>
          <cell r="AA375">
            <v>0.43000000000029104</v>
          </cell>
          <cell r="AB375">
            <v>11559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100</v>
          </cell>
          <cell r="AP375">
            <v>100</v>
          </cell>
          <cell r="AQ375">
            <v>9.1800000000000068</v>
          </cell>
          <cell r="AR375">
            <v>109.18</v>
          </cell>
          <cell r="AS375">
            <v>0</v>
          </cell>
          <cell r="AT375">
            <v>109.18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</row>
        <row r="376">
          <cell r="A376" t="str">
            <v>6-2530</v>
          </cell>
          <cell r="B376" t="str">
            <v>Product Advertising</v>
          </cell>
          <cell r="C376">
            <v>6</v>
          </cell>
          <cell r="D376">
            <v>2530</v>
          </cell>
          <cell r="F376">
            <v>0</v>
          </cell>
          <cell r="H376">
            <v>0</v>
          </cell>
          <cell r="I376">
            <v>9450</v>
          </cell>
          <cell r="J376">
            <v>9450</v>
          </cell>
          <cell r="L376">
            <v>0</v>
          </cell>
          <cell r="N376">
            <v>0</v>
          </cell>
          <cell r="O376">
            <v>8150</v>
          </cell>
          <cell r="P376">
            <v>17600</v>
          </cell>
          <cell r="Q376">
            <v>16350</v>
          </cell>
          <cell r="R376">
            <v>33950</v>
          </cell>
          <cell r="S376">
            <v>2950</v>
          </cell>
          <cell r="T376">
            <v>36900</v>
          </cell>
          <cell r="U376">
            <v>0</v>
          </cell>
          <cell r="V376">
            <v>36900</v>
          </cell>
          <cell r="W376">
            <v>0</v>
          </cell>
          <cell r="X376">
            <v>36900</v>
          </cell>
          <cell r="Y376">
            <v>0</v>
          </cell>
          <cell r="Z376">
            <v>36900</v>
          </cell>
          <cell r="AA376">
            <v>0</v>
          </cell>
          <cell r="AB376">
            <v>36900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850.25</v>
          </cell>
          <cell r="AH376">
            <v>850.25</v>
          </cell>
          <cell r="AI376">
            <v>0</v>
          </cell>
          <cell r="AJ376">
            <v>850.25</v>
          </cell>
          <cell r="AK376">
            <v>0</v>
          </cell>
          <cell r="AL376">
            <v>850.25</v>
          </cell>
          <cell r="AM376">
            <v>0</v>
          </cell>
          <cell r="AN376">
            <v>850.25</v>
          </cell>
          <cell r="AO376">
            <v>0</v>
          </cell>
          <cell r="AP376">
            <v>850.25</v>
          </cell>
          <cell r="AQ376">
            <v>0</v>
          </cell>
          <cell r="AR376">
            <v>850.25</v>
          </cell>
          <cell r="AS376">
            <v>0</v>
          </cell>
          <cell r="AT376">
            <v>850.25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</row>
        <row r="377">
          <cell r="A377" t="str">
            <v>6-2532</v>
          </cell>
          <cell r="B377" t="str">
            <v>Re Branding</v>
          </cell>
          <cell r="C377">
            <v>6</v>
          </cell>
          <cell r="D377">
            <v>2532</v>
          </cell>
          <cell r="F377">
            <v>0</v>
          </cell>
          <cell r="H377">
            <v>0</v>
          </cell>
          <cell r="I377">
            <v>0</v>
          </cell>
          <cell r="J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15250</v>
          </cell>
          <cell r="AD377">
            <v>15250</v>
          </cell>
          <cell r="AE377">
            <v>1150</v>
          </cell>
          <cell r="AF377">
            <v>16400</v>
          </cell>
          <cell r="AG377">
            <v>0</v>
          </cell>
          <cell r="AH377">
            <v>16400</v>
          </cell>
          <cell r="AI377">
            <v>17250</v>
          </cell>
          <cell r="AJ377">
            <v>33650</v>
          </cell>
          <cell r="AK377">
            <v>8873</v>
          </cell>
          <cell r="AL377">
            <v>42523</v>
          </cell>
          <cell r="AM377">
            <v>2500</v>
          </cell>
          <cell r="AN377">
            <v>45023</v>
          </cell>
          <cell r="AO377">
            <v>2500</v>
          </cell>
          <cell r="AP377">
            <v>47523</v>
          </cell>
          <cell r="AQ377">
            <v>3500</v>
          </cell>
          <cell r="AR377">
            <v>51023</v>
          </cell>
          <cell r="AS377">
            <v>3585</v>
          </cell>
          <cell r="AT377">
            <v>54608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</row>
        <row r="378">
          <cell r="A378" t="str">
            <v>6-2534</v>
          </cell>
          <cell r="B378" t="str">
            <v>Media Ads</v>
          </cell>
          <cell r="C378">
            <v>6</v>
          </cell>
          <cell r="D378">
            <v>2534</v>
          </cell>
          <cell r="F378">
            <v>0</v>
          </cell>
          <cell r="H378">
            <v>0</v>
          </cell>
          <cell r="I378">
            <v>0</v>
          </cell>
          <cell r="J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1937</v>
          </cell>
          <cell r="AD378">
            <v>1937</v>
          </cell>
          <cell r="AE378">
            <v>1000</v>
          </cell>
          <cell r="AF378">
            <v>2937</v>
          </cell>
          <cell r="AG378">
            <v>0</v>
          </cell>
          <cell r="AH378">
            <v>2937</v>
          </cell>
          <cell r="AI378">
            <v>0</v>
          </cell>
          <cell r="AJ378">
            <v>2937</v>
          </cell>
          <cell r="AK378">
            <v>0</v>
          </cell>
          <cell r="AL378">
            <v>2937</v>
          </cell>
          <cell r="AM378">
            <v>0</v>
          </cell>
          <cell r="AN378">
            <v>2937</v>
          </cell>
          <cell r="AO378">
            <v>0</v>
          </cell>
          <cell r="AP378">
            <v>2937</v>
          </cell>
          <cell r="AQ378">
            <v>3500</v>
          </cell>
          <cell r="AR378">
            <v>6437</v>
          </cell>
          <cell r="AS378">
            <v>0</v>
          </cell>
          <cell r="AT378">
            <v>6437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</row>
        <row r="379">
          <cell r="A379" t="str">
            <v>6-2539</v>
          </cell>
          <cell r="B379" t="str">
            <v>Media Other</v>
          </cell>
          <cell r="C379">
            <v>6</v>
          </cell>
          <cell r="D379">
            <v>2539</v>
          </cell>
          <cell r="F379">
            <v>0</v>
          </cell>
          <cell r="H379">
            <v>0</v>
          </cell>
          <cell r="I379">
            <v>0</v>
          </cell>
          <cell r="J379">
            <v>0</v>
          </cell>
          <cell r="L379">
            <v>0</v>
          </cell>
          <cell r="N379">
            <v>0</v>
          </cell>
          <cell r="O379">
            <v>144.4</v>
          </cell>
          <cell r="P379">
            <v>144.4</v>
          </cell>
          <cell r="Q379">
            <v>0</v>
          </cell>
          <cell r="R379">
            <v>144.4</v>
          </cell>
          <cell r="S379">
            <v>0</v>
          </cell>
          <cell r="T379">
            <v>144.4</v>
          </cell>
          <cell r="U379">
            <v>0</v>
          </cell>
          <cell r="V379">
            <v>144.4</v>
          </cell>
          <cell r="W379">
            <v>0</v>
          </cell>
          <cell r="X379">
            <v>144.4</v>
          </cell>
          <cell r="Y379">
            <v>0</v>
          </cell>
          <cell r="Z379">
            <v>144.4</v>
          </cell>
          <cell r="AA379">
            <v>-0.40000000000000568</v>
          </cell>
          <cell r="AB379">
            <v>144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5612.07</v>
          </cell>
          <cell r="AP379">
            <v>5612.07</v>
          </cell>
          <cell r="AQ379">
            <v>5652.1399999999994</v>
          </cell>
          <cell r="AR379">
            <v>11264.21</v>
          </cell>
          <cell r="AS379">
            <v>5357.0800000000017</v>
          </cell>
          <cell r="AT379">
            <v>16621.29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</row>
        <row r="380">
          <cell r="A380" t="str">
            <v>6-2542</v>
          </cell>
          <cell r="B380" t="str">
            <v>Corporate Promotion</v>
          </cell>
          <cell r="C380">
            <v>6</v>
          </cell>
          <cell r="D380">
            <v>2542</v>
          </cell>
          <cell r="F380">
            <v>0</v>
          </cell>
          <cell r="H380">
            <v>0</v>
          </cell>
          <cell r="I380">
            <v>0</v>
          </cell>
          <cell r="J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</row>
        <row r="381">
          <cell r="A381" t="str">
            <v>6-2544</v>
          </cell>
          <cell r="B381" t="str">
            <v>Stock Promo &amp; Material</v>
          </cell>
          <cell r="C381">
            <v>6</v>
          </cell>
          <cell r="D381">
            <v>2544</v>
          </cell>
          <cell r="F381">
            <v>0</v>
          </cell>
          <cell r="H381">
            <v>0</v>
          </cell>
          <cell r="I381">
            <v>0</v>
          </cell>
          <cell r="J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48</v>
          </cell>
          <cell r="AB381">
            <v>48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</row>
        <row r="382">
          <cell r="A382" t="str">
            <v>6-2546</v>
          </cell>
          <cell r="B382" t="str">
            <v>Public Relations</v>
          </cell>
          <cell r="C382">
            <v>6</v>
          </cell>
          <cell r="D382">
            <v>2546</v>
          </cell>
          <cell r="F382">
            <v>0</v>
          </cell>
          <cell r="H382">
            <v>0</v>
          </cell>
          <cell r="I382">
            <v>0</v>
          </cell>
          <cell r="J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</row>
        <row r="383">
          <cell r="A383" t="str">
            <v>6-2549</v>
          </cell>
          <cell r="B383" t="str">
            <v>Investor Relations Other Exp</v>
          </cell>
          <cell r="C383">
            <v>6</v>
          </cell>
          <cell r="D383">
            <v>2549</v>
          </cell>
          <cell r="F383">
            <v>0</v>
          </cell>
          <cell r="H383">
            <v>0</v>
          </cell>
          <cell r="I383">
            <v>0</v>
          </cell>
          <cell r="J383">
            <v>0</v>
          </cell>
          <cell r="L383">
            <v>0</v>
          </cell>
          <cell r="N383">
            <v>0</v>
          </cell>
          <cell r="O383">
            <v>17.010000000000002</v>
          </cell>
          <cell r="P383">
            <v>17.010000000000002</v>
          </cell>
          <cell r="Q383">
            <v>0</v>
          </cell>
          <cell r="R383">
            <v>17.010000000000002</v>
          </cell>
          <cell r="S383">
            <v>0</v>
          </cell>
          <cell r="T383">
            <v>17.010000000000002</v>
          </cell>
          <cell r="U383">
            <v>0</v>
          </cell>
          <cell r="V383">
            <v>17.010000000000002</v>
          </cell>
          <cell r="W383">
            <v>0</v>
          </cell>
          <cell r="X383">
            <v>17.010000000000002</v>
          </cell>
          <cell r="Y383">
            <v>0</v>
          </cell>
          <cell r="Z383">
            <v>17.010000000000002</v>
          </cell>
          <cell r="AA383">
            <v>-1.0000000000001563E-2</v>
          </cell>
          <cell r="AB383">
            <v>17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</row>
        <row r="384">
          <cell r="A384" t="str">
            <v>6-2552</v>
          </cell>
          <cell r="B384" t="str">
            <v>Analyst Days</v>
          </cell>
          <cell r="C384">
            <v>6</v>
          </cell>
          <cell r="D384">
            <v>2552</v>
          </cell>
          <cell r="F384">
            <v>0</v>
          </cell>
          <cell r="H384">
            <v>0</v>
          </cell>
          <cell r="I384">
            <v>0</v>
          </cell>
          <cell r="J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</row>
        <row r="385">
          <cell r="A385" t="str">
            <v>6-2554</v>
          </cell>
          <cell r="B385" t="str">
            <v>Other Relations</v>
          </cell>
          <cell r="C385">
            <v>6</v>
          </cell>
          <cell r="D385">
            <v>2554</v>
          </cell>
          <cell r="F385">
            <v>0</v>
          </cell>
          <cell r="H385">
            <v>0</v>
          </cell>
          <cell r="I385">
            <v>0</v>
          </cell>
          <cell r="J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</row>
        <row r="386">
          <cell r="A386" t="str">
            <v>6-2599</v>
          </cell>
          <cell r="B386" t="str">
            <v>Other PR Consulting Exp&lt;2%</v>
          </cell>
          <cell r="C386">
            <v>6</v>
          </cell>
          <cell r="D386">
            <v>2599</v>
          </cell>
          <cell r="F386">
            <v>0</v>
          </cell>
          <cell r="H386">
            <v>0</v>
          </cell>
          <cell r="I386">
            <v>0</v>
          </cell>
          <cell r="J386">
            <v>0</v>
          </cell>
          <cell r="L386">
            <v>0</v>
          </cell>
          <cell r="N386">
            <v>0</v>
          </cell>
          <cell r="O386">
            <v>38.700000000000003</v>
          </cell>
          <cell r="P386">
            <v>38.700000000000003</v>
          </cell>
          <cell r="Q386">
            <v>0</v>
          </cell>
          <cell r="R386">
            <v>38.700000000000003</v>
          </cell>
          <cell r="S386">
            <v>0</v>
          </cell>
          <cell r="T386">
            <v>38.700000000000003</v>
          </cell>
          <cell r="U386">
            <v>0</v>
          </cell>
          <cell r="V386">
            <v>38.700000000000003</v>
          </cell>
          <cell r="W386">
            <v>0</v>
          </cell>
          <cell r="X386">
            <v>38.700000000000003</v>
          </cell>
          <cell r="Y386">
            <v>0</v>
          </cell>
          <cell r="Z386">
            <v>38.700000000000003</v>
          </cell>
          <cell r="AA386">
            <v>0.29999999999999716</v>
          </cell>
          <cell r="AB386">
            <v>39</v>
          </cell>
          <cell r="AC386">
            <v>0</v>
          </cell>
          <cell r="AD386">
            <v>0</v>
          </cell>
          <cell r="AE386">
            <v>1071.49</v>
          </cell>
          <cell r="AF386">
            <v>1071.49</v>
          </cell>
          <cell r="AG386">
            <v>571.51</v>
          </cell>
          <cell r="AH386">
            <v>1643</v>
          </cell>
          <cell r="AI386">
            <v>0</v>
          </cell>
          <cell r="AJ386">
            <v>1643</v>
          </cell>
          <cell r="AK386">
            <v>0</v>
          </cell>
          <cell r="AL386">
            <v>1643</v>
          </cell>
          <cell r="AM386">
            <v>0</v>
          </cell>
          <cell r="AN386">
            <v>1643</v>
          </cell>
          <cell r="AO386">
            <v>0</v>
          </cell>
          <cell r="AP386">
            <v>1643</v>
          </cell>
          <cell r="AQ386">
            <v>0</v>
          </cell>
          <cell r="AR386">
            <v>1643</v>
          </cell>
          <cell r="AS386">
            <v>0</v>
          </cell>
          <cell r="AT386">
            <v>1643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</row>
        <row r="387">
          <cell r="A387" t="str">
            <v>6-2601</v>
          </cell>
          <cell r="B387" t="str">
            <v>Salaries Alliances</v>
          </cell>
          <cell r="C387">
            <v>6</v>
          </cell>
          <cell r="D387">
            <v>2601</v>
          </cell>
          <cell r="F387">
            <v>0</v>
          </cell>
          <cell r="H387">
            <v>0</v>
          </cell>
          <cell r="I387">
            <v>23753.01</v>
          </cell>
          <cell r="J387">
            <v>23753.01</v>
          </cell>
          <cell r="L387">
            <v>0</v>
          </cell>
          <cell r="N387">
            <v>0</v>
          </cell>
          <cell r="O387">
            <v>23750.01</v>
          </cell>
          <cell r="P387">
            <v>47503.02</v>
          </cell>
          <cell r="Q387">
            <v>11666.670000000006</v>
          </cell>
          <cell r="R387">
            <v>59169.69</v>
          </cell>
          <cell r="S387">
            <v>11666.669999999998</v>
          </cell>
          <cell r="T387">
            <v>70836.36</v>
          </cell>
          <cell r="U387">
            <v>11666.669999999998</v>
          </cell>
          <cell r="V387">
            <v>82503.03</v>
          </cell>
          <cell r="W387">
            <v>11666.669999999998</v>
          </cell>
          <cell r="X387">
            <v>94169.7</v>
          </cell>
          <cell r="Y387">
            <v>11666.669999999998</v>
          </cell>
          <cell r="Z387">
            <v>105836.37</v>
          </cell>
          <cell r="AA387">
            <v>11666.630000000005</v>
          </cell>
          <cell r="AB387">
            <v>117503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</row>
        <row r="388">
          <cell r="A388" t="str">
            <v>6-2602</v>
          </cell>
          <cell r="B388" t="str">
            <v>Bonuses Alliances</v>
          </cell>
          <cell r="C388">
            <v>6</v>
          </cell>
          <cell r="D388">
            <v>2602</v>
          </cell>
          <cell r="F388">
            <v>0</v>
          </cell>
          <cell r="H388">
            <v>0</v>
          </cell>
          <cell r="I388">
            <v>0</v>
          </cell>
          <cell r="J388">
            <v>0</v>
          </cell>
          <cell r="L388">
            <v>0</v>
          </cell>
          <cell r="N388">
            <v>0</v>
          </cell>
          <cell r="O388">
            <v>24520</v>
          </cell>
          <cell r="P388">
            <v>24520</v>
          </cell>
          <cell r="Q388">
            <v>0</v>
          </cell>
          <cell r="R388">
            <v>24520</v>
          </cell>
          <cell r="S388">
            <v>7600.98</v>
          </cell>
          <cell r="T388">
            <v>32120.98</v>
          </cell>
          <cell r="U388">
            <v>0</v>
          </cell>
          <cell r="V388">
            <v>32120.98</v>
          </cell>
          <cell r="W388">
            <v>0</v>
          </cell>
          <cell r="X388">
            <v>32120.98</v>
          </cell>
          <cell r="Y388">
            <v>1950.0000000000036</v>
          </cell>
          <cell r="Z388">
            <v>34070.980000000003</v>
          </cell>
          <cell r="AA388">
            <v>1.9999999996798579E-2</v>
          </cell>
          <cell r="AB388">
            <v>34071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</row>
        <row r="389">
          <cell r="A389" t="str">
            <v>6-2603</v>
          </cell>
          <cell r="B389" t="str">
            <v>Commissions Alliances</v>
          </cell>
          <cell r="C389">
            <v>6</v>
          </cell>
          <cell r="D389">
            <v>2603</v>
          </cell>
          <cell r="F389">
            <v>0</v>
          </cell>
          <cell r="H389">
            <v>0</v>
          </cell>
          <cell r="I389">
            <v>0</v>
          </cell>
          <cell r="J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1208.8399999999999</v>
          </cell>
          <cell r="Z389">
            <v>1208.8399999999999</v>
          </cell>
          <cell r="AA389">
            <v>1625.16</v>
          </cell>
          <cell r="AB389">
            <v>2834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</row>
        <row r="390">
          <cell r="A390" t="str">
            <v>6-2604</v>
          </cell>
          <cell r="B390" t="str">
            <v>BUPA Alliances</v>
          </cell>
          <cell r="C390">
            <v>6</v>
          </cell>
          <cell r="D390">
            <v>2604</v>
          </cell>
          <cell r="F390">
            <v>0</v>
          </cell>
          <cell r="H390">
            <v>0</v>
          </cell>
          <cell r="I390">
            <v>0</v>
          </cell>
          <cell r="J390">
            <v>0</v>
          </cell>
          <cell r="L390">
            <v>0</v>
          </cell>
          <cell r="N390">
            <v>0</v>
          </cell>
          <cell r="O390">
            <v>392.66</v>
          </cell>
          <cell r="P390">
            <v>392.66</v>
          </cell>
          <cell r="Q390">
            <v>97.20999999999998</v>
          </cell>
          <cell r="R390">
            <v>489.87</v>
          </cell>
          <cell r="S390">
            <v>-225.64999999999998</v>
          </cell>
          <cell r="T390">
            <v>264.22000000000003</v>
          </cell>
          <cell r="U390">
            <v>129.5</v>
          </cell>
          <cell r="V390">
            <v>393.72</v>
          </cell>
          <cell r="W390">
            <v>129.51</v>
          </cell>
          <cell r="X390">
            <v>523.23</v>
          </cell>
          <cell r="Y390">
            <v>129.49</v>
          </cell>
          <cell r="Z390">
            <v>652.72</v>
          </cell>
          <cell r="AA390">
            <v>129.27999999999997</v>
          </cell>
          <cell r="AB390">
            <v>782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</row>
        <row r="391">
          <cell r="A391" t="str">
            <v>6-2605</v>
          </cell>
          <cell r="B391" t="str">
            <v>Car Allowance Alliances</v>
          </cell>
          <cell r="C391">
            <v>6</v>
          </cell>
          <cell r="D391">
            <v>2605</v>
          </cell>
          <cell r="F391">
            <v>0</v>
          </cell>
          <cell r="H391">
            <v>0</v>
          </cell>
          <cell r="I391">
            <v>0</v>
          </cell>
          <cell r="J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700</v>
          </cell>
          <cell r="T391">
            <v>700</v>
          </cell>
          <cell r="U391">
            <v>700</v>
          </cell>
          <cell r="V391">
            <v>1400</v>
          </cell>
          <cell r="W391">
            <v>700</v>
          </cell>
          <cell r="X391">
            <v>2100</v>
          </cell>
          <cell r="Y391">
            <v>700</v>
          </cell>
          <cell r="Z391">
            <v>2800</v>
          </cell>
          <cell r="AA391">
            <v>700</v>
          </cell>
          <cell r="AB391">
            <v>3500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</row>
        <row r="392">
          <cell r="A392" t="str">
            <v>6-2606</v>
          </cell>
          <cell r="B392" t="str">
            <v>Car Allowance Leased Alliances</v>
          </cell>
          <cell r="C392">
            <v>6</v>
          </cell>
          <cell r="D392">
            <v>2606</v>
          </cell>
          <cell r="F392">
            <v>0</v>
          </cell>
          <cell r="H392">
            <v>0</v>
          </cell>
          <cell r="I392">
            <v>2464.08</v>
          </cell>
          <cell r="J392">
            <v>2464.08</v>
          </cell>
          <cell r="L392">
            <v>0</v>
          </cell>
          <cell r="N392">
            <v>0</v>
          </cell>
          <cell r="O392">
            <v>1848.0600000000004</v>
          </cell>
          <cell r="P392">
            <v>4312.1400000000003</v>
          </cell>
          <cell r="Q392">
            <v>616.01999999999953</v>
          </cell>
          <cell r="R392">
            <v>4928.16</v>
          </cell>
          <cell r="S392">
            <v>616.02000000000044</v>
          </cell>
          <cell r="T392">
            <v>5544.18</v>
          </cell>
          <cell r="U392">
            <v>616.01999999999953</v>
          </cell>
          <cell r="V392">
            <v>6160.2</v>
          </cell>
          <cell r="W392">
            <v>958.25</v>
          </cell>
          <cell r="X392">
            <v>7118.45</v>
          </cell>
          <cell r="Y392">
            <v>975.36999999999989</v>
          </cell>
          <cell r="Z392">
            <v>8093.82</v>
          </cell>
          <cell r="AA392">
            <v>974.18000000000029</v>
          </cell>
          <cell r="AB392">
            <v>9068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</row>
        <row r="393">
          <cell r="A393" t="str">
            <v>6-2616</v>
          </cell>
          <cell r="B393" t="str">
            <v>Finder's Fee</v>
          </cell>
          <cell r="C393">
            <v>6</v>
          </cell>
          <cell r="D393">
            <v>2616</v>
          </cell>
          <cell r="F393">
            <v>0</v>
          </cell>
          <cell r="H393">
            <v>0</v>
          </cell>
          <cell r="I393">
            <v>0</v>
          </cell>
          <cell r="J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8000</v>
          </cell>
          <cell r="Z393">
            <v>8000</v>
          </cell>
          <cell r="AA393">
            <v>0</v>
          </cell>
          <cell r="AB393">
            <v>8000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</row>
        <row r="394">
          <cell r="A394" t="str">
            <v>6-2617</v>
          </cell>
          <cell r="B394" t="str">
            <v>Consulting Expenses Alliances</v>
          </cell>
          <cell r="C394">
            <v>6</v>
          </cell>
          <cell r="D394">
            <v>2617</v>
          </cell>
          <cell r="F394">
            <v>0</v>
          </cell>
          <cell r="H394">
            <v>0</v>
          </cell>
          <cell r="I394">
            <v>0</v>
          </cell>
          <cell r="J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</row>
        <row r="395">
          <cell r="A395" t="str">
            <v>6-2618</v>
          </cell>
          <cell r="B395" t="str">
            <v>Employee Recruiting Alliances</v>
          </cell>
          <cell r="C395">
            <v>6</v>
          </cell>
          <cell r="D395">
            <v>2618</v>
          </cell>
          <cell r="F395">
            <v>0</v>
          </cell>
          <cell r="H395">
            <v>0</v>
          </cell>
          <cell r="I395">
            <v>0</v>
          </cell>
          <cell r="J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</row>
        <row r="396">
          <cell r="A396" t="str">
            <v>6-2619</v>
          </cell>
          <cell r="B396" t="str">
            <v>Other Compensation Alliances</v>
          </cell>
          <cell r="C396">
            <v>6</v>
          </cell>
          <cell r="D396">
            <v>2619</v>
          </cell>
          <cell r="F396">
            <v>0</v>
          </cell>
          <cell r="H396">
            <v>0</v>
          </cell>
          <cell r="I396">
            <v>0</v>
          </cell>
          <cell r="J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</row>
        <row r="397">
          <cell r="A397" t="str">
            <v>6-2623</v>
          </cell>
          <cell r="B397" t="str">
            <v>Company Benefits Alliances</v>
          </cell>
          <cell r="C397">
            <v>6</v>
          </cell>
          <cell r="D397">
            <v>2623</v>
          </cell>
          <cell r="F397">
            <v>0</v>
          </cell>
          <cell r="H397">
            <v>0</v>
          </cell>
          <cell r="I397">
            <v>0</v>
          </cell>
          <cell r="J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</row>
        <row r="398">
          <cell r="A398" t="str">
            <v>6-2625</v>
          </cell>
          <cell r="B398" t="str">
            <v>Govt UK Pension Alliances</v>
          </cell>
          <cell r="C398">
            <v>6</v>
          </cell>
          <cell r="D398">
            <v>2625</v>
          </cell>
          <cell r="F398">
            <v>0</v>
          </cell>
          <cell r="H398">
            <v>0</v>
          </cell>
          <cell r="I398">
            <v>2156.3000000000002</v>
          </cell>
          <cell r="J398">
            <v>2156.3000000000002</v>
          </cell>
          <cell r="L398">
            <v>0</v>
          </cell>
          <cell r="N398">
            <v>0</v>
          </cell>
          <cell r="O398">
            <v>3164.71</v>
          </cell>
          <cell r="P398">
            <v>5321.01</v>
          </cell>
          <cell r="Q398">
            <v>3656.0200000000004</v>
          </cell>
          <cell r="R398">
            <v>8977.0300000000007</v>
          </cell>
          <cell r="S398">
            <v>1156.0599999999995</v>
          </cell>
          <cell r="T398">
            <v>10133.09</v>
          </cell>
          <cell r="U398">
            <v>700</v>
          </cell>
          <cell r="V398">
            <v>10833.09</v>
          </cell>
          <cell r="W398">
            <v>700</v>
          </cell>
          <cell r="X398">
            <v>11533.09</v>
          </cell>
          <cell r="Y398">
            <v>700</v>
          </cell>
          <cell r="Z398">
            <v>12233.09</v>
          </cell>
          <cell r="AA398">
            <v>699.90999999999985</v>
          </cell>
          <cell r="AB398">
            <v>12933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</row>
        <row r="399">
          <cell r="A399" t="str">
            <v>6-2627</v>
          </cell>
          <cell r="B399" t="str">
            <v>Employers N.I. Contr Alliances</v>
          </cell>
          <cell r="C399">
            <v>6</v>
          </cell>
          <cell r="D399">
            <v>2627</v>
          </cell>
          <cell r="F399">
            <v>0</v>
          </cell>
          <cell r="H399">
            <v>0</v>
          </cell>
          <cell r="I399">
            <v>4141.72</v>
          </cell>
          <cell r="J399">
            <v>4141.72</v>
          </cell>
          <cell r="L399">
            <v>0</v>
          </cell>
          <cell r="N399">
            <v>0</v>
          </cell>
          <cell r="O399">
            <v>6141.72</v>
          </cell>
          <cell r="P399">
            <v>10283.44</v>
          </cell>
          <cell r="Q399">
            <v>7161.1400000000012</v>
          </cell>
          <cell r="R399">
            <v>17444.580000000002</v>
          </cell>
          <cell r="S399">
            <v>2286.1899999999987</v>
          </cell>
          <cell r="T399">
            <v>19730.77</v>
          </cell>
          <cell r="U399">
            <v>1368.4099999999999</v>
          </cell>
          <cell r="V399">
            <v>21099.18</v>
          </cell>
          <cell r="W399">
            <v>1368.4099999999999</v>
          </cell>
          <cell r="X399">
            <v>22467.59</v>
          </cell>
          <cell r="Y399">
            <v>1368.4099999999999</v>
          </cell>
          <cell r="Z399">
            <v>23836</v>
          </cell>
          <cell r="AA399">
            <v>1507</v>
          </cell>
          <cell r="AB399">
            <v>25343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</row>
        <row r="400">
          <cell r="A400" t="str">
            <v>6-2630</v>
          </cell>
          <cell r="B400" t="str">
            <v>Air Travel Alliances</v>
          </cell>
          <cell r="C400">
            <v>6</v>
          </cell>
          <cell r="D400">
            <v>2630</v>
          </cell>
          <cell r="F400">
            <v>0</v>
          </cell>
          <cell r="H400">
            <v>0</v>
          </cell>
          <cell r="I400">
            <v>0</v>
          </cell>
          <cell r="J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</row>
        <row r="401">
          <cell r="A401" t="str">
            <v>6-2631</v>
          </cell>
          <cell r="B401" t="str">
            <v>Meals out of Town Alliances</v>
          </cell>
          <cell r="C401">
            <v>6</v>
          </cell>
          <cell r="D401">
            <v>2631</v>
          </cell>
          <cell r="F401">
            <v>0</v>
          </cell>
          <cell r="H401">
            <v>0</v>
          </cell>
          <cell r="I401">
            <v>84.32</v>
          </cell>
          <cell r="J401">
            <v>84.32</v>
          </cell>
          <cell r="L401">
            <v>0</v>
          </cell>
          <cell r="N401">
            <v>0</v>
          </cell>
          <cell r="O401">
            <v>55.420000000000016</v>
          </cell>
          <cell r="P401">
            <v>139.74</v>
          </cell>
          <cell r="Q401">
            <v>64.389999999999986</v>
          </cell>
          <cell r="R401">
            <v>204.13</v>
          </cell>
          <cell r="S401">
            <v>35.830000000000013</v>
          </cell>
          <cell r="T401">
            <v>239.96</v>
          </cell>
          <cell r="U401">
            <v>32.939999999999969</v>
          </cell>
          <cell r="V401">
            <v>272.89999999999998</v>
          </cell>
          <cell r="W401">
            <v>8.6500000000000341</v>
          </cell>
          <cell r="X401">
            <v>281.55</v>
          </cell>
          <cell r="Y401">
            <v>15.490000000000009</v>
          </cell>
          <cell r="Z401">
            <v>297.04000000000002</v>
          </cell>
          <cell r="AA401">
            <v>55.95999999999998</v>
          </cell>
          <cell r="AB401">
            <v>353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</row>
        <row r="402">
          <cell r="A402" t="str">
            <v>6-2632</v>
          </cell>
          <cell r="B402" t="str">
            <v>Hotel Alliances</v>
          </cell>
          <cell r="C402">
            <v>6</v>
          </cell>
          <cell r="D402">
            <v>2632</v>
          </cell>
          <cell r="F402">
            <v>0</v>
          </cell>
          <cell r="H402">
            <v>0</v>
          </cell>
          <cell r="I402">
            <v>567.33000000000004</v>
          </cell>
          <cell r="J402">
            <v>567.33000000000004</v>
          </cell>
          <cell r="L402">
            <v>0</v>
          </cell>
          <cell r="N402">
            <v>0</v>
          </cell>
          <cell r="O402">
            <v>813.15</v>
          </cell>
          <cell r="P402">
            <v>1380.48</v>
          </cell>
          <cell r="Q402">
            <v>65.960000000000036</v>
          </cell>
          <cell r="R402">
            <v>1446.44</v>
          </cell>
          <cell r="S402">
            <v>270.98</v>
          </cell>
          <cell r="T402">
            <v>1717.42</v>
          </cell>
          <cell r="U402">
            <v>181.31999999999994</v>
          </cell>
          <cell r="V402">
            <v>1898.74</v>
          </cell>
          <cell r="W402">
            <v>0</v>
          </cell>
          <cell r="X402">
            <v>1898.74</v>
          </cell>
          <cell r="Y402">
            <v>262.1099999999999</v>
          </cell>
          <cell r="Z402">
            <v>2160.85</v>
          </cell>
          <cell r="AA402">
            <v>307.15000000000009</v>
          </cell>
          <cell r="AB402">
            <v>2468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</row>
        <row r="403">
          <cell r="A403" t="str">
            <v>6-2633</v>
          </cell>
          <cell r="B403" t="str">
            <v>OOT Car Rental Alliances</v>
          </cell>
          <cell r="C403">
            <v>6</v>
          </cell>
          <cell r="D403">
            <v>2633</v>
          </cell>
          <cell r="F403">
            <v>0</v>
          </cell>
          <cell r="H403">
            <v>0</v>
          </cell>
          <cell r="I403">
            <v>0</v>
          </cell>
          <cell r="J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</row>
        <row r="404">
          <cell r="A404" t="str">
            <v>6-2634</v>
          </cell>
          <cell r="B404" t="str">
            <v>OOT Taxi Parking &amp; Gas Allianc</v>
          </cell>
          <cell r="C404">
            <v>6</v>
          </cell>
          <cell r="D404">
            <v>2634</v>
          </cell>
          <cell r="F404">
            <v>0</v>
          </cell>
          <cell r="H404">
            <v>0</v>
          </cell>
          <cell r="I404">
            <v>724.16</v>
          </cell>
          <cell r="J404">
            <v>724.16</v>
          </cell>
          <cell r="L404">
            <v>0</v>
          </cell>
          <cell r="N404">
            <v>0</v>
          </cell>
          <cell r="O404">
            <v>790.78000000000009</v>
          </cell>
          <cell r="P404">
            <v>1514.94</v>
          </cell>
          <cell r="Q404">
            <v>190.3599999999999</v>
          </cell>
          <cell r="R404">
            <v>1705.3</v>
          </cell>
          <cell r="S404">
            <v>361.66999999999985</v>
          </cell>
          <cell r="T404">
            <v>2066.9699999999998</v>
          </cell>
          <cell r="U404">
            <v>430.40000000000009</v>
          </cell>
          <cell r="V404">
            <v>2497.37</v>
          </cell>
          <cell r="W404">
            <v>288.34000000000015</v>
          </cell>
          <cell r="X404">
            <v>2785.71</v>
          </cell>
          <cell r="Y404">
            <v>180.57000000000016</v>
          </cell>
          <cell r="Z404">
            <v>2966.28</v>
          </cell>
          <cell r="AA404">
            <v>589.7199999999998</v>
          </cell>
          <cell r="AB404">
            <v>3556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</row>
        <row r="405">
          <cell r="A405" t="str">
            <v>6-2635</v>
          </cell>
          <cell r="B405" t="str">
            <v>Travel out of Town Alliances</v>
          </cell>
          <cell r="C405">
            <v>6</v>
          </cell>
          <cell r="D405">
            <v>2635</v>
          </cell>
          <cell r="F405">
            <v>0</v>
          </cell>
          <cell r="H405">
            <v>0</v>
          </cell>
          <cell r="I405">
            <v>676.3</v>
          </cell>
          <cell r="J405">
            <v>676.3</v>
          </cell>
          <cell r="L405">
            <v>0</v>
          </cell>
          <cell r="N405">
            <v>0</v>
          </cell>
          <cell r="O405">
            <v>1598.8999999999999</v>
          </cell>
          <cell r="P405">
            <v>2275.1999999999998</v>
          </cell>
          <cell r="Q405">
            <v>705.65000000000009</v>
          </cell>
          <cell r="R405">
            <v>2980.85</v>
          </cell>
          <cell r="S405">
            <v>971.20000000000027</v>
          </cell>
          <cell r="T405">
            <v>3952.05</v>
          </cell>
          <cell r="U405">
            <v>516.19999999999982</v>
          </cell>
          <cell r="V405">
            <v>4468.25</v>
          </cell>
          <cell r="W405">
            <v>0</v>
          </cell>
          <cell r="X405">
            <v>4468.25</v>
          </cell>
          <cell r="Y405">
            <v>337.10000000000036</v>
          </cell>
          <cell r="Z405">
            <v>4805.3500000000004</v>
          </cell>
          <cell r="AA405">
            <v>717.64999999999964</v>
          </cell>
          <cell r="AB405">
            <v>5523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</row>
        <row r="406">
          <cell r="A406" t="str">
            <v>6-2636</v>
          </cell>
          <cell r="B406" t="str">
            <v>Cust Rel out of Town Alliances</v>
          </cell>
          <cell r="C406">
            <v>6</v>
          </cell>
          <cell r="D406">
            <v>2636</v>
          </cell>
          <cell r="F406">
            <v>0</v>
          </cell>
          <cell r="H406">
            <v>0</v>
          </cell>
          <cell r="I406">
            <v>0</v>
          </cell>
          <cell r="J406">
            <v>0</v>
          </cell>
          <cell r="L406">
            <v>0</v>
          </cell>
          <cell r="N406">
            <v>0</v>
          </cell>
          <cell r="O406">
            <v>421.06</v>
          </cell>
          <cell r="P406">
            <v>421.06</v>
          </cell>
          <cell r="Q406">
            <v>50.600000000000023</v>
          </cell>
          <cell r="R406">
            <v>471.66</v>
          </cell>
          <cell r="S406">
            <v>85.71999999999997</v>
          </cell>
          <cell r="T406">
            <v>557.38</v>
          </cell>
          <cell r="U406">
            <v>0</v>
          </cell>
          <cell r="V406">
            <v>557.38</v>
          </cell>
          <cell r="W406">
            <v>114.12</v>
          </cell>
          <cell r="X406">
            <v>671.5</v>
          </cell>
          <cell r="Y406">
            <v>67.799999999999955</v>
          </cell>
          <cell r="Z406">
            <v>739.3</v>
          </cell>
          <cell r="AA406">
            <v>73.700000000000045</v>
          </cell>
          <cell r="AB406">
            <v>813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</row>
        <row r="407">
          <cell r="A407" t="str">
            <v>6-2637</v>
          </cell>
          <cell r="B407" t="str">
            <v>Cust Rel in Town Alliances</v>
          </cell>
          <cell r="C407">
            <v>6</v>
          </cell>
          <cell r="D407">
            <v>2637</v>
          </cell>
          <cell r="F407">
            <v>0</v>
          </cell>
          <cell r="H407">
            <v>0</v>
          </cell>
          <cell r="I407">
            <v>0</v>
          </cell>
          <cell r="J407">
            <v>0</v>
          </cell>
          <cell r="L407">
            <v>0</v>
          </cell>
          <cell r="N407">
            <v>0</v>
          </cell>
          <cell r="O407">
            <v>156.47</v>
          </cell>
          <cell r="P407">
            <v>156.47</v>
          </cell>
          <cell r="Q407">
            <v>18.150000000000006</v>
          </cell>
          <cell r="R407">
            <v>174.62</v>
          </cell>
          <cell r="S407">
            <v>42.949999999999989</v>
          </cell>
          <cell r="T407">
            <v>217.57</v>
          </cell>
          <cell r="U407">
            <v>376.18</v>
          </cell>
          <cell r="V407">
            <v>593.75</v>
          </cell>
          <cell r="W407">
            <v>0</v>
          </cell>
          <cell r="X407">
            <v>593.75</v>
          </cell>
          <cell r="Y407">
            <v>15.159999999999968</v>
          </cell>
          <cell r="Z407">
            <v>608.91</v>
          </cell>
          <cell r="AA407">
            <v>35.090000000000032</v>
          </cell>
          <cell r="AB407">
            <v>644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</row>
        <row r="408">
          <cell r="A408" t="str">
            <v>6-2640</v>
          </cell>
          <cell r="B408" t="str">
            <v>Overtime Meals Alliances</v>
          </cell>
          <cell r="C408">
            <v>6</v>
          </cell>
          <cell r="D408">
            <v>2640</v>
          </cell>
          <cell r="F408">
            <v>0</v>
          </cell>
          <cell r="H408">
            <v>0</v>
          </cell>
          <cell r="I408">
            <v>0</v>
          </cell>
          <cell r="J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</row>
        <row r="409">
          <cell r="A409" t="str">
            <v>6-2641</v>
          </cell>
          <cell r="B409" t="str">
            <v>Local Car Rental Alliances</v>
          </cell>
          <cell r="C409">
            <v>6</v>
          </cell>
          <cell r="D409">
            <v>2641</v>
          </cell>
          <cell r="F409">
            <v>0</v>
          </cell>
          <cell r="H409">
            <v>0</v>
          </cell>
          <cell r="I409">
            <v>0</v>
          </cell>
          <cell r="J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</row>
        <row r="410">
          <cell r="A410" t="str">
            <v>6-2642</v>
          </cell>
          <cell r="B410" t="str">
            <v>Local Parking Alliances</v>
          </cell>
          <cell r="C410">
            <v>6</v>
          </cell>
          <cell r="D410">
            <v>2642</v>
          </cell>
          <cell r="F410">
            <v>0</v>
          </cell>
          <cell r="H410">
            <v>0</v>
          </cell>
          <cell r="I410">
            <v>0</v>
          </cell>
          <cell r="J410">
            <v>0</v>
          </cell>
          <cell r="L410">
            <v>0</v>
          </cell>
          <cell r="N410">
            <v>0</v>
          </cell>
          <cell r="O410">
            <v>15.5</v>
          </cell>
          <cell r="P410">
            <v>15.5</v>
          </cell>
          <cell r="Q410">
            <v>7</v>
          </cell>
          <cell r="R410">
            <v>22.5</v>
          </cell>
          <cell r="S410">
            <v>103.71</v>
          </cell>
          <cell r="T410">
            <v>126.21</v>
          </cell>
          <cell r="U410">
            <v>77.500000000000014</v>
          </cell>
          <cell r="V410">
            <v>203.71</v>
          </cell>
          <cell r="W410">
            <v>3.1999999999999886</v>
          </cell>
          <cell r="X410">
            <v>206.91</v>
          </cell>
          <cell r="Y410">
            <v>21.450000000000017</v>
          </cell>
          <cell r="Z410">
            <v>228.36</v>
          </cell>
          <cell r="AA410">
            <v>62.639999999999986</v>
          </cell>
          <cell r="AB410">
            <v>291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</row>
        <row r="411">
          <cell r="A411" t="str">
            <v>6-2643</v>
          </cell>
          <cell r="B411" t="str">
            <v>Local Tax Gas Alliances</v>
          </cell>
          <cell r="C411">
            <v>6</v>
          </cell>
          <cell r="D411">
            <v>2643</v>
          </cell>
          <cell r="F411">
            <v>0</v>
          </cell>
          <cell r="H411">
            <v>0</v>
          </cell>
          <cell r="I411">
            <v>0</v>
          </cell>
          <cell r="J411">
            <v>0</v>
          </cell>
          <cell r="L411">
            <v>0</v>
          </cell>
          <cell r="N411">
            <v>0</v>
          </cell>
          <cell r="O411">
            <v>187.26</v>
          </cell>
          <cell r="P411">
            <v>187.26</v>
          </cell>
          <cell r="Q411">
            <v>0</v>
          </cell>
          <cell r="R411">
            <v>187.26</v>
          </cell>
          <cell r="S411">
            <v>237.14</v>
          </cell>
          <cell r="T411">
            <v>424.4</v>
          </cell>
          <cell r="U411">
            <v>0</v>
          </cell>
          <cell r="V411">
            <v>424.4</v>
          </cell>
          <cell r="W411">
            <v>25</v>
          </cell>
          <cell r="X411">
            <v>449.4</v>
          </cell>
          <cell r="Y411">
            <v>0</v>
          </cell>
          <cell r="Z411">
            <v>449.4</v>
          </cell>
          <cell r="AA411">
            <v>-0.39999999999997726</v>
          </cell>
          <cell r="AB411">
            <v>449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</row>
        <row r="412">
          <cell r="A412" t="str">
            <v>6-2644</v>
          </cell>
          <cell r="B412" t="str">
            <v>Local Mileage Alliances</v>
          </cell>
          <cell r="C412">
            <v>6</v>
          </cell>
          <cell r="D412">
            <v>2644</v>
          </cell>
          <cell r="F412">
            <v>0</v>
          </cell>
          <cell r="H412">
            <v>0</v>
          </cell>
          <cell r="I412">
            <v>0</v>
          </cell>
          <cell r="J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</row>
        <row r="413">
          <cell r="A413" t="str">
            <v>6-2645</v>
          </cell>
          <cell r="B413" t="str">
            <v>Other motor expenses Alliances</v>
          </cell>
          <cell r="C413">
            <v>6</v>
          </cell>
          <cell r="D413">
            <v>2645</v>
          </cell>
          <cell r="F413">
            <v>0</v>
          </cell>
          <cell r="H413">
            <v>0</v>
          </cell>
          <cell r="I413">
            <v>0</v>
          </cell>
          <cell r="J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200</v>
          </cell>
          <cell r="T413">
            <v>200</v>
          </cell>
          <cell r="U413">
            <v>0</v>
          </cell>
          <cell r="V413">
            <v>200</v>
          </cell>
          <cell r="W413">
            <v>6.9499999999999886</v>
          </cell>
          <cell r="X413">
            <v>206.95</v>
          </cell>
          <cell r="Y413">
            <v>0</v>
          </cell>
          <cell r="Z413">
            <v>206.95</v>
          </cell>
          <cell r="AA413">
            <v>5.0000000000011369E-2</v>
          </cell>
          <cell r="AB413">
            <v>207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</row>
        <row r="414">
          <cell r="A414" t="str">
            <v>6-2646</v>
          </cell>
          <cell r="B414" t="str">
            <v>Car insurance Alliances</v>
          </cell>
          <cell r="C414">
            <v>6</v>
          </cell>
          <cell r="D414">
            <v>2646</v>
          </cell>
          <cell r="F414">
            <v>0</v>
          </cell>
          <cell r="H414">
            <v>0</v>
          </cell>
          <cell r="I414">
            <v>0</v>
          </cell>
          <cell r="J414">
            <v>0</v>
          </cell>
          <cell r="L414">
            <v>0</v>
          </cell>
          <cell r="N414">
            <v>0</v>
          </cell>
          <cell r="O414">
            <v>466.4</v>
          </cell>
          <cell r="P414">
            <v>466.4</v>
          </cell>
          <cell r="Q414">
            <v>93.279999999999973</v>
          </cell>
          <cell r="R414">
            <v>559.67999999999995</v>
          </cell>
          <cell r="S414">
            <v>93.280000000000086</v>
          </cell>
          <cell r="T414">
            <v>652.96</v>
          </cell>
          <cell r="U414">
            <v>93.279999999999973</v>
          </cell>
          <cell r="V414">
            <v>746.24</v>
          </cell>
          <cell r="W414">
            <v>88.830000000000041</v>
          </cell>
          <cell r="X414">
            <v>835.07</v>
          </cell>
          <cell r="Y414">
            <v>93.279999999999973</v>
          </cell>
          <cell r="Z414">
            <v>928.35</v>
          </cell>
          <cell r="AA414">
            <v>93.649999999999977</v>
          </cell>
          <cell r="AB414">
            <v>1022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</row>
        <row r="415">
          <cell r="A415" t="str">
            <v>6-2647</v>
          </cell>
          <cell r="B415" t="str">
            <v>Tele &amp; Internet Exp Alliances</v>
          </cell>
          <cell r="C415">
            <v>6</v>
          </cell>
          <cell r="D415">
            <v>2647</v>
          </cell>
          <cell r="F415">
            <v>0</v>
          </cell>
          <cell r="H415">
            <v>0</v>
          </cell>
          <cell r="I415">
            <v>216.88</v>
          </cell>
          <cell r="J415">
            <v>216.88</v>
          </cell>
          <cell r="L415">
            <v>0</v>
          </cell>
          <cell r="N415">
            <v>0</v>
          </cell>
          <cell r="O415">
            <v>944.88</v>
          </cell>
          <cell r="P415">
            <v>1161.76</v>
          </cell>
          <cell r="Q415">
            <v>294.15000000000009</v>
          </cell>
          <cell r="R415">
            <v>1455.91</v>
          </cell>
          <cell r="S415">
            <v>641.03</v>
          </cell>
          <cell r="T415">
            <v>2096.94</v>
          </cell>
          <cell r="U415">
            <v>446.13999999999987</v>
          </cell>
          <cell r="V415">
            <v>2543.08</v>
          </cell>
          <cell r="W415">
            <v>132.13999999999987</v>
          </cell>
          <cell r="X415">
            <v>2675.22</v>
          </cell>
          <cell r="Y415">
            <v>377.16000000000031</v>
          </cell>
          <cell r="Z415">
            <v>3052.38</v>
          </cell>
          <cell r="AA415">
            <v>685.61999999999989</v>
          </cell>
          <cell r="AB415">
            <v>3738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</row>
        <row r="416">
          <cell r="A416" t="str">
            <v>6-2649</v>
          </cell>
          <cell r="B416" t="str">
            <v>Internal Training Alliances</v>
          </cell>
          <cell r="C416">
            <v>6</v>
          </cell>
          <cell r="D416">
            <v>2649</v>
          </cell>
          <cell r="F416">
            <v>0</v>
          </cell>
          <cell r="H416">
            <v>0</v>
          </cell>
          <cell r="I416">
            <v>0</v>
          </cell>
          <cell r="J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</row>
        <row r="417">
          <cell r="A417" t="str">
            <v>6-2655</v>
          </cell>
          <cell r="B417" t="str">
            <v>Alliance Events</v>
          </cell>
          <cell r="C417">
            <v>6</v>
          </cell>
          <cell r="D417">
            <v>2655</v>
          </cell>
          <cell r="F417">
            <v>0</v>
          </cell>
          <cell r="H417">
            <v>0</v>
          </cell>
          <cell r="I417">
            <v>0</v>
          </cell>
          <cell r="J417">
            <v>0</v>
          </cell>
          <cell r="L417">
            <v>0</v>
          </cell>
          <cell r="N417">
            <v>0</v>
          </cell>
          <cell r="O417">
            <v>216.48</v>
          </cell>
          <cell r="P417">
            <v>216.48</v>
          </cell>
          <cell r="Q417">
            <v>0</v>
          </cell>
          <cell r="R417">
            <v>216.48</v>
          </cell>
          <cell r="S417">
            <v>0</v>
          </cell>
          <cell r="T417">
            <v>216.48</v>
          </cell>
          <cell r="U417">
            <v>0</v>
          </cell>
          <cell r="V417">
            <v>216.48</v>
          </cell>
          <cell r="W417">
            <v>0</v>
          </cell>
          <cell r="X417">
            <v>216.48</v>
          </cell>
          <cell r="Y417">
            <v>0</v>
          </cell>
          <cell r="Z417">
            <v>216.48</v>
          </cell>
          <cell r="AA417">
            <v>-0.47999999999998977</v>
          </cell>
          <cell r="AB417">
            <v>216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</row>
        <row r="418">
          <cell r="A418" t="str">
            <v>6-2660</v>
          </cell>
          <cell r="B418" t="str">
            <v>Alliance Advertising</v>
          </cell>
          <cell r="C418">
            <v>6</v>
          </cell>
          <cell r="D418">
            <v>2660</v>
          </cell>
          <cell r="F418">
            <v>0</v>
          </cell>
          <cell r="H418">
            <v>0</v>
          </cell>
          <cell r="I418">
            <v>0</v>
          </cell>
          <cell r="J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</row>
        <row r="419">
          <cell r="A419" t="str">
            <v>6-2665</v>
          </cell>
          <cell r="B419" t="str">
            <v>Alliance Marketing</v>
          </cell>
          <cell r="C419">
            <v>6</v>
          </cell>
          <cell r="D419">
            <v>2665</v>
          </cell>
          <cell r="F419">
            <v>0</v>
          </cell>
          <cell r="H419">
            <v>0</v>
          </cell>
          <cell r="I419">
            <v>0</v>
          </cell>
          <cell r="J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</row>
        <row r="420">
          <cell r="A420" t="str">
            <v>6-2669</v>
          </cell>
          <cell r="B420" t="str">
            <v>Alliance Support Other Expense</v>
          </cell>
          <cell r="C420">
            <v>6</v>
          </cell>
          <cell r="D420">
            <v>2669</v>
          </cell>
          <cell r="F420">
            <v>0</v>
          </cell>
          <cell r="H420">
            <v>0</v>
          </cell>
          <cell r="I420">
            <v>0</v>
          </cell>
          <cell r="J420">
            <v>0</v>
          </cell>
          <cell r="L420">
            <v>0</v>
          </cell>
          <cell r="N420">
            <v>0</v>
          </cell>
          <cell r="O420">
            <v>225</v>
          </cell>
          <cell r="P420">
            <v>225</v>
          </cell>
          <cell r="Q420">
            <v>0</v>
          </cell>
          <cell r="R420">
            <v>225</v>
          </cell>
          <cell r="S420">
            <v>0</v>
          </cell>
          <cell r="T420">
            <v>225</v>
          </cell>
          <cell r="U420">
            <v>0</v>
          </cell>
          <cell r="V420">
            <v>225</v>
          </cell>
          <cell r="W420">
            <v>0</v>
          </cell>
          <cell r="X420">
            <v>225</v>
          </cell>
          <cell r="Y420">
            <v>0</v>
          </cell>
          <cell r="Z420">
            <v>225</v>
          </cell>
          <cell r="AA420">
            <v>0</v>
          </cell>
          <cell r="AB420">
            <v>225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</row>
        <row r="421">
          <cell r="A421" t="str">
            <v>6-2699</v>
          </cell>
          <cell r="B421" t="str">
            <v>Other Alliance Sup Rel Exp&lt;2%</v>
          </cell>
          <cell r="C421">
            <v>6</v>
          </cell>
          <cell r="D421">
            <v>2699</v>
          </cell>
          <cell r="F421">
            <v>0</v>
          </cell>
          <cell r="H421">
            <v>0</v>
          </cell>
          <cell r="I421">
            <v>0</v>
          </cell>
          <cell r="J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100</v>
          </cell>
          <cell r="Z421">
            <v>100</v>
          </cell>
          <cell r="AA421">
            <v>0</v>
          </cell>
          <cell r="AB421">
            <v>100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</row>
        <row r="422">
          <cell r="A422" t="str">
            <v>6-3010</v>
          </cell>
          <cell r="B422" t="str">
            <v>Postage</v>
          </cell>
          <cell r="C422">
            <v>6</v>
          </cell>
          <cell r="D422">
            <v>3010</v>
          </cell>
          <cell r="F422">
            <v>0</v>
          </cell>
          <cell r="H422">
            <v>0</v>
          </cell>
          <cell r="I422">
            <v>418.97</v>
          </cell>
          <cell r="J422">
            <v>418.97</v>
          </cell>
          <cell r="L422">
            <v>0</v>
          </cell>
          <cell r="N422">
            <v>0</v>
          </cell>
          <cell r="O422">
            <v>1247.3799999999999</v>
          </cell>
          <cell r="P422">
            <v>1666.35</v>
          </cell>
          <cell r="Q422">
            <v>14.040000000000191</v>
          </cell>
          <cell r="R422">
            <v>1680.39</v>
          </cell>
          <cell r="S422">
            <v>31.659999999999854</v>
          </cell>
          <cell r="T422">
            <v>1712.05</v>
          </cell>
          <cell r="U422">
            <v>3.2400000000000091</v>
          </cell>
          <cell r="V422">
            <v>1715.29</v>
          </cell>
          <cell r="W422">
            <v>2.9000000000000909</v>
          </cell>
          <cell r="X422">
            <v>1718.19</v>
          </cell>
          <cell r="Y422">
            <v>6.9299999999998363</v>
          </cell>
          <cell r="Z422">
            <v>1725.12</v>
          </cell>
          <cell r="AA422">
            <v>0.88000000000010914</v>
          </cell>
          <cell r="AB422">
            <v>1726</v>
          </cell>
          <cell r="AC422">
            <v>101.15</v>
          </cell>
          <cell r="AD422">
            <v>101.15</v>
          </cell>
          <cell r="AE422">
            <v>0</v>
          </cell>
          <cell r="AF422">
            <v>101.15</v>
          </cell>
          <cell r="AG422">
            <v>39.97999999999999</v>
          </cell>
          <cell r="AH422">
            <v>141.13</v>
          </cell>
          <cell r="AI422">
            <v>319.75</v>
          </cell>
          <cell r="AJ422">
            <v>460.88</v>
          </cell>
          <cell r="AK422">
            <v>200.32000000000005</v>
          </cell>
          <cell r="AL422">
            <v>661.2</v>
          </cell>
          <cell r="AM422">
            <v>1.2400000000000091</v>
          </cell>
          <cell r="AN422">
            <v>662.44</v>
          </cell>
          <cell r="AO422">
            <v>1.6199999999998909</v>
          </cell>
          <cell r="AP422">
            <v>664.06</v>
          </cell>
          <cell r="AQ422">
            <v>200.58000000000004</v>
          </cell>
          <cell r="AR422">
            <v>864.64</v>
          </cell>
          <cell r="AS422">
            <v>13.639999999999986</v>
          </cell>
          <cell r="AT422">
            <v>878.28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</row>
        <row r="423">
          <cell r="A423" t="str">
            <v>6-3015</v>
          </cell>
          <cell r="B423" t="str">
            <v>Courrier</v>
          </cell>
          <cell r="C423">
            <v>6</v>
          </cell>
          <cell r="D423">
            <v>3015</v>
          </cell>
          <cell r="F423">
            <v>0</v>
          </cell>
          <cell r="H423">
            <v>0</v>
          </cell>
          <cell r="I423">
            <v>1027.3599999999999</v>
          </cell>
          <cell r="J423">
            <v>1027.3599999999999</v>
          </cell>
          <cell r="L423">
            <v>0</v>
          </cell>
          <cell r="N423">
            <v>0</v>
          </cell>
          <cell r="O423">
            <v>1525.1299999999999</v>
          </cell>
          <cell r="P423">
            <v>2552.4899999999998</v>
          </cell>
          <cell r="Q423">
            <v>238.23000000000002</v>
          </cell>
          <cell r="R423">
            <v>2790.72</v>
          </cell>
          <cell r="S423">
            <v>416.20000000000027</v>
          </cell>
          <cell r="T423">
            <v>3206.92</v>
          </cell>
          <cell r="U423">
            <v>150.63000000000011</v>
          </cell>
          <cell r="V423">
            <v>3357.55</v>
          </cell>
          <cell r="W423">
            <v>249.37999999999965</v>
          </cell>
          <cell r="X423">
            <v>3606.93</v>
          </cell>
          <cell r="Y423">
            <v>554.20000000000027</v>
          </cell>
          <cell r="Z423">
            <v>4161.13</v>
          </cell>
          <cell r="AA423">
            <v>602.86999999999989</v>
          </cell>
          <cell r="AB423">
            <v>4764</v>
          </cell>
          <cell r="AC423">
            <v>120</v>
          </cell>
          <cell r="AD423">
            <v>120</v>
          </cell>
          <cell r="AE423">
            <v>32.360000000000014</v>
          </cell>
          <cell r="AF423">
            <v>152.36000000000001</v>
          </cell>
          <cell r="AG423">
            <v>109.06</v>
          </cell>
          <cell r="AH423">
            <v>261.42</v>
          </cell>
          <cell r="AI423">
            <v>228.88</v>
          </cell>
          <cell r="AJ423">
            <v>490.3</v>
          </cell>
          <cell r="AK423">
            <v>228.33999999999997</v>
          </cell>
          <cell r="AL423">
            <v>718.64</v>
          </cell>
          <cell r="AM423">
            <v>291.53999999999996</v>
          </cell>
          <cell r="AN423">
            <v>1010.18</v>
          </cell>
          <cell r="AO423">
            <v>318.99000000000012</v>
          </cell>
          <cell r="AP423">
            <v>1329.17</v>
          </cell>
          <cell r="AQ423">
            <v>256.90999999999985</v>
          </cell>
          <cell r="AR423">
            <v>1586.08</v>
          </cell>
          <cell r="AS423">
            <v>680.21</v>
          </cell>
          <cell r="AT423">
            <v>2266.29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</row>
        <row r="424">
          <cell r="A424" t="str">
            <v>6-3020</v>
          </cell>
          <cell r="B424" t="str">
            <v>Printing</v>
          </cell>
          <cell r="C424">
            <v>6</v>
          </cell>
          <cell r="D424">
            <v>3020</v>
          </cell>
          <cell r="F424">
            <v>0</v>
          </cell>
          <cell r="H424">
            <v>0</v>
          </cell>
          <cell r="I424">
            <v>8053.3</v>
          </cell>
          <cell r="J424">
            <v>8053.3</v>
          </cell>
          <cell r="L424">
            <v>0</v>
          </cell>
          <cell r="N424">
            <v>0</v>
          </cell>
          <cell r="O424">
            <v>6349.7400000000007</v>
          </cell>
          <cell r="P424">
            <v>14403.04</v>
          </cell>
          <cell r="Q424">
            <v>1744.1299999999992</v>
          </cell>
          <cell r="R424">
            <v>16147.17</v>
          </cell>
          <cell r="S424">
            <v>3304.7699999999986</v>
          </cell>
          <cell r="T424">
            <v>19451.939999999999</v>
          </cell>
          <cell r="U424">
            <v>5592.5600000000013</v>
          </cell>
          <cell r="V424">
            <v>25044.5</v>
          </cell>
          <cell r="W424">
            <v>588.70999999999913</v>
          </cell>
          <cell r="X424">
            <v>25633.21</v>
          </cell>
          <cell r="Y424">
            <v>11.600000000002183</v>
          </cell>
          <cell r="Z424">
            <v>25644.81</v>
          </cell>
          <cell r="AA424">
            <v>63.18999999999869</v>
          </cell>
          <cell r="AB424">
            <v>25708</v>
          </cell>
          <cell r="AC424">
            <v>2714.62</v>
          </cell>
          <cell r="AD424">
            <v>2714.62</v>
          </cell>
          <cell r="AE424">
            <v>640</v>
          </cell>
          <cell r="AF424">
            <v>3354.62</v>
          </cell>
          <cell r="AG424">
            <v>504.34999999999991</v>
          </cell>
          <cell r="AH424">
            <v>3858.97</v>
          </cell>
          <cell r="AI424">
            <v>0</v>
          </cell>
          <cell r="AJ424">
            <v>3858.97</v>
          </cell>
          <cell r="AK424">
            <v>10.210000000000036</v>
          </cell>
          <cell r="AL424">
            <v>3869.18</v>
          </cell>
          <cell r="AM424">
            <v>1053.8800000000006</v>
          </cell>
          <cell r="AN424">
            <v>4923.0600000000004</v>
          </cell>
          <cell r="AO424">
            <v>1962.1499999999996</v>
          </cell>
          <cell r="AP424">
            <v>6885.21</v>
          </cell>
          <cell r="AQ424">
            <v>662.60000000000036</v>
          </cell>
          <cell r="AR424">
            <v>7547.81</v>
          </cell>
          <cell r="AS424">
            <v>0</v>
          </cell>
          <cell r="AT424">
            <v>7547.81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</row>
        <row r="425">
          <cell r="A425" t="str">
            <v>6-3025</v>
          </cell>
          <cell r="B425" t="str">
            <v>Staff Entertaining</v>
          </cell>
          <cell r="C425">
            <v>6</v>
          </cell>
          <cell r="D425">
            <v>3025</v>
          </cell>
          <cell r="F425">
            <v>0</v>
          </cell>
          <cell r="H425">
            <v>0</v>
          </cell>
          <cell r="I425">
            <v>190</v>
          </cell>
          <cell r="J425">
            <v>190</v>
          </cell>
          <cell r="L425">
            <v>0</v>
          </cell>
          <cell r="N425">
            <v>0</v>
          </cell>
          <cell r="O425">
            <v>8508.6</v>
          </cell>
          <cell r="P425">
            <v>8698.6</v>
          </cell>
          <cell r="Q425">
            <v>0</v>
          </cell>
          <cell r="R425">
            <v>8698.6</v>
          </cell>
          <cell r="S425">
            <v>0</v>
          </cell>
          <cell r="T425">
            <v>8698.6</v>
          </cell>
          <cell r="U425">
            <v>0.1000000000003638</v>
          </cell>
          <cell r="V425">
            <v>8698.7000000000007</v>
          </cell>
          <cell r="W425">
            <v>0</v>
          </cell>
          <cell r="X425">
            <v>8698.7000000000007</v>
          </cell>
          <cell r="Y425">
            <v>0</v>
          </cell>
          <cell r="Z425">
            <v>8698.7000000000007</v>
          </cell>
          <cell r="AA425">
            <v>32.299999999999272</v>
          </cell>
          <cell r="AB425">
            <v>8731</v>
          </cell>
          <cell r="AC425">
            <v>3885.77</v>
          </cell>
          <cell r="AD425">
            <v>3885.77</v>
          </cell>
          <cell r="AE425">
            <v>280.29999999999973</v>
          </cell>
          <cell r="AF425">
            <v>4166.07</v>
          </cell>
          <cell r="AG425">
            <v>139.77000000000044</v>
          </cell>
          <cell r="AH425">
            <v>4305.84</v>
          </cell>
          <cell r="AI425">
            <v>0</v>
          </cell>
          <cell r="AJ425">
            <v>4305.84</v>
          </cell>
          <cell r="AK425">
            <v>0</v>
          </cell>
          <cell r="AL425">
            <v>4305.84</v>
          </cell>
          <cell r="AM425">
            <v>76.109999999999673</v>
          </cell>
          <cell r="AN425">
            <v>4381.95</v>
          </cell>
          <cell r="AO425">
            <v>1353.9899999999998</v>
          </cell>
          <cell r="AP425">
            <v>5735.94</v>
          </cell>
          <cell r="AQ425">
            <v>6561.86</v>
          </cell>
          <cell r="AR425">
            <v>12297.8</v>
          </cell>
          <cell r="AS425">
            <v>0</v>
          </cell>
          <cell r="AT425">
            <v>12297.8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</row>
        <row r="426">
          <cell r="A426" t="str">
            <v>6-3030</v>
          </cell>
          <cell r="B426" t="str">
            <v>Rent Premises</v>
          </cell>
          <cell r="C426">
            <v>6</v>
          </cell>
          <cell r="D426">
            <v>3030</v>
          </cell>
          <cell r="F426">
            <v>0</v>
          </cell>
          <cell r="H426">
            <v>0</v>
          </cell>
          <cell r="I426">
            <v>1676.08</v>
          </cell>
          <cell r="J426">
            <v>1676.08</v>
          </cell>
          <cell r="L426">
            <v>0</v>
          </cell>
          <cell r="N426">
            <v>0</v>
          </cell>
          <cell r="O426">
            <v>0</v>
          </cell>
          <cell r="P426">
            <v>1676.08</v>
          </cell>
          <cell r="Q426">
            <v>0</v>
          </cell>
          <cell r="R426">
            <v>1676.08</v>
          </cell>
          <cell r="S426">
            <v>1394.5100000000002</v>
          </cell>
          <cell r="T426">
            <v>3070.59</v>
          </cell>
          <cell r="U426">
            <v>4550.04</v>
          </cell>
          <cell r="V426">
            <v>7620.63</v>
          </cell>
          <cell r="W426">
            <v>6210.71</v>
          </cell>
          <cell r="X426">
            <v>13831.34</v>
          </cell>
          <cell r="Y426">
            <v>6534.380000000001</v>
          </cell>
          <cell r="Z426">
            <v>20365.72</v>
          </cell>
          <cell r="AA426">
            <v>5435.2799999999988</v>
          </cell>
          <cell r="AB426">
            <v>25801</v>
          </cell>
          <cell r="AC426">
            <v>27744.92</v>
          </cell>
          <cell r="AD426">
            <v>27744.92</v>
          </cell>
          <cell r="AE426">
            <v>18385.36</v>
          </cell>
          <cell r="AF426">
            <v>46130.28</v>
          </cell>
          <cell r="AG426">
            <v>11352</v>
          </cell>
          <cell r="AH426">
            <v>57482.28</v>
          </cell>
          <cell r="AI426">
            <v>16243.600000000006</v>
          </cell>
          <cell r="AJ426">
            <v>73725.88</v>
          </cell>
          <cell r="AK426">
            <v>13760</v>
          </cell>
          <cell r="AL426">
            <v>87485.88</v>
          </cell>
          <cell r="AM426">
            <v>14816.25</v>
          </cell>
          <cell r="AN426">
            <v>102302.13</v>
          </cell>
          <cell r="AO426">
            <v>14816.330000000002</v>
          </cell>
          <cell r="AP426">
            <v>117118.46</v>
          </cell>
          <cell r="AQ426">
            <v>15093.330000000002</v>
          </cell>
          <cell r="AR426">
            <v>132211.79</v>
          </cell>
          <cell r="AS426">
            <v>-4260.6200000000099</v>
          </cell>
          <cell r="AT426">
            <v>127951.17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</row>
        <row r="427">
          <cell r="A427" t="str">
            <v>6-3031</v>
          </cell>
          <cell r="B427" t="str">
            <v>Property Maintenance</v>
          </cell>
          <cell r="C427">
            <v>6</v>
          </cell>
          <cell r="D427">
            <v>3031</v>
          </cell>
          <cell r="F427">
            <v>0</v>
          </cell>
          <cell r="H427">
            <v>0</v>
          </cell>
          <cell r="I427">
            <v>2529.11</v>
          </cell>
          <cell r="J427">
            <v>2529.11</v>
          </cell>
          <cell r="L427">
            <v>0</v>
          </cell>
          <cell r="N427">
            <v>0</v>
          </cell>
          <cell r="O427">
            <v>6778.4</v>
          </cell>
          <cell r="P427">
            <v>9307.51</v>
          </cell>
          <cell r="Q427">
            <v>2232.09</v>
          </cell>
          <cell r="R427">
            <v>11539.6</v>
          </cell>
          <cell r="S427">
            <v>700</v>
          </cell>
          <cell r="T427">
            <v>12239.6</v>
          </cell>
          <cell r="U427">
            <v>1052.619999999999</v>
          </cell>
          <cell r="V427">
            <v>13292.22</v>
          </cell>
          <cell r="W427">
            <v>810</v>
          </cell>
          <cell r="X427">
            <v>14102.22</v>
          </cell>
          <cell r="Y427">
            <v>801</v>
          </cell>
          <cell r="Z427">
            <v>14903.22</v>
          </cell>
          <cell r="AA427">
            <v>3237.7800000000007</v>
          </cell>
          <cell r="AB427">
            <v>18141</v>
          </cell>
          <cell r="AC427">
            <v>2140</v>
          </cell>
          <cell r="AD427">
            <v>2140</v>
          </cell>
          <cell r="AE427">
            <v>2129</v>
          </cell>
          <cell r="AF427">
            <v>4269</v>
          </cell>
          <cell r="AG427">
            <v>2545</v>
          </cell>
          <cell r="AH427">
            <v>6814</v>
          </cell>
          <cell r="AI427">
            <v>2447</v>
          </cell>
          <cell r="AJ427">
            <v>9261</v>
          </cell>
          <cell r="AK427">
            <v>1824</v>
          </cell>
          <cell r="AL427">
            <v>11085</v>
          </cell>
          <cell r="AM427">
            <v>2246.2700000000004</v>
          </cell>
          <cell r="AN427">
            <v>13331.27</v>
          </cell>
          <cell r="AO427">
            <v>4175.7700000000004</v>
          </cell>
          <cell r="AP427">
            <v>17507.04</v>
          </cell>
          <cell r="AQ427">
            <v>2223.66</v>
          </cell>
          <cell r="AR427">
            <v>19730.7</v>
          </cell>
          <cell r="AS427">
            <v>5727.0599999999977</v>
          </cell>
          <cell r="AT427">
            <v>25457.759999999998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</row>
        <row r="428">
          <cell r="A428" t="str">
            <v>6-3032</v>
          </cell>
          <cell r="B428" t="str">
            <v>Property Taxes</v>
          </cell>
          <cell r="C428">
            <v>6</v>
          </cell>
          <cell r="D428">
            <v>3032</v>
          </cell>
          <cell r="F428">
            <v>0</v>
          </cell>
          <cell r="H428">
            <v>0</v>
          </cell>
          <cell r="I428">
            <v>0</v>
          </cell>
          <cell r="J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-0.25</v>
          </cell>
          <cell r="V428">
            <v>-0.25</v>
          </cell>
          <cell r="W428">
            <v>0</v>
          </cell>
          <cell r="X428">
            <v>-0.25</v>
          </cell>
          <cell r="Y428">
            <v>0</v>
          </cell>
          <cell r="Z428">
            <v>-0.25</v>
          </cell>
          <cell r="AA428">
            <v>0.25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3580</v>
          </cell>
          <cell r="AT428">
            <v>3580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</row>
        <row r="429">
          <cell r="A429" t="str">
            <v>6-3033</v>
          </cell>
          <cell r="B429" t="str">
            <v>Business Rates</v>
          </cell>
          <cell r="C429">
            <v>6</v>
          </cell>
          <cell r="D429">
            <v>3033</v>
          </cell>
          <cell r="F429">
            <v>0</v>
          </cell>
          <cell r="H429">
            <v>0</v>
          </cell>
          <cell r="I429">
            <v>7041.99</v>
          </cell>
          <cell r="J429">
            <v>7041.99</v>
          </cell>
          <cell r="L429">
            <v>0</v>
          </cell>
          <cell r="N429">
            <v>0</v>
          </cell>
          <cell r="O429">
            <v>7041.9</v>
          </cell>
          <cell r="P429">
            <v>14083.89</v>
          </cell>
          <cell r="Q429">
            <v>2347.4200000000019</v>
          </cell>
          <cell r="R429">
            <v>16431.310000000001</v>
          </cell>
          <cell r="S429">
            <v>2347.3299999999981</v>
          </cell>
          <cell r="T429">
            <v>18778.64</v>
          </cell>
          <cell r="U429">
            <v>1775.5600000000013</v>
          </cell>
          <cell r="V429">
            <v>20554.2</v>
          </cell>
          <cell r="W429">
            <v>1775.3099999999977</v>
          </cell>
          <cell r="X429">
            <v>22329.51</v>
          </cell>
          <cell r="Y429">
            <v>1775.3200000000033</v>
          </cell>
          <cell r="Z429">
            <v>24104.83</v>
          </cell>
          <cell r="AA429">
            <v>1775.1699999999983</v>
          </cell>
          <cell r="AB429">
            <v>25880</v>
          </cell>
          <cell r="AC429">
            <v>1775.31</v>
          </cell>
          <cell r="AD429">
            <v>1775.31</v>
          </cell>
          <cell r="AE429">
            <v>1775.31</v>
          </cell>
          <cell r="AF429">
            <v>3550.62</v>
          </cell>
          <cell r="AG429">
            <v>1775.3100000000004</v>
          </cell>
          <cell r="AH429">
            <v>5325.93</v>
          </cell>
          <cell r="AI429">
            <v>28892.989999999998</v>
          </cell>
          <cell r="AJ429">
            <v>34218.92</v>
          </cell>
          <cell r="AK429">
            <v>5649.260000000002</v>
          </cell>
          <cell r="AL429">
            <v>39868.18</v>
          </cell>
          <cell r="AM429">
            <v>5649.260000000002</v>
          </cell>
          <cell r="AN429">
            <v>45517.440000000002</v>
          </cell>
          <cell r="AO429">
            <v>5649.2599999999948</v>
          </cell>
          <cell r="AP429">
            <v>51166.7</v>
          </cell>
          <cell r="AQ429">
            <v>5649.260000000002</v>
          </cell>
          <cell r="AR429">
            <v>56815.96</v>
          </cell>
          <cell r="AS429">
            <v>7167.2099999999991</v>
          </cell>
          <cell r="AT429">
            <v>63983.17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</row>
        <row r="430">
          <cell r="A430" t="str">
            <v>6-3034</v>
          </cell>
          <cell r="B430" t="str">
            <v>Utilities</v>
          </cell>
          <cell r="C430">
            <v>6</v>
          </cell>
          <cell r="D430">
            <v>3034</v>
          </cell>
          <cell r="F430">
            <v>0</v>
          </cell>
          <cell r="H430">
            <v>0</v>
          </cell>
          <cell r="I430">
            <v>0</v>
          </cell>
          <cell r="J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</row>
        <row r="431">
          <cell r="A431" t="str">
            <v>6-3036</v>
          </cell>
          <cell r="B431" t="str">
            <v>Moving Costs</v>
          </cell>
          <cell r="C431">
            <v>6</v>
          </cell>
          <cell r="D431">
            <v>3036</v>
          </cell>
          <cell r="F431">
            <v>0</v>
          </cell>
          <cell r="H431">
            <v>0</v>
          </cell>
          <cell r="I431">
            <v>0</v>
          </cell>
          <cell r="J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85</v>
          </cell>
          <cell r="Z431">
            <v>85</v>
          </cell>
          <cell r="AA431">
            <v>0</v>
          </cell>
          <cell r="AB431">
            <v>85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</row>
        <row r="432">
          <cell r="A432" t="str">
            <v>6-3038</v>
          </cell>
          <cell r="B432" t="str">
            <v>Storage / Warehousing</v>
          </cell>
          <cell r="C432">
            <v>6</v>
          </cell>
          <cell r="D432">
            <v>3038</v>
          </cell>
          <cell r="F432">
            <v>0</v>
          </cell>
          <cell r="H432">
            <v>0</v>
          </cell>
          <cell r="I432">
            <v>0</v>
          </cell>
          <cell r="J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980</v>
          </cell>
          <cell r="R432">
            <v>980</v>
          </cell>
          <cell r="S432">
            <v>0</v>
          </cell>
          <cell r="T432">
            <v>980</v>
          </cell>
          <cell r="U432">
            <v>0</v>
          </cell>
          <cell r="V432">
            <v>980</v>
          </cell>
          <cell r="W432">
            <v>0</v>
          </cell>
          <cell r="X432">
            <v>980</v>
          </cell>
          <cell r="Y432">
            <v>1430</v>
          </cell>
          <cell r="Z432">
            <v>2410</v>
          </cell>
          <cell r="AA432">
            <v>0</v>
          </cell>
          <cell r="AB432">
            <v>2410</v>
          </cell>
          <cell r="AC432">
            <v>0</v>
          </cell>
          <cell r="AD432">
            <v>0</v>
          </cell>
          <cell r="AE432">
            <v>72</v>
          </cell>
          <cell r="AF432">
            <v>72</v>
          </cell>
          <cell r="AG432">
            <v>0</v>
          </cell>
          <cell r="AH432">
            <v>72</v>
          </cell>
          <cell r="AI432">
            <v>0</v>
          </cell>
          <cell r="AJ432">
            <v>72</v>
          </cell>
          <cell r="AK432">
            <v>0</v>
          </cell>
          <cell r="AL432">
            <v>72</v>
          </cell>
          <cell r="AM432">
            <v>0</v>
          </cell>
          <cell r="AN432">
            <v>72</v>
          </cell>
          <cell r="AO432">
            <v>0</v>
          </cell>
          <cell r="AP432">
            <v>72</v>
          </cell>
          <cell r="AQ432">
            <v>0</v>
          </cell>
          <cell r="AR432">
            <v>72</v>
          </cell>
          <cell r="AS432">
            <v>0</v>
          </cell>
          <cell r="AT432">
            <v>72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</row>
        <row r="433">
          <cell r="A433" t="str">
            <v>6-3040</v>
          </cell>
          <cell r="B433" t="str">
            <v>Leased Office Equipment</v>
          </cell>
          <cell r="C433">
            <v>6</v>
          </cell>
          <cell r="D433">
            <v>3040</v>
          </cell>
          <cell r="F433">
            <v>0</v>
          </cell>
          <cell r="H433">
            <v>0</v>
          </cell>
          <cell r="I433">
            <v>582.4</v>
          </cell>
          <cell r="J433">
            <v>582.4</v>
          </cell>
          <cell r="L433">
            <v>0</v>
          </cell>
          <cell r="N433">
            <v>0</v>
          </cell>
          <cell r="O433">
            <v>532.0200000000001</v>
          </cell>
          <cell r="P433">
            <v>1114.42</v>
          </cell>
          <cell r="Q433">
            <v>237.53999999999996</v>
          </cell>
          <cell r="R433">
            <v>1351.96</v>
          </cell>
          <cell r="S433">
            <v>227.54999999999995</v>
          </cell>
          <cell r="T433">
            <v>1579.51</v>
          </cell>
          <cell r="U433">
            <v>438.5</v>
          </cell>
          <cell r="V433">
            <v>2018.01</v>
          </cell>
          <cell r="W433">
            <v>227.54000000000019</v>
          </cell>
          <cell r="X433">
            <v>2245.5500000000002</v>
          </cell>
          <cell r="Y433">
            <v>292.59999999999991</v>
          </cell>
          <cell r="Z433">
            <v>2538.15</v>
          </cell>
          <cell r="AA433">
            <v>901.84999999999991</v>
          </cell>
          <cell r="AB433">
            <v>3440</v>
          </cell>
          <cell r="AC433">
            <v>891.32</v>
          </cell>
          <cell r="AD433">
            <v>891.32</v>
          </cell>
          <cell r="AE433">
            <v>965.69999999999993</v>
          </cell>
          <cell r="AF433">
            <v>1857.02</v>
          </cell>
          <cell r="AG433">
            <v>1964.5500000000002</v>
          </cell>
          <cell r="AH433">
            <v>3821.57</v>
          </cell>
          <cell r="AI433">
            <v>302.9099999999994</v>
          </cell>
          <cell r="AJ433">
            <v>4124.4799999999996</v>
          </cell>
          <cell r="AK433">
            <v>302.91000000000076</v>
          </cell>
          <cell r="AL433">
            <v>4427.3900000000003</v>
          </cell>
          <cell r="AM433">
            <v>5547.2399999999989</v>
          </cell>
          <cell r="AN433">
            <v>9974.6299999999992</v>
          </cell>
          <cell r="AO433">
            <v>-3705.6099999999988</v>
          </cell>
          <cell r="AP433">
            <v>6269.02</v>
          </cell>
          <cell r="AQ433">
            <v>170.83999999999924</v>
          </cell>
          <cell r="AR433">
            <v>6439.86</v>
          </cell>
          <cell r="AS433">
            <v>1505.3400000000001</v>
          </cell>
          <cell r="AT433">
            <v>7945.2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</row>
        <row r="434">
          <cell r="A434" t="str">
            <v>6-3045</v>
          </cell>
          <cell r="B434" t="str">
            <v>Telephone</v>
          </cell>
          <cell r="C434">
            <v>6</v>
          </cell>
          <cell r="D434">
            <v>3045</v>
          </cell>
          <cell r="F434">
            <v>0</v>
          </cell>
          <cell r="H434">
            <v>0</v>
          </cell>
          <cell r="I434">
            <v>5975.63</v>
          </cell>
          <cell r="J434">
            <v>5975.63</v>
          </cell>
          <cell r="L434">
            <v>0</v>
          </cell>
          <cell r="N434">
            <v>0</v>
          </cell>
          <cell r="O434">
            <v>5812.94</v>
          </cell>
          <cell r="P434">
            <v>11788.57</v>
          </cell>
          <cell r="Q434">
            <v>1841.5599999999995</v>
          </cell>
          <cell r="R434">
            <v>13630.13</v>
          </cell>
          <cell r="S434">
            <v>2222.880000000001</v>
          </cell>
          <cell r="T434">
            <v>15853.01</v>
          </cell>
          <cell r="U434">
            <v>1964.5599999999995</v>
          </cell>
          <cell r="V434">
            <v>17817.57</v>
          </cell>
          <cell r="W434">
            <v>1361.2900000000009</v>
          </cell>
          <cell r="X434">
            <v>19178.86</v>
          </cell>
          <cell r="Y434">
            <v>2059.1399999999994</v>
          </cell>
          <cell r="Z434">
            <v>21238</v>
          </cell>
          <cell r="AA434">
            <v>3294</v>
          </cell>
          <cell r="AB434">
            <v>24532</v>
          </cell>
          <cell r="AC434">
            <v>1852.33</v>
          </cell>
          <cell r="AD434">
            <v>1852.33</v>
          </cell>
          <cell r="AE434">
            <v>3914.83</v>
          </cell>
          <cell r="AF434">
            <v>5767.16</v>
          </cell>
          <cell r="AG434">
            <v>2867.9500000000007</v>
          </cell>
          <cell r="AH434">
            <v>8635.11</v>
          </cell>
          <cell r="AI434">
            <v>2385.2999999999993</v>
          </cell>
          <cell r="AJ434">
            <v>11020.41</v>
          </cell>
          <cell r="AK434">
            <v>2883.1499999999996</v>
          </cell>
          <cell r="AL434">
            <v>13903.56</v>
          </cell>
          <cell r="AM434">
            <v>2743.6900000000005</v>
          </cell>
          <cell r="AN434">
            <v>16647.25</v>
          </cell>
          <cell r="AO434">
            <v>2682.7999999999993</v>
          </cell>
          <cell r="AP434">
            <v>19330.05</v>
          </cell>
          <cell r="AQ434">
            <v>3558.4500000000007</v>
          </cell>
          <cell r="AR434">
            <v>22888.5</v>
          </cell>
          <cell r="AS434">
            <v>3631.2400000000016</v>
          </cell>
          <cell r="AT434">
            <v>26519.74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</row>
        <row r="435">
          <cell r="A435" t="str">
            <v>6-3050</v>
          </cell>
          <cell r="B435" t="str">
            <v>Internet Web</v>
          </cell>
          <cell r="C435">
            <v>6</v>
          </cell>
          <cell r="D435">
            <v>3050</v>
          </cell>
          <cell r="F435">
            <v>0</v>
          </cell>
          <cell r="H435">
            <v>0</v>
          </cell>
          <cell r="I435">
            <v>1984.22</v>
          </cell>
          <cell r="J435">
            <v>1984.22</v>
          </cell>
          <cell r="L435">
            <v>0</v>
          </cell>
          <cell r="N435">
            <v>0</v>
          </cell>
          <cell r="O435">
            <v>2473.2199999999993</v>
          </cell>
          <cell r="P435">
            <v>4457.4399999999996</v>
          </cell>
          <cell r="Q435">
            <v>1365.9400000000005</v>
          </cell>
          <cell r="R435">
            <v>5823.38</v>
          </cell>
          <cell r="S435">
            <v>346</v>
          </cell>
          <cell r="T435">
            <v>6169.38</v>
          </cell>
          <cell r="U435">
            <v>825.97000000000025</v>
          </cell>
          <cell r="V435">
            <v>6995.35</v>
          </cell>
          <cell r="W435">
            <v>825.96999999999935</v>
          </cell>
          <cell r="X435">
            <v>7821.32</v>
          </cell>
          <cell r="Y435">
            <v>346</v>
          </cell>
          <cell r="Z435">
            <v>8167.32</v>
          </cell>
          <cell r="AA435">
            <v>479.68000000000029</v>
          </cell>
          <cell r="AB435">
            <v>8647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479.97</v>
          </cell>
          <cell r="AH435">
            <v>479.97</v>
          </cell>
          <cell r="AI435">
            <v>0</v>
          </cell>
          <cell r="AJ435">
            <v>479.97</v>
          </cell>
          <cell r="AK435">
            <v>0</v>
          </cell>
          <cell r="AL435">
            <v>479.97</v>
          </cell>
          <cell r="AM435">
            <v>0</v>
          </cell>
          <cell r="AN435">
            <v>479.97</v>
          </cell>
          <cell r="AO435">
            <v>0</v>
          </cell>
          <cell r="AP435">
            <v>479.97</v>
          </cell>
          <cell r="AQ435">
            <v>346</v>
          </cell>
          <cell r="AR435">
            <v>825.97</v>
          </cell>
          <cell r="AS435">
            <v>0</v>
          </cell>
          <cell r="AT435">
            <v>825.97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</row>
        <row r="436">
          <cell r="A436" t="str">
            <v>6-3060</v>
          </cell>
          <cell r="B436" t="str">
            <v>Freight Paid</v>
          </cell>
          <cell r="C436">
            <v>6</v>
          </cell>
          <cell r="D436">
            <v>3060</v>
          </cell>
          <cell r="F436">
            <v>0</v>
          </cell>
          <cell r="H436">
            <v>0</v>
          </cell>
          <cell r="I436">
            <v>0</v>
          </cell>
          <cell r="J436">
            <v>0</v>
          </cell>
          <cell r="L436">
            <v>0</v>
          </cell>
          <cell r="N436">
            <v>0</v>
          </cell>
          <cell r="O436">
            <v>-0.13</v>
          </cell>
          <cell r="P436">
            <v>-0.13</v>
          </cell>
          <cell r="Q436">
            <v>0</v>
          </cell>
          <cell r="R436">
            <v>-0.13</v>
          </cell>
          <cell r="S436">
            <v>0</v>
          </cell>
          <cell r="T436">
            <v>-0.13</v>
          </cell>
          <cell r="U436">
            <v>0</v>
          </cell>
          <cell r="V436">
            <v>-0.13</v>
          </cell>
          <cell r="W436">
            <v>0</v>
          </cell>
          <cell r="X436">
            <v>-0.13</v>
          </cell>
          <cell r="Y436">
            <v>0</v>
          </cell>
          <cell r="Z436">
            <v>-0.13</v>
          </cell>
          <cell r="AA436">
            <v>0.13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</row>
        <row r="437">
          <cell r="A437" t="str">
            <v>6-3062</v>
          </cell>
          <cell r="B437" t="str">
            <v>Brokerage &amp; Duty</v>
          </cell>
          <cell r="C437">
            <v>6</v>
          </cell>
          <cell r="D437">
            <v>3062</v>
          </cell>
          <cell r="F437">
            <v>0</v>
          </cell>
          <cell r="H437">
            <v>0</v>
          </cell>
          <cell r="I437">
            <v>0</v>
          </cell>
          <cell r="J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16.670000000000002</v>
          </cell>
          <cell r="T437">
            <v>16.670000000000002</v>
          </cell>
          <cell r="U437">
            <v>0</v>
          </cell>
          <cell r="V437">
            <v>16.670000000000002</v>
          </cell>
          <cell r="W437">
            <v>0</v>
          </cell>
          <cell r="X437">
            <v>16.670000000000002</v>
          </cell>
          <cell r="Y437">
            <v>4.5</v>
          </cell>
          <cell r="Z437">
            <v>21.17</v>
          </cell>
          <cell r="AA437">
            <v>-0.17000000000000171</v>
          </cell>
          <cell r="AB437">
            <v>21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4.5</v>
          </cell>
          <cell r="AJ437">
            <v>4.5</v>
          </cell>
          <cell r="AK437">
            <v>0</v>
          </cell>
          <cell r="AL437">
            <v>4.5</v>
          </cell>
          <cell r="AM437">
            <v>0</v>
          </cell>
          <cell r="AN437">
            <v>4.5</v>
          </cell>
          <cell r="AO437">
            <v>0</v>
          </cell>
          <cell r="AP437">
            <v>4.5</v>
          </cell>
          <cell r="AQ437">
            <v>0</v>
          </cell>
          <cell r="AR437">
            <v>4.5</v>
          </cell>
          <cell r="AS437">
            <v>0</v>
          </cell>
          <cell r="AT437">
            <v>4.5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</row>
        <row r="438">
          <cell r="A438" t="str">
            <v>6-3070</v>
          </cell>
          <cell r="B438" t="str">
            <v>Product Maintenance</v>
          </cell>
          <cell r="C438">
            <v>6</v>
          </cell>
          <cell r="D438">
            <v>3070</v>
          </cell>
          <cell r="F438">
            <v>0</v>
          </cell>
          <cell r="H438">
            <v>0</v>
          </cell>
          <cell r="I438">
            <v>0</v>
          </cell>
          <cell r="J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</row>
        <row r="439">
          <cell r="A439" t="str">
            <v>6-3072</v>
          </cell>
          <cell r="B439" t="str">
            <v>Office Hardware &amp; Maint</v>
          </cell>
          <cell r="C439">
            <v>6</v>
          </cell>
          <cell r="D439">
            <v>3072</v>
          </cell>
          <cell r="F439">
            <v>0</v>
          </cell>
          <cell r="H439">
            <v>0</v>
          </cell>
          <cell r="I439">
            <v>3454.75</v>
          </cell>
          <cell r="J439">
            <v>3454.75</v>
          </cell>
          <cell r="L439">
            <v>0</v>
          </cell>
          <cell r="N439">
            <v>0</v>
          </cell>
          <cell r="O439">
            <v>2246.8599999999997</v>
          </cell>
          <cell r="P439">
            <v>5701.61</v>
          </cell>
          <cell r="Q439">
            <v>1197.1000000000004</v>
          </cell>
          <cell r="R439">
            <v>6898.71</v>
          </cell>
          <cell r="S439">
            <v>4604.1099999999997</v>
          </cell>
          <cell r="T439">
            <v>11502.82</v>
          </cell>
          <cell r="U439">
            <v>2123.1000000000004</v>
          </cell>
          <cell r="V439">
            <v>13625.92</v>
          </cell>
          <cell r="W439">
            <v>901.93000000000029</v>
          </cell>
          <cell r="X439">
            <v>14527.85</v>
          </cell>
          <cell r="Y439">
            <v>16540.07</v>
          </cell>
          <cell r="Z439">
            <v>31067.919999999998</v>
          </cell>
          <cell r="AA439">
            <v>6141.0800000000017</v>
          </cell>
          <cell r="AB439">
            <v>37209</v>
          </cell>
          <cell r="AC439">
            <v>3988.92</v>
          </cell>
          <cell r="AD439">
            <v>3988.92</v>
          </cell>
          <cell r="AE439">
            <v>1739.58</v>
          </cell>
          <cell r="AF439">
            <v>5728.5</v>
          </cell>
          <cell r="AG439">
            <v>-2629.71</v>
          </cell>
          <cell r="AH439">
            <v>3098.79</v>
          </cell>
          <cell r="AI439">
            <v>1468.63</v>
          </cell>
          <cell r="AJ439">
            <v>4567.42</v>
          </cell>
          <cell r="AK439">
            <v>2298.4799999999996</v>
          </cell>
          <cell r="AL439">
            <v>6865.9</v>
          </cell>
          <cell r="AM439">
            <v>2565.5500000000011</v>
          </cell>
          <cell r="AN439">
            <v>9431.4500000000007</v>
          </cell>
          <cell r="AO439">
            <v>4235.4599999999991</v>
          </cell>
          <cell r="AP439">
            <v>13666.91</v>
          </cell>
          <cell r="AQ439">
            <v>845.59000000000015</v>
          </cell>
          <cell r="AR439">
            <v>14512.5</v>
          </cell>
          <cell r="AS439">
            <v>10112.080000000002</v>
          </cell>
          <cell r="AT439">
            <v>24624.58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</row>
        <row r="440">
          <cell r="A440" t="str">
            <v>6-3074</v>
          </cell>
          <cell r="B440" t="str">
            <v>Office Software &amp; Maintenance</v>
          </cell>
          <cell r="C440">
            <v>6</v>
          </cell>
          <cell r="D440">
            <v>3074</v>
          </cell>
          <cell r="F440">
            <v>0</v>
          </cell>
          <cell r="H440">
            <v>0</v>
          </cell>
          <cell r="I440">
            <v>15091.06</v>
          </cell>
          <cell r="J440">
            <v>15091.06</v>
          </cell>
          <cell r="L440">
            <v>0</v>
          </cell>
          <cell r="N440">
            <v>0</v>
          </cell>
          <cell r="O440">
            <v>14153.12</v>
          </cell>
          <cell r="P440">
            <v>29244.18</v>
          </cell>
          <cell r="Q440">
            <v>0</v>
          </cell>
          <cell r="R440">
            <v>29244.18</v>
          </cell>
          <cell r="S440">
            <v>3644</v>
          </cell>
          <cell r="T440">
            <v>32888.18</v>
          </cell>
          <cell r="U440">
            <v>10423.159999999996</v>
          </cell>
          <cell r="V440">
            <v>43311.34</v>
          </cell>
          <cell r="W440">
            <v>0</v>
          </cell>
          <cell r="X440">
            <v>43311.34</v>
          </cell>
          <cell r="Y440">
            <v>197.16000000000349</v>
          </cell>
          <cell r="Z440">
            <v>43508.5</v>
          </cell>
          <cell r="AA440">
            <v>3323.5</v>
          </cell>
          <cell r="AB440">
            <v>46832</v>
          </cell>
          <cell r="AC440">
            <v>2817.55</v>
          </cell>
          <cell r="AD440">
            <v>2817.55</v>
          </cell>
          <cell r="AE440">
            <v>984.4399999999996</v>
          </cell>
          <cell r="AF440">
            <v>3801.99</v>
          </cell>
          <cell r="AG440">
            <v>-1060.6099999999997</v>
          </cell>
          <cell r="AH440">
            <v>2741.38</v>
          </cell>
          <cell r="AI440">
            <v>1187.3699999999999</v>
          </cell>
          <cell r="AJ440">
            <v>3928.75</v>
          </cell>
          <cell r="AK440">
            <v>1321.42</v>
          </cell>
          <cell r="AL440">
            <v>5250.17</v>
          </cell>
          <cell r="AM440">
            <v>3218.3600000000006</v>
          </cell>
          <cell r="AN440">
            <v>8468.5300000000007</v>
          </cell>
          <cell r="AO440">
            <v>2946.8999999999996</v>
          </cell>
          <cell r="AP440">
            <v>11415.43</v>
          </cell>
          <cell r="AQ440">
            <v>14746.05</v>
          </cell>
          <cell r="AR440">
            <v>26161.48</v>
          </cell>
          <cell r="AS440">
            <v>9892.130000000001</v>
          </cell>
          <cell r="AT440">
            <v>36053.61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</row>
        <row r="441">
          <cell r="A441" t="str">
            <v>6-3076</v>
          </cell>
          <cell r="B441" t="str">
            <v>Office Supplies</v>
          </cell>
          <cell r="C441">
            <v>6</v>
          </cell>
          <cell r="D441">
            <v>3076</v>
          </cell>
          <cell r="F441">
            <v>0</v>
          </cell>
          <cell r="H441">
            <v>0</v>
          </cell>
          <cell r="I441">
            <v>2761.83</v>
          </cell>
          <cell r="J441">
            <v>2761.83</v>
          </cell>
          <cell r="L441">
            <v>0</v>
          </cell>
          <cell r="N441">
            <v>0</v>
          </cell>
          <cell r="O441">
            <v>4746.4800000000005</v>
          </cell>
          <cell r="P441">
            <v>7508.31</v>
          </cell>
          <cell r="Q441">
            <v>1120.4399999999996</v>
          </cell>
          <cell r="R441">
            <v>8628.75</v>
          </cell>
          <cell r="S441">
            <v>640.5</v>
          </cell>
          <cell r="T441">
            <v>9269.25</v>
          </cell>
          <cell r="U441">
            <v>1003.0400000000009</v>
          </cell>
          <cell r="V441">
            <v>10272.290000000001</v>
          </cell>
          <cell r="W441">
            <v>1224.3599999999988</v>
          </cell>
          <cell r="X441">
            <v>11496.65</v>
          </cell>
          <cell r="Y441">
            <v>2337.9400000000005</v>
          </cell>
          <cell r="Z441">
            <v>13834.59</v>
          </cell>
          <cell r="AA441">
            <v>2609.41</v>
          </cell>
          <cell r="AB441">
            <v>16444</v>
          </cell>
          <cell r="AC441">
            <v>5849.27</v>
          </cell>
          <cell r="AD441">
            <v>5849.27</v>
          </cell>
          <cell r="AE441">
            <v>1087.2199999999993</v>
          </cell>
          <cell r="AF441">
            <v>6936.49</v>
          </cell>
          <cell r="AG441">
            <v>2494.7900000000009</v>
          </cell>
          <cell r="AH441">
            <v>9431.2800000000007</v>
          </cell>
          <cell r="AI441">
            <v>2400.9299999999985</v>
          </cell>
          <cell r="AJ441">
            <v>11832.21</v>
          </cell>
          <cell r="AK441">
            <v>1934.8600000000006</v>
          </cell>
          <cell r="AL441">
            <v>13767.07</v>
          </cell>
          <cell r="AM441">
            <v>2119.9899999999998</v>
          </cell>
          <cell r="AN441">
            <v>15887.06</v>
          </cell>
          <cell r="AO441">
            <v>2620.1999999999989</v>
          </cell>
          <cell r="AP441">
            <v>18507.259999999998</v>
          </cell>
          <cell r="AQ441">
            <v>1377.7400000000016</v>
          </cell>
          <cell r="AR441">
            <v>19885</v>
          </cell>
          <cell r="AS441">
            <v>1869.4399999999987</v>
          </cell>
          <cell r="AT441">
            <v>21754.44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</row>
        <row r="442">
          <cell r="A442" t="str">
            <v>6-3080</v>
          </cell>
          <cell r="B442" t="str">
            <v>Dues &amp; Subscriptions</v>
          </cell>
          <cell r="C442">
            <v>6</v>
          </cell>
          <cell r="D442">
            <v>3080</v>
          </cell>
          <cell r="F442">
            <v>0</v>
          </cell>
          <cell r="H442">
            <v>0</v>
          </cell>
          <cell r="I442">
            <v>678.9</v>
          </cell>
          <cell r="J442">
            <v>678.9</v>
          </cell>
          <cell r="L442">
            <v>0</v>
          </cell>
          <cell r="N442">
            <v>0</v>
          </cell>
          <cell r="O442">
            <v>3984.73</v>
          </cell>
          <cell r="P442">
            <v>4663.63</v>
          </cell>
          <cell r="Q442">
            <v>30</v>
          </cell>
          <cell r="R442">
            <v>4693.63</v>
          </cell>
          <cell r="S442">
            <v>30</v>
          </cell>
          <cell r="T442">
            <v>4723.63</v>
          </cell>
          <cell r="U442">
            <v>1860</v>
          </cell>
          <cell r="V442">
            <v>6583.63</v>
          </cell>
          <cell r="W442">
            <v>30</v>
          </cell>
          <cell r="X442">
            <v>6613.63</v>
          </cell>
          <cell r="Y442">
            <v>-442.5</v>
          </cell>
          <cell r="Z442">
            <v>6171.13</v>
          </cell>
          <cell r="AA442">
            <v>1968.87</v>
          </cell>
          <cell r="AB442">
            <v>8140</v>
          </cell>
          <cell r="AC442">
            <v>166.09</v>
          </cell>
          <cell r="AD442">
            <v>166.09</v>
          </cell>
          <cell r="AE442">
            <v>594.07999999999993</v>
          </cell>
          <cell r="AF442">
            <v>760.17</v>
          </cell>
          <cell r="AG442">
            <v>2015.33</v>
          </cell>
          <cell r="AH442">
            <v>2775.5</v>
          </cell>
          <cell r="AI442">
            <v>801.65000000000009</v>
          </cell>
          <cell r="AJ442">
            <v>3577.15</v>
          </cell>
          <cell r="AK442">
            <v>723.34999999999991</v>
          </cell>
          <cell r="AL442">
            <v>4300.5</v>
          </cell>
          <cell r="AM442">
            <v>768.35000000000036</v>
          </cell>
          <cell r="AN442">
            <v>5068.8500000000004</v>
          </cell>
          <cell r="AO442">
            <v>1117.4499999999998</v>
          </cell>
          <cell r="AP442">
            <v>6186.3</v>
          </cell>
          <cell r="AQ442">
            <v>904.73999999999978</v>
          </cell>
          <cell r="AR442">
            <v>7091.04</v>
          </cell>
          <cell r="AS442">
            <v>610.85000000000036</v>
          </cell>
          <cell r="AT442">
            <v>7701.89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</row>
        <row r="443">
          <cell r="A443" t="str">
            <v>6-3082</v>
          </cell>
          <cell r="B443" t="str">
            <v>Interest on Overdue Payables</v>
          </cell>
          <cell r="C443">
            <v>6</v>
          </cell>
          <cell r="D443">
            <v>3082</v>
          </cell>
          <cell r="F443">
            <v>0</v>
          </cell>
          <cell r="H443">
            <v>0</v>
          </cell>
          <cell r="I443">
            <v>0</v>
          </cell>
          <cell r="J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12.23</v>
          </cell>
          <cell r="AN443">
            <v>12.23</v>
          </cell>
          <cell r="AO443">
            <v>0</v>
          </cell>
          <cell r="AP443">
            <v>12.23</v>
          </cell>
          <cell r="AQ443">
            <v>0</v>
          </cell>
          <cell r="AR443">
            <v>12.23</v>
          </cell>
          <cell r="AS443">
            <v>0</v>
          </cell>
          <cell r="AT443">
            <v>12.23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</row>
        <row r="444">
          <cell r="A444" t="str">
            <v>6-3084</v>
          </cell>
          <cell r="B444" t="str">
            <v>Discounts for Early Payments</v>
          </cell>
          <cell r="C444">
            <v>6</v>
          </cell>
          <cell r="D444">
            <v>3084</v>
          </cell>
          <cell r="F444">
            <v>0</v>
          </cell>
          <cell r="H444">
            <v>0</v>
          </cell>
          <cell r="I444">
            <v>0</v>
          </cell>
          <cell r="J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</row>
        <row r="445">
          <cell r="A445" t="str">
            <v>6-3086</v>
          </cell>
          <cell r="B445" t="str">
            <v>Depreciation</v>
          </cell>
          <cell r="C445">
            <v>6</v>
          </cell>
          <cell r="D445">
            <v>3086</v>
          </cell>
          <cell r="F445">
            <v>0</v>
          </cell>
          <cell r="H445">
            <v>0</v>
          </cell>
          <cell r="I445">
            <v>23377.4</v>
          </cell>
          <cell r="J445">
            <v>23377.4</v>
          </cell>
          <cell r="L445">
            <v>0</v>
          </cell>
          <cell r="N445">
            <v>0</v>
          </cell>
          <cell r="O445">
            <v>25416.799999999996</v>
          </cell>
          <cell r="P445">
            <v>48794.2</v>
          </cell>
          <cell r="Q445">
            <v>9773.7700000000041</v>
          </cell>
          <cell r="R445">
            <v>58567.97</v>
          </cell>
          <cell r="S445">
            <v>36194.520000000004</v>
          </cell>
          <cell r="T445">
            <v>94762.49</v>
          </cell>
          <cell r="U445">
            <v>-2859</v>
          </cell>
          <cell r="V445">
            <v>91903.49</v>
          </cell>
          <cell r="W445">
            <v>17275.01999999999</v>
          </cell>
          <cell r="X445">
            <v>109178.51</v>
          </cell>
          <cell r="Y445">
            <v>20310.210000000006</v>
          </cell>
          <cell r="Z445">
            <v>129488.72</v>
          </cell>
          <cell r="AA445">
            <v>21736.28</v>
          </cell>
          <cell r="AB445">
            <v>151225</v>
          </cell>
          <cell r="AC445">
            <v>21661.45</v>
          </cell>
          <cell r="AD445">
            <v>21661.45</v>
          </cell>
          <cell r="AE445">
            <v>21707.01</v>
          </cell>
          <cell r="AF445">
            <v>43368.46</v>
          </cell>
          <cell r="AG445">
            <v>23124.239999999998</v>
          </cell>
          <cell r="AH445">
            <v>66492.7</v>
          </cell>
          <cell r="AI445">
            <v>22813.180000000008</v>
          </cell>
          <cell r="AJ445">
            <v>89305.88</v>
          </cell>
          <cell r="AK445">
            <v>23186.76999999999</v>
          </cell>
          <cell r="AL445">
            <v>112492.65</v>
          </cell>
          <cell r="AM445">
            <v>23521.790000000008</v>
          </cell>
          <cell r="AN445">
            <v>136014.44</v>
          </cell>
          <cell r="AO445">
            <v>28873.98000000001</v>
          </cell>
          <cell r="AP445">
            <v>164888.42000000001</v>
          </cell>
          <cell r="AQ445">
            <v>26438.109999999986</v>
          </cell>
          <cell r="AR445">
            <v>191326.53</v>
          </cell>
          <cell r="AS445">
            <v>33145.790000000008</v>
          </cell>
          <cell r="AT445">
            <v>224472.32000000001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</row>
        <row r="446">
          <cell r="A446" t="str">
            <v>6-3090</v>
          </cell>
          <cell r="B446" t="str">
            <v>Bad Debts</v>
          </cell>
          <cell r="C446">
            <v>6</v>
          </cell>
          <cell r="D446">
            <v>3090</v>
          </cell>
          <cell r="F446">
            <v>0</v>
          </cell>
          <cell r="H446">
            <v>0</v>
          </cell>
          <cell r="I446">
            <v>0</v>
          </cell>
          <cell r="J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138460</v>
          </cell>
          <cell r="V446">
            <v>138460</v>
          </cell>
          <cell r="W446">
            <v>0</v>
          </cell>
          <cell r="X446">
            <v>138460</v>
          </cell>
          <cell r="Y446">
            <v>0</v>
          </cell>
          <cell r="Z446">
            <v>138460</v>
          </cell>
          <cell r="AA446">
            <v>0</v>
          </cell>
          <cell r="AB446">
            <v>138460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2354.09</v>
          </cell>
          <cell r="AJ446">
            <v>2354.09</v>
          </cell>
          <cell r="AK446">
            <v>0</v>
          </cell>
          <cell r="AL446">
            <v>2354.09</v>
          </cell>
          <cell r="AM446">
            <v>0</v>
          </cell>
          <cell r="AN446">
            <v>2354.09</v>
          </cell>
          <cell r="AO446">
            <v>0</v>
          </cell>
          <cell r="AP446">
            <v>2354.09</v>
          </cell>
          <cell r="AQ446">
            <v>0</v>
          </cell>
          <cell r="AR446">
            <v>2354.09</v>
          </cell>
          <cell r="AS446">
            <v>0</v>
          </cell>
          <cell r="AT446">
            <v>2354.09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</row>
        <row r="447">
          <cell r="A447" t="str">
            <v>6-3091</v>
          </cell>
          <cell r="B447" t="str">
            <v>Prior Period Adjustments</v>
          </cell>
          <cell r="C447">
            <v>6</v>
          </cell>
          <cell r="D447">
            <v>3091</v>
          </cell>
          <cell r="F447">
            <v>0</v>
          </cell>
          <cell r="H447">
            <v>0</v>
          </cell>
          <cell r="I447">
            <v>0</v>
          </cell>
          <cell r="J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</row>
        <row r="448">
          <cell r="A448" t="str">
            <v>6-3099</v>
          </cell>
          <cell r="B448" t="str">
            <v>Other Operating Expenses &lt;2%</v>
          </cell>
          <cell r="C448">
            <v>6</v>
          </cell>
          <cell r="D448">
            <v>3099</v>
          </cell>
          <cell r="F448">
            <v>0</v>
          </cell>
          <cell r="H448">
            <v>0</v>
          </cell>
          <cell r="I448">
            <v>0</v>
          </cell>
          <cell r="J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976.75</v>
          </cell>
          <cell r="V448">
            <v>976.75</v>
          </cell>
          <cell r="W448">
            <v>0</v>
          </cell>
          <cell r="X448">
            <v>976.75</v>
          </cell>
          <cell r="Y448">
            <v>0</v>
          </cell>
          <cell r="Z448">
            <v>976.75</v>
          </cell>
          <cell r="AA448">
            <v>259.25</v>
          </cell>
          <cell r="AB448">
            <v>1236</v>
          </cell>
          <cell r="AC448">
            <v>0</v>
          </cell>
          <cell r="AD448">
            <v>0</v>
          </cell>
          <cell r="AE448">
            <v>-1000</v>
          </cell>
          <cell r="AF448">
            <v>-1000</v>
          </cell>
          <cell r="AG448">
            <v>1000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115</v>
          </cell>
          <cell r="AR448">
            <v>115</v>
          </cell>
          <cell r="AS448">
            <v>-146.61000000000001</v>
          </cell>
          <cell r="AT448">
            <v>-31.61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</row>
        <row r="449">
          <cell r="A449" t="str">
            <v>6-3100</v>
          </cell>
          <cell r="B449" t="str">
            <v>Capital Tax</v>
          </cell>
          <cell r="C449">
            <v>6</v>
          </cell>
          <cell r="D449">
            <v>3100</v>
          </cell>
          <cell r="F449">
            <v>0</v>
          </cell>
          <cell r="H449">
            <v>0</v>
          </cell>
          <cell r="I449">
            <v>0</v>
          </cell>
          <cell r="J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</row>
        <row r="450">
          <cell r="A450" t="str">
            <v>6-8110</v>
          </cell>
          <cell r="B450" t="str">
            <v>Bank Charges</v>
          </cell>
          <cell r="C450">
            <v>6</v>
          </cell>
          <cell r="D450">
            <v>8110</v>
          </cell>
          <cell r="F450">
            <v>0</v>
          </cell>
          <cell r="H450">
            <v>0</v>
          </cell>
          <cell r="I450">
            <v>923.43</v>
          </cell>
          <cell r="J450">
            <v>923.43</v>
          </cell>
          <cell r="L450">
            <v>0</v>
          </cell>
          <cell r="N450">
            <v>0</v>
          </cell>
          <cell r="O450">
            <v>623.25000000000011</v>
          </cell>
          <cell r="P450">
            <v>1546.68</v>
          </cell>
          <cell r="Q450">
            <v>261</v>
          </cell>
          <cell r="R450">
            <v>1807.68</v>
          </cell>
          <cell r="S450">
            <v>320.56999999999994</v>
          </cell>
          <cell r="T450">
            <v>2128.25</v>
          </cell>
          <cell r="U450">
            <v>276.5</v>
          </cell>
          <cell r="V450">
            <v>2404.75</v>
          </cell>
          <cell r="W450">
            <v>88.980000000000018</v>
          </cell>
          <cell r="X450">
            <v>2493.73</v>
          </cell>
          <cell r="Y450">
            <v>310.82999999999993</v>
          </cell>
          <cell r="Z450">
            <v>2804.56</v>
          </cell>
          <cell r="AA450">
            <v>104.44000000000005</v>
          </cell>
          <cell r="AB450">
            <v>2909</v>
          </cell>
          <cell r="AC450">
            <v>239.33</v>
          </cell>
          <cell r="AD450">
            <v>239.33</v>
          </cell>
          <cell r="AE450">
            <v>361.11</v>
          </cell>
          <cell r="AF450">
            <v>600.44000000000005</v>
          </cell>
          <cell r="AG450">
            <v>192.8599999999999</v>
          </cell>
          <cell r="AH450">
            <v>793.3</v>
          </cell>
          <cell r="AI450">
            <v>374</v>
          </cell>
          <cell r="AJ450">
            <v>1167.3</v>
          </cell>
          <cell r="AK450">
            <v>619.05999999999995</v>
          </cell>
          <cell r="AL450">
            <v>1786.36</v>
          </cell>
          <cell r="AM450">
            <v>58</v>
          </cell>
          <cell r="AN450">
            <v>1844.36</v>
          </cell>
          <cell r="AO450">
            <v>55</v>
          </cell>
          <cell r="AP450">
            <v>1899.36</v>
          </cell>
          <cell r="AQ450">
            <v>1069.4600000000003</v>
          </cell>
          <cell r="AR450">
            <v>2968.82</v>
          </cell>
          <cell r="AS450">
            <v>32.2199999999998</v>
          </cell>
          <cell r="AT450">
            <v>3001.04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</row>
        <row r="451">
          <cell r="A451" t="str">
            <v>6-8120</v>
          </cell>
          <cell r="B451" t="str">
            <v>Investment Fees</v>
          </cell>
          <cell r="C451">
            <v>6</v>
          </cell>
          <cell r="D451">
            <v>8120</v>
          </cell>
          <cell r="F451">
            <v>0</v>
          </cell>
          <cell r="H451">
            <v>0</v>
          </cell>
          <cell r="I451">
            <v>0</v>
          </cell>
          <cell r="J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</row>
        <row r="452">
          <cell r="A452" t="str">
            <v>6-8150</v>
          </cell>
          <cell r="B452" t="str">
            <v>Treasury Interest</v>
          </cell>
          <cell r="C452">
            <v>6</v>
          </cell>
          <cell r="D452">
            <v>8150</v>
          </cell>
          <cell r="F452">
            <v>0</v>
          </cell>
          <cell r="H452">
            <v>0</v>
          </cell>
          <cell r="I452">
            <v>0</v>
          </cell>
          <cell r="J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</row>
        <row r="453">
          <cell r="A453" t="str">
            <v>6-8160</v>
          </cell>
          <cell r="B453" t="str">
            <v>Interest on Loans</v>
          </cell>
          <cell r="C453">
            <v>6</v>
          </cell>
          <cell r="D453">
            <v>8160</v>
          </cell>
          <cell r="F453">
            <v>0</v>
          </cell>
          <cell r="H453">
            <v>0</v>
          </cell>
          <cell r="I453">
            <v>0</v>
          </cell>
          <cell r="J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-55.18</v>
          </cell>
          <cell r="Z453">
            <v>-55.18</v>
          </cell>
          <cell r="AA453">
            <v>0.17999999999999972</v>
          </cell>
          <cell r="AB453">
            <v>-55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</row>
        <row r="454">
          <cell r="A454" t="str">
            <v>6-8210</v>
          </cell>
          <cell r="B454" t="str">
            <v>Interest Expense</v>
          </cell>
          <cell r="C454">
            <v>6</v>
          </cell>
          <cell r="D454">
            <v>8210</v>
          </cell>
          <cell r="F454">
            <v>0</v>
          </cell>
          <cell r="H454">
            <v>0</v>
          </cell>
          <cell r="I454">
            <v>67.400000000000006</v>
          </cell>
          <cell r="J454">
            <v>67.400000000000006</v>
          </cell>
          <cell r="L454">
            <v>0</v>
          </cell>
          <cell r="N454">
            <v>0</v>
          </cell>
          <cell r="O454">
            <v>0</v>
          </cell>
          <cell r="P454">
            <v>67.400000000000006</v>
          </cell>
          <cell r="Q454">
            <v>0</v>
          </cell>
          <cell r="R454">
            <v>67.400000000000006</v>
          </cell>
          <cell r="S454">
            <v>0</v>
          </cell>
          <cell r="T454">
            <v>67.400000000000006</v>
          </cell>
          <cell r="U454">
            <v>1199.8899999999999</v>
          </cell>
          <cell r="V454">
            <v>1267.29</v>
          </cell>
          <cell r="W454">
            <v>1199.8899999999999</v>
          </cell>
          <cell r="X454">
            <v>2467.1799999999998</v>
          </cell>
          <cell r="Y454">
            <v>1199.8900000000003</v>
          </cell>
          <cell r="Z454">
            <v>3667.07</v>
          </cell>
          <cell r="AA454">
            <v>1102.9299999999998</v>
          </cell>
          <cell r="AB454">
            <v>4770</v>
          </cell>
          <cell r="AC454">
            <v>1143.92</v>
          </cell>
          <cell r="AD454">
            <v>1143.92</v>
          </cell>
          <cell r="AE454">
            <v>1103.1799999999998</v>
          </cell>
          <cell r="AF454">
            <v>2247.1</v>
          </cell>
          <cell r="AG454">
            <v>1878.0800000000004</v>
          </cell>
          <cell r="AH454">
            <v>4125.18</v>
          </cell>
          <cell r="AI454">
            <v>1004.1700000000001</v>
          </cell>
          <cell r="AJ454">
            <v>5129.3500000000004</v>
          </cell>
          <cell r="AK454">
            <v>1186.3999999999996</v>
          </cell>
          <cell r="AL454">
            <v>6315.75</v>
          </cell>
          <cell r="AM454">
            <v>1085.04</v>
          </cell>
          <cell r="AN454">
            <v>7400.79</v>
          </cell>
          <cell r="AO454">
            <v>1085.04</v>
          </cell>
          <cell r="AP454">
            <v>8485.83</v>
          </cell>
          <cell r="AQ454">
            <v>1085.0400000000009</v>
          </cell>
          <cell r="AR454">
            <v>9570.8700000000008</v>
          </cell>
          <cell r="AS454">
            <v>-2354.5600000000004</v>
          </cell>
          <cell r="AT454">
            <v>7216.31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</row>
        <row r="455">
          <cell r="A455" t="str">
            <v>6-8230</v>
          </cell>
          <cell r="B455" t="str">
            <v>Interest Expense US$</v>
          </cell>
          <cell r="C455">
            <v>6</v>
          </cell>
          <cell r="D455">
            <v>8230</v>
          </cell>
          <cell r="F455">
            <v>0</v>
          </cell>
          <cell r="H455">
            <v>0</v>
          </cell>
          <cell r="I455">
            <v>0</v>
          </cell>
          <cell r="J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</row>
        <row r="456">
          <cell r="A456" t="str">
            <v>6-8250</v>
          </cell>
          <cell r="B456" t="str">
            <v>Share Loss (Gain) on Disposal</v>
          </cell>
          <cell r="C456">
            <v>6</v>
          </cell>
          <cell r="D456">
            <v>8250</v>
          </cell>
          <cell r="F456">
            <v>0</v>
          </cell>
          <cell r="H456">
            <v>0</v>
          </cell>
          <cell r="I456">
            <v>0</v>
          </cell>
          <cell r="J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</row>
        <row r="457">
          <cell r="A457" t="str">
            <v>6-8290</v>
          </cell>
          <cell r="B457" t="str">
            <v>Investment Accruals</v>
          </cell>
          <cell r="C457">
            <v>6</v>
          </cell>
          <cell r="D457">
            <v>8290</v>
          </cell>
          <cell r="F457">
            <v>0</v>
          </cell>
          <cell r="H457">
            <v>0</v>
          </cell>
          <cell r="I457">
            <v>0</v>
          </cell>
          <cell r="J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</row>
        <row r="458">
          <cell r="A458" t="str">
            <v>6-8295</v>
          </cell>
          <cell r="B458" t="str">
            <v>Share Loss Accruals</v>
          </cell>
          <cell r="C458">
            <v>6</v>
          </cell>
          <cell r="D458">
            <v>8295</v>
          </cell>
          <cell r="F458">
            <v>0</v>
          </cell>
          <cell r="H458">
            <v>0</v>
          </cell>
          <cell r="I458">
            <v>0</v>
          </cell>
          <cell r="J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</row>
        <row r="459">
          <cell r="A459" t="str">
            <v>8-1110</v>
          </cell>
          <cell r="B459" t="str">
            <v>FX Adjustment</v>
          </cell>
          <cell r="C459">
            <v>8</v>
          </cell>
          <cell r="D459">
            <v>1110</v>
          </cell>
          <cell r="F459">
            <v>0</v>
          </cell>
          <cell r="H459">
            <v>0</v>
          </cell>
          <cell r="I459">
            <v>0</v>
          </cell>
          <cell r="J459">
            <v>0</v>
          </cell>
          <cell r="L459">
            <v>0</v>
          </cell>
          <cell r="N459">
            <v>0</v>
          </cell>
          <cell r="O459">
            <v>21371.18</v>
          </cell>
          <cell r="P459">
            <v>-21371.18</v>
          </cell>
          <cell r="Q459">
            <v>-3780.4399999999987</v>
          </cell>
          <cell r="R459">
            <v>-17590.740000000002</v>
          </cell>
          <cell r="S459">
            <v>410.73999999999796</v>
          </cell>
          <cell r="T459">
            <v>-18001.48</v>
          </cell>
          <cell r="U459">
            <v>58077.14</v>
          </cell>
          <cell r="V459">
            <v>-76078.62</v>
          </cell>
          <cell r="W459">
            <v>0</v>
          </cell>
          <cell r="X459">
            <v>-76078.62</v>
          </cell>
          <cell r="Y459">
            <v>969.02999999999884</v>
          </cell>
          <cell r="Z459">
            <v>-77047.649999999994</v>
          </cell>
          <cell r="AA459">
            <v>554.35000000000582</v>
          </cell>
          <cell r="AB459">
            <v>-77602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-38557.54</v>
          </cell>
          <cell r="AH459">
            <v>38557.54</v>
          </cell>
          <cell r="AI459">
            <v>2002.4199999999983</v>
          </cell>
          <cell r="AJ459">
            <v>36555.120000000003</v>
          </cell>
          <cell r="AK459">
            <v>0</v>
          </cell>
          <cell r="AL459">
            <v>36555.120000000003</v>
          </cell>
          <cell r="AM459">
            <v>143758.33000000002</v>
          </cell>
          <cell r="AN459">
            <v>-107203.21</v>
          </cell>
          <cell r="AO459">
            <v>0</v>
          </cell>
          <cell r="AP459">
            <v>-107203.21</v>
          </cell>
          <cell r="AQ459">
            <v>0</v>
          </cell>
          <cell r="AR459">
            <v>-107203.21</v>
          </cell>
          <cell r="AS459">
            <v>-10948</v>
          </cell>
          <cell r="AT459">
            <v>-96255.21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</row>
        <row r="460">
          <cell r="A460" t="str">
            <v>8-2110</v>
          </cell>
          <cell r="B460" t="str">
            <v>Income Tax Recovery</v>
          </cell>
          <cell r="C460">
            <v>8</v>
          </cell>
          <cell r="D460">
            <v>2110</v>
          </cell>
          <cell r="F460">
            <v>0</v>
          </cell>
          <cell r="H460">
            <v>0</v>
          </cell>
          <cell r="I460">
            <v>0</v>
          </cell>
          <cell r="J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</row>
        <row r="461">
          <cell r="A461" t="str">
            <v>8-2120</v>
          </cell>
          <cell r="B461" t="str">
            <v>Other Items</v>
          </cell>
          <cell r="C461">
            <v>8</v>
          </cell>
          <cell r="D461">
            <v>2120</v>
          </cell>
          <cell r="F461">
            <v>0</v>
          </cell>
          <cell r="H461">
            <v>0</v>
          </cell>
          <cell r="I461">
            <v>1.01</v>
          </cell>
          <cell r="J461">
            <v>-1.01</v>
          </cell>
          <cell r="L461">
            <v>0</v>
          </cell>
          <cell r="N461">
            <v>0</v>
          </cell>
          <cell r="O461">
            <v>7.84</v>
          </cell>
          <cell r="P461">
            <v>-8.85</v>
          </cell>
          <cell r="Q461">
            <v>0</v>
          </cell>
          <cell r="R461">
            <v>-8.85</v>
          </cell>
          <cell r="S461">
            <v>0</v>
          </cell>
          <cell r="T461">
            <v>-8.85</v>
          </cell>
          <cell r="U461">
            <v>0</v>
          </cell>
          <cell r="V461">
            <v>-8.85</v>
          </cell>
          <cell r="W461">
            <v>548.16999999999996</v>
          </cell>
          <cell r="X461">
            <v>-557.02</v>
          </cell>
          <cell r="Y461">
            <v>2269.6799999999998</v>
          </cell>
          <cell r="Z461">
            <v>-2826.7</v>
          </cell>
          <cell r="AA461">
            <v>3082.3</v>
          </cell>
          <cell r="AB461">
            <v>-5909</v>
          </cell>
          <cell r="AC461">
            <v>753.65</v>
          </cell>
          <cell r="AD461">
            <v>-753.65</v>
          </cell>
          <cell r="AE461">
            <v>2125.4299999999998</v>
          </cell>
          <cell r="AF461">
            <v>-2879.08</v>
          </cell>
          <cell r="AG461">
            <v>40.119999999999891</v>
          </cell>
          <cell r="AH461">
            <v>-2919.2</v>
          </cell>
          <cell r="AI461">
            <v>401.83000000000038</v>
          </cell>
          <cell r="AJ461">
            <v>-3321.03</v>
          </cell>
          <cell r="AK461">
            <v>1857.9199999999996</v>
          </cell>
          <cell r="AL461">
            <v>-5178.95</v>
          </cell>
          <cell r="AM461">
            <v>0.89000000000032742</v>
          </cell>
          <cell r="AN461">
            <v>-5179.84</v>
          </cell>
          <cell r="AO461">
            <v>0.72999999999956344</v>
          </cell>
          <cell r="AP461">
            <v>-5180.57</v>
          </cell>
          <cell r="AQ461">
            <v>6931.43</v>
          </cell>
          <cell r="AR461">
            <v>-12112</v>
          </cell>
          <cell r="AS461">
            <v>0</v>
          </cell>
          <cell r="AT461">
            <v>-12112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</row>
        <row r="462">
          <cell r="A462" t="str">
            <v>9-1110</v>
          </cell>
          <cell r="B462" t="str">
            <v>Provincial Taxes</v>
          </cell>
          <cell r="C462">
            <v>9</v>
          </cell>
          <cell r="D462">
            <v>1110</v>
          </cell>
          <cell r="F462">
            <v>0</v>
          </cell>
          <cell r="H462">
            <v>0</v>
          </cell>
          <cell r="I462">
            <v>0</v>
          </cell>
          <cell r="J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</row>
        <row r="463">
          <cell r="A463" t="str">
            <v>9-1120</v>
          </cell>
          <cell r="B463" t="str">
            <v>Federal Taxes</v>
          </cell>
          <cell r="C463">
            <v>9</v>
          </cell>
          <cell r="D463">
            <v>1120</v>
          </cell>
          <cell r="F463">
            <v>0</v>
          </cell>
          <cell r="H463">
            <v>0</v>
          </cell>
          <cell r="I463">
            <v>0</v>
          </cell>
          <cell r="J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-13795</v>
          </cell>
          <cell r="AB463">
            <v>-13795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</row>
        <row r="464">
          <cell r="A464" t="str">
            <v>9-1210</v>
          </cell>
          <cell r="B464" t="str">
            <v>Suspense Account</v>
          </cell>
          <cell r="C464">
            <v>9</v>
          </cell>
          <cell r="D464">
            <v>1210</v>
          </cell>
          <cell r="F464">
            <v>0</v>
          </cell>
          <cell r="H464">
            <v>0</v>
          </cell>
          <cell r="I464">
            <v>0</v>
          </cell>
          <cell r="J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-8875</v>
          </cell>
          <cell r="R464">
            <v>-8875</v>
          </cell>
          <cell r="S464">
            <v>-212801</v>
          </cell>
          <cell r="T464">
            <v>-221676</v>
          </cell>
          <cell r="U464">
            <v>0</v>
          </cell>
          <cell r="V464">
            <v>-221676</v>
          </cell>
          <cell r="W464">
            <v>0</v>
          </cell>
          <cell r="X464">
            <v>-221676</v>
          </cell>
          <cell r="Y464">
            <v>0</v>
          </cell>
          <cell r="Z464">
            <v>-221676</v>
          </cell>
          <cell r="AA464">
            <v>221676</v>
          </cell>
          <cell r="AB464">
            <v>0</v>
          </cell>
          <cell r="AC464">
            <v>2346</v>
          </cell>
          <cell r="AD464">
            <v>2346</v>
          </cell>
          <cell r="AE464">
            <v>0</v>
          </cell>
          <cell r="AF464">
            <v>2346</v>
          </cell>
          <cell r="AG464">
            <v>0</v>
          </cell>
          <cell r="AH464">
            <v>2346</v>
          </cell>
          <cell r="AI464">
            <v>0</v>
          </cell>
          <cell r="AJ464">
            <v>2346</v>
          </cell>
          <cell r="AK464">
            <v>0</v>
          </cell>
          <cell r="AL464">
            <v>2346</v>
          </cell>
          <cell r="AM464">
            <v>0</v>
          </cell>
          <cell r="AN464">
            <v>2346</v>
          </cell>
          <cell r="AO464">
            <v>0</v>
          </cell>
          <cell r="AP464">
            <v>2346</v>
          </cell>
          <cell r="AQ464">
            <v>0</v>
          </cell>
          <cell r="AR464">
            <v>2346</v>
          </cell>
          <cell r="AS464">
            <v>0</v>
          </cell>
          <cell r="AT464">
            <v>2346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</row>
        <row r="467">
          <cell r="B467" t="str">
            <v>Balance</v>
          </cell>
          <cell r="J467">
            <v>1.3121392861137338E-10</v>
          </cell>
          <cell r="P467">
            <v>3.368771928080605E-10</v>
          </cell>
          <cell r="R467">
            <v>6.2027538660913706E-10</v>
          </cell>
          <cell r="T467">
            <v>9.0221874415874481E-10</v>
          </cell>
          <cell r="V467">
            <v>-2.6193447411060333E-10</v>
          </cell>
          <cell r="X467">
            <v>-1.7753336578607559E-9</v>
          </cell>
          <cell r="Z467">
            <v>-1.4842953532934189E-9</v>
          </cell>
          <cell r="AB467">
            <v>0</v>
          </cell>
          <cell r="AD467">
            <v>1.6143530956469476E-10</v>
          </cell>
          <cell r="AF467">
            <v>3.0013325158506632E-11</v>
          </cell>
          <cell r="AH467">
            <v>2.737579052336514E-10</v>
          </cell>
          <cell r="AJ467">
            <v>4.4974513002671301E-10</v>
          </cell>
          <cell r="AL467">
            <v>4.5474735088646412E-12</v>
          </cell>
          <cell r="AN467">
            <v>-1.7062120605260134E-9</v>
          </cell>
          <cell r="AP467">
            <v>-1.964508555829525E-10</v>
          </cell>
        </row>
        <row r="468">
          <cell r="B468" t="str">
            <v>Profit</v>
          </cell>
          <cell r="J468">
            <v>202719.54999999984</v>
          </cell>
          <cell r="P468">
            <v>671267.69000000018</v>
          </cell>
          <cell r="R468">
            <v>122823.43999999959</v>
          </cell>
          <cell r="T468">
            <v>100948.80000000191</v>
          </cell>
          <cell r="V468">
            <v>176473.47999999812</v>
          </cell>
          <cell r="X468">
            <v>298306.23000000126</v>
          </cell>
          <cell r="Z468">
            <v>436731.90999999829</v>
          </cell>
          <cell r="AB468">
            <v>850066.09000000171</v>
          </cell>
          <cell r="AD468">
            <v>-142920.13999999987</v>
          </cell>
          <cell r="AF468">
            <v>1198299.3500000008</v>
          </cell>
          <cell r="AH468">
            <v>-1434960.6000000006</v>
          </cell>
          <cell r="AJ468">
            <v>1647415.4900000012</v>
          </cell>
          <cell r="AL468">
            <v>-1602970.4200000006</v>
          </cell>
          <cell r="AN468">
            <v>544285.52000000072</v>
          </cell>
          <cell r="AP468">
            <v>-1403084.0799999998</v>
          </cell>
        </row>
        <row r="474">
          <cell r="AD474">
            <v>-142920.13999999955</v>
          </cell>
        </row>
        <row r="475">
          <cell r="AD475">
            <v>-1057222.0700000012</v>
          </cell>
        </row>
      </sheetData>
      <sheetData sheetId="5"/>
      <sheetData sheetId="6"/>
      <sheetData sheetId="7">
        <row r="4">
          <cell r="A4" t="str">
            <v>Code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ajuste"/>
      <sheetName val="REAL"/>
      <sheetName val="BRGAAP"/>
      <sheetName val="BRGAAP - CSLL"/>
      <sheetName val="BRGAAP - IRPJ"/>
      <sheetName val="desagio"/>
      <sheetName val="Pgto.IR FONTE"/>
      <sheetName val="CONTA 176225"/>
      <sheetName val="CONTA 179250"/>
      <sheetName val="CONTA 142000"/>
      <sheetName val="CONTA 192700"/>
      <sheetName val="CONTA 175503"/>
      <sheetName val="CONTA 176510"/>
      <sheetName val="154000"/>
      <sheetName val="158417"/>
      <sheetName val="ANTEC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Adto Despesas"/>
      <sheetName val="Tickmarks 1"/>
      <sheetName val="Tickmarks"/>
    </sheetNames>
    <sheetDataSet>
      <sheetData sheetId="0"/>
      <sheetData sheetId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"/>
      <sheetName val="Adtos Diversos"/>
      <sheetName val="Valorização-MP"/>
      <sheetName val="Calculo IRPJ, CSLL, PIS, COFINS"/>
      <sheetName val="Plan1 (2)"/>
      <sheetName val="#REF"/>
      <sheetName val="OTB1296"/>
      <sheetName val="BASE"/>
      <sheetName val="Lead"/>
      <sheetName val="XREF"/>
      <sheetName val="INSS1"/>
      <sheetName val="A4_1_BRASFLEX "/>
      <sheetName val="Depositos judiciais"/>
      <sheetName val="razão"/>
      <sheetName val="RF-G7"/>
      <sheetName val="Swap Dol DI Pre"/>
      <sheetName val="INDICES"/>
      <sheetName val="TR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Mapa"/>
      <sheetName val="Adições totais"/>
      <sheetName val="Teste de adições"/>
      <sheetName val="Teste Custo Inicial"/>
      <sheetName val="Depreciação"/>
      <sheetName val="Tickmarks"/>
      <sheetName val="Mercado"/>
      <sheetName val="CONTA 175503"/>
      <sheetName val="INDIECO1"/>
      <sheetName val="Conciliação Bancária 31.10.03"/>
      <sheetName val="Worksheet in 5631 Property, pla"/>
      <sheetName val="Papel Mestre"/>
      <sheetName val="dez99_dez01"/>
      <sheetName val="Adições_totais"/>
      <sheetName val="Teste_de_adições"/>
      <sheetName val="Teste_Custo_Inicial"/>
      <sheetName val="CONTA_175503"/>
      <sheetName val="Conciliação_Bancária_31_10_03"/>
      <sheetName val="Adições_totais1"/>
      <sheetName val="Teste_de_adições1"/>
      <sheetName val="Teste_Custo_Inicial1"/>
      <sheetName val="CONTA_1755031"/>
      <sheetName val="Conciliação_Bancária_31_10_031"/>
    </sheetNames>
    <sheetDataSet>
      <sheetData sheetId="0" refreshError="1">
        <row r="16">
          <cell r="F16">
            <v>-107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Mapa de imobilizado - PPC"/>
      <sheetName val="Teste de adições"/>
      <sheetName val="Obras em Andamento"/>
      <sheetName val="Depreciação"/>
      <sheetName val="Tickmarks"/>
      <sheetName val="Mapa de imobilizado _ PPC"/>
      <sheetName val="Mercado DTT 12'01"/>
      <sheetName val="Dep Moedas Est"/>
      <sheetName val="Energia Elétrica"/>
      <sheetName val="Fusão e Refino (ppc)"/>
      <sheetName val="Lead Dólar"/>
      <sheetName val="Custos - US$ (ppc)"/>
      <sheetName val="XREF"/>
      <sheetName val="Calculo global Depr."/>
      <sheetName val="CONTA 175503"/>
      <sheetName val="Mapa_de_imobilizado_-_PPC1"/>
      <sheetName val="Teste_de_adições1"/>
      <sheetName val="Obras_em_Andamento"/>
      <sheetName val="Mapa_de_imobilizado___PPC"/>
      <sheetName val="Mercado_DTT_12'01"/>
      <sheetName val="Dep_Moedas_Est"/>
      <sheetName val="Energia_Elétrica"/>
      <sheetName val="Fusão_e_Refino_(ppc)"/>
      <sheetName val="Lead_Dólar"/>
      <sheetName val="Custos_-_US$_(ppc)"/>
      <sheetName val="Calculo_global_Depr_"/>
      <sheetName val="Mapa_de_imobilizado_-_PPC"/>
      <sheetName val="Teste_de_adições"/>
      <sheetName val="Mapa_de_imobilizado_-_PPC2"/>
      <sheetName val="Teste_de_adições2"/>
      <sheetName val="Obras_em_Andamento1"/>
      <sheetName val="Mapa_de_imobilizado___PPC1"/>
      <sheetName val="Mercado_DTT_12'011"/>
      <sheetName val="Dep_Moedas_Est1"/>
      <sheetName val="Energia_Elétrica1"/>
      <sheetName val="Fusão_e_Refino_(ppc)1"/>
      <sheetName val="Lead_Dólar1"/>
      <sheetName val="Custos_-_US$_(ppc)1"/>
      <sheetName val="Calculo_global_Depr_1"/>
      <sheetName val="Mapa_de_imobilizado_-_PPC3"/>
      <sheetName val="Teste_de_adições3"/>
      <sheetName val="Obras_em_Andamento2"/>
      <sheetName val="Mapa_de_imobilizado___PPC2"/>
      <sheetName val="Mercado_DTT_12'012"/>
      <sheetName val="Dep_Moedas_Est2"/>
      <sheetName val="Energia_Elétrica2"/>
      <sheetName val="Fusão_e_Refino_(ppc)2"/>
      <sheetName val="Lead_Dólar2"/>
      <sheetName val="Custos_-_US$_(ppc)2"/>
      <sheetName val="Calculo_global_Depr_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Circul. Adiant."/>
      <sheetName val="Mapa Imob. ppc"/>
      <sheetName val="População"/>
      <sheetName val="Log ACL"/>
      <sheetName val="Teste Saldo Inicial"/>
      <sheetName val="Teste de Adições"/>
      <sheetName val="Passos Programa "/>
      <sheetName val="Global Depreciação"/>
      <sheetName val="Tickmarks"/>
      <sheetName val="Mapa de imobilizado - PPC"/>
      <sheetName val="Apl.Financ."/>
      <sheetName val="CI CPFL"/>
      <sheetName val="FORNECIMENTO FATURADO"/>
      <sheetName val="XREF"/>
      <sheetName val="Circ. Clientes"/>
      <sheetName val="Circul__Adiant_"/>
      <sheetName val="Mapa_Imob__ppc"/>
      <sheetName val="Log_ACL"/>
      <sheetName val="Teste_Saldo_Inicial"/>
      <sheetName val="Teste_de_Adições"/>
      <sheetName val="Passos_Programa_"/>
      <sheetName val="Global_Depreciação1"/>
      <sheetName val="Mapa_de_imobilizado_-_PPC"/>
      <sheetName val="Apl_Financ_"/>
      <sheetName val="CI_CPFL"/>
      <sheetName val="FORNECIMENTO_FATURADO"/>
      <sheetName val="Circ__Clientes"/>
      <sheetName val="Global_Depreciação"/>
      <sheetName val="Circul__Adiant_1"/>
      <sheetName val="Mapa_Imob__ppc1"/>
      <sheetName val="Log_ACL1"/>
      <sheetName val="Teste_Saldo_Inicial1"/>
      <sheetName val="Teste_de_Adições1"/>
      <sheetName val="Passos_Programa_1"/>
      <sheetName val="Global_Depreciação2"/>
      <sheetName val="Mapa_de_imobilizado_-_PPC1"/>
      <sheetName val="Apl_Financ_1"/>
      <sheetName val="CI_CPFL1"/>
      <sheetName val="FORNECIMENTO_FATURADO1"/>
      <sheetName val="Circ__Clientes1"/>
      <sheetName val="Circul__Adiant_2"/>
      <sheetName val="Mapa_Imob__ppc2"/>
      <sheetName val="Log_ACL2"/>
      <sheetName val="Teste_Saldo_Inicial2"/>
      <sheetName val="Teste_de_Adições2"/>
      <sheetName val="Passos_Programa_2"/>
      <sheetName val="Global_Depreciação3"/>
      <sheetName val="Mapa_de_imobilizado_-_PPC2"/>
      <sheetName val="Apl_Financ_2"/>
      <sheetName val="CI_CPFL2"/>
      <sheetName val="FORNECIMENTO_FATURADO2"/>
      <sheetName val="Circ__Cliente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Mapa - ppc"/>
      <sheetName val="Teste depreciação"/>
      <sheetName val="Log"/>
      <sheetName val="Teste de Adições"/>
      <sheetName val="Teste saldo inicial"/>
      <sheetName val="Imob.Andamento - ppc"/>
      <sheetName val="Tickmarks"/>
      <sheetName val="Global Depreciação"/>
      <sheetName val="Depreciação"/>
      <sheetName val="Mapa de imobilizado - PPC"/>
      <sheetName val="DM"/>
      <sheetName val="Mapa_-_ppc"/>
      <sheetName val="Teste_depreciação"/>
      <sheetName val="Teste_de_Adições1"/>
      <sheetName val="Teste_saldo_inicial"/>
      <sheetName val="Imob_Andamento_-_ppc"/>
      <sheetName val="Global_Depreciação"/>
      <sheetName val="Mapa_de_imobilizado_-_PPC"/>
      <sheetName val="Teste_de_Adições"/>
      <sheetName val="Mapa_-_ppc1"/>
      <sheetName val="Teste_depreciação1"/>
      <sheetName val="Teste_de_Adições2"/>
      <sheetName val="Teste_saldo_inicial1"/>
      <sheetName val="Imob_Andamento_-_ppc1"/>
      <sheetName val="Global_Depreciação1"/>
      <sheetName val="Mapa_de_imobilizado_-_PPC1"/>
      <sheetName val="Mapa_-_ppc2"/>
      <sheetName val="Teste_depreciação2"/>
      <sheetName val="Teste_de_Adições3"/>
      <sheetName val="Teste_saldo_inicial2"/>
      <sheetName val="Imob_Andamento_-_ppc2"/>
      <sheetName val="Global_Depreciação2"/>
      <sheetName val="Mapa_de_imobilizado_-_PP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s"/>
      <sheetName val="1181055 - ICMS CC"/>
      <sheetName val="Aquisição"/>
      <sheetName val="Resumo_Invest"/>
      <sheetName val="ABRIL 2000"/>
      <sheetName val="integral"/>
      <sheetName val="tabela"/>
      <sheetName val="bal"/>
      <sheetName val="INPUT"/>
      <sheetName val="Entrada"/>
      <sheetName val="P&amp;L Assum"/>
      <sheetName val="C1398T96"/>
      <sheetName val="CLIENTES"/>
      <sheetName val="Mexico Detail"/>
      <sheetName val="WP 101171 "/>
      <sheetName val="FF3"/>
      <sheetName val="ADM"/>
      <sheetName val="Análise IAS"/>
      <sheetName val="Assumptions - General"/>
      <sheetName val="567"/>
      <sheetName val="c"/>
      <sheetName val="Sensib"/>
      <sheetName val="Fev09"/>
      <sheetName val="Matriz de covariância"/>
      <sheetName val="MAPA Rateio HD"/>
      <sheetName val="Dep Moedas Est"/>
      <sheetName val="EBITRECS"/>
      <sheetName val="5X3"/>
      <sheetName val="Plan1"/>
      <sheetName val="1181055_-_ICMS_CC"/>
      <sheetName val="CDI"/>
      <sheetName val="BaseDados"/>
      <sheetName val="Teste de Adições"/>
      <sheetName val="Base"/>
      <sheetName val="TUSDg_ONS"/>
      <sheetName val="UCR"/>
      <sheetName val="Depreciação"/>
      <sheetName val="01"/>
      <sheetName val="02"/>
      <sheetName val="03"/>
      <sheetName val="04"/>
      <sheetName val="Fluxo"/>
      <sheetName val="Feriados"/>
      <sheetName val="prebdg97"/>
      <sheetName val="premi96"/>
      <sheetName val="INFO"/>
      <sheetName val="N"/>
      <sheetName val="contse98"/>
      <sheetName val="Mercado DTT 12'01"/>
      <sheetName val="CIEN"/>
      <sheetName val="Mercado"/>
      <sheetName val="Tickmarks "/>
      <sheetName val="Total_por_item"/>
      <sheetName val="Lead"/>
      <sheetName val="Teste Jul 2001"/>
      <sheetName val="Determinação dos Parâmetros"/>
      <sheetName val="XREF"/>
      <sheetName val="den96"/>
      <sheetName val="ELIMINAÇÕES"/>
      <sheetName val="Conteúdo - real"/>
    </sheetNames>
    <sheetDataSet>
      <sheetData sheetId="0" refreshError="1">
        <row r="7">
          <cell r="D7">
            <v>33543</v>
          </cell>
          <cell r="E7">
            <v>33571</v>
          </cell>
          <cell r="F7">
            <v>4727.8100000000004</v>
          </cell>
          <cell r="G7">
            <v>1</v>
          </cell>
        </row>
        <row r="8">
          <cell r="D8">
            <v>33573</v>
          </cell>
          <cell r="E8">
            <v>33603</v>
          </cell>
          <cell r="F8">
            <v>5958.57</v>
          </cell>
          <cell r="G8">
            <v>2</v>
          </cell>
        </row>
        <row r="9">
          <cell r="D9">
            <v>33604</v>
          </cell>
          <cell r="E9">
            <v>33634</v>
          </cell>
          <cell r="F9">
            <v>7406.51</v>
          </cell>
          <cell r="G9">
            <v>3</v>
          </cell>
        </row>
        <row r="10">
          <cell r="D10">
            <v>33635</v>
          </cell>
          <cell r="E10">
            <v>33662</v>
          </cell>
          <cell r="F10">
            <v>8993.02</v>
          </cell>
          <cell r="G10">
            <v>4</v>
          </cell>
        </row>
        <row r="11">
          <cell r="D11">
            <v>33664</v>
          </cell>
          <cell r="E11">
            <v>33694</v>
          </cell>
          <cell r="F11">
            <v>10833.08</v>
          </cell>
          <cell r="G11">
            <v>5</v>
          </cell>
        </row>
        <row r="12">
          <cell r="D12">
            <v>33695</v>
          </cell>
          <cell r="E12">
            <v>33724</v>
          </cell>
          <cell r="F12">
            <v>13228.29</v>
          </cell>
          <cell r="G12">
            <v>6</v>
          </cell>
        </row>
        <row r="13">
          <cell r="D13">
            <v>33725</v>
          </cell>
          <cell r="E13">
            <v>33753</v>
          </cell>
          <cell r="F13">
            <v>16133.55</v>
          </cell>
          <cell r="G13">
            <v>7</v>
          </cell>
        </row>
        <row r="14">
          <cell r="D14">
            <v>33756</v>
          </cell>
          <cell r="E14">
            <v>33785</v>
          </cell>
          <cell r="F14">
            <v>19667.98</v>
          </cell>
          <cell r="G14">
            <v>8</v>
          </cell>
        </row>
        <row r="15">
          <cell r="D15">
            <v>33786</v>
          </cell>
          <cell r="E15">
            <v>33816</v>
          </cell>
          <cell r="F15">
            <v>23960.97</v>
          </cell>
          <cell r="G15">
            <v>9</v>
          </cell>
        </row>
        <row r="16">
          <cell r="D16">
            <v>33817</v>
          </cell>
          <cell r="E16">
            <v>33847</v>
          </cell>
          <cell r="F16">
            <v>28872.54</v>
          </cell>
          <cell r="G16">
            <v>10</v>
          </cell>
        </row>
        <row r="17">
          <cell r="D17">
            <v>33848</v>
          </cell>
          <cell r="E17">
            <v>33877</v>
          </cell>
          <cell r="F17">
            <v>35716.03</v>
          </cell>
          <cell r="G17">
            <v>11</v>
          </cell>
        </row>
        <row r="18">
          <cell r="D18">
            <v>33878</v>
          </cell>
          <cell r="E18">
            <v>33907</v>
          </cell>
          <cell r="F18">
            <v>44870</v>
          </cell>
          <cell r="G18">
            <v>12</v>
          </cell>
        </row>
        <row r="19">
          <cell r="D19">
            <v>33909</v>
          </cell>
          <cell r="E19">
            <v>33938</v>
          </cell>
          <cell r="F19">
            <v>55186.98</v>
          </cell>
          <cell r="G19">
            <v>13</v>
          </cell>
        </row>
        <row r="20">
          <cell r="D20">
            <v>33939</v>
          </cell>
          <cell r="E20">
            <v>33969</v>
          </cell>
          <cell r="F20">
            <v>67942.22</v>
          </cell>
          <cell r="G20">
            <v>14</v>
          </cell>
        </row>
        <row r="21">
          <cell r="D21">
            <v>33970</v>
          </cell>
          <cell r="E21">
            <v>33998</v>
          </cell>
          <cell r="F21">
            <v>84871.72</v>
          </cell>
          <cell r="G21">
            <v>15</v>
          </cell>
        </row>
        <row r="22">
          <cell r="D22">
            <v>34001</v>
          </cell>
          <cell r="E22">
            <v>34026</v>
          </cell>
          <cell r="F22">
            <v>107111.43</v>
          </cell>
          <cell r="G22">
            <v>16</v>
          </cell>
        </row>
        <row r="23">
          <cell r="D23">
            <v>34029</v>
          </cell>
          <cell r="E23">
            <v>34059</v>
          </cell>
          <cell r="F23">
            <v>137020.88</v>
          </cell>
          <cell r="G23">
            <v>17</v>
          </cell>
        </row>
        <row r="24">
          <cell r="D24">
            <v>34060</v>
          </cell>
          <cell r="E24">
            <v>34089</v>
          </cell>
          <cell r="F24">
            <v>173011.16</v>
          </cell>
          <cell r="G24">
            <v>18</v>
          </cell>
        </row>
        <row r="25">
          <cell r="D25">
            <v>34090</v>
          </cell>
          <cell r="E25">
            <v>34120</v>
          </cell>
          <cell r="F25">
            <v>219289.17</v>
          </cell>
          <cell r="G25">
            <v>19</v>
          </cell>
        </row>
        <row r="26">
          <cell r="D26">
            <v>34121</v>
          </cell>
          <cell r="E26">
            <v>34150</v>
          </cell>
          <cell r="F26">
            <v>284315.7</v>
          </cell>
          <cell r="G26">
            <v>20</v>
          </cell>
        </row>
        <row r="27">
          <cell r="D27">
            <v>34151</v>
          </cell>
          <cell r="E27">
            <v>34180</v>
          </cell>
          <cell r="F27">
            <v>370463.35</v>
          </cell>
          <cell r="G27">
            <v>21</v>
          </cell>
        </row>
        <row r="28">
          <cell r="D28">
            <v>34182</v>
          </cell>
          <cell r="E28">
            <v>34212</v>
          </cell>
          <cell r="F28">
            <v>486.65</v>
          </cell>
          <cell r="G28">
            <v>22</v>
          </cell>
        </row>
        <row r="29">
          <cell r="D29">
            <v>34213</v>
          </cell>
          <cell r="E29">
            <v>34242</v>
          </cell>
          <cell r="F29">
            <v>644.73</v>
          </cell>
          <cell r="G29">
            <v>23</v>
          </cell>
        </row>
        <row r="30">
          <cell r="D30">
            <v>34243</v>
          </cell>
          <cell r="E30">
            <v>34271</v>
          </cell>
          <cell r="F30">
            <v>863.42</v>
          </cell>
          <cell r="G30">
            <v>24</v>
          </cell>
        </row>
        <row r="31">
          <cell r="D31">
            <v>34274</v>
          </cell>
          <cell r="E31">
            <v>34303</v>
          </cell>
          <cell r="F31">
            <v>1189.3599999999999</v>
          </cell>
          <cell r="G31">
            <v>25</v>
          </cell>
        </row>
        <row r="32">
          <cell r="D32">
            <v>34304</v>
          </cell>
          <cell r="E32">
            <v>34334</v>
          </cell>
          <cell r="F32">
            <v>1629.74</v>
          </cell>
          <cell r="G32">
            <v>26</v>
          </cell>
        </row>
        <row r="33">
          <cell r="D33">
            <v>34335</v>
          </cell>
          <cell r="E33">
            <v>34365</v>
          </cell>
          <cell r="F33">
            <v>2226.63</v>
          </cell>
          <cell r="G33">
            <v>27</v>
          </cell>
        </row>
        <row r="34">
          <cell r="D34">
            <v>34366</v>
          </cell>
          <cell r="E34">
            <v>34393</v>
          </cell>
          <cell r="F34">
            <v>3015.8</v>
          </cell>
          <cell r="G34">
            <v>28</v>
          </cell>
        </row>
        <row r="35">
          <cell r="D35">
            <v>34394</v>
          </cell>
          <cell r="E35">
            <v>34424</v>
          </cell>
          <cell r="F35">
            <v>4334.9799999999996</v>
          </cell>
          <cell r="G35">
            <v>29</v>
          </cell>
        </row>
        <row r="36">
          <cell r="D36">
            <v>34425</v>
          </cell>
          <cell r="E36">
            <v>34453</v>
          </cell>
          <cell r="F36">
            <v>6243.7</v>
          </cell>
          <cell r="G36">
            <v>30</v>
          </cell>
        </row>
        <row r="37">
          <cell r="D37">
            <v>34455</v>
          </cell>
          <cell r="E37">
            <v>34485</v>
          </cell>
          <cell r="F37">
            <v>9208.06</v>
          </cell>
          <cell r="G37">
            <v>31</v>
          </cell>
        </row>
        <row r="38">
          <cell r="D38">
            <v>34486</v>
          </cell>
          <cell r="E38">
            <v>34515</v>
          </cell>
          <cell r="F38">
            <v>13765.5</v>
          </cell>
          <cell r="G38">
            <v>32</v>
          </cell>
        </row>
        <row r="39">
          <cell r="D39">
            <v>34516</v>
          </cell>
          <cell r="E39">
            <v>34544</v>
          </cell>
          <cell r="F39">
            <v>5.18</v>
          </cell>
          <cell r="G39">
            <v>33</v>
          </cell>
        </row>
        <row r="40">
          <cell r="D40">
            <v>34547</v>
          </cell>
          <cell r="E40">
            <v>34577</v>
          </cell>
          <cell r="F40">
            <v>5.4</v>
          </cell>
          <cell r="G40">
            <v>34</v>
          </cell>
        </row>
        <row r="41">
          <cell r="D41">
            <v>34578</v>
          </cell>
          <cell r="E41">
            <v>34607</v>
          </cell>
          <cell r="F41">
            <v>5.4</v>
          </cell>
          <cell r="G41">
            <v>35</v>
          </cell>
        </row>
        <row r="42">
          <cell r="D42">
            <v>34608</v>
          </cell>
          <cell r="E42">
            <v>34638</v>
          </cell>
          <cell r="F42">
            <v>5.49</v>
          </cell>
          <cell r="G42">
            <v>36</v>
          </cell>
        </row>
        <row r="43">
          <cell r="D43">
            <v>34639</v>
          </cell>
          <cell r="E43">
            <v>34668</v>
          </cell>
          <cell r="F43">
            <v>5.59</v>
          </cell>
          <cell r="G43">
            <v>37</v>
          </cell>
        </row>
        <row r="44">
          <cell r="D44">
            <v>34669</v>
          </cell>
          <cell r="E44">
            <v>34698</v>
          </cell>
          <cell r="F44">
            <v>5.76</v>
          </cell>
          <cell r="G44">
            <v>38</v>
          </cell>
        </row>
        <row r="45">
          <cell r="D45">
            <v>34700</v>
          </cell>
          <cell r="E45">
            <v>34730</v>
          </cell>
          <cell r="F45">
            <v>5.89</v>
          </cell>
          <cell r="G45">
            <v>39</v>
          </cell>
        </row>
        <row r="46">
          <cell r="D46">
            <v>34731</v>
          </cell>
          <cell r="E46">
            <v>34758</v>
          </cell>
          <cell r="F46">
            <v>5.89</v>
          </cell>
          <cell r="G46">
            <v>40</v>
          </cell>
        </row>
        <row r="47">
          <cell r="D47">
            <v>34759</v>
          </cell>
          <cell r="E47">
            <v>34789</v>
          </cell>
          <cell r="F47">
            <v>5.89</v>
          </cell>
          <cell r="G47">
            <v>41</v>
          </cell>
        </row>
        <row r="48">
          <cell r="D48">
            <v>34790</v>
          </cell>
          <cell r="E48">
            <v>34819</v>
          </cell>
          <cell r="F48">
            <v>6.14</v>
          </cell>
          <cell r="G48">
            <v>42</v>
          </cell>
        </row>
        <row r="49">
          <cell r="D49">
            <v>34820</v>
          </cell>
          <cell r="E49">
            <v>34850</v>
          </cell>
          <cell r="F49">
            <v>6.14</v>
          </cell>
          <cell r="G49">
            <v>43</v>
          </cell>
        </row>
        <row r="50">
          <cell r="D50">
            <v>34851</v>
          </cell>
          <cell r="E50">
            <v>34880</v>
          </cell>
          <cell r="F50">
            <v>6.14</v>
          </cell>
          <cell r="G50">
            <v>44</v>
          </cell>
        </row>
        <row r="51">
          <cell r="D51">
            <v>34881</v>
          </cell>
          <cell r="E51">
            <v>34911</v>
          </cell>
          <cell r="F51">
            <v>6.58</v>
          </cell>
          <cell r="G51">
            <v>45</v>
          </cell>
        </row>
        <row r="52">
          <cell r="D52">
            <v>34912</v>
          </cell>
          <cell r="E52">
            <v>34942</v>
          </cell>
          <cell r="F52">
            <v>6.58</v>
          </cell>
          <cell r="G52">
            <v>46</v>
          </cell>
        </row>
        <row r="53">
          <cell r="D53">
            <v>34943</v>
          </cell>
          <cell r="E53">
            <v>34972</v>
          </cell>
          <cell r="F53">
            <v>6.58</v>
          </cell>
          <cell r="G53">
            <v>47</v>
          </cell>
        </row>
        <row r="54">
          <cell r="D54">
            <v>34973</v>
          </cell>
          <cell r="E54">
            <v>35003</v>
          </cell>
          <cell r="F54">
            <v>6.92</v>
          </cell>
          <cell r="G54">
            <v>48</v>
          </cell>
        </row>
        <row r="55">
          <cell r="D55">
            <v>35004</v>
          </cell>
          <cell r="E55">
            <v>35033</v>
          </cell>
          <cell r="F55">
            <v>6.92</v>
          </cell>
          <cell r="G55">
            <v>49</v>
          </cell>
        </row>
        <row r="56">
          <cell r="D56">
            <v>35034</v>
          </cell>
          <cell r="E56">
            <v>35064</v>
          </cell>
          <cell r="F56">
            <v>6.92</v>
          </cell>
          <cell r="G56">
            <v>50</v>
          </cell>
        </row>
        <row r="57">
          <cell r="D57">
            <v>35065</v>
          </cell>
          <cell r="E57">
            <v>35095</v>
          </cell>
          <cell r="F57">
            <v>7.21</v>
          </cell>
          <cell r="G57">
            <v>51</v>
          </cell>
        </row>
        <row r="58">
          <cell r="D58">
            <v>35096</v>
          </cell>
          <cell r="E58">
            <v>35123</v>
          </cell>
          <cell r="F58">
            <v>7.21</v>
          </cell>
          <cell r="G58">
            <v>52</v>
          </cell>
        </row>
        <row r="59">
          <cell r="D59">
            <v>35125</v>
          </cell>
          <cell r="E59">
            <v>35155</v>
          </cell>
          <cell r="F59">
            <v>7.21</v>
          </cell>
          <cell r="G59">
            <v>53</v>
          </cell>
        </row>
        <row r="60">
          <cell r="D60">
            <v>35156</v>
          </cell>
          <cell r="E60">
            <v>35185</v>
          </cell>
          <cell r="F60">
            <v>7.21</v>
          </cell>
          <cell r="G60">
            <v>54</v>
          </cell>
        </row>
        <row r="61">
          <cell r="D61">
            <v>35186</v>
          </cell>
          <cell r="E61">
            <v>35216</v>
          </cell>
          <cell r="F61">
            <v>7.21</v>
          </cell>
          <cell r="G61">
            <v>55</v>
          </cell>
        </row>
        <row r="62">
          <cell r="D62">
            <v>35217</v>
          </cell>
          <cell r="E62">
            <v>35246</v>
          </cell>
          <cell r="F62">
            <v>7.21</v>
          </cell>
          <cell r="G62">
            <v>56</v>
          </cell>
        </row>
        <row r="63">
          <cell r="D63">
            <v>35247</v>
          </cell>
          <cell r="E63">
            <v>35277</v>
          </cell>
          <cell r="F63">
            <v>7.7</v>
          </cell>
          <cell r="G63">
            <v>57</v>
          </cell>
        </row>
        <row r="64">
          <cell r="D64">
            <v>35278</v>
          </cell>
          <cell r="E64">
            <v>35308</v>
          </cell>
          <cell r="F64">
            <v>7.7</v>
          </cell>
          <cell r="G64">
            <v>58</v>
          </cell>
        </row>
        <row r="65">
          <cell r="D65">
            <v>35309</v>
          </cell>
          <cell r="E65">
            <v>35338</v>
          </cell>
          <cell r="F65">
            <v>7.7</v>
          </cell>
          <cell r="G65">
            <v>59</v>
          </cell>
        </row>
        <row r="66">
          <cell r="D66">
            <v>35339</v>
          </cell>
          <cell r="E66">
            <v>35369</v>
          </cell>
          <cell r="F66">
            <v>7.7</v>
          </cell>
          <cell r="G66">
            <v>60</v>
          </cell>
        </row>
        <row r="67">
          <cell r="D67">
            <v>35370</v>
          </cell>
          <cell r="E67">
            <v>35399</v>
          </cell>
          <cell r="F67">
            <v>7.7</v>
          </cell>
          <cell r="G67">
            <v>61</v>
          </cell>
        </row>
        <row r="68">
          <cell r="D68">
            <v>35400</v>
          </cell>
          <cell r="E68">
            <v>35430</v>
          </cell>
          <cell r="F68">
            <v>7.7</v>
          </cell>
          <cell r="G68">
            <v>62</v>
          </cell>
        </row>
        <row r="69">
          <cell r="D69">
            <v>35431</v>
          </cell>
          <cell r="E69">
            <v>35461</v>
          </cell>
          <cell r="F69">
            <v>7.93</v>
          </cell>
          <cell r="G69">
            <v>63</v>
          </cell>
        </row>
        <row r="70">
          <cell r="D70">
            <v>35462</v>
          </cell>
          <cell r="E70">
            <v>35489</v>
          </cell>
          <cell r="F70">
            <v>7.93</v>
          </cell>
          <cell r="G70">
            <v>64</v>
          </cell>
        </row>
        <row r="71">
          <cell r="D71">
            <v>35490</v>
          </cell>
          <cell r="E71">
            <v>35520</v>
          </cell>
          <cell r="F71">
            <v>7.93</v>
          </cell>
          <cell r="G71">
            <v>65</v>
          </cell>
        </row>
        <row r="72">
          <cell r="D72">
            <v>35521</v>
          </cell>
          <cell r="E72">
            <v>35550</v>
          </cell>
          <cell r="F72">
            <v>7.93</v>
          </cell>
          <cell r="G72">
            <v>66</v>
          </cell>
        </row>
        <row r="73">
          <cell r="D73">
            <v>35551</v>
          </cell>
          <cell r="E73">
            <v>35581</v>
          </cell>
          <cell r="F73">
            <v>7.93</v>
          </cell>
          <cell r="G73">
            <v>67</v>
          </cell>
        </row>
        <row r="74">
          <cell r="D74">
            <v>35582</v>
          </cell>
          <cell r="E74">
            <v>35611</v>
          </cell>
          <cell r="F74">
            <v>7.93</v>
          </cell>
          <cell r="G74">
            <v>68</v>
          </cell>
        </row>
        <row r="75">
          <cell r="D75">
            <v>35612</v>
          </cell>
          <cell r="E75">
            <v>35642</v>
          </cell>
          <cell r="F75">
            <v>7.93</v>
          </cell>
          <cell r="G75">
            <v>69</v>
          </cell>
        </row>
        <row r="76">
          <cell r="D76">
            <v>35643</v>
          </cell>
          <cell r="E76">
            <v>35673</v>
          </cell>
          <cell r="F76">
            <v>7.93</v>
          </cell>
          <cell r="G76">
            <v>70</v>
          </cell>
        </row>
        <row r="77">
          <cell r="D77">
            <v>35674</v>
          </cell>
          <cell r="E77">
            <v>35703</v>
          </cell>
          <cell r="F77">
            <v>7.93</v>
          </cell>
          <cell r="G77">
            <v>71</v>
          </cell>
        </row>
        <row r="78">
          <cell r="D78">
            <v>35704</v>
          </cell>
          <cell r="E78">
            <v>35734</v>
          </cell>
          <cell r="F78">
            <v>7.93</v>
          </cell>
          <cell r="G78">
            <v>72</v>
          </cell>
        </row>
        <row r="79">
          <cell r="D79">
            <v>35735</v>
          </cell>
          <cell r="E79">
            <v>35764</v>
          </cell>
          <cell r="F79">
            <v>7.93</v>
          </cell>
          <cell r="G79">
            <v>73</v>
          </cell>
        </row>
        <row r="80">
          <cell r="D80">
            <v>35765</v>
          </cell>
          <cell r="E80">
            <v>35795</v>
          </cell>
          <cell r="F80">
            <v>7.93</v>
          </cell>
          <cell r="G80">
            <v>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PIS e COFINS"/>
      <sheetName val="Recolh.PIS"/>
      <sheetName val="Déb. PIS"/>
      <sheetName val="Recolh.COFINS"/>
      <sheetName val="Déb. COFINS"/>
      <sheetName val="Rec. ISS - SP"/>
      <sheetName val="Déb. ISS"/>
      <sheetName val="Sheet3"/>
      <sheetName val="Índic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>
        <row r="7">
          <cell r="L7">
            <v>33543</v>
          </cell>
          <cell r="M7">
            <v>33571</v>
          </cell>
          <cell r="N7">
            <v>597.05999999999995</v>
          </cell>
          <cell r="O7">
            <v>1</v>
          </cell>
        </row>
        <row r="8">
          <cell r="L8">
            <v>33573</v>
          </cell>
          <cell r="M8">
            <v>33603</v>
          </cell>
          <cell r="N8">
            <v>597.05999999999995</v>
          </cell>
          <cell r="O8">
            <v>2</v>
          </cell>
        </row>
        <row r="9">
          <cell r="L9">
            <v>33604</v>
          </cell>
          <cell r="M9">
            <v>33634</v>
          </cell>
          <cell r="N9">
            <v>736.56</v>
          </cell>
          <cell r="O9">
            <v>3</v>
          </cell>
        </row>
        <row r="10">
          <cell r="L10">
            <v>33635</v>
          </cell>
          <cell r="M10">
            <v>33662</v>
          </cell>
          <cell r="N10">
            <v>929.52</v>
          </cell>
          <cell r="O10">
            <v>4</v>
          </cell>
        </row>
        <row r="11">
          <cell r="L11">
            <v>33664</v>
          </cell>
          <cell r="M11">
            <v>33694</v>
          </cell>
          <cell r="N11">
            <v>1141.92</v>
          </cell>
          <cell r="O11">
            <v>5</v>
          </cell>
        </row>
        <row r="12">
          <cell r="L12">
            <v>33695</v>
          </cell>
          <cell r="M12">
            <v>33724</v>
          </cell>
          <cell r="N12">
            <v>1373.43</v>
          </cell>
          <cell r="O12">
            <v>6</v>
          </cell>
        </row>
        <row r="13">
          <cell r="L13">
            <v>33725</v>
          </cell>
          <cell r="M13">
            <v>33753</v>
          </cell>
          <cell r="N13">
            <v>1681.24</v>
          </cell>
          <cell r="O13">
            <v>7</v>
          </cell>
        </row>
        <row r="14">
          <cell r="L14">
            <v>33756</v>
          </cell>
          <cell r="M14">
            <v>33785</v>
          </cell>
          <cell r="N14">
            <v>2067.91</v>
          </cell>
          <cell r="O14">
            <v>8</v>
          </cell>
        </row>
        <row r="15">
          <cell r="L15">
            <v>33786</v>
          </cell>
          <cell r="M15">
            <v>33816</v>
          </cell>
          <cell r="N15">
            <v>2531.89</v>
          </cell>
          <cell r="O15">
            <v>9</v>
          </cell>
        </row>
        <row r="16">
          <cell r="L16">
            <v>33817</v>
          </cell>
          <cell r="M16">
            <v>33847</v>
          </cell>
          <cell r="N16">
            <v>3095.94</v>
          </cell>
          <cell r="O16">
            <v>10</v>
          </cell>
        </row>
        <row r="17">
          <cell r="L17">
            <v>33848</v>
          </cell>
          <cell r="M17">
            <v>33877</v>
          </cell>
          <cell r="N17">
            <v>3840.36</v>
          </cell>
          <cell r="O17">
            <v>11</v>
          </cell>
        </row>
        <row r="18">
          <cell r="L18">
            <v>33878</v>
          </cell>
          <cell r="M18">
            <v>33907</v>
          </cell>
          <cell r="N18">
            <v>4784.37</v>
          </cell>
          <cell r="O18">
            <v>12</v>
          </cell>
        </row>
        <row r="19">
          <cell r="L19">
            <v>33909</v>
          </cell>
          <cell r="M19">
            <v>33938</v>
          </cell>
          <cell r="N19">
            <v>5941.85</v>
          </cell>
          <cell r="O19">
            <v>13</v>
          </cell>
        </row>
        <row r="20">
          <cell r="L20">
            <v>33939</v>
          </cell>
          <cell r="M20">
            <v>33969</v>
          </cell>
          <cell r="N20">
            <v>7340.03</v>
          </cell>
          <cell r="O20">
            <v>14</v>
          </cell>
        </row>
        <row r="21">
          <cell r="L21">
            <v>33970</v>
          </cell>
          <cell r="M21">
            <v>33998</v>
          </cell>
          <cell r="N21">
            <v>9386.0499999999993</v>
          </cell>
          <cell r="O21">
            <v>15</v>
          </cell>
        </row>
        <row r="22">
          <cell r="L22">
            <v>34001</v>
          </cell>
          <cell r="M22">
            <v>34026</v>
          </cell>
          <cell r="N22">
            <v>11982.73</v>
          </cell>
          <cell r="O22">
            <v>16</v>
          </cell>
        </row>
        <row r="23">
          <cell r="L23">
            <v>34029</v>
          </cell>
          <cell r="M23">
            <v>34059</v>
          </cell>
          <cell r="N23">
            <v>15142.11</v>
          </cell>
          <cell r="O23">
            <v>17</v>
          </cell>
        </row>
        <row r="24">
          <cell r="L24">
            <v>34060</v>
          </cell>
          <cell r="M24">
            <v>34089</v>
          </cell>
          <cell r="N24">
            <v>19277.8</v>
          </cell>
          <cell r="O24">
            <v>18</v>
          </cell>
        </row>
        <row r="25">
          <cell r="L25">
            <v>34090</v>
          </cell>
          <cell r="M25">
            <v>34120</v>
          </cell>
          <cell r="N25">
            <v>24817.66</v>
          </cell>
          <cell r="O25">
            <v>19</v>
          </cell>
        </row>
        <row r="26">
          <cell r="L26">
            <v>34121</v>
          </cell>
          <cell r="M26">
            <v>34150</v>
          </cell>
          <cell r="N26">
            <v>32292.87</v>
          </cell>
          <cell r="O26">
            <v>20</v>
          </cell>
        </row>
        <row r="27">
          <cell r="L27">
            <v>34151</v>
          </cell>
          <cell r="M27">
            <v>34180</v>
          </cell>
          <cell r="N27">
            <v>42275.39</v>
          </cell>
          <cell r="O27">
            <v>21</v>
          </cell>
        </row>
        <row r="28">
          <cell r="L28">
            <v>34182</v>
          </cell>
          <cell r="M28">
            <v>34212</v>
          </cell>
          <cell r="N28">
            <v>55.72</v>
          </cell>
          <cell r="O28">
            <v>22</v>
          </cell>
        </row>
        <row r="29">
          <cell r="L29">
            <v>34213</v>
          </cell>
          <cell r="M29">
            <v>34242</v>
          </cell>
          <cell r="N29">
            <v>74.680000000000007</v>
          </cell>
          <cell r="O29">
            <v>23</v>
          </cell>
        </row>
        <row r="30">
          <cell r="L30">
            <v>34243</v>
          </cell>
          <cell r="M30">
            <v>34271</v>
          </cell>
          <cell r="N30">
            <v>101.01</v>
          </cell>
          <cell r="O30">
            <v>24</v>
          </cell>
        </row>
        <row r="31">
          <cell r="L31">
            <v>34274</v>
          </cell>
          <cell r="M31">
            <v>34303</v>
          </cell>
          <cell r="N31">
            <v>135.55000000000001</v>
          </cell>
          <cell r="O31">
            <v>25</v>
          </cell>
        </row>
        <row r="32">
          <cell r="L32">
            <v>34304</v>
          </cell>
          <cell r="M32">
            <v>34334</v>
          </cell>
          <cell r="N32">
            <v>185.12</v>
          </cell>
          <cell r="O32">
            <v>26</v>
          </cell>
        </row>
        <row r="33">
          <cell r="L33">
            <v>34335</v>
          </cell>
          <cell r="M33">
            <v>34365</v>
          </cell>
          <cell r="N33">
            <v>257.05</v>
          </cell>
          <cell r="O33">
            <v>27</v>
          </cell>
        </row>
        <row r="34">
          <cell r="L34">
            <v>34366</v>
          </cell>
          <cell r="M34">
            <v>34393</v>
          </cell>
          <cell r="N34">
            <v>358.26</v>
          </cell>
          <cell r="O34">
            <v>28</v>
          </cell>
        </row>
        <row r="35">
          <cell r="L35">
            <v>34394</v>
          </cell>
          <cell r="M35">
            <v>34423</v>
          </cell>
          <cell r="N35">
            <v>513.49</v>
          </cell>
          <cell r="O35">
            <v>29</v>
          </cell>
        </row>
        <row r="36">
          <cell r="L36">
            <v>34425</v>
          </cell>
          <cell r="M36">
            <v>34453</v>
          </cell>
          <cell r="N36">
            <v>728.54</v>
          </cell>
          <cell r="O36">
            <v>30</v>
          </cell>
        </row>
        <row r="37">
          <cell r="L37">
            <v>34455</v>
          </cell>
          <cell r="M37">
            <v>34485</v>
          </cell>
          <cell r="N37">
            <v>1048.52</v>
          </cell>
          <cell r="O37">
            <v>31</v>
          </cell>
        </row>
        <row r="38">
          <cell r="L38">
            <v>34486</v>
          </cell>
          <cell r="M38">
            <v>34515</v>
          </cell>
          <cell r="N38">
            <v>1518.07</v>
          </cell>
          <cell r="O38">
            <v>32</v>
          </cell>
        </row>
        <row r="39">
          <cell r="L39">
            <v>34516</v>
          </cell>
          <cell r="M39">
            <v>34544</v>
          </cell>
          <cell r="N39">
            <v>0.5857</v>
          </cell>
          <cell r="O39">
            <v>33</v>
          </cell>
        </row>
        <row r="40">
          <cell r="L40">
            <v>34547</v>
          </cell>
          <cell r="M40">
            <v>34577</v>
          </cell>
          <cell r="N40">
            <v>0.6079</v>
          </cell>
          <cell r="O40">
            <v>34</v>
          </cell>
        </row>
        <row r="41">
          <cell r="L41">
            <v>34578</v>
          </cell>
          <cell r="M41">
            <v>34607</v>
          </cell>
          <cell r="N41">
            <v>0.62070000000000003</v>
          </cell>
          <cell r="O41">
            <v>35</v>
          </cell>
        </row>
        <row r="42">
          <cell r="L42">
            <v>34608</v>
          </cell>
          <cell r="M42">
            <v>34638</v>
          </cell>
          <cell r="N42">
            <v>0.63080000000000003</v>
          </cell>
          <cell r="O42">
            <v>36</v>
          </cell>
        </row>
        <row r="43">
          <cell r="L43">
            <v>34639</v>
          </cell>
          <cell r="M43">
            <v>34668</v>
          </cell>
          <cell r="N43">
            <v>0.64280000000000004</v>
          </cell>
          <cell r="O43">
            <v>37</v>
          </cell>
        </row>
        <row r="44">
          <cell r="L44">
            <v>34669</v>
          </cell>
          <cell r="M44">
            <v>34698</v>
          </cell>
          <cell r="N44">
            <v>0.66180000000000005</v>
          </cell>
          <cell r="O44">
            <v>38</v>
          </cell>
        </row>
        <row r="45">
          <cell r="L45">
            <v>34700</v>
          </cell>
          <cell r="M45">
            <v>34730</v>
          </cell>
          <cell r="N45">
            <v>0.67669999999999997</v>
          </cell>
          <cell r="O45">
            <v>39</v>
          </cell>
        </row>
        <row r="46">
          <cell r="L46">
            <v>34731</v>
          </cell>
          <cell r="M46">
            <v>34758</v>
          </cell>
          <cell r="N46">
            <v>0.67669999999999997</v>
          </cell>
          <cell r="O46">
            <v>40</v>
          </cell>
        </row>
        <row r="47">
          <cell r="L47">
            <v>34759</v>
          </cell>
          <cell r="M47">
            <v>34789</v>
          </cell>
          <cell r="N47">
            <v>0.67669999999999997</v>
          </cell>
          <cell r="O47">
            <v>41</v>
          </cell>
        </row>
        <row r="48">
          <cell r="L48">
            <v>34790</v>
          </cell>
          <cell r="M48">
            <v>34819</v>
          </cell>
          <cell r="N48">
            <v>0.70609999999999995</v>
          </cell>
          <cell r="O48">
            <v>42</v>
          </cell>
        </row>
        <row r="49">
          <cell r="L49">
            <v>34820</v>
          </cell>
          <cell r="M49">
            <v>34850</v>
          </cell>
          <cell r="N49">
            <v>0.70609999999999995</v>
          </cell>
          <cell r="O49">
            <v>43</v>
          </cell>
        </row>
        <row r="50">
          <cell r="L50">
            <v>34851</v>
          </cell>
          <cell r="M50">
            <v>34880</v>
          </cell>
          <cell r="N50">
            <v>0.70609999999999995</v>
          </cell>
          <cell r="O50">
            <v>44</v>
          </cell>
        </row>
        <row r="51">
          <cell r="L51">
            <v>34881</v>
          </cell>
          <cell r="M51">
            <v>34911</v>
          </cell>
          <cell r="N51">
            <v>0.75639999999999996</v>
          </cell>
          <cell r="O51">
            <v>45</v>
          </cell>
        </row>
        <row r="52">
          <cell r="L52">
            <v>34912</v>
          </cell>
          <cell r="M52">
            <v>34942</v>
          </cell>
          <cell r="N52">
            <v>0.75639999999999996</v>
          </cell>
          <cell r="O52">
            <v>46</v>
          </cell>
        </row>
        <row r="53">
          <cell r="L53">
            <v>34943</v>
          </cell>
          <cell r="M53">
            <v>34972</v>
          </cell>
          <cell r="N53">
            <v>0.75639999999999996</v>
          </cell>
          <cell r="O53">
            <v>47</v>
          </cell>
        </row>
        <row r="54">
          <cell r="L54">
            <v>34973</v>
          </cell>
          <cell r="M54">
            <v>35003</v>
          </cell>
          <cell r="N54">
            <v>0.79520000000000002</v>
          </cell>
          <cell r="O54">
            <v>48</v>
          </cell>
        </row>
        <row r="55">
          <cell r="L55">
            <v>35004</v>
          </cell>
          <cell r="M55">
            <v>35033</v>
          </cell>
          <cell r="N55">
            <v>0.79520000000000002</v>
          </cell>
          <cell r="O55">
            <v>49</v>
          </cell>
        </row>
        <row r="56">
          <cell r="L56">
            <v>35034</v>
          </cell>
          <cell r="M56">
            <v>35064</v>
          </cell>
          <cell r="N56">
            <v>0.79520000000000002</v>
          </cell>
          <cell r="O56">
            <v>50</v>
          </cell>
        </row>
        <row r="57">
          <cell r="L57">
            <v>35065</v>
          </cell>
          <cell r="M57">
            <v>35095</v>
          </cell>
          <cell r="N57">
            <v>0.82869999999999999</v>
          </cell>
          <cell r="O57">
            <v>51</v>
          </cell>
        </row>
        <row r="58">
          <cell r="L58">
            <v>35096</v>
          </cell>
          <cell r="M58">
            <v>35123</v>
          </cell>
          <cell r="N58">
            <v>0.82869999999999999</v>
          </cell>
          <cell r="O58">
            <v>52</v>
          </cell>
        </row>
        <row r="59">
          <cell r="L59">
            <v>35125</v>
          </cell>
          <cell r="M59">
            <v>35155</v>
          </cell>
          <cell r="N59">
            <v>0.82869999999999999</v>
          </cell>
          <cell r="O59">
            <v>53</v>
          </cell>
        </row>
        <row r="60">
          <cell r="L60">
            <v>35156</v>
          </cell>
          <cell r="M60">
            <v>35185</v>
          </cell>
          <cell r="N60">
            <v>0.82869999999999999</v>
          </cell>
          <cell r="O60">
            <v>54</v>
          </cell>
        </row>
        <row r="61">
          <cell r="L61">
            <v>35186</v>
          </cell>
          <cell r="M61">
            <v>35216</v>
          </cell>
          <cell r="N61">
            <v>0.82869999999999999</v>
          </cell>
          <cell r="O61">
            <v>55</v>
          </cell>
        </row>
        <row r="62">
          <cell r="L62">
            <v>35217</v>
          </cell>
          <cell r="M62">
            <v>35246</v>
          </cell>
          <cell r="N62">
            <v>0.82869999999999999</v>
          </cell>
          <cell r="O62">
            <v>56</v>
          </cell>
        </row>
        <row r="63">
          <cell r="L63">
            <v>35247</v>
          </cell>
          <cell r="M63">
            <v>35277</v>
          </cell>
          <cell r="N63">
            <v>0.88470000000000004</v>
          </cell>
          <cell r="O63">
            <v>57</v>
          </cell>
        </row>
        <row r="64">
          <cell r="L64">
            <v>35278</v>
          </cell>
          <cell r="M64">
            <v>35308</v>
          </cell>
          <cell r="N64">
            <v>0.88470000000000004</v>
          </cell>
          <cell r="O64">
            <v>58</v>
          </cell>
        </row>
        <row r="65">
          <cell r="L65">
            <v>35309</v>
          </cell>
          <cell r="M65">
            <v>35338</v>
          </cell>
          <cell r="N65">
            <v>0.88470000000000004</v>
          </cell>
          <cell r="O65">
            <v>59</v>
          </cell>
        </row>
        <row r="66">
          <cell r="L66">
            <v>35339</v>
          </cell>
          <cell r="M66">
            <v>35369</v>
          </cell>
          <cell r="N66">
            <v>0.88470000000000004</v>
          </cell>
          <cell r="O66">
            <v>60</v>
          </cell>
        </row>
        <row r="67">
          <cell r="L67">
            <v>35370</v>
          </cell>
          <cell r="M67">
            <v>35399</v>
          </cell>
          <cell r="N67">
            <v>0.88470000000000004</v>
          </cell>
          <cell r="O67">
            <v>61</v>
          </cell>
        </row>
        <row r="68">
          <cell r="L68">
            <v>35400</v>
          </cell>
          <cell r="M68">
            <v>35430</v>
          </cell>
          <cell r="N68">
            <v>0.88470000000000004</v>
          </cell>
          <cell r="O68">
            <v>62</v>
          </cell>
        </row>
        <row r="69">
          <cell r="L69">
            <v>35431</v>
          </cell>
          <cell r="M69">
            <v>35461</v>
          </cell>
          <cell r="N69">
            <v>0.91080000000000005</v>
          </cell>
          <cell r="O69">
            <v>63</v>
          </cell>
        </row>
        <row r="70">
          <cell r="L70">
            <v>35462</v>
          </cell>
          <cell r="M70">
            <v>35489</v>
          </cell>
          <cell r="N70">
            <v>0.91080000000000005</v>
          </cell>
          <cell r="O70">
            <v>64</v>
          </cell>
        </row>
        <row r="71">
          <cell r="L71">
            <v>35490</v>
          </cell>
          <cell r="M71">
            <v>35520</v>
          </cell>
          <cell r="N71">
            <v>0.91080000000000005</v>
          </cell>
          <cell r="O71">
            <v>65</v>
          </cell>
        </row>
        <row r="72">
          <cell r="L72">
            <v>35521</v>
          </cell>
          <cell r="M72">
            <v>35550</v>
          </cell>
          <cell r="N72">
            <v>0.91080000000000005</v>
          </cell>
          <cell r="O72">
            <v>66</v>
          </cell>
        </row>
        <row r="73">
          <cell r="L73">
            <v>35551</v>
          </cell>
          <cell r="M73">
            <v>35581</v>
          </cell>
          <cell r="N73">
            <v>0.91080000000000005</v>
          </cell>
          <cell r="O73">
            <v>67</v>
          </cell>
        </row>
        <row r="74">
          <cell r="L74">
            <v>35582</v>
          </cell>
          <cell r="M74">
            <v>35611</v>
          </cell>
          <cell r="N74">
            <v>0.91080000000000005</v>
          </cell>
          <cell r="O74">
            <v>68</v>
          </cell>
        </row>
        <row r="75">
          <cell r="L75">
            <v>35612</v>
          </cell>
          <cell r="M75">
            <v>35642</v>
          </cell>
          <cell r="N75">
            <v>0.91080000000000005</v>
          </cell>
          <cell r="O75">
            <v>69</v>
          </cell>
        </row>
        <row r="76">
          <cell r="L76">
            <v>35643</v>
          </cell>
          <cell r="M76">
            <v>35673</v>
          </cell>
          <cell r="N76">
            <v>0.91080000000000005</v>
          </cell>
          <cell r="O76">
            <v>70</v>
          </cell>
        </row>
        <row r="77">
          <cell r="L77">
            <v>35674</v>
          </cell>
          <cell r="M77">
            <v>35703</v>
          </cell>
          <cell r="N77">
            <v>0.91080000000000005</v>
          </cell>
          <cell r="O77">
            <v>71</v>
          </cell>
        </row>
        <row r="78">
          <cell r="L78">
            <v>35704</v>
          </cell>
          <cell r="M78">
            <v>35734</v>
          </cell>
          <cell r="N78">
            <v>0.91080000000000005</v>
          </cell>
          <cell r="O78">
            <v>72</v>
          </cell>
        </row>
        <row r="79">
          <cell r="L79">
            <v>35735</v>
          </cell>
          <cell r="M79">
            <v>35764</v>
          </cell>
          <cell r="N79">
            <v>0.91080000000000005</v>
          </cell>
          <cell r="O79">
            <v>73</v>
          </cell>
        </row>
        <row r="80">
          <cell r="L80">
            <v>35765</v>
          </cell>
          <cell r="M80">
            <v>35795</v>
          </cell>
          <cell r="N80">
            <v>0.91080000000000005</v>
          </cell>
          <cell r="O80">
            <v>74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a"/>
      <sheetName val="UK"/>
      <sheetName val="Germany"/>
      <sheetName val="USA"/>
      <sheetName val="Consolidated by territory"/>
      <sheetName val="Consolidated by Coun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1">
          <cell r="C81">
            <v>2.2509000000000001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&amp;B"/>
      <sheetName val="Cash PPT"/>
      <sheetName val="Margin"/>
      <sheetName val="External"/>
      <sheetName val="Sales Cda"/>
      <sheetName val="Sales USA"/>
      <sheetName val="US Corp"/>
      <sheetName val="Alliance Forcast"/>
      <sheetName val="US Forecast"/>
      <sheetName val="Sales Group"/>
      <sheetName val="Germany"/>
      <sheetName val="RD&amp;Corp"/>
      <sheetName val="P&amp;L PPT"/>
      <sheetName val="CF"/>
      <sheetName val="Exist"/>
      <sheetName val="OP Cost"/>
      <sheetName val="Sales NA"/>
      <sheetName val="CB Consolidated"/>
      <sheetName val="CB UK"/>
      <sheetName val="CB Germany"/>
      <sheetName val="CB NA"/>
      <sheetName val="HC CA"/>
      <sheetName val="HC UK"/>
      <sheetName val="HC Sol"/>
      <sheetName val="HC US"/>
      <sheetName val="R&amp;D HC"/>
      <sheetName val="CF (2)"/>
      <sheetName val="Can Inc"/>
      <sheetName val="Cash PPT (2)"/>
      <sheetName val="BOD"/>
      <sheetName val="P&amp;L PP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a"/>
      <sheetName val="UK"/>
      <sheetName val="Germany"/>
      <sheetName val="USA"/>
      <sheetName val="Consolidated by territory"/>
      <sheetName val="Consolidated by Country"/>
      <sheetName val="Consolidated_by_territory"/>
      <sheetName val="Consolidated_by_Country"/>
    </sheetNames>
    <sheetDataSet>
      <sheetData sheetId="0">
        <row r="82">
          <cell r="C82">
            <v>1.5915999999999999</v>
          </cell>
        </row>
      </sheetData>
      <sheetData sheetId="1">
        <row r="82">
          <cell r="C82">
            <v>1.5915999999999999</v>
          </cell>
        </row>
      </sheetData>
      <sheetData sheetId="2"/>
      <sheetData sheetId="3"/>
      <sheetData sheetId="4" refreshError="1"/>
      <sheetData sheetId="5" refreshError="1">
        <row r="82">
          <cell r="C82">
            <v>1.5915999999999999</v>
          </cell>
        </row>
      </sheetData>
      <sheetData sheetId="6"/>
      <sheetData sheetId="7">
        <row r="82">
          <cell r="C82">
            <v>1.5915999999999999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und"/>
      <sheetName val="Transpose"/>
      <sheetName val="FY03"/>
      <sheetName val="TTM04"/>
      <sheetName val="Price volume template"/>
      <sheetName val="2 axis chart"/>
      <sheetName val="Account mash"/>
      <sheetName val="Subtotal"/>
      <sheetName val="Sumif"/>
      <sheetName val="Conditional"/>
      <sheetName val="EBITDA bridge"/>
      <sheetName val="EBITDA bridge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ladoladotevecap"/>
      <sheetName val="ladolado-resumo"/>
      <sheetName val="balanço-TV"/>
    </sheetNames>
    <sheetDataSet>
      <sheetData sheetId="0"/>
      <sheetData sheetId="1"/>
      <sheetData sheetId="2"/>
      <sheetData sheetId="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"/>
      <sheetName val="F-2"/>
      <sheetName val="F-3"/>
      <sheetName val="F-3!2"/>
      <sheetName val="I"/>
      <sheetName val="E"/>
      <sheetName val="H"/>
      <sheetName val="P"/>
      <sheetName val="N"/>
      <sheetName val="AA"/>
      <sheetName val="BB"/>
      <sheetName val="CC"/>
      <sheetName val="SS"/>
      <sheetName val="RGR Semesa"/>
      <sheetName val="Mvt Emprést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mapa de movimentação"/>
      <sheetName val="PAS Depreciação"/>
      <sheetName val="Teste Custo Inicial"/>
      <sheetName val="Passos Programa  "/>
      <sheetName val="Log ACL -Jun"/>
      <sheetName val="Log Complem. Adições"/>
      <sheetName val="Log Saldo Inicial"/>
      <sheetName val="Parâmetro Depreciação"/>
      <sheetName val="Threshold Calc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 Imobilizado 2º TRIM 2002"/>
      <sheetName val="Teste de Adições"/>
      <sheetName val="Passos Programa  "/>
      <sheetName val="XREF"/>
      <sheetName val="Tickmarks"/>
      <sheetName val="MUT ABRIL -JUNHO GER 2002"/>
      <sheetName val="Lead"/>
      <sheetName val="Links"/>
      <sheetName val="Variação"/>
      <sheetName val="Mapa de movimentação"/>
      <sheetName val="PAS de Depreciação"/>
      <sheetName val="Threshold Calc"/>
      <sheetName val="Variação Trimestre"/>
      <sheetName val="Mapa de movimentação {ppc}"/>
      <sheetName val="Teste Adições"/>
      <sheetName val="Imob em Curso"/>
      <sheetName val="log adicoes"/>
      <sheetName val="Teste Adicoes"/>
      <sheetName val="Leasing injetora"/>
      <sheetName val="Saldo Inicial"/>
      <sheetName val="Log Saldo Inicial"/>
      <sheetName val="#REF"/>
      <sheetName val="Variação Trim"/>
      <sheetName val="Mapa {ppc}"/>
      <sheetName val="PAS Depreciacao"/>
      <sheetName val="Imobilizado em Curso"/>
      <sheetName val="Threshold"/>
      <sheetName val="Depreciação 1o. ITR"/>
      <sheetName val="Cálculo Global AdiçõesBaixas"/>
      <sheetName val="Cálculo Global Depreciação"/>
      <sheetName val="Sheet1"/>
      <sheetName val="Mapa Imobilizado 30-09-06"/>
      <sheetName val="Andamento"/>
      <sheetName val="Circularizações 30.09.06"/>
      <sheetName val="Teste Saldo Inicial"/>
      <sheetName val="Teste Seguros"/>
      <sheetName val="PAS Depreciação"/>
      <sheetName val="Diferido"/>
      <sheetName val="Jan"/>
      <sheetName val="Adiantamento_Clientes"/>
      <sheetName val="Movimentação_Qtdes"/>
      <sheetName val="Teste Global de Depreciação"/>
      <sheetName val="Teste de adição"/>
      <sheetName val="Movimentação Anual"/>
      <sheetName val="Movimentação"/>
      <sheetName val="Depreciação"/>
      <sheetName val="Map Mov"/>
      <sheetName val="Deprec Benf"/>
      <sheetName val="Deprec Mov"/>
      <sheetName val="Deprec Veic"/>
      <sheetName val="Depre Comput"/>
      <sheetName val="Deprec Maq"/>
      <sheetName val="Depr Software"/>
      <sheetName val="Depr Eqptos Com"/>
      <sheetName val="Depre Maq Armaz"/>
      <sheetName val="Depr Pallets"/>
      <sheetName val="Teste Baixa"/>
      <sheetName val="Teste Adic"/>
      <sheetName val="RGR Semesa"/>
      <sheetName val="Spot"/>
      <sheetName val="Taxes"/>
      <sheetName val="Global Depreciação"/>
      <sheetName val="Worksheet in (C) 5610 Imobiliza"/>
      <sheetName val="Bioenergia"/>
      <sheetName val="Eurus VI"/>
      <sheetName val="Santa Clara I"/>
      <sheetName val="Santa Clara II"/>
      <sheetName val="Santa Clara III"/>
      <sheetName val="Santa Clara IV"/>
      <sheetName val="Santa Clara V"/>
      <sheetName val="Santa Clara VI"/>
      <sheetName val="Bio Formosa"/>
      <sheetName val="Bio Ipê"/>
      <sheetName val="Bio Pedra"/>
      <sheetName val="Bio Buriti"/>
      <sheetName val="Salto Góes  "/>
      <sheetName val="Costa Branca  "/>
      <sheetName val="Juremas  "/>
      <sheetName val="Macacos  "/>
      <sheetName val="Pedra Preta  "/>
      <sheetName val="Bio Alvorada "/>
      <sheetName val="Atlântica I"/>
      <sheetName val="Atlântica II"/>
      <sheetName val="Atlântica IV"/>
      <sheetName val="Atlântica V"/>
      <sheetName val="Bio Coopcana "/>
      <sheetName val="Eólica Formosa "/>
      <sheetName val="Eólica Icaraizinho "/>
      <sheetName val="Eólica Paracuru "/>
      <sheetName val="SIIF Cinco"/>
      <sheetName val="Bons Ventos"/>
      <sheetName val="PCH Holding 2"/>
      <sheetName val="PCH Holding "/>
      <sheetName val="CPFL Renováveis"/>
      <sheetName val="Empréstimos"/>
      <sheetName val="Procv"/>
      <sheetName val="Cadastro"/>
      <sheetName val=""/>
      <sheetName val="Cliente interno"/>
      <sheetName val="Livros Fiscais - I.1"/>
      <sheetName val="FURNESS STOCK COUNT"/>
      <sheetName val="NE Imob"/>
      <sheetName val="Análise de Variação 30.06"/>
      <sheetName val="Mapa 30.06"/>
      <sheetName val="Análise de Variação 31.03"/>
      <sheetName val="NE 12"/>
      <sheetName val="Análise de variação"/>
      <sheetName val="Mapa"/>
      <sheetName val="Nota Explicativa"/>
      <sheetName val="Mapa Mov. Imobilizado 31.12"/>
      <sheetName val="Taxas de Depreciação"/>
      <sheetName val="PAS de Cap. Juros"/>
      <sheetName val="Imob. em andamento"/>
      <sheetName val="Ajuste"/>
      <sheetName val="Assumptions Valuation - Wacc"/>
      <sheetName val="Custos ISC 02"/>
      <sheetName val="PAS Depreciação 30.09"/>
      <sheetName val="P1 - Lead"/>
      <sheetName val="P2 - Mapa do Imobilizado"/>
      <sheetName val="P3 - PAS Depreciação "/>
      <sheetName val="P3.1 - Teste de Detalhe Depre."/>
      <sheetName val="P4 - Teste de Adição"/>
      <sheetName val="P5 - Teste de Saldo Inicial"/>
      <sheetName val="P6 - Teste de Imob. em andament"/>
      <sheetName val="P7 - Provisão Inv. Obsoleto"/>
      <sheetName val="P8 -  Análise do Intangível"/>
      <sheetName val="P8 - Tabela"/>
      <sheetName val="1. Mapa de Movimentação"/>
      <sheetName val="2. PAS Depreciação"/>
      <sheetName val="3. Teste Adição"/>
      <sheetName val="4. Teste Saldo Inicial"/>
      <sheetName val="5. Teste de Imobilizado Andamt."/>
      <sheetName val="6. Provisão Inv. Obsoleto"/>
      <sheetName val="7. Análise Intangível"/>
      <sheetName val="8. Parâmetro"/>
      <sheetName val="Mapa de Movimentação CONTROLE"/>
      <sheetName val="Teste de Adição "/>
      <sheetName val="Parâmetro"/>
      <sheetName val="P.1 Mapa de Movimentação"/>
      <sheetName val="P.2 PAS Depreciação 30.09"/>
      <sheetName val="P.3 Teste de Adição e Baixa "/>
      <sheetName val="P.4 PAS Depreciação 31.12"/>
      <sheetName val="P1. Mapa de Movimentação"/>
      <sheetName val="P2. PAS Depreciação 31.12"/>
      <sheetName val="P3. Teste de Adição e Baixa "/>
      <sheetName val="P4. PAS Depreciação 30.09"/>
      <sheetName val="P2 - Mapa de Movimentação 30.11"/>
      <sheetName val="P3 - PAS de Depreciação"/>
      <sheetName val="P4 - Mapa de Movimentação 31.12"/>
      <sheetName val="P5 - Teste Saldo Inicial"/>
      <sheetName val="P6 - Teste de Adição"/>
      <sheetName val="P7 - Comp. Marcas e Patentes"/>
      <sheetName val="P8-Tabela Parâmetro"/>
      <sheetName val="P3.2 - Teste Depreciação"/>
      <sheetName val="CVA_Projetada12meses"/>
      <sheetName val="Macro"/>
      <sheetName val="Analítico Parte 1 "/>
      <sheetName val="E1.1"/>
      <sheetName val="Planilha1"/>
      <sheetName val="RELP"/>
      <sheetName val="OTHERS1"/>
      <sheetName val="DIF FAT FEV 01"/>
      <sheetName val="MUT_Imobilizado_2º_TRIM_2002"/>
      <sheetName val="Teste_de_Adições"/>
      <sheetName val="Passos_Programa__"/>
      <sheetName val="MUT_ABRIL_-JUNHO_GER_2002"/>
      <sheetName val="Mapa_de_movimentação"/>
      <sheetName val="PAS_de_Depreciação"/>
      <sheetName val="Threshold_Calc"/>
      <sheetName val="Variação_Trimestre"/>
      <sheetName val="Mapa_de_movimentação_{ppc}"/>
      <sheetName val="Teste_Adições"/>
      <sheetName val="Imob_em_Curso"/>
      <sheetName val="log_adicoes"/>
      <sheetName val="Teste_Adicoes"/>
      <sheetName val="Leasing_injetora"/>
      <sheetName val="Saldo_Inicial"/>
      <sheetName val="Log_Saldo_Inicial"/>
      <sheetName val="Variação_Trim"/>
      <sheetName val="Mapa_{ppc}"/>
      <sheetName val="PAS_Depreciacao"/>
      <sheetName val="Imobilizado_em_Curso"/>
      <sheetName val="Depreciação_1o__ITR"/>
      <sheetName val="Cálculo_Global_AdiçõesBaixas"/>
      <sheetName val="Cálculo_Global_Depreciação"/>
      <sheetName val="Mapa_Imobilizado_30-09-06"/>
      <sheetName val="Circularizações_30_09_06"/>
      <sheetName val="Teste_Saldo_Inicial"/>
      <sheetName val="Teste_Seguros"/>
      <sheetName val="PAS_Depreciação"/>
      <sheetName val="Map_Mov"/>
      <sheetName val="Deprec_Benf"/>
      <sheetName val="Deprec_Mov"/>
      <sheetName val="Deprec_Veic"/>
      <sheetName val="Depre_Comput"/>
      <sheetName val="Deprec_Maq"/>
      <sheetName val="Depr_Software"/>
      <sheetName val="Depr_Eqptos_Com"/>
      <sheetName val="Depre_Maq_Armaz"/>
      <sheetName val="Depr_Pallets"/>
      <sheetName val="Teste_Baixa"/>
      <sheetName val="Teste_Adic"/>
      <sheetName val="Teste_Global_de_Depreciação"/>
      <sheetName val="Teste_de_adição"/>
      <sheetName val="Movimentação_Anual"/>
      <sheetName val="Global_Depreciação"/>
      <sheetName val="Worksheet_in_(C)_5610_Imobiliza"/>
      <sheetName val="Eurus_VI"/>
      <sheetName val="Santa_Clara_I"/>
      <sheetName val="Santa_Clara_II"/>
      <sheetName val="Santa_Clara_III"/>
      <sheetName val="Santa_Clara_IV"/>
      <sheetName val="Santa_Clara_V"/>
      <sheetName val="Santa_Clara_VI"/>
      <sheetName val="Bio_Formosa"/>
      <sheetName val="Bio_Ipê"/>
      <sheetName val="Bio_Pedra"/>
      <sheetName val="Bio_Buriti"/>
      <sheetName val="Salto_Góes__"/>
      <sheetName val="Costa_Branca__"/>
      <sheetName val="Juremas__"/>
      <sheetName val="Macacos__"/>
      <sheetName val="Pedra_Preta__"/>
      <sheetName val="Bio_Alvorada_"/>
      <sheetName val="Atlântica_I"/>
      <sheetName val="Atlântica_II"/>
      <sheetName val="Atlântica_IV"/>
      <sheetName val="Atlântica_V"/>
      <sheetName val="Bio_Coopcana_"/>
      <sheetName val="Eólica_Formosa_"/>
      <sheetName val="Eólica_Icaraizinho_"/>
      <sheetName val="Eólica_Paracuru_"/>
      <sheetName val="SIIF_Cinco"/>
      <sheetName val="Bons_Ventos"/>
      <sheetName val="PCH_Holding_2"/>
      <sheetName val="PCH_Holding_"/>
      <sheetName val="CPFL_Renováveis"/>
      <sheetName val="RGR_Semesa"/>
      <sheetName val="Balanc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AC"/>
      <sheetName val="Mvt Imobilizado"/>
      <sheetName val="Composição Consumidores Finais"/>
      <sheetName val="Mvt Empréstimos"/>
      <sheetName val="PL"/>
      <sheetName val="Result Financ"/>
      <sheetName val="Tickmarks"/>
      <sheetName val="Jan"/>
      <sheetName val="Lead"/>
      <sheetName val="Mutação do PL Trimestral"/>
      <sheetName val="XREF"/>
      <sheetName val="Teste de Adições"/>
      <sheetName val="Pasta 2"/>
      <sheetName val="Pasta 3"/>
      <sheetName val="Pasta 4"/>
      <sheetName val="PAT"/>
      <sheetName val="COMPENSAÇÃO MP 1807"/>
      <sheetName val="C.S_RECUPERAR"/>
      <sheetName val="AJUSTE"/>
      <sheetName val="PDD"/>
      <sheetName val="PREJUÍZO FISCAL"/>
      <sheetName val="Parte B_2001"/>
      <sheetName val="RGR Semesa"/>
      <sheetName val="Lista"/>
      <sheetName val="DRE"/>
      <sheetName val="RESUMO"/>
      <sheetName val="Spot"/>
      <sheetName val="Taxes"/>
      <sheetName val="#REF"/>
      <sheetName val="Chile 30.09"/>
      <sheetName val="BCODAD 25 05 2007"/>
      <sheetName val="Nov"/>
      <sheetName val="Master"/>
      <sheetName val="Assumptions"/>
      <sheetName val="Consumo Anual (2)%sem BNDES"/>
      <sheetName val="Composición Cuentas para C.F."/>
      <sheetName val="Prueba Global DF"/>
      <sheetName val="Investimen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mpréstimos"/>
      <sheetName val="BB PCH's"/>
      <sheetName val="Mvt Empréstimos (PPC)"/>
      <sheetName val="Parametro CESP"/>
      <sheetName val="Threshold Calc"/>
      <sheetName val="XREF"/>
      <sheetName val="Tickmarks"/>
      <sheetName val="Dívidas"/>
      <sheetName val="Parametro BNDES"/>
      <sheetName val="Paramentro BB - PCH's"/>
      <sheetName val="BB PCH_s"/>
      <sheetName val="Jan"/>
      <sheetName val="Mvt Imobilizado"/>
      <sheetName val="Arrend."/>
      <sheetName val="Mov. Aplicação"/>
      <sheetName val="Mapa 31.08.02"/>
      <sheetName val="Teste de Adições"/>
      <sheetName val="E4.1"/>
      <sheetName val="Constantes"/>
      <sheetName val="Mutação do PL Trimestral"/>
      <sheetName val="Worksheet in 6160 EMPRÉSTIMOS E"/>
      <sheetName val="Enero2002"/>
      <sheetName val="Deposito Judicial"/>
      <sheetName val="DIGITAÇÃO"/>
      <sheetName val="BCO.CENTRAL"/>
      <sheetName val="PEÇAS BALANÇO"/>
      <sheetName val="IMPOSTO"/>
      <sheetName val="Capa"/>
      <sheetName val="Confissão Dívida"/>
      <sheetName val="Global Juros e VC"/>
      <sheetName val="BP"/>
      <sheetName val="Mat_Serv"/>
      <sheetName val="Spot"/>
      <sheetName val="Taxes"/>
      <sheetName val="Mapa de Resultado"/>
      <sheetName val="OTHERS1"/>
      <sheetName val="D"/>
      <sheetName val="prebdg97"/>
      <sheetName val="premi96"/>
      <sheetName val="Base"/>
      <sheetName val="BB_PCH's"/>
      <sheetName val="Mvt_Empréstimos_(PPC)"/>
      <sheetName val="Parametro_CESP"/>
      <sheetName val="Threshold_Calc"/>
      <sheetName val="Parametro_BNDES"/>
      <sheetName val="Paramentro_BB_-_PCH's"/>
      <sheetName val="BB_PCH_s"/>
      <sheetName val="Mov__Aplicação"/>
      <sheetName val="Mapa_31_08_02"/>
      <sheetName val="Mvt_Imobilizado"/>
      <sheetName val="Arrend_"/>
      <sheetName val="Teste_de_Adições"/>
      <sheetName val="Worksheet_in_6160_EMPRÉSTIMOS_E"/>
      <sheetName val="Mutação_do_PL_Trimestral"/>
      <sheetName val="Deposito_Judicial"/>
      <sheetName val="BCO_CENTRAL"/>
      <sheetName val="PEÇAS_BALANÇO"/>
      <sheetName val="E4_1"/>
      <sheetName val="Dividend Accrual Workings"/>
      <sheetName val="DRE"/>
      <sheetName val="MEX95IB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tre"/>
      <sheetName val="Mutação do PL Trimestral"/>
      <sheetName val="Mutação PL - Dez a Set"/>
      <sheetName val="Reserva Reavaliação"/>
      <sheetName val="Mov. Res. Reavaliacao"/>
      <sheetName val="Lucros a Realizar"/>
      <sheetName val="XREF"/>
      <sheetName val="Tickmarks"/>
      <sheetName val="Lead Manual - Ledger 2"/>
      <sheetName val="Empréstimos"/>
      <sheetName val="BB PCH's"/>
      <sheetName val="Lead"/>
      <sheetName val="Atual. cambial"/>
      <sheetName val="RHPA 04 de 12_05"/>
      <sheetName val="RHPA 04 de 09_05"/>
      <sheetName val="Aging List"/>
      <sheetName val="Plano de Contas"/>
      <sheetName val="IRPJ"/>
      <sheetName val="Dados"/>
      <sheetName val="Non-Statistical Sampling Master"/>
      <sheetName val="Two Step Revenue Testing Master"/>
      <sheetName val="Global Data"/>
      <sheetName val="D"/>
      <sheetName val="Kontensalden"/>
      <sheetName val="Mapa 31.01.04"/>
      <sheetName val="P11 Var. Cambial ACC-PPM 31.10"/>
      <sheetName val="STATO "/>
      <sheetName val="BALDLAB97.XLS"/>
      <sheetName val="DMPL"/>
      <sheetName val="Estimativas de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8 45 00 711-02"/>
      <sheetName val="CAPA"/>
      <sheetName val="RESUMO GERAL"/>
      <sheetName val="111 10 00 010-02"/>
      <sheetName val="111 10 00 010-03"/>
      <sheetName val="112 10 00 010-01"/>
      <sheetName val="112 80 00 010-01"/>
      <sheetName val="112 80 00 010-02"/>
      <sheetName val="112 80 00 010-03"/>
      <sheetName val="112 80 00 010-04"/>
      <sheetName val="112 80 00 010-05"/>
      <sheetName val="131 10 25 060-01 e 99"/>
      <sheetName val="131 10 30 060-01 e 99"/>
      <sheetName val="131 15 10 091-01"/>
      <sheetName val="131 15 99 091-01"/>
      <sheetName val="184 53 00 632-01"/>
      <sheetName val="188 15 00 811-02"/>
      <sheetName val="188 15 00 811-03"/>
      <sheetName val="188 25 00 711-03"/>
      <sheetName val="188 25 00 712-01"/>
      <sheetName val="188 40 10 711-01"/>
      <sheetName val="188 40 10 712-01"/>
      <sheetName val="188 40 10 713-01"/>
      <sheetName val="188 40 10 714-01"/>
      <sheetName val="188 40 10 715-01"/>
      <sheetName val="188 40 10 716-01"/>
      <sheetName val="188 40 20 984-01"/>
      <sheetName val="188 40 90 984-01"/>
      <sheetName val="188 40 90 984-02"/>
      <sheetName val="188 45 00 711-01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845006-03"/>
      <sheetName val="18845006-05"/>
      <sheetName val="22410001-01 02"/>
      <sheetName val="49415003-01"/>
      <sheetName val="49415003-02"/>
      <sheetName val="49420902-04"/>
      <sheetName val="LALUR"/>
      <sheetName val="LALURA"/>
      <sheetName val="18845006-02"/>
      <sheetName val="18845006-11"/>
      <sheetName val="21390005-03 04"/>
      <sheetName val="22420008-01 02"/>
      <sheetName val="22420008-03"/>
      <sheetName val="22496001-01 02"/>
      <sheetName val="22499008-01 02 03"/>
      <sheetName val="22499008-04 05"/>
      <sheetName val="22910109-00 01"/>
      <sheetName val="22910202-00 01"/>
      <sheetName val="22910202-03"/>
      <sheetName val="22930000-01 03"/>
      <sheetName val="2293000002 04"/>
      <sheetName val="22999106-00 01 02"/>
      <sheetName val="22999302-00 01 02"/>
      <sheetName val="22999302 03 04 05"/>
      <sheetName val="2412010000"/>
      <sheetName val="24160005-01 02"/>
      <sheetName val="2419920300"/>
      <sheetName val="24199605-00 01 02"/>
      <sheetName val="61110104-00 61210004-01"/>
      <sheetName val="61399004-02 32"/>
      <sheetName val="61399004-03 33"/>
      <sheetName val="61399004-04 34"/>
      <sheetName val="61399004-35"/>
      <sheetName val="61399004-36"/>
      <sheetName val="6139900437"/>
      <sheetName val="61810105-01"/>
      <sheetName val="61810507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ND"/>
    </sheetNames>
    <definedNames>
      <definedName name="L1C1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ladoladoeda"/>
      <sheetName val="ladolado-resumo"/>
      <sheetName val="balanço-EDA"/>
      <sheetName val="ebitda-EDA "/>
      <sheetName val="Mut "/>
      <sheetName val="equity"/>
      <sheetName val="Voucher-equity"/>
      <sheetName val="reavaliação"/>
      <sheetName val="pl"/>
      <sheetName val="CACR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lau.com.br/ri" TargetMode="External"/><Relationship Id="rId1" Type="http://schemas.openxmlformats.org/officeDocument/2006/relationships/hyperlink" Target="mailto:ri@blau.com.b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CD97-5C6D-4963-B43C-8F8F83B9E689}">
  <sheetPr>
    <tabColor rgb="FF00B0F0"/>
  </sheetPr>
  <dimension ref="A1:I17"/>
  <sheetViews>
    <sheetView showGridLines="0" zoomScaleNormal="100" workbookViewId="0">
      <selection activeCell="L14" sqref="L14"/>
    </sheetView>
  </sheetViews>
  <sheetFormatPr defaultColWidth="9.1796875" defaultRowHeight="14.5"/>
  <cols>
    <col min="1" max="16384" width="9.1796875" style="1"/>
  </cols>
  <sheetData>
    <row r="1" spans="1:9">
      <c r="F1" s="2" t="s">
        <v>0</v>
      </c>
      <c r="G1" s="2" t="s">
        <v>1</v>
      </c>
      <c r="H1" s="2"/>
      <c r="I1" s="1" t="s">
        <v>36</v>
      </c>
    </row>
    <row r="2" spans="1:9">
      <c r="F2" s="2" t="s">
        <v>2</v>
      </c>
      <c r="G2" s="3" t="s">
        <v>3</v>
      </c>
      <c r="H2" s="2"/>
    </row>
    <row r="3" spans="1:9">
      <c r="F3" s="2" t="s">
        <v>4</v>
      </c>
      <c r="G3" s="3" t="s">
        <v>5</v>
      </c>
      <c r="H3" s="2"/>
      <c r="I3" s="1" t="s">
        <v>36</v>
      </c>
    </row>
    <row r="4" spans="1:9" ht="15" thickBot="1"/>
    <row r="5" spans="1:9" ht="16.5" thickTop="1" thickBot="1">
      <c r="A5" s="219" t="s">
        <v>37</v>
      </c>
      <c r="B5" s="220"/>
      <c r="C5" s="220"/>
      <c r="D5" s="220"/>
      <c r="E5" s="220"/>
      <c r="F5" s="220"/>
      <c r="G5" s="220"/>
      <c r="H5" s="221"/>
    </row>
    <row r="6" spans="1:9" ht="15" thickTop="1"/>
    <row r="10" spans="1:9">
      <c r="I10" s="1" t="s">
        <v>36</v>
      </c>
    </row>
    <row r="14" spans="1:9">
      <c r="F14" s="4"/>
    </row>
    <row r="15" spans="1:9" ht="15" thickBot="1"/>
    <row r="16" spans="1:9" ht="15.5" thickTop="1" thickBot="1">
      <c r="A16" s="222" t="s">
        <v>38</v>
      </c>
      <c r="B16" s="223"/>
      <c r="C16" s="223"/>
      <c r="D16" s="223"/>
      <c r="E16" s="223"/>
      <c r="F16" s="223"/>
      <c r="G16" s="223"/>
      <c r="H16" s="224"/>
    </row>
    <row r="17" ht="15" thickTop="1"/>
  </sheetData>
  <mergeCells count="2">
    <mergeCell ref="A5:H5"/>
    <mergeCell ref="A16:H16"/>
  </mergeCells>
  <hyperlinks>
    <hyperlink ref="G2" r:id="rId1" xr:uid="{141EEDE4-55F3-4756-8D19-3AC11A163E9F}"/>
    <hyperlink ref="G3" r:id="rId2" xr:uid="{8D4AB7D3-18E5-46D1-8EBD-EF5FB1EBD943}"/>
  </hyperlinks>
  <pageMargins left="0.511811024" right="0.511811024" top="0.78740157499999996" bottom="0.78740157499999996" header="0.31496062000000002" footer="0.31496062000000002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4030-AC87-4A09-81D6-CD53CAD720D9}">
  <sheetPr>
    <tabColor rgb="FF00B0F0"/>
    <pageSetUpPr fitToPage="1"/>
  </sheetPr>
  <dimension ref="A3:BW80"/>
  <sheetViews>
    <sheetView showGridLines="0" tabSelected="1" zoomScale="85" zoomScaleNormal="85" workbookViewId="0">
      <pane xSplit="1" ySplit="6" topLeftCell="BJ7" activePane="bottomRight" state="frozenSplit"/>
      <selection activeCell="BR21" sqref="BR21"/>
      <selection pane="topRight" activeCell="BR21" sqref="BR21"/>
      <selection pane="bottomLeft" activeCell="BR21" sqref="BR21"/>
      <selection pane="bottomRight" activeCell="BX14" sqref="BX14"/>
    </sheetView>
  </sheetViews>
  <sheetFormatPr defaultColWidth="9.1796875" defaultRowHeight="13" outlineLevelCol="1"/>
  <cols>
    <col min="1" max="1" width="44.81640625" style="7" bestFit="1" customWidth="1"/>
    <col min="2" max="2" width="9.54296875" style="9" customWidth="1"/>
    <col min="3" max="3" width="8.453125" style="8" hidden="1" customWidth="1" outlineLevel="1"/>
    <col min="4" max="4" width="9.54296875" style="9" customWidth="1" collapsed="1"/>
    <col min="5" max="5" width="8.453125" style="8" hidden="1" customWidth="1" outlineLevel="1"/>
    <col min="6" max="6" width="9.54296875" style="9" customWidth="1" collapsed="1"/>
    <col min="7" max="7" width="8.453125" style="8" hidden="1" customWidth="1" outlineLevel="1"/>
    <col min="8" max="8" width="9.54296875" style="9" customWidth="1" collapsed="1"/>
    <col min="9" max="9" width="8.453125" style="8" hidden="1" customWidth="1" outlineLevel="1"/>
    <col min="10" max="10" width="9.54296875" style="9" customWidth="1" collapsed="1"/>
    <col min="11" max="11" width="8.453125" style="8" hidden="1" customWidth="1" outlineLevel="1"/>
    <col min="12" max="12" width="9.54296875" style="9" customWidth="1" collapsed="1"/>
    <col min="13" max="13" width="8.453125" style="8" hidden="1" customWidth="1" outlineLevel="1"/>
    <col min="14" max="14" width="9.54296875" style="9" customWidth="1" collapsed="1"/>
    <col min="15" max="15" width="8.453125" style="8" hidden="1" customWidth="1" outlineLevel="1"/>
    <col min="16" max="16" width="9.54296875" style="9" customWidth="1" collapsed="1"/>
    <col min="17" max="17" width="8.453125" style="8" hidden="1" customWidth="1" outlineLevel="1"/>
    <col min="18" max="18" width="9.54296875" style="9" customWidth="1" collapsed="1"/>
    <col min="19" max="19" width="8.453125" style="8" hidden="1" customWidth="1" outlineLevel="1"/>
    <col min="20" max="20" width="9.54296875" style="9" customWidth="1" collapsed="1"/>
    <col min="21" max="21" width="8.453125" style="8" hidden="1" customWidth="1" outlineLevel="1"/>
    <col min="22" max="22" width="9.54296875" style="9" customWidth="1" collapsed="1"/>
    <col min="23" max="23" width="8.453125" style="8" hidden="1" customWidth="1" outlineLevel="1"/>
    <col min="24" max="24" width="9.54296875" style="9" customWidth="1" collapsed="1"/>
    <col min="25" max="25" width="8.453125" style="8" hidden="1" customWidth="1" outlineLevel="1"/>
    <col min="26" max="26" width="9.54296875" style="9" customWidth="1" collapsed="1"/>
    <col min="27" max="27" width="8.453125" style="8" hidden="1" customWidth="1" outlineLevel="1"/>
    <col min="28" max="28" width="9.54296875" style="9" customWidth="1" collapsed="1"/>
    <col min="29" max="29" width="8.453125" style="8" hidden="1" customWidth="1" outlineLevel="1"/>
    <col min="30" max="30" width="9.54296875" style="9" customWidth="1" collapsed="1"/>
    <col min="31" max="31" width="8.453125" style="8" hidden="1" customWidth="1" outlineLevel="1"/>
    <col min="32" max="32" width="9.54296875" style="9" customWidth="1" collapsed="1"/>
    <col min="33" max="33" width="8.453125" style="8" hidden="1" customWidth="1" outlineLevel="1"/>
    <col min="34" max="34" width="9.54296875" style="9" customWidth="1" collapsed="1"/>
    <col min="35" max="35" width="8.453125" style="8" hidden="1" customWidth="1" outlineLevel="1"/>
    <col min="36" max="36" width="9.54296875" style="9" customWidth="1" collapsed="1"/>
    <col min="37" max="37" width="8.453125" style="8" hidden="1" customWidth="1" outlineLevel="1"/>
    <col min="38" max="38" width="9.54296875" style="9" customWidth="1" collapsed="1"/>
    <col min="39" max="39" width="8.453125" style="8" hidden="1" customWidth="1" outlineLevel="1"/>
    <col min="40" max="40" width="9.54296875" style="9" customWidth="1" collapsed="1"/>
    <col min="41" max="41" width="8.453125" style="8" hidden="1" customWidth="1" outlineLevel="1"/>
    <col min="42" max="42" width="9.54296875" style="9" customWidth="1" collapsed="1"/>
    <col min="43" max="43" width="8.453125" style="8" hidden="1" customWidth="1" outlineLevel="1"/>
    <col min="44" max="44" width="9.54296875" style="9" customWidth="1" collapsed="1"/>
    <col min="45" max="45" width="8.453125" style="8" hidden="1" customWidth="1" outlineLevel="1"/>
    <col min="46" max="46" width="9.54296875" style="9" customWidth="1" collapsed="1"/>
    <col min="47" max="47" width="8.453125" style="8" hidden="1" customWidth="1" outlineLevel="1"/>
    <col min="48" max="48" width="9.54296875" style="9" customWidth="1" collapsed="1"/>
    <col min="49" max="49" width="8.453125" style="8" customWidth="1"/>
    <col min="50" max="50" width="9.54296875" style="9" customWidth="1" collapsed="1"/>
    <col min="51" max="51" width="8.453125" style="8" customWidth="1"/>
    <col min="52" max="52" width="11.453125" style="9" bestFit="1" customWidth="1" collapsed="1"/>
    <col min="53" max="53" width="8.453125" style="8" customWidth="1"/>
    <col min="54" max="54" width="11.453125" style="9" bestFit="1" customWidth="1" collapsed="1"/>
    <col min="55" max="55" width="8.453125" style="8" bestFit="1" customWidth="1"/>
    <col min="56" max="56" width="9.54296875" style="9" customWidth="1"/>
    <col min="57" max="57" width="8.453125" style="8" customWidth="1"/>
    <col min="58" max="58" width="11.81640625" style="9" customWidth="1"/>
    <col min="59" max="59" width="8.453125" style="8" customWidth="1"/>
    <col min="60" max="60" width="9.54296875" style="9" customWidth="1"/>
    <col min="61" max="61" width="8.453125" style="8" customWidth="1"/>
    <col min="62" max="62" width="9.54296875" style="9" customWidth="1"/>
    <col min="63" max="63" width="8.453125" style="8" customWidth="1"/>
    <col min="64" max="64" width="9.54296875" style="9" customWidth="1"/>
    <col min="65" max="65" width="8.453125" style="8" customWidth="1"/>
    <col min="66" max="66" width="9.54296875" style="9" customWidth="1"/>
    <col min="67" max="67" width="8.453125" style="8" customWidth="1"/>
    <col min="68" max="68" width="9.54296875" style="9" customWidth="1"/>
    <col min="69" max="69" width="8.453125" style="8" customWidth="1"/>
    <col min="70" max="16384" width="9.1796875" style="7"/>
  </cols>
  <sheetData>
    <row r="3" spans="1:75">
      <c r="C3" s="25"/>
      <c r="E3" s="25"/>
      <c r="G3" s="25"/>
      <c r="I3" s="25"/>
      <c r="K3" s="25"/>
      <c r="M3" s="25"/>
      <c r="O3" s="25"/>
      <c r="Q3" s="25"/>
      <c r="S3" s="25"/>
      <c r="U3" s="25"/>
      <c r="W3" s="25"/>
      <c r="Y3" s="25"/>
      <c r="AA3" s="25"/>
      <c r="AC3" s="25"/>
      <c r="AE3" s="25"/>
      <c r="AG3" s="25"/>
      <c r="AI3" s="25"/>
      <c r="AK3" s="25"/>
    </row>
    <row r="4" spans="1:75">
      <c r="C4" s="25"/>
      <c r="E4" s="25"/>
      <c r="G4" s="25"/>
      <c r="I4" s="25"/>
      <c r="K4" s="25"/>
      <c r="M4" s="25"/>
      <c r="O4" s="25"/>
      <c r="Q4" s="25"/>
      <c r="S4" s="25"/>
      <c r="U4" s="25"/>
      <c r="W4" s="25"/>
      <c r="Y4" s="25"/>
      <c r="AA4" s="25"/>
      <c r="AC4" s="25"/>
      <c r="AE4" s="25"/>
      <c r="AG4" s="25"/>
      <c r="AI4" s="25"/>
      <c r="AK4" s="25"/>
    </row>
    <row r="5" spans="1:75" ht="13.5" thickBot="1">
      <c r="A5" s="6"/>
      <c r="C5" s="25"/>
      <c r="E5" s="25"/>
      <c r="G5" s="25"/>
      <c r="I5" s="25"/>
      <c r="K5" s="25"/>
      <c r="M5" s="25"/>
      <c r="O5" s="25"/>
      <c r="Q5" s="25"/>
      <c r="S5" s="25"/>
      <c r="U5" s="25"/>
      <c r="W5" s="25"/>
      <c r="Y5" s="25"/>
      <c r="AA5" s="25"/>
      <c r="AC5" s="25"/>
      <c r="AE5" s="25"/>
      <c r="AG5" s="25"/>
      <c r="AI5" s="25"/>
      <c r="AK5" s="25"/>
    </row>
    <row r="6" spans="1:75" ht="14.5">
      <c r="A6" s="185" t="s">
        <v>39</v>
      </c>
      <c r="B6" s="32" t="s">
        <v>7</v>
      </c>
      <c r="C6" s="32" t="s">
        <v>6</v>
      </c>
      <c r="D6" s="32" t="s">
        <v>8</v>
      </c>
      <c r="E6" s="32" t="s">
        <v>6</v>
      </c>
      <c r="F6" s="32" t="s">
        <v>9</v>
      </c>
      <c r="G6" s="32" t="s">
        <v>6</v>
      </c>
      <c r="H6" s="32" t="s">
        <v>10</v>
      </c>
      <c r="I6" s="32" t="s">
        <v>6</v>
      </c>
      <c r="J6" s="32" t="s">
        <v>11</v>
      </c>
      <c r="K6" s="32" t="s">
        <v>6</v>
      </c>
      <c r="L6" s="32" t="s">
        <v>12</v>
      </c>
      <c r="M6" s="32" t="s">
        <v>6</v>
      </c>
      <c r="N6" s="32" t="s">
        <v>13</v>
      </c>
      <c r="O6" s="32" t="s">
        <v>6</v>
      </c>
      <c r="P6" s="32" t="s">
        <v>14</v>
      </c>
      <c r="Q6" s="32" t="s">
        <v>6</v>
      </c>
      <c r="R6" s="32" t="s">
        <v>15</v>
      </c>
      <c r="S6" s="32" t="s">
        <v>6</v>
      </c>
      <c r="T6" s="32" t="s">
        <v>16</v>
      </c>
      <c r="U6" s="32" t="s">
        <v>6</v>
      </c>
      <c r="V6" s="32" t="s">
        <v>17</v>
      </c>
      <c r="W6" s="32" t="s">
        <v>6</v>
      </c>
      <c r="X6" s="32" t="s">
        <v>18</v>
      </c>
      <c r="Y6" s="32" t="s">
        <v>6</v>
      </c>
      <c r="Z6" s="32" t="s">
        <v>19</v>
      </c>
      <c r="AA6" s="32" t="s">
        <v>6</v>
      </c>
      <c r="AB6" s="32" t="s">
        <v>20</v>
      </c>
      <c r="AC6" s="32" t="s">
        <v>6</v>
      </c>
      <c r="AD6" s="32" t="s">
        <v>21</v>
      </c>
      <c r="AE6" s="32" t="s">
        <v>6</v>
      </c>
      <c r="AF6" s="32" t="s">
        <v>22</v>
      </c>
      <c r="AG6" s="32" t="s">
        <v>6</v>
      </c>
      <c r="AH6" s="32" t="s">
        <v>23</v>
      </c>
      <c r="AI6" s="32" t="s">
        <v>6</v>
      </c>
      <c r="AJ6" s="32" t="s">
        <v>24</v>
      </c>
      <c r="AK6" s="32" t="s">
        <v>6</v>
      </c>
      <c r="AL6" s="32" t="s">
        <v>40</v>
      </c>
      <c r="AM6" s="32" t="s">
        <v>6</v>
      </c>
      <c r="AN6" s="32" t="s">
        <v>41</v>
      </c>
      <c r="AO6" s="32" t="s">
        <v>6</v>
      </c>
      <c r="AP6" s="32" t="s">
        <v>42</v>
      </c>
      <c r="AQ6" s="32" t="s">
        <v>6</v>
      </c>
      <c r="AR6" s="32" t="s">
        <v>43</v>
      </c>
      <c r="AS6" s="32" t="s">
        <v>6</v>
      </c>
      <c r="AT6" s="32" t="s">
        <v>44</v>
      </c>
      <c r="AU6" s="32" t="s">
        <v>6</v>
      </c>
      <c r="AV6" s="32" t="s">
        <v>45</v>
      </c>
      <c r="AW6" s="32" t="s">
        <v>6</v>
      </c>
      <c r="AX6" s="32" t="s">
        <v>46</v>
      </c>
      <c r="AY6" s="32" t="s">
        <v>6</v>
      </c>
      <c r="AZ6" s="32" t="s">
        <v>47</v>
      </c>
      <c r="BA6" s="32" t="s">
        <v>6</v>
      </c>
      <c r="BB6" s="32" t="s">
        <v>48</v>
      </c>
      <c r="BC6" s="32" t="s">
        <v>6</v>
      </c>
      <c r="BD6" s="32" t="s">
        <v>49</v>
      </c>
      <c r="BE6" s="32" t="s">
        <v>6</v>
      </c>
      <c r="BF6" s="32" t="s">
        <v>50</v>
      </c>
      <c r="BG6" s="32" t="s">
        <v>6</v>
      </c>
      <c r="BH6" s="12" t="s">
        <v>140</v>
      </c>
      <c r="BI6" s="13" t="s">
        <v>6</v>
      </c>
      <c r="BJ6" s="12" t="s">
        <v>141</v>
      </c>
      <c r="BK6" s="13" t="s">
        <v>6</v>
      </c>
      <c r="BL6" s="12" t="s">
        <v>142</v>
      </c>
      <c r="BM6" s="13" t="s">
        <v>6</v>
      </c>
      <c r="BN6" s="12" t="s">
        <v>143</v>
      </c>
      <c r="BO6" s="13" t="s">
        <v>6</v>
      </c>
      <c r="BP6" s="12" t="s">
        <v>144</v>
      </c>
      <c r="BQ6" s="13" t="s">
        <v>6</v>
      </c>
      <c r="BR6" s="12" t="s">
        <v>145</v>
      </c>
      <c r="BS6" s="13" t="s">
        <v>6</v>
      </c>
      <c r="BT6" s="12" t="s">
        <v>146</v>
      </c>
      <c r="BU6" s="13" t="s">
        <v>6</v>
      </c>
      <c r="BV6" s="12" t="s">
        <v>147</v>
      </c>
      <c r="BW6" s="13" t="s">
        <v>6</v>
      </c>
    </row>
    <row r="7" spans="1:7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25"/>
      <c r="BF7" s="103"/>
      <c r="BG7" s="35"/>
      <c r="BH7" s="36"/>
      <c r="BI7" s="35"/>
      <c r="BJ7" s="36"/>
      <c r="BK7" s="35"/>
      <c r="BL7" s="36"/>
      <c r="BM7" s="35"/>
      <c r="BN7" s="36"/>
      <c r="BO7" s="35"/>
      <c r="BP7" s="36"/>
      <c r="BQ7" s="35"/>
      <c r="BR7" s="36"/>
      <c r="BS7" s="35"/>
      <c r="BT7" s="36"/>
      <c r="BU7" s="35"/>
      <c r="BV7" s="36"/>
      <c r="BW7" s="35"/>
    </row>
    <row r="8" spans="1:75">
      <c r="A8" s="87" t="s">
        <v>51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105"/>
      <c r="BF8" s="86"/>
      <c r="BG8" s="11"/>
      <c r="BH8" s="10"/>
      <c r="BI8" s="11"/>
      <c r="BJ8" s="10"/>
      <c r="BK8" s="11"/>
      <c r="BL8" s="10"/>
      <c r="BM8" s="11"/>
      <c r="BN8" s="10"/>
      <c r="BO8" s="11"/>
      <c r="BP8" s="10"/>
      <c r="BQ8" s="11"/>
      <c r="BR8" s="10"/>
      <c r="BS8" s="11"/>
      <c r="BT8" s="10"/>
      <c r="BU8" s="11"/>
      <c r="BV8" s="10"/>
      <c r="BW8" s="11"/>
    </row>
    <row r="9" spans="1:75">
      <c r="A9" s="89" t="s">
        <v>51</v>
      </c>
      <c r="B9" s="38">
        <f>B11+B20</f>
        <v>241786.48539867246</v>
      </c>
      <c r="C9" s="92">
        <f>IF(B9=0,0,B9/B9)</f>
        <v>1</v>
      </c>
      <c r="D9" s="38">
        <f>D11+D20</f>
        <v>245507.37490313404</v>
      </c>
      <c r="E9" s="92">
        <f>IF(D9=0,0,D9/D9)</f>
        <v>1</v>
      </c>
      <c r="F9" s="38">
        <f>F11+F20</f>
        <v>263051.09866718837</v>
      </c>
      <c r="G9" s="92">
        <f>IF(F9=0,0,F9/F9)</f>
        <v>1</v>
      </c>
      <c r="H9" s="38">
        <f>H11+H20</f>
        <v>256094</v>
      </c>
      <c r="I9" s="92">
        <f>IF(H9=0,0,H9/H9)</f>
        <v>1</v>
      </c>
      <c r="J9" s="38">
        <f>J11+J20</f>
        <v>276663.98966573342</v>
      </c>
      <c r="K9" s="92">
        <f>IF(J9=0,0,J9/J9)</f>
        <v>1</v>
      </c>
      <c r="L9" s="38">
        <f>L11+L20</f>
        <v>287850.01888459816</v>
      </c>
      <c r="M9" s="92">
        <f>IF(L9=0,0,L9/L9)</f>
        <v>1</v>
      </c>
      <c r="N9" s="38">
        <f>N11+N20</f>
        <v>291327.80324925215</v>
      </c>
      <c r="O9" s="92">
        <f>IF(N9=0,0,N9/N9)</f>
        <v>1</v>
      </c>
      <c r="P9" s="38">
        <f>P11+P20</f>
        <v>298105</v>
      </c>
      <c r="Q9" s="92">
        <f>IF(P9=0,0,P9/P9)</f>
        <v>1</v>
      </c>
      <c r="R9" s="38">
        <f>R11+R20</f>
        <v>310553</v>
      </c>
      <c r="S9" s="92">
        <f>IF(R9=0,0,R9/R9)</f>
        <v>1</v>
      </c>
      <c r="T9" s="38">
        <f>T11+T20</f>
        <v>311907</v>
      </c>
      <c r="U9" s="92">
        <f>IF(T9=0,0,T9/T9)</f>
        <v>1</v>
      </c>
      <c r="V9" s="38">
        <f>V11+V20</f>
        <v>336932</v>
      </c>
      <c r="W9" s="92">
        <f>IF(V9=0,0,V9/V9)</f>
        <v>1</v>
      </c>
      <c r="X9" s="38">
        <f>X11+X20</f>
        <v>315724</v>
      </c>
      <c r="Y9" s="92">
        <f>IF(X9=0,0,X9/X9)</f>
        <v>1</v>
      </c>
      <c r="Z9" s="38">
        <f>Z11+Z20</f>
        <v>377221</v>
      </c>
      <c r="AA9" s="92">
        <f>IF(Z9=0,0,Z9/Z9)</f>
        <v>1</v>
      </c>
      <c r="AB9" s="38">
        <f>AB11+AB20</f>
        <v>423049</v>
      </c>
      <c r="AC9" s="92">
        <f>IF(AB9=0,0,AB9/AB9)</f>
        <v>1</v>
      </c>
      <c r="AD9" s="38">
        <f>AD11+AD20</f>
        <v>354020</v>
      </c>
      <c r="AE9" s="92">
        <f>IF(AD9=0,0,AD9/AD9)</f>
        <v>1</v>
      </c>
      <c r="AF9" s="38">
        <f>AF11+AF20</f>
        <v>365970</v>
      </c>
      <c r="AG9" s="92">
        <f>IF(AF9=0,0,AF9/AF9)</f>
        <v>1</v>
      </c>
      <c r="AH9" s="38">
        <f>AH11+AH20</f>
        <v>391259</v>
      </c>
      <c r="AI9" s="92">
        <f>IF(AH9=0,0,AH9/AH9)</f>
        <v>1</v>
      </c>
      <c r="AJ9" s="38">
        <f>AJ11+AJ20</f>
        <v>587343</v>
      </c>
      <c r="AK9" s="92">
        <f>IF(AJ9=0,0,AJ9/AJ9)</f>
        <v>1</v>
      </c>
      <c r="AL9" s="38">
        <f>AL11+AL20</f>
        <v>638616</v>
      </c>
      <c r="AM9" s="92">
        <f>IF(AL9=0,0,AL9/AL9)</f>
        <v>1</v>
      </c>
      <c r="AN9" s="38">
        <f>AN11+AN20</f>
        <v>594155</v>
      </c>
      <c r="AO9" s="92">
        <f>IF(AN9=0,0,AN9/AN9)</f>
        <v>1</v>
      </c>
      <c r="AP9" s="38">
        <f>AP11+AP20</f>
        <v>631526</v>
      </c>
      <c r="AQ9" s="92">
        <f>IF(AP9=0,0,AP9/AP9)</f>
        <v>1</v>
      </c>
      <c r="AR9" s="38">
        <f>AR11+AR20</f>
        <v>718195</v>
      </c>
      <c r="AS9" s="92">
        <f>IF(AR9=0,0,AR9/AR9)</f>
        <v>1</v>
      </c>
      <c r="AT9" s="38">
        <f>AT11+AT20</f>
        <v>746331</v>
      </c>
      <c r="AU9" s="92">
        <f>IF(AT9=0,0,AT9/AT9)</f>
        <v>1</v>
      </c>
      <c r="AV9" s="38">
        <f>AV18+AV20</f>
        <v>738444</v>
      </c>
      <c r="AW9" s="92">
        <f>IF(AV9=0,0,AV9/AV9)</f>
        <v>1</v>
      </c>
      <c r="AX9" s="38">
        <f>AX18+AX20</f>
        <v>800081</v>
      </c>
      <c r="AY9" s="92">
        <f>IF(AX9=0,0,AX9/AX9)</f>
        <v>1</v>
      </c>
      <c r="AZ9" s="38">
        <f>AZ18+AZ20</f>
        <v>1206541</v>
      </c>
      <c r="BA9" s="92">
        <f>IF(AZ9=0,0,AZ9/AZ9)</f>
        <v>1</v>
      </c>
      <c r="BB9" s="38">
        <f>BB18+BB20</f>
        <v>1259259</v>
      </c>
      <c r="BC9" s="92">
        <f>IF(BB9=0,0,BB9/BB9)</f>
        <v>1</v>
      </c>
      <c r="BD9" s="38">
        <f>BD18+BD20</f>
        <v>1273200</v>
      </c>
      <c r="BE9" s="27">
        <f>IF(BD9=0,0,BD9/BD9)</f>
        <v>1</v>
      </c>
      <c r="BF9" s="38">
        <f>BF11+BF20</f>
        <v>1428402</v>
      </c>
      <c r="BG9" s="15">
        <f>IF(BF9=0,0,BF9/BF9)</f>
        <v>1</v>
      </c>
      <c r="BH9" s="38">
        <f>BH11+BH20</f>
        <v>2314718</v>
      </c>
      <c r="BI9" s="15">
        <f>IF(BH9=0,0,BH9/BH9)</f>
        <v>1</v>
      </c>
      <c r="BJ9" s="38">
        <f>BJ11+BJ20</f>
        <v>2372649</v>
      </c>
      <c r="BK9" s="15">
        <f>IF(BJ9=0,0,BJ9/BJ9)</f>
        <v>1</v>
      </c>
      <c r="BL9" s="38">
        <f>BL11+BL20</f>
        <v>2328047</v>
      </c>
      <c r="BM9" s="15">
        <f>IF(BL9=0,0,BL9/BL9)</f>
        <v>1</v>
      </c>
      <c r="BN9" s="198">
        <f>BN11+BN20</f>
        <v>2297176</v>
      </c>
      <c r="BO9" s="15">
        <f>IF(BN9=0,0,BN9/BN9)</f>
        <v>1</v>
      </c>
      <c r="BP9" s="198">
        <v>2383926</v>
      </c>
      <c r="BQ9" s="15">
        <f>IF(BP9=0,0,BP9/BP9)</f>
        <v>1</v>
      </c>
      <c r="BR9" s="198">
        <f>BR11+BR20</f>
        <v>2440588</v>
      </c>
      <c r="BS9" s="212">
        <f>IF(BR9=0,0,BR9/$BR$9)</f>
        <v>1</v>
      </c>
      <c r="BT9" s="198">
        <v>2499048</v>
      </c>
      <c r="BU9" s="212">
        <v>1</v>
      </c>
      <c r="BV9" s="198">
        <v>2505597</v>
      </c>
      <c r="BW9" s="212">
        <v>1</v>
      </c>
    </row>
    <row r="10" spans="1:75" hidden="1">
      <c r="A10" s="89"/>
      <c r="B10" s="37"/>
      <c r="C10" s="27"/>
      <c r="D10" s="37"/>
      <c r="E10" s="27"/>
      <c r="F10" s="37"/>
      <c r="G10" s="27"/>
      <c r="H10" s="37"/>
      <c r="I10" s="27"/>
      <c r="J10" s="37"/>
      <c r="K10" s="27"/>
      <c r="L10" s="37"/>
      <c r="M10" s="27"/>
      <c r="N10" s="37"/>
      <c r="O10" s="27"/>
      <c r="P10" s="37"/>
      <c r="Q10" s="27"/>
      <c r="R10" s="37"/>
      <c r="S10" s="27"/>
      <c r="T10" s="37"/>
      <c r="U10" s="27"/>
      <c r="V10" s="37"/>
      <c r="W10" s="27"/>
      <c r="X10" s="37"/>
      <c r="Y10" s="27"/>
      <c r="Z10" s="37"/>
      <c r="AA10" s="27"/>
      <c r="AB10" s="37"/>
      <c r="AC10" s="27"/>
      <c r="AD10" s="37"/>
      <c r="AE10" s="27"/>
      <c r="AF10" s="37"/>
      <c r="AG10" s="27"/>
      <c r="AH10" s="37"/>
      <c r="AI10" s="27"/>
      <c r="AJ10" s="37"/>
      <c r="AK10" s="27"/>
      <c r="AL10" s="37"/>
      <c r="AM10" s="27"/>
      <c r="AN10" s="37"/>
      <c r="AO10" s="27"/>
      <c r="AP10" s="37"/>
      <c r="AQ10" s="27"/>
      <c r="AR10" s="37"/>
      <c r="AS10" s="27"/>
      <c r="AT10" s="37"/>
      <c r="AU10" s="27"/>
      <c r="AV10" s="37"/>
      <c r="AW10" s="90"/>
      <c r="AX10" s="37"/>
      <c r="AY10" s="90"/>
      <c r="AZ10" s="37"/>
      <c r="BA10" s="90"/>
      <c r="BB10" s="37"/>
      <c r="BC10" s="90"/>
      <c r="BD10" s="26"/>
      <c r="BE10" s="27"/>
      <c r="BF10" s="26"/>
      <c r="BG10" s="15"/>
      <c r="BH10" s="26"/>
      <c r="BI10" s="15"/>
      <c r="BJ10" s="14"/>
      <c r="BK10" s="15"/>
      <c r="BL10" s="14"/>
      <c r="BM10" s="15"/>
      <c r="BN10" s="199"/>
      <c r="BO10" s="15"/>
      <c r="BP10" s="199"/>
      <c r="BQ10" s="15"/>
      <c r="BR10" s="199"/>
      <c r="BS10" s="212">
        <f t="shared" ref="BS10:BS18" si="0">IF(BR10=0,0,BR10/$BR$9)</f>
        <v>0</v>
      </c>
      <c r="BT10" s="199">
        <v>0</v>
      </c>
      <c r="BU10" s="212">
        <v>0</v>
      </c>
      <c r="BV10" s="199">
        <v>0</v>
      </c>
      <c r="BW10" s="212"/>
    </row>
    <row r="11" spans="1:75" hidden="1">
      <c r="A11" s="91" t="s">
        <v>32</v>
      </c>
      <c r="B11" s="38">
        <f>SUM(B13:B17)</f>
        <v>158144.21227276357</v>
      </c>
      <c r="C11" s="27">
        <f>IF(B11=0,0,B11/B9)</f>
        <v>0.65406555710508651</v>
      </c>
      <c r="D11" s="38">
        <f>SUM(D13:D17)</f>
        <v>158880.81471836843</v>
      </c>
      <c r="E11" s="27">
        <f>IF(D11=0,0,D11/D9)</f>
        <v>0.64715292068539909</v>
      </c>
      <c r="F11" s="38">
        <f>SUM(F13:F17)</f>
        <v>173593.61262975444</v>
      </c>
      <c r="G11" s="27">
        <f>IF(F11=0,0,F11/F9)</f>
        <v>0.65992354150698551</v>
      </c>
      <c r="H11" s="38">
        <f>SUM(H13:H17)</f>
        <v>165717</v>
      </c>
      <c r="I11" s="27">
        <f>IF(H11=0,0,H11/H9)</f>
        <v>0.64709442626535574</v>
      </c>
      <c r="J11" s="38">
        <f>SUM(J13:J17)</f>
        <v>185005.01877732962</v>
      </c>
      <c r="K11" s="27">
        <f>IF(J11=0,0,J11/J9)</f>
        <v>0.66869930922652221</v>
      </c>
      <c r="L11" s="38">
        <f>SUM(L13:L17)</f>
        <v>195636.81586177126</v>
      </c>
      <c r="M11" s="27">
        <f>IF(L11=0,0,L11/L9)</f>
        <v>0.67964843851618417</v>
      </c>
      <c r="N11" s="38">
        <f>SUM(N13:N17)</f>
        <v>198958.48</v>
      </c>
      <c r="O11" s="27">
        <f>IF(N11=0,0,N11/N9)</f>
        <v>0.68293680788776812</v>
      </c>
      <c r="P11" s="38">
        <f>SUM(P13:P17)</f>
        <v>194139</v>
      </c>
      <c r="Q11" s="27">
        <f>IF(P11=0,0,P11/P9)</f>
        <v>0.65124368930410426</v>
      </c>
      <c r="R11" s="38">
        <f>SUM(R13:R17)</f>
        <v>205458</v>
      </c>
      <c r="S11" s="27">
        <f>IF(R11=0,0,R11/R9)</f>
        <v>0.66158755510331568</v>
      </c>
      <c r="T11" s="38">
        <f>SUM(T13:T17)</f>
        <v>215112</v>
      </c>
      <c r="U11" s="27">
        <f>IF(T11=0,0,T11/T9)</f>
        <v>0.68966711231232392</v>
      </c>
      <c r="V11" s="38">
        <f>SUM(V13:V17)</f>
        <v>242499</v>
      </c>
      <c r="W11" s="27">
        <f>IF(V11=0,0,V11/V9)</f>
        <v>0.71972682915246988</v>
      </c>
      <c r="X11" s="38">
        <f>SUM(X13:X17)</f>
        <v>222022</v>
      </c>
      <c r="Y11" s="27">
        <f>IF(X11=0,0,X11/X9)</f>
        <v>0.70321546667342361</v>
      </c>
      <c r="Z11" s="38">
        <f>SUM(Z13:Z17)</f>
        <v>282031</v>
      </c>
      <c r="AA11" s="27">
        <f>IF(Z11=0,0,Z11/Z9)</f>
        <v>0.74765455793818481</v>
      </c>
      <c r="AB11" s="38">
        <f>SUM(AB13:AB17)</f>
        <v>308238</v>
      </c>
      <c r="AC11" s="27">
        <f>IF(AB11=0,0,AB11/AB9)</f>
        <v>0.72861063375637336</v>
      </c>
      <c r="AD11" s="38">
        <f>SUM(AD13:AD17)</f>
        <v>237561</v>
      </c>
      <c r="AE11" s="27">
        <f>IF(AD11=0,0,AD11/AD9)</f>
        <v>0.67103835941472234</v>
      </c>
      <c r="AF11" s="38">
        <f>SUM(AF13:AF17)</f>
        <v>246332</v>
      </c>
      <c r="AG11" s="27">
        <f>IF(AF11=0,0,AF11/AF9)</f>
        <v>0.67309342295816599</v>
      </c>
      <c r="AH11" s="38">
        <f>SUM(AH13:AH17)</f>
        <v>268878</v>
      </c>
      <c r="AI11" s="27">
        <f>IF(AH11=0,0,AH11/AH9)</f>
        <v>0.68721230693734836</v>
      </c>
      <c r="AJ11" s="38">
        <f>SUM(AJ13:AJ17)</f>
        <v>447285</v>
      </c>
      <c r="AK11" s="27">
        <f>IF(AJ11=0,0,AJ11/AJ9)</f>
        <v>0.7615396795398941</v>
      </c>
      <c r="AL11" s="38">
        <f>SUM(AL13:AL17)</f>
        <v>481817</v>
      </c>
      <c r="AM11" s="27">
        <f>IF(AL11=0,0,AL11/AL9)</f>
        <v>0.75447060518370979</v>
      </c>
      <c r="AN11" s="38">
        <f>SUM(AN13:AN17)</f>
        <v>429686</v>
      </c>
      <c r="AO11" s="27">
        <f>IF(AN11=0,0,AN11/AN9)</f>
        <v>0.7231883936009964</v>
      </c>
      <c r="AP11" s="38">
        <f>SUM(AP13:AP17)</f>
        <v>445348</v>
      </c>
      <c r="AQ11" s="27">
        <f>IF(AP11=0,0,AP11/AP9)</f>
        <v>0.70519345205106365</v>
      </c>
      <c r="AR11" s="38">
        <f>SUM(AR13:AR17)</f>
        <v>531019</v>
      </c>
      <c r="AS11" s="27">
        <f>IF(AR11=0,0,AR11/AR9)</f>
        <v>0.73937997340555139</v>
      </c>
      <c r="AT11" s="38">
        <f>SUM(AT13:AT17)</f>
        <v>545998</v>
      </c>
      <c r="AU11" s="27">
        <f>IF(AT11=0,0,AT11/AT9)</f>
        <v>0.73157620412390745</v>
      </c>
      <c r="AV11" s="38"/>
      <c r="AW11" s="92"/>
      <c r="AX11" s="38"/>
      <c r="AY11" s="92"/>
      <c r="AZ11" s="38"/>
      <c r="BA11" s="92"/>
      <c r="BB11" s="38"/>
      <c r="BC11" s="92"/>
      <c r="BD11" s="26"/>
      <c r="BE11" s="27">
        <f>IF(BD11=0,0,BD11/BD9)</f>
        <v>0</v>
      </c>
      <c r="BF11" s="110">
        <f>SUM(BF13:BF17)</f>
        <v>911683</v>
      </c>
      <c r="BG11" s="15">
        <f>IF(BF11=0,0,BF11/BF9)</f>
        <v>0.63825379690031236</v>
      </c>
      <c r="BH11" s="110">
        <f>SUM(BH13:BH17)</f>
        <v>1767160</v>
      </c>
      <c r="BI11" s="15">
        <f>IF(BH11=0,0,BH11/BH9)</f>
        <v>0.7634450503257848</v>
      </c>
      <c r="BJ11" s="14">
        <f>SUM(BJ13:BJ17)</f>
        <v>1765421</v>
      </c>
      <c r="BK11" s="15">
        <f>IF(BJ11=0,0,BJ11/BJ9)</f>
        <v>0.7440717105648581</v>
      </c>
      <c r="BL11" s="14">
        <f>SUM(BL13:BL17)</f>
        <v>1696474</v>
      </c>
      <c r="BM11" s="15">
        <f>IF(BL11=0,0,BL11/BL9)</f>
        <v>0.72871123306359364</v>
      </c>
      <c r="BN11" s="199">
        <f>SUM(BN13:BN17)</f>
        <v>1640754</v>
      </c>
      <c r="BO11" s="15">
        <f>IF(BN11=0,0,BN11/BN9)</f>
        <v>0.71424827701490878</v>
      </c>
      <c r="BP11" s="199">
        <v>1694704</v>
      </c>
      <c r="BQ11" s="15">
        <f>IF(BP11=0,0,BP11/BP9)</f>
        <v>0.71088783796141319</v>
      </c>
      <c r="BR11" s="199">
        <f>SUM(BR13:BR17)</f>
        <v>1713234</v>
      </c>
      <c r="BS11" s="212">
        <f t="shared" si="0"/>
        <v>0.70197591727895081</v>
      </c>
      <c r="BT11" s="199">
        <v>1677861</v>
      </c>
      <c r="BU11" s="212">
        <v>0.67140006914633088</v>
      </c>
      <c r="BV11" s="199">
        <v>1632956</v>
      </c>
      <c r="BW11" s="212">
        <v>0.65172332182709347</v>
      </c>
    </row>
    <row r="12" spans="1:75" ht="9" hidden="1" customHeight="1">
      <c r="A12" s="91"/>
      <c r="B12" s="38"/>
      <c r="C12" s="27"/>
      <c r="D12" s="38"/>
      <c r="E12" s="27"/>
      <c r="F12" s="38"/>
      <c r="G12" s="27"/>
      <c r="H12" s="38"/>
      <c r="I12" s="27"/>
      <c r="J12" s="38"/>
      <c r="K12" s="27"/>
      <c r="L12" s="38"/>
      <c r="M12" s="27"/>
      <c r="N12" s="38"/>
      <c r="O12" s="27"/>
      <c r="P12" s="38"/>
      <c r="Q12" s="27"/>
      <c r="R12" s="38"/>
      <c r="S12" s="27"/>
      <c r="T12" s="38"/>
      <c r="U12" s="27"/>
      <c r="V12" s="38"/>
      <c r="W12" s="27"/>
      <c r="X12" s="38"/>
      <c r="Y12" s="27"/>
      <c r="Z12" s="38"/>
      <c r="AA12" s="27"/>
      <c r="AB12" s="38"/>
      <c r="AC12" s="27"/>
      <c r="AD12" s="38"/>
      <c r="AE12" s="27"/>
      <c r="AF12" s="38"/>
      <c r="AG12" s="27"/>
      <c r="AH12" s="38"/>
      <c r="AI12" s="27"/>
      <c r="AJ12" s="38"/>
      <c r="AK12" s="27"/>
      <c r="AL12" s="38"/>
      <c r="AM12" s="27"/>
      <c r="AN12" s="38"/>
      <c r="AO12" s="27"/>
      <c r="AP12" s="38"/>
      <c r="AQ12" s="27"/>
      <c r="AR12" s="38"/>
      <c r="AS12" s="27"/>
      <c r="AT12" s="38"/>
      <c r="AU12" s="27"/>
      <c r="AV12" s="38"/>
      <c r="AW12" s="92"/>
      <c r="AX12" s="38"/>
      <c r="AY12" s="92"/>
      <c r="AZ12" s="38"/>
      <c r="BA12" s="92"/>
      <c r="BB12" s="38"/>
      <c r="BC12" s="92"/>
      <c r="BD12" s="26"/>
      <c r="BE12" s="27"/>
      <c r="BF12" s="26"/>
      <c r="BG12" s="15"/>
      <c r="BH12" s="26"/>
      <c r="BI12" s="15"/>
      <c r="BJ12" s="14"/>
      <c r="BK12" s="15"/>
      <c r="BL12" s="14"/>
      <c r="BM12" s="15"/>
      <c r="BN12" s="199"/>
      <c r="BO12" s="15"/>
      <c r="BP12" s="199"/>
      <c r="BQ12" s="15"/>
      <c r="BR12" s="199"/>
      <c r="BS12" s="212">
        <f t="shared" si="0"/>
        <v>0</v>
      </c>
      <c r="BT12" s="199">
        <v>0</v>
      </c>
      <c r="BU12" s="212">
        <v>0</v>
      </c>
      <c r="BV12" s="199">
        <v>0</v>
      </c>
      <c r="BW12" s="212"/>
    </row>
    <row r="13" spans="1:75">
      <c r="A13" s="93" t="s">
        <v>52</v>
      </c>
      <c r="B13" s="37">
        <v>13487.533634969801</v>
      </c>
      <c r="C13" s="90">
        <f>IF(B13=0,0,B13/B9)</f>
        <v>5.5782826789225727E-2</v>
      </c>
      <c r="D13" s="37">
        <v>6680.60470837512</v>
      </c>
      <c r="E13" s="90">
        <f>IF(D13=0,0,D13/D9)</f>
        <v>2.7211421697661751E-2</v>
      </c>
      <c r="F13" s="37">
        <v>7787.73313179255</v>
      </c>
      <c r="G13" s="90">
        <f>IF(F13=0,0,F13/F9)</f>
        <v>2.9605400514390444E-2</v>
      </c>
      <c r="H13" s="37">
        <v>12277</v>
      </c>
      <c r="I13" s="90">
        <f>IF(H13=0,0,H13/H9)</f>
        <v>4.7939428491100923E-2</v>
      </c>
      <c r="J13" s="37">
        <v>10559.419334962357</v>
      </c>
      <c r="K13" s="90">
        <f>IF(J13=0,0,J13/J9)</f>
        <v>3.8166945209314344E-2</v>
      </c>
      <c r="L13" s="37">
        <v>5128.1082631283916</v>
      </c>
      <c r="M13" s="90">
        <f>IF(L13=0,0,L13/L9)</f>
        <v>1.7815209055741976E-2</v>
      </c>
      <c r="N13" s="37">
        <v>7907.49</v>
      </c>
      <c r="O13" s="90">
        <f>IF(N13=0,0,N13/N9)</f>
        <v>2.714292941423983E-2</v>
      </c>
      <c r="P13" s="37">
        <v>10044</v>
      </c>
      <c r="Q13" s="90">
        <f>IF(P13=0,0,P13/P9)</f>
        <v>3.369282635313061E-2</v>
      </c>
      <c r="R13" s="37">
        <v>8568</v>
      </c>
      <c r="S13" s="90">
        <f>IF(R13=0,0,R13/R9)</f>
        <v>2.7589493580805854E-2</v>
      </c>
      <c r="T13" s="37">
        <v>7376</v>
      </c>
      <c r="U13" s="90">
        <f>IF(T13=0,0,T13/T9)</f>
        <v>2.3648074586335031E-2</v>
      </c>
      <c r="V13" s="37">
        <v>9960</v>
      </c>
      <c r="W13" s="90">
        <f>IF(V13=0,0,V13/V9)</f>
        <v>2.9560860945235242E-2</v>
      </c>
      <c r="X13" s="37">
        <v>10199</v>
      </c>
      <c r="Y13" s="90">
        <f>IF(X13=0,0,X13/X9)</f>
        <v>3.2303530932079917E-2</v>
      </c>
      <c r="Z13" s="37">
        <v>8512</v>
      </c>
      <c r="AA13" s="90">
        <f>IF(Z13=0,0,Z13/Z9)</f>
        <v>2.256502156560743E-2</v>
      </c>
      <c r="AB13" s="37">
        <v>14097</v>
      </c>
      <c r="AC13" s="90">
        <f>IF(AB13=0,0,AB13/AB9)</f>
        <v>3.3322381095334107E-2</v>
      </c>
      <c r="AD13" s="37">
        <v>10372</v>
      </c>
      <c r="AE13" s="90">
        <f>IF(AD13=0,0,AD13/AD9)</f>
        <v>2.9297779786452743E-2</v>
      </c>
      <c r="AF13" s="37">
        <v>13175</v>
      </c>
      <c r="AG13" s="90">
        <f>IF(AF13=0,0,AF13/AF9)</f>
        <v>3.6000218597152772E-2</v>
      </c>
      <c r="AH13" s="37">
        <v>24514</v>
      </c>
      <c r="AI13" s="90">
        <f>IF(AH13=0,0,AH13/AH9)</f>
        <v>6.2654149808694493E-2</v>
      </c>
      <c r="AJ13" s="37">
        <v>178897</v>
      </c>
      <c r="AK13" s="90">
        <f>IF(AJ13=0,0,AJ13/AJ9)</f>
        <v>0.3045869279109481</v>
      </c>
      <c r="AL13" s="37">
        <v>143831</v>
      </c>
      <c r="AM13" s="90">
        <f>IF(AL13=0,0,AL13/AL9)</f>
        <v>0.22522298219900536</v>
      </c>
      <c r="AN13" s="37">
        <v>112944</v>
      </c>
      <c r="AO13" s="90">
        <f>IF(AN13=0,0,AN13/AN9)</f>
        <v>0.1900918110594037</v>
      </c>
      <c r="AP13" s="37">
        <v>114183</v>
      </c>
      <c r="AQ13" s="90">
        <f>IF(AP13=0,0,AP13/AP9)</f>
        <v>0.1808049074780769</v>
      </c>
      <c r="AR13" s="37">
        <v>70835</v>
      </c>
      <c r="AS13" s="90">
        <f>IF(AR13=0,0,AR13/AR9)</f>
        <v>9.8629202375399433E-2</v>
      </c>
      <c r="AT13" s="37">
        <v>153244</v>
      </c>
      <c r="AU13" s="90">
        <f>IF(AT13=0,0,AT13/AT9)</f>
        <v>0.20532980674794427</v>
      </c>
      <c r="AV13" s="37">
        <v>159064</v>
      </c>
      <c r="AW13" s="90">
        <f>IF(AV13=0,0,AV13/AV9)</f>
        <v>0.21540428251837648</v>
      </c>
      <c r="AX13" s="37">
        <v>130119</v>
      </c>
      <c r="AY13" s="90">
        <f>IF(AX13=0,0,AX13/AX9)</f>
        <v>0.16263228348129752</v>
      </c>
      <c r="AZ13" s="37">
        <v>287673</v>
      </c>
      <c r="BA13" s="90">
        <f>IF(AZ13=0,0,AZ13/AZ9)</f>
        <v>0.23842786942176022</v>
      </c>
      <c r="BB13" s="37">
        <v>242226</v>
      </c>
      <c r="BC13" s="90">
        <f>IF(BB13=0,0,BB13/BB9)</f>
        <v>0.19235598077917251</v>
      </c>
      <c r="BD13" s="37">
        <v>214349</v>
      </c>
      <c r="BE13" s="29">
        <f>IF(BD13=0,0,BD13/BD9)</f>
        <v>0.1683545397423814</v>
      </c>
      <c r="BF13" s="37">
        <v>236026</v>
      </c>
      <c r="BG13" s="17">
        <f>IF(BF13=0,0,BF13/BF9)</f>
        <v>0.16523779720274825</v>
      </c>
      <c r="BH13" s="37">
        <f>125134+874258</f>
        <v>999392</v>
      </c>
      <c r="BI13" s="17">
        <f>IF(BH13=0,0,BH13/BH9)</f>
        <v>0.43175540173792226</v>
      </c>
      <c r="BJ13" s="37">
        <v>1004921</v>
      </c>
      <c r="BK13" s="17">
        <f>IF(BJ13=0,0,BJ13/BJ9)</f>
        <v>0.42354389545187676</v>
      </c>
      <c r="BL13" s="37">
        <v>922822</v>
      </c>
      <c r="BM13" s="17">
        <f>IF(BL13=0,0,BL13/BL9)</f>
        <v>0.39639319996546463</v>
      </c>
      <c r="BN13" s="200">
        <v>819309</v>
      </c>
      <c r="BO13" s="17">
        <f>IF(BN13=0,0,BN13/BN9)</f>
        <v>0.3566592198421018</v>
      </c>
      <c r="BP13" s="200">
        <v>798948</v>
      </c>
      <c r="BQ13" s="17">
        <f>IF(BP13=0,0,BP13/BP9)</f>
        <v>0.33513959745394784</v>
      </c>
      <c r="BR13" s="200">
        <v>763533</v>
      </c>
      <c r="BS13" s="213">
        <f t="shared" si="0"/>
        <v>0.31284796942376181</v>
      </c>
      <c r="BT13" s="200">
        <v>643647</v>
      </c>
      <c r="BU13" s="213">
        <v>0.25755687765901253</v>
      </c>
      <c r="BV13" s="200">
        <v>621381</v>
      </c>
      <c r="BW13" s="213">
        <v>0.24799718390467421</v>
      </c>
    </row>
    <row r="14" spans="1:75">
      <c r="A14" s="93" t="s">
        <v>53</v>
      </c>
      <c r="B14" s="37">
        <v>82245.059165527826</v>
      </c>
      <c r="C14" s="90">
        <f>IF(B14=0,0,B14/B9)</f>
        <v>0.34015573298034879</v>
      </c>
      <c r="D14" s="37">
        <v>73828.070323386972</v>
      </c>
      <c r="E14" s="90">
        <f>IF(D14=0,0,D14/D9)</f>
        <v>0.30071630374654179</v>
      </c>
      <c r="F14" s="37">
        <v>75994.783109943994</v>
      </c>
      <c r="G14" s="90">
        <f>IF(F14=0,0,F14/F9)</f>
        <v>0.28889741763098437</v>
      </c>
      <c r="H14" s="37">
        <v>66667</v>
      </c>
      <c r="I14" s="90">
        <f>IF(H14=0,0,H14/H9)</f>
        <v>0.26032238162549687</v>
      </c>
      <c r="J14" s="37">
        <v>95572.823839007309</v>
      </c>
      <c r="K14" s="90">
        <f>IF(J14=0,0,J14/J9)</f>
        <v>0.34544728410256353</v>
      </c>
      <c r="L14" s="37">
        <v>99034.02522225627</v>
      </c>
      <c r="M14" s="90">
        <f>IF(L14=0,0,L14/L9)</f>
        <v>0.34404731188140014</v>
      </c>
      <c r="N14" s="37">
        <v>93437.67</v>
      </c>
      <c r="O14" s="90">
        <f>IF(N14=0,0,N14/N9)</f>
        <v>0.32073035583238607</v>
      </c>
      <c r="P14" s="37">
        <v>84875</v>
      </c>
      <c r="Q14" s="90">
        <f>IF(P14=0,0,P14/P9)</f>
        <v>0.28471511715670655</v>
      </c>
      <c r="R14" s="37">
        <v>76765</v>
      </c>
      <c r="S14" s="90">
        <f>IF(R14=0,0,R14/R9)</f>
        <v>0.24718808061747916</v>
      </c>
      <c r="T14" s="37">
        <v>85490</v>
      </c>
      <c r="U14" s="90">
        <f>IF(T14=0,0,T14/T9)</f>
        <v>0.27408810959677082</v>
      </c>
      <c r="V14" s="37">
        <v>109862</v>
      </c>
      <c r="W14" s="90">
        <f>IF(V14=0,0,V14/V9)</f>
        <v>0.32606579369130861</v>
      </c>
      <c r="X14" s="37">
        <v>98721</v>
      </c>
      <c r="Y14" s="90">
        <f>IF(X14=0,0,X14/X9)</f>
        <v>0.31268132926226705</v>
      </c>
      <c r="Z14" s="37">
        <v>133276</v>
      </c>
      <c r="AA14" s="90">
        <f>IF(Z14=0,0,Z14/Z9)</f>
        <v>0.3533101285453355</v>
      </c>
      <c r="AB14" s="37">
        <v>154871</v>
      </c>
      <c r="AC14" s="90">
        <f>IF(AB14=0,0,AB14/AB9)</f>
        <v>0.36608288874338435</v>
      </c>
      <c r="AD14" s="37">
        <v>107044</v>
      </c>
      <c r="AE14" s="90">
        <f>IF(AD14=0,0,AD14/AD9)</f>
        <v>0.30236709790407323</v>
      </c>
      <c r="AF14" s="37">
        <v>104111</v>
      </c>
      <c r="AG14" s="90">
        <f>IF(AF14=0,0,AF14/AF9)</f>
        <v>0.28447960215318197</v>
      </c>
      <c r="AH14" s="37">
        <v>117109</v>
      </c>
      <c r="AI14" s="90">
        <f>IF(AH14=0,0,AH14/AH9)</f>
        <v>0.29931324263467424</v>
      </c>
      <c r="AJ14" s="37">
        <v>133382</v>
      </c>
      <c r="AK14" s="90">
        <f>IF(AJ14=0,0,AJ14/AJ9)</f>
        <v>0.22709387870460701</v>
      </c>
      <c r="AL14" s="37">
        <v>140038</v>
      </c>
      <c r="AM14" s="90">
        <f>IF(AL14=0,0,AL14/AL9)</f>
        <v>0.21928357573252158</v>
      </c>
      <c r="AN14" s="37">
        <v>162774</v>
      </c>
      <c r="AO14" s="90">
        <f>IF(AN14=0,0,AN14/AN9)</f>
        <v>0.27395881546061213</v>
      </c>
      <c r="AP14" s="37">
        <v>154678</v>
      </c>
      <c r="AQ14" s="90">
        <f>IF(AP14=0,0,AP14/AP9)</f>
        <v>0.24492736641088411</v>
      </c>
      <c r="AR14" s="37">
        <v>252099</v>
      </c>
      <c r="AS14" s="90">
        <f>IF(AR14=0,0,AR14/AR9)</f>
        <v>0.35101748132470989</v>
      </c>
      <c r="AT14" s="37">
        <v>194521</v>
      </c>
      <c r="AU14" s="90">
        <f>IF(AT14=0,0,AT14/AT9)</f>
        <v>0.2606363664379478</v>
      </c>
      <c r="AV14" s="37">
        <v>140816</v>
      </c>
      <c r="AW14" s="90">
        <f>IF(AV14=0,0,AV14/AV9)</f>
        <v>0.19069286228881269</v>
      </c>
      <c r="AX14" s="37">
        <v>191668</v>
      </c>
      <c r="AY14" s="90">
        <f>IF(AX14=0,0,AX14/AX9)</f>
        <v>0.23956074447462194</v>
      </c>
      <c r="AZ14" s="37">
        <v>267240</v>
      </c>
      <c r="BA14" s="90">
        <f>IF(AZ14=0,0,AZ14/AZ9)</f>
        <v>0.22149268031504937</v>
      </c>
      <c r="BB14" s="37">
        <v>273142</v>
      </c>
      <c r="BC14" s="90">
        <f>IF(BB14=0,0,BB14/BB9)</f>
        <v>0.21690692701024969</v>
      </c>
      <c r="BD14" s="37">
        <v>247552</v>
      </c>
      <c r="BE14" s="29">
        <f>IF(BD14=0,0,BD14/BD9)</f>
        <v>0.19443292491360351</v>
      </c>
      <c r="BF14" s="37">
        <v>293644</v>
      </c>
      <c r="BG14" s="17">
        <f>IF(BF14=0,0,BF14/BF9)</f>
        <v>0.20557518121649226</v>
      </c>
      <c r="BH14" s="37">
        <v>326439</v>
      </c>
      <c r="BI14" s="17">
        <f>IF(BH14=0,0,BH14/BH9)</f>
        <v>0.14102754633609796</v>
      </c>
      <c r="BJ14" s="37">
        <v>288772</v>
      </c>
      <c r="BK14" s="17">
        <f>IF(BJ14=0,0,BJ14/BJ9)</f>
        <v>0.12170868931729893</v>
      </c>
      <c r="BL14" s="37">
        <v>331792</v>
      </c>
      <c r="BM14" s="17">
        <f>IF(BL14=0,0,BL14/BL9)</f>
        <v>0.14251945944390298</v>
      </c>
      <c r="BN14" s="200">
        <v>371036</v>
      </c>
      <c r="BO14" s="17">
        <f>IF(BN14=0,0,BN14/BN9)</f>
        <v>0.16151831640240016</v>
      </c>
      <c r="BP14" s="200">
        <v>376287</v>
      </c>
      <c r="BQ14" s="17">
        <f>IF(BP14=0,0,BP14/BP9)</f>
        <v>0.15784340621311232</v>
      </c>
      <c r="BR14" s="200">
        <v>383890</v>
      </c>
      <c r="BS14" s="213">
        <f t="shared" si="0"/>
        <v>0.15729406192278253</v>
      </c>
      <c r="BT14" s="200">
        <v>420609</v>
      </c>
      <c r="BU14" s="213">
        <v>0.16830769156894945</v>
      </c>
      <c r="BV14" s="200">
        <v>346483</v>
      </c>
      <c r="BW14" s="213">
        <v>0.13828361065247124</v>
      </c>
    </row>
    <row r="15" spans="1:75">
      <c r="A15" s="93" t="s">
        <v>54</v>
      </c>
      <c r="B15" s="37">
        <v>52567.202458240012</v>
      </c>
      <c r="C15" s="90">
        <f>IF(B15=0,0,B15/B9)</f>
        <v>0.21741166538553205</v>
      </c>
      <c r="D15" s="37">
        <v>65664.608305013899</v>
      </c>
      <c r="E15" s="90">
        <f>IF(D15=0,0,D15/D9)</f>
        <v>0.26746491151608842</v>
      </c>
      <c r="F15" s="37">
        <v>73709.927317535403</v>
      </c>
      <c r="G15" s="90">
        <f>IF(F15=0,0,F15/F9)</f>
        <v>0.28021144063265452</v>
      </c>
      <c r="H15" s="37">
        <v>75935</v>
      </c>
      <c r="I15" s="90">
        <f>IF(H15=0,0,H15/H9)</f>
        <v>0.29651221816989076</v>
      </c>
      <c r="J15" s="37">
        <v>65587.777104114517</v>
      </c>
      <c r="K15" s="90">
        <f>IF(J15=0,0,J15/J9)</f>
        <v>0.23706654842705746</v>
      </c>
      <c r="L15" s="37">
        <v>78293.75425609613</v>
      </c>
      <c r="M15" s="90">
        <f>IF(L15=0,0,L15/L9)</f>
        <v>0.27199495959555536</v>
      </c>
      <c r="N15" s="37">
        <v>78618.789999999994</v>
      </c>
      <c r="O15" s="90">
        <f>IF(N15=0,0,N15/N9)</f>
        <v>0.26986366945806367</v>
      </c>
      <c r="P15" s="37">
        <v>90312</v>
      </c>
      <c r="Q15" s="90">
        <f>IF(P15=0,0,P15/P9)</f>
        <v>0.30295365726841211</v>
      </c>
      <c r="R15" s="37">
        <v>100531</v>
      </c>
      <c r="S15" s="90">
        <f>IF(R15=0,0,R15/R9)</f>
        <v>0.32371608066900015</v>
      </c>
      <c r="T15" s="37">
        <v>105135</v>
      </c>
      <c r="U15" s="90">
        <f>IF(T15=0,0,T15/T9)</f>
        <v>0.33707162711962219</v>
      </c>
      <c r="V15" s="37">
        <v>102525</v>
      </c>
      <c r="W15" s="90">
        <f>IF(V15=0,0,V15/V9)</f>
        <v>0.30428988638657056</v>
      </c>
      <c r="X15" s="37">
        <v>104440</v>
      </c>
      <c r="Y15" s="90">
        <f>IF(X15=0,0,X15/X9)</f>
        <v>0.33079525154882111</v>
      </c>
      <c r="Z15" s="37">
        <v>126514</v>
      </c>
      <c r="AA15" s="90">
        <f>IF(Z15=0,0,Z15/Z9)</f>
        <v>0.33538429726870983</v>
      </c>
      <c r="AB15" s="37">
        <v>114379</v>
      </c>
      <c r="AC15" s="90">
        <f>IF(AB15=0,0,AB15/AB9)</f>
        <v>0.27036820793808752</v>
      </c>
      <c r="AD15" s="37">
        <v>97534</v>
      </c>
      <c r="AE15" s="90">
        <f>IF(AD15=0,0,AD15/AD9)</f>
        <v>0.27550420880176263</v>
      </c>
      <c r="AF15" s="37">
        <v>119080</v>
      </c>
      <c r="AG15" s="90">
        <f>IF(AF15=0,0,AF15/AF9)</f>
        <v>0.32538186190124874</v>
      </c>
      <c r="AH15" s="37">
        <v>119113</v>
      </c>
      <c r="AI15" s="90">
        <f>IF(AH15=0,0,AH15/AH9)</f>
        <v>0.30443516954242589</v>
      </c>
      <c r="AJ15" s="37">
        <v>126421</v>
      </c>
      <c r="AK15" s="90">
        <f>IF(AJ15=0,0,AJ15/AJ9)</f>
        <v>0.21524220089453691</v>
      </c>
      <c r="AL15" s="37">
        <v>189584</v>
      </c>
      <c r="AM15" s="90">
        <f>IF(AL15=0,0,AL15/AL9)</f>
        <v>0.2968669748330765</v>
      </c>
      <c r="AN15" s="37">
        <v>145163</v>
      </c>
      <c r="AO15" s="90">
        <f>IF(AN15=0,0,AN15/AN9)</f>
        <v>0.2443184017638495</v>
      </c>
      <c r="AP15" s="37">
        <v>167705</v>
      </c>
      <c r="AQ15" s="90">
        <f>IF(AP15=0,0,AP15/AP9)</f>
        <v>0.26555517904250975</v>
      </c>
      <c r="AR15" s="37">
        <v>175242</v>
      </c>
      <c r="AS15" s="90">
        <f>IF(AR15=0,0,AR15/AR9)</f>
        <v>0.24400336955840685</v>
      </c>
      <c r="AT15" s="37">
        <v>177108</v>
      </c>
      <c r="AU15" s="90">
        <f>IF(AT15=0,0,AT15/AT9)</f>
        <v>0.23730489554902584</v>
      </c>
      <c r="AV15" s="37">
        <v>187572</v>
      </c>
      <c r="AW15" s="90">
        <f>IF(AV15=0,0,AV15/AV9)</f>
        <v>0.25400978273233987</v>
      </c>
      <c r="AX15" s="37">
        <v>205053</v>
      </c>
      <c r="AY15" s="90">
        <f>IF(AX15=0,0,AX15/AX9)</f>
        <v>0.25629030060706354</v>
      </c>
      <c r="AZ15" s="37">
        <v>220165</v>
      </c>
      <c r="BA15" s="90">
        <f>IF(AZ15=0,0,AZ15/AZ9)</f>
        <v>0.18247618605584062</v>
      </c>
      <c r="BB15" s="37">
        <v>285996</v>
      </c>
      <c r="BC15" s="90">
        <f>IF(BB15=0,0,BB15/BB9)</f>
        <v>0.22711451734710653</v>
      </c>
      <c r="BD15" s="37">
        <v>327494</v>
      </c>
      <c r="BE15" s="29">
        <f>IF(BD15=0,0,BD15/BD9)</f>
        <v>0.25722117499214575</v>
      </c>
      <c r="BF15" s="37">
        <v>360540</v>
      </c>
      <c r="BG15" s="17">
        <f>IF(BF15=0,0,BF15/BF9)</f>
        <v>0.25240793558115993</v>
      </c>
      <c r="BH15" s="37">
        <v>427601</v>
      </c>
      <c r="BI15" s="17">
        <f>IF(BH15=0,0,BH15/BH9)</f>
        <v>0.18473135820432554</v>
      </c>
      <c r="BJ15" s="37">
        <v>437684</v>
      </c>
      <c r="BK15" s="17">
        <f>IF(BJ15=0,0,BJ15/BJ9)</f>
        <v>0.18447060648245905</v>
      </c>
      <c r="BL15" s="37">
        <v>416848</v>
      </c>
      <c r="BM15" s="17">
        <f>IF(BL15=0,0,BL15/BL9)</f>
        <v>0.17905480430592682</v>
      </c>
      <c r="BN15" s="200">
        <v>428292</v>
      </c>
      <c r="BO15" s="17">
        <f>IF(BN15=0,0,BN15/BN9)</f>
        <v>0.18644283241684573</v>
      </c>
      <c r="BP15" s="200">
        <v>497034</v>
      </c>
      <c r="BQ15" s="17">
        <f>IF(BP15=0,0,BP15/BP9)</f>
        <v>0.20849388781363179</v>
      </c>
      <c r="BR15" s="200">
        <v>537469</v>
      </c>
      <c r="BS15" s="213">
        <f t="shared" si="0"/>
        <v>0.22022111065038424</v>
      </c>
      <c r="BT15" s="200">
        <v>569023</v>
      </c>
      <c r="BU15" s="213">
        <v>0.22769590660123376</v>
      </c>
      <c r="BV15" s="200">
        <v>607099</v>
      </c>
      <c r="BW15" s="213">
        <v>0.24229714515143497</v>
      </c>
    </row>
    <row r="16" spans="1:75">
      <c r="A16" s="93" t="s">
        <v>55</v>
      </c>
      <c r="B16" s="37">
        <v>6060.774660047281</v>
      </c>
      <c r="C16" s="90">
        <f>IF(B16=0,0,B16/B9)</f>
        <v>2.5066639477611424E-2</v>
      </c>
      <c r="D16" s="37">
        <v>7312.1670134411615</v>
      </c>
      <c r="E16" s="90">
        <f>IF(D16=0,0,D16/D9)</f>
        <v>2.9783899633671729E-2</v>
      </c>
      <c r="F16" s="37">
        <v>8420.1690704824887</v>
      </c>
      <c r="G16" s="90">
        <f>IF(F16=0,0,F16/F9)</f>
        <v>3.2009632779126565E-2</v>
      </c>
      <c r="H16" s="37">
        <v>859</v>
      </c>
      <c r="I16" s="90">
        <f>IF(H16=0,0,H16/H9)</f>
        <v>3.3542371160589471E-3</v>
      </c>
      <c r="J16" s="37">
        <v>1893.9510332070568</v>
      </c>
      <c r="K16" s="90">
        <f>IF(J16=0,0,J16/J9)</f>
        <v>6.8456723822111296E-3</v>
      </c>
      <c r="L16" s="37">
        <v>3656.9635906861295</v>
      </c>
      <c r="M16" s="90">
        <f>IF(L16=0,0,L16/L9)</f>
        <v>1.2704406290667089E-2</v>
      </c>
      <c r="N16" s="37">
        <v>4512.6000000000004</v>
      </c>
      <c r="O16" s="90">
        <f>IF(N16=0,0,N16/N9)</f>
        <v>1.5489767710701964E-2</v>
      </c>
      <c r="P16" s="37">
        <v>1807</v>
      </c>
      <c r="Q16" s="90">
        <f>IF(P16=0,0,P16/P9)</f>
        <v>6.0616225826470539E-3</v>
      </c>
      <c r="R16" s="37">
        <v>4964</v>
      </c>
      <c r="S16" s="90">
        <f>IF(R16=0,0,R16/R9)</f>
        <v>1.598438913808593E-2</v>
      </c>
      <c r="T16" s="37">
        <v>4378</v>
      </c>
      <c r="U16" s="90">
        <f>IF(T16=0,0,T16/T9)</f>
        <v>1.4036235159839311E-2</v>
      </c>
      <c r="V16" s="37">
        <v>5649</v>
      </c>
      <c r="W16" s="90">
        <f>IF(V16=0,0,V16/V9)</f>
        <v>1.6765994325264447E-2</v>
      </c>
      <c r="X16" s="37">
        <v>4902</v>
      </c>
      <c r="Y16" s="90">
        <f>IF(X16=0,0,X16/X9)</f>
        <v>1.5526219102760639E-2</v>
      </c>
      <c r="Z16" s="37">
        <v>5594</v>
      </c>
      <c r="AA16" s="90">
        <f>IF(Z16=0,0,Z16/Z9)</f>
        <v>1.4829503129465221E-2</v>
      </c>
      <c r="AB16" s="37">
        <v>11484</v>
      </c>
      <c r="AC16" s="90">
        <f>IF(AB16=0,0,AB16/AB9)</f>
        <v>2.7145791622247069E-2</v>
      </c>
      <c r="AD16" s="37">
        <v>9508</v>
      </c>
      <c r="AE16" s="90">
        <f>IF(AD16=0,0,AD16/AD9)</f>
        <v>2.6857239703971528E-2</v>
      </c>
      <c r="AF16" s="37">
        <v>6955</v>
      </c>
      <c r="AG16" s="90">
        <f>IF(AF16=0,0,AF16/AF9)</f>
        <v>1.9004289969123154E-2</v>
      </c>
      <c r="AH16" s="37">
        <v>4447</v>
      </c>
      <c r="AI16" s="90">
        <f>IF(AH16=0,0,AH16/AH9)</f>
        <v>1.1365872733917941E-2</v>
      </c>
      <c r="AJ16" s="37">
        <v>4735</v>
      </c>
      <c r="AK16" s="90">
        <f>IF(AJ16=0,0,AJ16/AJ9)</f>
        <v>8.0617288364720451E-3</v>
      </c>
      <c r="AL16" s="37">
        <v>4793</v>
      </c>
      <c r="AM16" s="90">
        <f>IF(AL16=0,0,AL16/AL9)</f>
        <v>7.5052926954539195E-3</v>
      </c>
      <c r="AN16" s="37">
        <v>5547</v>
      </c>
      <c r="AO16" s="90">
        <f>IF(AN16=0,0,AN16/AN9)</f>
        <v>9.3359476904174843E-3</v>
      </c>
      <c r="AP16" s="37">
        <v>3255</v>
      </c>
      <c r="AQ16" s="90">
        <f>IF(AP16=0,0,AP16/AP9)</f>
        <v>5.1541820922654013E-3</v>
      </c>
      <c r="AR16" s="37">
        <v>27732</v>
      </c>
      <c r="AS16" s="90">
        <f>IF(AR16=0,0,AR16/AR9)</f>
        <v>3.8613468486970809E-2</v>
      </c>
      <c r="AT16" s="37">
        <v>17277</v>
      </c>
      <c r="AU16" s="90">
        <f>IF(AT16=0,0,AT16/AT9)</f>
        <v>2.3149246111979806E-2</v>
      </c>
      <c r="AV16" s="37">
        <v>7930</v>
      </c>
      <c r="AW16" s="90">
        <f>IF(AV16=0,0,AV16/AV9)</f>
        <v>1.0738796713088602E-2</v>
      </c>
      <c r="AX16" s="37">
        <v>4136</v>
      </c>
      <c r="AY16" s="90">
        <f>IF(AX16=0,0,AX16/AX9)</f>
        <v>5.1694765904952127E-3</v>
      </c>
      <c r="AZ16" s="37">
        <v>5023</v>
      </c>
      <c r="BA16" s="90">
        <f>IF(AZ16=0,0,AZ16/AZ9)</f>
        <v>4.1631407469783456E-3</v>
      </c>
      <c r="BB16" s="37">
        <v>4983</v>
      </c>
      <c r="BC16" s="90">
        <f>IF(BB16=0,0,BB16/BB9)</f>
        <v>3.9570890499889223E-3</v>
      </c>
      <c r="BD16" s="37">
        <v>4260</v>
      </c>
      <c r="BE16" s="29">
        <f>IF(BD16=0,0,BD16/BD9)</f>
        <v>3.3459000942507068E-3</v>
      </c>
      <c r="BF16" s="37">
        <v>2374</v>
      </c>
      <c r="BG16" s="17">
        <f>IF(BF16=0,0,BF16/BF9)</f>
        <v>1.6619971128575849E-3</v>
      </c>
      <c r="BH16" s="37">
        <v>2557</v>
      </c>
      <c r="BI16" s="17">
        <f>IF(BH16=0,0,BH16/BH9)</f>
        <v>1.1046702017265171E-3</v>
      </c>
      <c r="BJ16" s="37">
        <v>5861</v>
      </c>
      <c r="BK16" s="17">
        <f>IF(BJ16=0,0,BJ16/BJ9)</f>
        <v>2.4702347460580981E-3</v>
      </c>
      <c r="BL16" s="37">
        <v>5628</v>
      </c>
      <c r="BM16" s="17">
        <f>IF(BL16=0,0,BL16/BL9)</f>
        <v>2.4174769667450872E-3</v>
      </c>
      <c r="BN16" s="200">
        <v>14116</v>
      </c>
      <c r="BO16" s="17">
        <f>IF(BN16=0,0,BN16/BN9)</f>
        <v>6.144936217338158E-3</v>
      </c>
      <c r="BP16" s="200">
        <v>14425</v>
      </c>
      <c r="BQ16" s="17">
        <f>IF(BP16=0,0,BP16/BP9)</f>
        <v>6.0509428564477254E-3</v>
      </c>
      <c r="BR16" s="200">
        <v>19630</v>
      </c>
      <c r="BS16" s="213">
        <f t="shared" si="0"/>
        <v>8.0431437014358842E-3</v>
      </c>
      <c r="BT16" s="200">
        <v>25808</v>
      </c>
      <c r="BU16" s="213">
        <v>1.0327132572083449E-2</v>
      </c>
      <c r="BV16" s="200">
        <v>28960</v>
      </c>
      <c r="BW16" s="213">
        <v>1.155812367272151E-2</v>
      </c>
    </row>
    <row r="17" spans="1:75">
      <c r="A17" s="93" t="s">
        <v>56</v>
      </c>
      <c r="B17" s="37">
        <v>3783.6423539786601</v>
      </c>
      <c r="C17" s="90">
        <f>IF(B17=0,0,B17/B9)</f>
        <v>1.5648692472368574E-2</v>
      </c>
      <c r="D17" s="37">
        <v>5395.3643681512904</v>
      </c>
      <c r="E17" s="90">
        <f>IF(D17=0,0,D17/D9)</f>
        <v>2.1976384091435354E-2</v>
      </c>
      <c r="F17" s="37">
        <v>7681</v>
      </c>
      <c r="G17" s="90">
        <f>IF(F17=0,0,F17/F9)</f>
        <v>2.9199649949829647E-2</v>
      </c>
      <c r="H17" s="37">
        <v>9979</v>
      </c>
      <c r="I17" s="90">
        <f>IF(H17=0,0,H17/H9)</f>
        <v>3.8966160862808186E-2</v>
      </c>
      <c r="J17" s="37">
        <v>11391.047466038364</v>
      </c>
      <c r="K17" s="90">
        <f>IF(J17=0,0,J17/J9)</f>
        <v>4.1172859105375714E-2</v>
      </c>
      <c r="L17" s="37">
        <v>9523.9645296043618</v>
      </c>
      <c r="M17" s="90">
        <f>IF(L17=0,0,L17/L9)</f>
        <v>3.308655169281962E-2</v>
      </c>
      <c r="N17" s="37">
        <v>14481.93</v>
      </c>
      <c r="O17" s="90">
        <f>IF(N17=0,0,N17/N9)</f>
        <v>4.9710085472376472E-2</v>
      </c>
      <c r="P17" s="37">
        <v>7101</v>
      </c>
      <c r="Q17" s="90">
        <f>IF(P17=0,0,P17/P9)</f>
        <v>2.3820465943207931E-2</v>
      </c>
      <c r="R17" s="37">
        <f>10632+587+2942+433+59-23</f>
        <v>14630</v>
      </c>
      <c r="S17" s="90">
        <f>IF(R17=0,0,R17/R9)</f>
        <v>4.7109511097944631E-2</v>
      </c>
      <c r="T17" s="37">
        <f>9671+59+412+2591</f>
        <v>12733</v>
      </c>
      <c r="U17" s="90">
        <f>IF(T17=0,0,T17/T9)</f>
        <v>4.08230658497565E-2</v>
      </c>
      <c r="V17" s="37">
        <f>11790+59+346+1456+466+386</f>
        <v>14503</v>
      </c>
      <c r="W17" s="90">
        <f>IF(V17=0,0,V17/V9)</f>
        <v>4.3044293804091034E-2</v>
      </c>
      <c r="X17" s="37">
        <v>3760</v>
      </c>
      <c r="Y17" s="90">
        <f>IF(X17=0,0,X17/X9)</f>
        <v>1.19091358274949E-2</v>
      </c>
      <c r="Z17" s="37">
        <v>8135</v>
      </c>
      <c r="AA17" s="90">
        <f>IF(Z17=0,0,Z17/Z9)</f>
        <v>2.1565607429066779E-2</v>
      </c>
      <c r="AB17" s="37">
        <v>13407</v>
      </c>
      <c r="AC17" s="90">
        <f>IF(AB17=0,0,AB17/AB9)</f>
        <v>3.1691364357320312E-2</v>
      </c>
      <c r="AD17" s="37">
        <v>13103</v>
      </c>
      <c r="AE17" s="90">
        <f>IF(AD17=0,0,AD17/AD9)</f>
        <v>3.7012033218462234E-2</v>
      </c>
      <c r="AF17" s="37">
        <v>3011</v>
      </c>
      <c r="AG17" s="90">
        <f>IF(AF17=0,0,AF17/AF9)</f>
        <v>8.2274503374593546E-3</v>
      </c>
      <c r="AH17" s="37">
        <v>3695</v>
      </c>
      <c r="AI17" s="90">
        <f>IF(AH17=0,0,AH17/AH9)</f>
        <v>9.4438722176358875E-3</v>
      </c>
      <c r="AJ17" s="37">
        <v>3850</v>
      </c>
      <c r="AK17" s="90">
        <f>IF(AJ17=0,0,AJ17/AJ9)</f>
        <v>6.554943193329962E-3</v>
      </c>
      <c r="AL17" s="37">
        <v>3571</v>
      </c>
      <c r="AM17" s="90">
        <f>IF(AL17=0,0,AL17/AL9)</f>
        <v>5.5917797236523983E-3</v>
      </c>
      <c r="AN17" s="37">
        <v>3258</v>
      </c>
      <c r="AO17" s="90">
        <f>IF(AN17=0,0,AN17/AN9)</f>
        <v>5.4834176267135682E-3</v>
      </c>
      <c r="AP17" s="37">
        <v>5527</v>
      </c>
      <c r="AQ17" s="90">
        <f>IF(AP17=0,0,AP17/AP9)</f>
        <v>8.7518170273274583E-3</v>
      </c>
      <c r="AR17" s="37">
        <v>5111</v>
      </c>
      <c r="AS17" s="90">
        <f>IF(AR17=0,0,AR17/AR9)</f>
        <v>7.1164516600644668E-3</v>
      </c>
      <c r="AT17" s="37">
        <v>3848</v>
      </c>
      <c r="AU17" s="90">
        <f>IF(AT17=0,0,AT17/AT9)</f>
        <v>5.1558892770097982E-3</v>
      </c>
      <c r="AV17" s="37">
        <v>5776</v>
      </c>
      <c r="AW17" s="90">
        <f>IF(AV17=0,0,AV17/AV9)</f>
        <v>7.8218524356620141E-3</v>
      </c>
      <c r="AX17" s="37">
        <v>4897</v>
      </c>
      <c r="AY17" s="90">
        <f>IF(AX17=0,0,AX17/AX9)</f>
        <v>6.1206302861835241E-3</v>
      </c>
      <c r="AZ17" s="37">
        <v>12725</v>
      </c>
      <c r="BA17" s="90">
        <f>IF(AZ17=0,0,AZ17/AZ9)</f>
        <v>1.0546678480051652E-2</v>
      </c>
      <c r="BB17" s="37">
        <v>8664</v>
      </c>
      <c r="BC17" s="90">
        <f>IF(BB17=0,0,BB17/BB9)</f>
        <v>6.8802367106369699E-3</v>
      </c>
      <c r="BD17" s="37">
        <v>6840</v>
      </c>
      <c r="BE17" s="29">
        <f>IF(BD17=0,0,BD17/BD9)</f>
        <v>5.3722902921771913E-3</v>
      </c>
      <c r="BF17" s="37">
        <v>19099</v>
      </c>
      <c r="BG17" s="17">
        <f>IF(BF17=0,0,BF17/BF9)</f>
        <v>1.3370885787054344E-2</v>
      </c>
      <c r="BH17" s="37">
        <v>11171</v>
      </c>
      <c r="BI17" s="17">
        <f>IF(BH17=0,0,BH17/BH9)</f>
        <v>4.8260738457125228E-3</v>
      </c>
      <c r="BJ17" s="37">
        <v>28183</v>
      </c>
      <c r="BK17" s="17">
        <f>IF(BJ17=0,0,BJ17/BJ9)</f>
        <v>1.1878284567165224E-2</v>
      </c>
      <c r="BL17" s="37">
        <v>19384</v>
      </c>
      <c r="BM17" s="17">
        <f>IF(BL17=0,0,BL17/BL9)</f>
        <v>8.3262923815541519E-3</v>
      </c>
      <c r="BN17" s="200">
        <v>8001</v>
      </c>
      <c r="BO17" s="17">
        <f>IF(BN17=0,0,BN17/BN9)</f>
        <v>3.4829721362229101E-3</v>
      </c>
      <c r="BP17" s="200">
        <v>8010</v>
      </c>
      <c r="BQ17" s="17">
        <f>IF(BP17=0,0,BP17/BP9)</f>
        <v>3.3600036242735724E-3</v>
      </c>
      <c r="BR17" s="200">
        <v>8712</v>
      </c>
      <c r="BS17" s="213">
        <f t="shared" si="0"/>
        <v>3.5696315805863179E-3</v>
      </c>
      <c r="BT17" s="200">
        <v>18774</v>
      </c>
      <c r="BU17" s="213">
        <v>7.512460745051716E-3</v>
      </c>
      <c r="BV17" s="200">
        <v>29033</v>
      </c>
      <c r="BW17" s="213">
        <v>1.1587258445791561E-2</v>
      </c>
    </row>
    <row r="18" spans="1:75" ht="15" thickBot="1">
      <c r="A18" s="186" t="s">
        <v>57</v>
      </c>
      <c r="B18" s="95">
        <f>SUM(B13:B17)</f>
        <v>158144.21227276357</v>
      </c>
      <c r="C18" s="96">
        <f>IF(B18=0,0,B18/B9)</f>
        <v>0.65406555710508651</v>
      </c>
      <c r="D18" s="95">
        <f>SUM(D13:D17)</f>
        <v>158880.81471836843</v>
      </c>
      <c r="E18" s="96">
        <f>IF(D18=0,0,D18/D9)</f>
        <v>0.64715292068539909</v>
      </c>
      <c r="F18" s="95">
        <f>SUM(F13:F17)</f>
        <v>173593.61262975444</v>
      </c>
      <c r="G18" s="96">
        <f>IF(F18=0,0,F18/F9)</f>
        <v>0.65992354150698551</v>
      </c>
      <c r="H18" s="95">
        <f>SUM(H13:H17)</f>
        <v>165717</v>
      </c>
      <c r="I18" s="96">
        <f>IF(H18=0,0,H18/H9)</f>
        <v>0.64709442626535574</v>
      </c>
      <c r="J18" s="95">
        <f>SUM(J13:J17)</f>
        <v>185005.01877732962</v>
      </c>
      <c r="K18" s="96">
        <f>IF(J18=0,0,J18/J9)</f>
        <v>0.66869930922652221</v>
      </c>
      <c r="L18" s="95">
        <f>SUM(L13:L17)</f>
        <v>195636.81586177126</v>
      </c>
      <c r="M18" s="96">
        <f>IF(L18=0,0,L18/L9)</f>
        <v>0.67964843851618417</v>
      </c>
      <c r="N18" s="95">
        <f>SUM(N13:N17)</f>
        <v>198958.48</v>
      </c>
      <c r="O18" s="96">
        <f>IF(N18=0,0,N18/N9)</f>
        <v>0.68293680788776812</v>
      </c>
      <c r="P18" s="95">
        <f>SUM(P13:P17)</f>
        <v>194139</v>
      </c>
      <c r="Q18" s="96">
        <f>IF(P18=0,0,P18/P9)</f>
        <v>0.65124368930410426</v>
      </c>
      <c r="R18" s="95">
        <f>SUM(R13:R17)</f>
        <v>205458</v>
      </c>
      <c r="S18" s="96">
        <f>IF(R18=0,0,R18/R9)</f>
        <v>0.66158755510331568</v>
      </c>
      <c r="T18" s="95">
        <f>SUM(T13:T17)</f>
        <v>215112</v>
      </c>
      <c r="U18" s="96">
        <f>IF(T18=0,0,T18/T9)</f>
        <v>0.68966711231232392</v>
      </c>
      <c r="V18" s="95">
        <f>SUM(V13:V17)</f>
        <v>242499</v>
      </c>
      <c r="W18" s="96">
        <f>IF(V18=0,0,V18/V9)</f>
        <v>0.71972682915246988</v>
      </c>
      <c r="X18" s="95">
        <f>SUM(X13:X17)</f>
        <v>222022</v>
      </c>
      <c r="Y18" s="96">
        <f>IF(X18=0,0,X18/X9)</f>
        <v>0.70321546667342361</v>
      </c>
      <c r="Z18" s="95">
        <f>SUM(Z13:Z17)</f>
        <v>282031</v>
      </c>
      <c r="AA18" s="96">
        <f>IF(Z18=0,0,Z18/Z9)</f>
        <v>0.74765455793818481</v>
      </c>
      <c r="AB18" s="95">
        <f>SUM(AB13:AB17)</f>
        <v>308238</v>
      </c>
      <c r="AC18" s="96">
        <f>IF(AB18=0,0,AB18/AB9)</f>
        <v>0.72861063375637336</v>
      </c>
      <c r="AD18" s="95">
        <f>SUM(AD13:AD17)</f>
        <v>237561</v>
      </c>
      <c r="AE18" s="96">
        <f>IF(AD18=0,0,AD18/AD9)</f>
        <v>0.67103835941472234</v>
      </c>
      <c r="AF18" s="95">
        <f>SUM(AF13:AF17)</f>
        <v>246332</v>
      </c>
      <c r="AG18" s="96">
        <f>IF(AF18=0,0,AF18/AF9)</f>
        <v>0.67309342295816599</v>
      </c>
      <c r="AH18" s="95">
        <f>SUM(AH13:AH17)</f>
        <v>268878</v>
      </c>
      <c r="AI18" s="96">
        <f>IF(AH18=0,0,AH18/AH9)</f>
        <v>0.68721230693734836</v>
      </c>
      <c r="AJ18" s="95">
        <f>SUM(AJ13:AJ17)</f>
        <v>447285</v>
      </c>
      <c r="AK18" s="96">
        <f>IF(AJ18=0,0,AJ18/AJ9)</f>
        <v>0.7615396795398941</v>
      </c>
      <c r="AL18" s="95">
        <f>SUM(AL13:AL17)</f>
        <v>481817</v>
      </c>
      <c r="AM18" s="96">
        <f>IF(AL18=0,0,AL18/AL9)</f>
        <v>0.75447060518370979</v>
      </c>
      <c r="AN18" s="95">
        <f>SUM(AN13:AN17)</f>
        <v>429686</v>
      </c>
      <c r="AO18" s="96">
        <f>IF(AN18=0,0,AN18/AN9)</f>
        <v>0.7231883936009964</v>
      </c>
      <c r="AP18" s="95">
        <f>SUM(AP13:AP17)</f>
        <v>445348</v>
      </c>
      <c r="AQ18" s="96">
        <f>IF(AP18=0,0,AP18/AP9)</f>
        <v>0.70519345205106365</v>
      </c>
      <c r="AR18" s="95">
        <f>SUM(AR13:AR17)</f>
        <v>531019</v>
      </c>
      <c r="AS18" s="96">
        <f>IF(AR18=0,0,AR18/AR9)</f>
        <v>0.73937997340555139</v>
      </c>
      <c r="AT18" s="95">
        <f>SUM(AT13:AT17)</f>
        <v>545998</v>
      </c>
      <c r="AU18" s="96">
        <f>IF(AT18=0,0,AT18/AT9)</f>
        <v>0.73157620412390745</v>
      </c>
      <c r="AV18" s="95">
        <f>SUM(AV13:AV17)</f>
        <v>501158</v>
      </c>
      <c r="AW18" s="96">
        <f>IF(AV18=0,0,AV18/AV9)</f>
        <v>0.67866757668827971</v>
      </c>
      <c r="AX18" s="95">
        <f>SUM(AX13:AX17)</f>
        <v>535873</v>
      </c>
      <c r="AY18" s="96">
        <f>IF(AX18=0,0,AX18/AX9)</f>
        <v>0.66977343543966172</v>
      </c>
      <c r="AZ18" s="95">
        <f>SUM(AZ13:AZ17)</f>
        <v>792826</v>
      </c>
      <c r="BA18" s="96">
        <f>IF(AZ18=0,0,AZ18/AZ9)</f>
        <v>0.65710655501968018</v>
      </c>
      <c r="BB18" s="95">
        <f>SUM(BB13:BB17)</f>
        <v>815011</v>
      </c>
      <c r="BC18" s="96">
        <f>IF(BB18=0,0,BB18/BB9)</f>
        <v>0.64721475089715463</v>
      </c>
      <c r="BD18" s="95">
        <f>SUM(BD13:BD17)</f>
        <v>800495</v>
      </c>
      <c r="BE18" s="96">
        <f>IF(BD18=0,0,BD18/BD9)</f>
        <v>0.62872683003455865</v>
      </c>
      <c r="BF18" s="95">
        <f>SUM(BF13:BF17)</f>
        <v>911683</v>
      </c>
      <c r="BG18" s="179">
        <f>IF(BF18=0,0,BF18/BF9)</f>
        <v>0.63825379690031236</v>
      </c>
      <c r="BH18" s="95">
        <f>SUM(BH13:BH17)</f>
        <v>1767160</v>
      </c>
      <c r="BI18" s="179">
        <f>IF(BH18=0,0,BH18/BH9)</f>
        <v>0.7634450503257848</v>
      </c>
      <c r="BJ18" s="95">
        <f>SUM(BJ13:BJ17)</f>
        <v>1765421</v>
      </c>
      <c r="BK18" s="179">
        <f>IF(BJ18=0,0,BJ18/BJ9)</f>
        <v>0.7440717105648581</v>
      </c>
      <c r="BL18" s="95">
        <f>SUM(BL13:BL17)</f>
        <v>1696474</v>
      </c>
      <c r="BM18" s="179">
        <f>IF(BL18=0,0,BL18/BL9)</f>
        <v>0.72871123306359364</v>
      </c>
      <c r="BN18" s="201">
        <f>SUM(BN13:BN17)</f>
        <v>1640754</v>
      </c>
      <c r="BO18" s="179">
        <f>IF(BN18=0,0,BN18/BN9)</f>
        <v>0.71424827701490878</v>
      </c>
      <c r="BP18" s="201">
        <v>1694704</v>
      </c>
      <c r="BQ18" s="179">
        <f>IF(BP18=0,0,BP18/BP9)</f>
        <v>0.71088783796141319</v>
      </c>
      <c r="BR18" s="201">
        <f>SUM(BR13:BR17)</f>
        <v>1713234</v>
      </c>
      <c r="BS18" s="214">
        <f t="shared" si="0"/>
        <v>0.70197591727895081</v>
      </c>
      <c r="BT18" s="201">
        <v>1677861</v>
      </c>
      <c r="BU18" s="214">
        <v>0.67140006914633088</v>
      </c>
      <c r="BV18" s="201">
        <v>1632956</v>
      </c>
      <c r="BW18" s="214">
        <v>0.65172332182709347</v>
      </c>
    </row>
    <row r="19" spans="1:75">
      <c r="A19" s="97"/>
      <c r="B19" s="100"/>
      <c r="C19" s="99"/>
      <c r="D19" s="100"/>
      <c r="E19" s="99"/>
      <c r="F19" s="100"/>
      <c r="G19" s="99"/>
      <c r="H19" s="100"/>
      <c r="I19" s="99"/>
      <c r="J19" s="100"/>
      <c r="K19" s="99"/>
      <c r="L19" s="100"/>
      <c r="M19" s="99"/>
      <c r="N19" s="100"/>
      <c r="O19" s="99"/>
      <c r="P19" s="100"/>
      <c r="Q19" s="99"/>
      <c r="R19" s="100"/>
      <c r="S19" s="99"/>
      <c r="T19" s="100"/>
      <c r="U19" s="99"/>
      <c r="V19" s="100"/>
      <c r="W19" s="99"/>
      <c r="X19" s="100"/>
      <c r="Y19" s="99"/>
      <c r="Z19" s="100"/>
      <c r="AA19" s="99"/>
      <c r="AB19" s="100"/>
      <c r="AC19" s="99"/>
      <c r="AD19" s="100"/>
      <c r="AE19" s="99"/>
      <c r="AF19" s="100"/>
      <c r="AG19" s="99"/>
      <c r="AH19" s="100"/>
      <c r="AI19" s="99"/>
      <c r="AJ19" s="100"/>
      <c r="AK19" s="99"/>
      <c r="AL19" s="100"/>
      <c r="AM19" s="99"/>
      <c r="AN19" s="100"/>
      <c r="AO19" s="99"/>
      <c r="AP19" s="100"/>
      <c r="AQ19" s="99"/>
      <c r="AR19" s="100"/>
      <c r="AS19" s="99"/>
      <c r="AT19" s="100"/>
      <c r="AU19" s="99"/>
      <c r="AV19" s="100"/>
      <c r="AW19" s="101"/>
      <c r="AX19" s="100"/>
      <c r="AY19" s="101"/>
      <c r="AZ19" s="100"/>
      <c r="BA19" s="101"/>
      <c r="BB19" s="100"/>
      <c r="BC19" s="101"/>
      <c r="BD19" s="98"/>
      <c r="BE19" s="99"/>
      <c r="BF19" s="98"/>
      <c r="BG19" s="17"/>
      <c r="BH19" s="98"/>
      <c r="BI19" s="17"/>
      <c r="BJ19" s="98"/>
      <c r="BK19" s="17"/>
      <c r="BL19" s="98"/>
      <c r="BM19" s="17"/>
      <c r="BN19" s="98"/>
      <c r="BO19" s="17"/>
      <c r="BP19" s="98"/>
      <c r="BQ19" s="17"/>
      <c r="BR19" s="98"/>
      <c r="BS19" s="213"/>
      <c r="BT19" s="98"/>
      <c r="BU19" s="213"/>
      <c r="BV19" s="98"/>
      <c r="BW19" s="213"/>
    </row>
    <row r="20" spans="1:75" hidden="1">
      <c r="A20" s="91" t="s">
        <v>33</v>
      </c>
      <c r="B20" s="38">
        <f>B22+B28+B29</f>
        <v>83642.273125908891</v>
      </c>
      <c r="C20" s="27">
        <f>IF(B20=0,0,B20/B9)</f>
        <v>0.34593444289491349</v>
      </c>
      <c r="D20" s="38">
        <f>D22+D28+D29</f>
        <v>86626.560184765607</v>
      </c>
      <c r="E20" s="27">
        <f>IF(D20=0,0,D20/D9)</f>
        <v>0.35284707931460096</v>
      </c>
      <c r="F20" s="38">
        <f>F22+F28+F29</f>
        <v>89457.486037433933</v>
      </c>
      <c r="G20" s="27">
        <f>IF(F20=0,0,F20/F9)</f>
        <v>0.34007645849301443</v>
      </c>
      <c r="H20" s="38">
        <f>H22+H28+H29</f>
        <v>90377</v>
      </c>
      <c r="I20" s="27">
        <f>IF(H20=0,0,H20/H9)</f>
        <v>0.35290557373464432</v>
      </c>
      <c r="J20" s="38">
        <f>J22+J28+J29</f>
        <v>91658.970888403768</v>
      </c>
      <c r="K20" s="27">
        <f>IF(J20=0,0,J20/J9)</f>
        <v>0.33130069077347768</v>
      </c>
      <c r="L20" s="38">
        <f>L22+L28+L29</f>
        <v>92213.203022826885</v>
      </c>
      <c r="M20" s="27">
        <f>IF(L20=0,0,L20/L9)</f>
        <v>0.32035156148381577</v>
      </c>
      <c r="N20" s="38">
        <f>N22+N28+N29</f>
        <v>92369.323249252164</v>
      </c>
      <c r="O20" s="27">
        <f>IF(N20=0,0,N20/N9)</f>
        <v>0.317063192112232</v>
      </c>
      <c r="P20" s="38">
        <f>P22+P28+P29</f>
        <v>103966</v>
      </c>
      <c r="Q20" s="27">
        <f>IF(P20=0,0,P20/P9)</f>
        <v>0.34875631069589574</v>
      </c>
      <c r="R20" s="38">
        <f>R22+R28+R29</f>
        <v>105095</v>
      </c>
      <c r="S20" s="27">
        <f>IF(R20=0,0,R20/R9)</f>
        <v>0.33841244489668432</v>
      </c>
      <c r="T20" s="38">
        <f>T22+T28+T29</f>
        <v>96795</v>
      </c>
      <c r="U20" s="27">
        <f>IF(T20=0,0,T20/T9)</f>
        <v>0.31033288768767614</v>
      </c>
      <c r="V20" s="38">
        <f>V22+V28+V29</f>
        <v>94433</v>
      </c>
      <c r="W20" s="27">
        <f>IF(V20=0,0,V20/V9)</f>
        <v>0.28027317084753006</v>
      </c>
      <c r="X20" s="38">
        <f>X22+X28+X29</f>
        <v>93702</v>
      </c>
      <c r="Y20" s="27">
        <f>IF(X20=0,0,X20/X9)</f>
        <v>0.29678453332657639</v>
      </c>
      <c r="Z20" s="38">
        <f>Z22+Z28+Z29</f>
        <v>95190</v>
      </c>
      <c r="AA20" s="27">
        <f>IF(Z20=0,0,Z20/Z9)</f>
        <v>0.25234544206181519</v>
      </c>
      <c r="AB20" s="38">
        <f>AB22+AB28+AB29</f>
        <v>114811</v>
      </c>
      <c r="AC20" s="27">
        <f>IF(AB20=0,0,AB20/AB9)</f>
        <v>0.27138936624362664</v>
      </c>
      <c r="AD20" s="38">
        <f>AD22+AD28+AD29</f>
        <v>116459</v>
      </c>
      <c r="AE20" s="27">
        <f>IF(AD20=0,0,AD20/AD9)</f>
        <v>0.32896164058527766</v>
      </c>
      <c r="AF20" s="38">
        <f>AF22+AF28+AF29</f>
        <v>119638</v>
      </c>
      <c r="AG20" s="27">
        <f>IF(AF20=0,0,AF20/AF9)</f>
        <v>0.32690657704183401</v>
      </c>
      <c r="AH20" s="38">
        <f>AH22+AH28+AH29</f>
        <v>122381</v>
      </c>
      <c r="AI20" s="27">
        <f>IF(AH20=0,0,AH20/AH9)</f>
        <v>0.31278769306265158</v>
      </c>
      <c r="AJ20" s="38">
        <f>AJ22+AJ28+AJ29</f>
        <v>140058</v>
      </c>
      <c r="AK20" s="27">
        <f>IF(AJ20=0,0,AJ20/AJ9)</f>
        <v>0.23846032046010593</v>
      </c>
      <c r="AL20" s="38">
        <f>AL22+AL28+AL29</f>
        <v>156799</v>
      </c>
      <c r="AM20" s="27">
        <f>IF(AL20=0,0,AL20/AL9)</f>
        <v>0.24552939481629021</v>
      </c>
      <c r="AN20" s="38">
        <f>AN22+AN28+AN29</f>
        <v>164469</v>
      </c>
      <c r="AO20" s="27">
        <f>IF(AN20=0,0,AN20/AN9)</f>
        <v>0.27681160639900365</v>
      </c>
      <c r="AP20" s="38">
        <f>AP22+AP28+AP29</f>
        <v>186178</v>
      </c>
      <c r="AQ20" s="27">
        <f>IF(AP20=0,0,AP20/AP9)</f>
        <v>0.2948065479489364</v>
      </c>
      <c r="AR20" s="38">
        <f>AR22+AR28+AR29</f>
        <v>187176</v>
      </c>
      <c r="AS20" s="27">
        <f>IF(AR20=0,0,AR20/AR9)</f>
        <v>0.26062002659444861</v>
      </c>
      <c r="AT20" s="38">
        <f>AT22+AT28+AT29</f>
        <v>200333</v>
      </c>
      <c r="AU20" s="27">
        <f>IF(AT20=0,0,AT20/AT9)</f>
        <v>0.2684237958760925</v>
      </c>
      <c r="AV20" s="38">
        <f>AV22+AV28+AV29</f>
        <v>237286</v>
      </c>
      <c r="AW20" s="92">
        <f>IF(AV20=0,0,AV20/AV9)</f>
        <v>0.32133242331172029</v>
      </c>
      <c r="AX20" s="38">
        <f>AX22+AX28+AX29</f>
        <v>264208</v>
      </c>
      <c r="AY20" s="92">
        <f>IF(AX20=0,0,AX20/AX9)</f>
        <v>0.33022656456033828</v>
      </c>
      <c r="AZ20" s="38">
        <f>AZ22+AZ28+AZ29</f>
        <v>413715</v>
      </c>
      <c r="BA20" s="92">
        <f>IF(AZ20=0,0,AZ20/AZ9)</f>
        <v>0.34289344498031976</v>
      </c>
      <c r="BB20" s="38">
        <f>BB22+BB28+BB29</f>
        <v>444248</v>
      </c>
      <c r="BC20" s="92">
        <f>IF(BB20=0,0,BB20/BB9)</f>
        <v>0.35278524910284542</v>
      </c>
      <c r="BD20" s="38">
        <f>BD22+BD28+BD29</f>
        <v>472705</v>
      </c>
      <c r="BE20" s="27">
        <f>IF(BD20=0,0,BD20/BD9)</f>
        <v>0.37127316996544141</v>
      </c>
      <c r="BF20" s="26">
        <f>BF22+BF28+BF29</f>
        <v>516719</v>
      </c>
      <c r="BG20" s="15">
        <f>IF(BF20=0,0,BF20/BF9)</f>
        <v>0.36174620309968764</v>
      </c>
      <c r="BH20" s="14">
        <f>BH22+BH28+BH29</f>
        <v>547558</v>
      </c>
      <c r="BI20" s="15">
        <f>IF(BH20=0,0,BH20/BH9)</f>
        <v>0.23655494967421517</v>
      </c>
      <c r="BJ20" s="14">
        <f>BJ22+BJ28+BJ29</f>
        <v>607228</v>
      </c>
      <c r="BK20" s="15">
        <f>IF(BJ20=0,0,BJ20/BJ9)</f>
        <v>0.2559282894351419</v>
      </c>
      <c r="BL20" s="14">
        <f>BL22+BL28+BL29</f>
        <v>631573</v>
      </c>
      <c r="BM20" s="15">
        <f>IF(BL20=0,0,BL20/BL9)</f>
        <v>0.27128876693640636</v>
      </c>
      <c r="BN20" s="14">
        <f>BN22+BN28+BN29</f>
        <v>656422</v>
      </c>
      <c r="BO20" s="15">
        <f>IF(BN20=0,0,BN20/BN9)</f>
        <v>0.28575172298509127</v>
      </c>
      <c r="BP20" s="14">
        <v>689222</v>
      </c>
      <c r="BQ20" s="15">
        <f>IF(BP20=0,0,BP20/BP9)</f>
        <v>0.28911216203858675</v>
      </c>
      <c r="BR20" s="14">
        <f>BR22+BR28+BR29</f>
        <v>727354</v>
      </c>
      <c r="BS20" s="212">
        <f>IF(BR20=0,0,BR20/BR9)</f>
        <v>0.29802408272104919</v>
      </c>
      <c r="BT20" s="14"/>
      <c r="BU20" s="212"/>
      <c r="BV20" s="14">
        <v>872641</v>
      </c>
      <c r="BW20" s="212">
        <v>0.34827667817290647</v>
      </c>
    </row>
    <row r="21" spans="1:75" hidden="1">
      <c r="A21" s="91"/>
      <c r="B21" s="38"/>
      <c r="C21" s="27"/>
      <c r="D21" s="38"/>
      <c r="E21" s="27"/>
      <c r="F21" s="38"/>
      <c r="G21" s="27"/>
      <c r="H21" s="38"/>
      <c r="I21" s="27"/>
      <c r="J21" s="38"/>
      <c r="K21" s="27"/>
      <c r="L21" s="38"/>
      <c r="M21" s="27"/>
      <c r="N21" s="38"/>
      <c r="O21" s="27"/>
      <c r="P21" s="38"/>
      <c r="Q21" s="27"/>
      <c r="R21" s="38"/>
      <c r="S21" s="27"/>
      <c r="T21" s="38"/>
      <c r="U21" s="27"/>
      <c r="V21" s="38"/>
      <c r="W21" s="27"/>
      <c r="X21" s="38"/>
      <c r="Y21" s="27"/>
      <c r="Z21" s="38"/>
      <c r="AA21" s="27"/>
      <c r="AB21" s="38"/>
      <c r="AC21" s="27"/>
      <c r="AD21" s="38"/>
      <c r="AE21" s="27"/>
      <c r="AF21" s="38"/>
      <c r="AG21" s="27"/>
      <c r="AH21" s="38"/>
      <c r="AI21" s="27"/>
      <c r="AJ21" s="38"/>
      <c r="AK21" s="27"/>
      <c r="AL21" s="38"/>
      <c r="AM21" s="27"/>
      <c r="AN21" s="38"/>
      <c r="AO21" s="27"/>
      <c r="AP21" s="38"/>
      <c r="AQ21" s="27"/>
      <c r="AR21" s="38"/>
      <c r="AS21" s="27"/>
      <c r="AT21" s="38"/>
      <c r="AU21" s="27"/>
      <c r="AV21" s="38"/>
      <c r="AW21" s="92"/>
      <c r="AX21" s="38"/>
      <c r="AY21" s="92"/>
      <c r="AZ21" s="38"/>
      <c r="BA21" s="92"/>
      <c r="BB21" s="38"/>
      <c r="BC21" s="92"/>
      <c r="BD21" s="38"/>
      <c r="BE21" s="27"/>
      <c r="BF21" s="26"/>
      <c r="BG21" s="15"/>
      <c r="BH21" s="14"/>
      <c r="BI21" s="15"/>
      <c r="BJ21" s="14"/>
      <c r="BK21" s="15"/>
      <c r="BL21" s="14"/>
      <c r="BM21" s="15"/>
      <c r="BN21" s="14"/>
      <c r="BO21" s="15"/>
      <c r="BP21" s="14"/>
      <c r="BQ21" s="15"/>
      <c r="BR21" s="14"/>
      <c r="BS21" s="212"/>
      <c r="BT21" s="14"/>
      <c r="BU21" s="212"/>
      <c r="BV21" s="14">
        <v>0</v>
      </c>
      <c r="BW21" s="212"/>
    </row>
    <row r="22" spans="1:75" ht="14.5">
      <c r="A22" s="187" t="s">
        <v>58</v>
      </c>
      <c r="B22" s="38">
        <f>SUM(B23:B27)</f>
        <v>23020.478426646747</v>
      </c>
      <c r="C22" s="92">
        <f>IF(B22=0,0,B22/B9)</f>
        <v>9.5209946861542577E-2</v>
      </c>
      <c r="D22" s="38">
        <f>SUM(D23:D27)</f>
        <v>24270.913154348797</v>
      </c>
      <c r="E22" s="92">
        <f>IF(D22=0,0,D22/D9)</f>
        <v>9.886022024358733E-2</v>
      </c>
      <c r="F22" s="38">
        <f>SUM(F23:F27)</f>
        <v>24975.01036</v>
      </c>
      <c r="G22" s="92">
        <f>IF(F22=0,0,F22/F9)</f>
        <v>9.494356984837507E-2</v>
      </c>
      <c r="H22" s="38">
        <f>SUM(H23:H27)</f>
        <v>24121</v>
      </c>
      <c r="I22" s="92">
        <f>IF(H22=0,0,H22/H9)</f>
        <v>9.4188071567471318E-2</v>
      </c>
      <c r="J22" s="38">
        <f>SUM(J23:J27)</f>
        <v>24105.524979999998</v>
      </c>
      <c r="K22" s="92">
        <f>IF(J22=0,0,J22/J9)</f>
        <v>8.7129246596654636E-2</v>
      </c>
      <c r="L22" s="38">
        <f>SUM(L23:L27)</f>
        <v>22032.797821503998</v>
      </c>
      <c r="M22" s="92">
        <f>IF(L22=0,0,L22/L9)</f>
        <v>7.6542631148261833E-2</v>
      </c>
      <c r="N22" s="38">
        <f>SUM(N23:N27)</f>
        <v>20234.199999999997</v>
      </c>
      <c r="O22" s="92">
        <f>IF(N22=0,0,N22/N9)</f>
        <v>6.9455094139051904E-2</v>
      </c>
      <c r="P22" s="38">
        <f>SUM(P23:P27)</f>
        <v>24971</v>
      </c>
      <c r="Q22" s="92">
        <f>IF(P22=0,0,P22/P9)</f>
        <v>8.3765787222622901E-2</v>
      </c>
      <c r="R22" s="38">
        <f>SUM(R23:R27)</f>
        <v>26580</v>
      </c>
      <c r="S22" s="92">
        <f>IF(R22=0,0,R22/R9)</f>
        <v>8.5589255296197431E-2</v>
      </c>
      <c r="T22" s="38">
        <f>SUM(T23:T27)</f>
        <v>16976</v>
      </c>
      <c r="U22" s="92">
        <f>IF(T22=0,0,T22/T9)</f>
        <v>5.4426479687855675E-2</v>
      </c>
      <c r="V22" s="38">
        <f>SUM(V23:V27)</f>
        <v>12512</v>
      </c>
      <c r="W22" s="92">
        <f>IF(V22=0,0,V22/V9)</f>
        <v>3.7135089572970216E-2</v>
      </c>
      <c r="X22" s="38">
        <f>SUM(X23:X27)</f>
        <v>11573</v>
      </c>
      <c r="Y22" s="92">
        <f>IF(X22=0,0,X22/X9)</f>
        <v>3.6655433226488961E-2</v>
      </c>
      <c r="Z22" s="38">
        <f>SUM(Z23:Z27)</f>
        <v>10795</v>
      </c>
      <c r="AA22" s="92">
        <f>IF(Z22=0,0,Z22/Z9)</f>
        <v>2.8617176668319103E-2</v>
      </c>
      <c r="AB22" s="38">
        <f>SUM(AB23:AB27)</f>
        <v>10071</v>
      </c>
      <c r="AC22" s="92">
        <f>IF(AB22=0,0,AB22/AB9)</f>
        <v>2.3805752997879678E-2</v>
      </c>
      <c r="AD22" s="38">
        <f>SUM(AD23:AD27)</f>
        <v>10077</v>
      </c>
      <c r="AE22" s="92">
        <f>IF(AD22=0,0,AD22/AD9)</f>
        <v>2.84644935314389E-2</v>
      </c>
      <c r="AF22" s="38">
        <f>SUM(AF23:AF27)</f>
        <v>10366</v>
      </c>
      <c r="AG22" s="92">
        <f>IF(AF22=0,0,AF22/AF9)</f>
        <v>2.8324726070442934E-2</v>
      </c>
      <c r="AH22" s="38">
        <f>SUM(AH23:AH27)</f>
        <v>12301</v>
      </c>
      <c r="AI22" s="92">
        <f>IF(AH22=0,0,AH22/AH9)</f>
        <v>3.1439532381363752E-2</v>
      </c>
      <c r="AJ22" s="38">
        <f>SUM(AJ23:AJ27)</f>
        <v>13731</v>
      </c>
      <c r="AK22" s="92">
        <f>IF(AJ22=0,0,AJ22/AJ9)</f>
        <v>2.3378162334445118E-2</v>
      </c>
      <c r="AL22" s="38">
        <f>SUM(AL23:AL27)</f>
        <v>16390</v>
      </c>
      <c r="AM22" s="92">
        <f>IF(AL22=0,0,AL22/AL9)</f>
        <v>2.5664875292820726E-2</v>
      </c>
      <c r="AN22" s="38">
        <f>SUM(AN23:AN27)</f>
        <v>19516</v>
      </c>
      <c r="AO22" s="92">
        <f>IF(AN22=0,0,AN22/AN9)</f>
        <v>3.284664776026458E-2</v>
      </c>
      <c r="AP22" s="38">
        <f>SUM(AP23:AP27)</f>
        <v>34785</v>
      </c>
      <c r="AQ22" s="92">
        <f>IF(AP22=0,0,AP22/AP9)</f>
        <v>5.5080867612734868E-2</v>
      </c>
      <c r="AR22" s="38">
        <f>SUM(AR23:AR27)</f>
        <v>19404</v>
      </c>
      <c r="AS22" s="92">
        <f>IF(AR22=0,0,AR22/AR9)</f>
        <v>2.7017731953021117E-2</v>
      </c>
      <c r="AT22" s="38">
        <f>SUM(AT23:AT27)</f>
        <v>20603</v>
      </c>
      <c r="AU22" s="92">
        <f>IF(AT22=0,0,AT22/AT9)</f>
        <v>2.7605713818667589E-2</v>
      </c>
      <c r="AV22" s="38">
        <f>SUM(AV23:AV27)</f>
        <v>21529</v>
      </c>
      <c r="AW22" s="92">
        <f>IF(AV22=0,0,AV22/AV9)</f>
        <v>2.9154546587148111E-2</v>
      </c>
      <c r="AX22" s="38">
        <f>SUM(AX23:AX27)</f>
        <v>24586</v>
      </c>
      <c r="AY22" s="92">
        <f>IF(AX22=0,0,AX22/AX9)</f>
        <v>3.0729388649399249E-2</v>
      </c>
      <c r="AZ22" s="38">
        <f>SUM(AZ23:AZ27)</f>
        <v>23703</v>
      </c>
      <c r="BA22" s="92">
        <f>IF(AZ22=0,0,AZ22/AZ9)</f>
        <v>1.9645416111014877E-2</v>
      </c>
      <c r="BB22" s="38">
        <f>SUM(BB23:BB27)</f>
        <v>21752</v>
      </c>
      <c r="BC22" s="92">
        <f>IF(BB22=0,0,BB22/BB9)</f>
        <v>1.7273650615163363E-2</v>
      </c>
      <c r="BD22" s="38">
        <f>SUM(BD23:BD27)</f>
        <v>45024</v>
      </c>
      <c r="BE22" s="27">
        <f>IF(BD22=0,0,BD22/BD9)</f>
        <v>3.5362865221489161E-2</v>
      </c>
      <c r="BF22" s="38">
        <f>SUM(BF23:BF27)</f>
        <v>43349</v>
      </c>
      <c r="BG22" s="15">
        <f>IF(BF22=0,0,BF22/BF9)</f>
        <v>3.0347899260852337E-2</v>
      </c>
      <c r="BH22" s="38">
        <f>SUM(BH23:BH27)</f>
        <v>41511</v>
      </c>
      <c r="BI22" s="15">
        <f>IF(BH22=0,0,BH22/BH9)</f>
        <v>1.7933502050789772E-2</v>
      </c>
      <c r="BJ22" s="38">
        <f>SUM(BJ23:BJ27)</f>
        <v>46237</v>
      </c>
      <c r="BK22" s="15">
        <f>IF(BJ22=0,0,BJ22/BJ9)</f>
        <v>1.9487501101089964E-2</v>
      </c>
      <c r="BL22" s="38">
        <f>SUM(BL23:BL27)</f>
        <v>40082</v>
      </c>
      <c r="BM22" s="15">
        <f>IF(BL22=0,0,BL22/BL9)</f>
        <v>1.7217006357689513E-2</v>
      </c>
      <c r="BN22" s="198">
        <f>SUM(BN23:BN27)</f>
        <v>36804</v>
      </c>
      <c r="BO22" s="15">
        <f>IF(BN22=0,0,BN22/BN9)</f>
        <v>1.6021410636363954E-2</v>
      </c>
      <c r="BP22" s="198">
        <v>33583</v>
      </c>
      <c r="BQ22" s="15">
        <f>IF(BP22=0,0,BP22/BP9)</f>
        <v>1.4087266131582944E-2</v>
      </c>
      <c r="BR22" s="198">
        <f>SUM(BR23:BR27)</f>
        <v>30185</v>
      </c>
      <c r="BS22" s="212">
        <f t="shared" ref="BS22:BS36" si="1">IF(BR22=0,0,BR22/$BR$9)</f>
        <v>1.2367921173094352E-2</v>
      </c>
      <c r="BT22" s="198">
        <v>29448</v>
      </c>
      <c r="BU22" s="212">
        <v>1.1783687228096459E-2</v>
      </c>
      <c r="BV22" s="198">
        <v>30684</v>
      </c>
      <c r="BW22" s="212">
        <v>1.2246183244951202E-2</v>
      </c>
    </row>
    <row r="23" spans="1:75" ht="14.5">
      <c r="A23" s="188" t="s">
        <v>59</v>
      </c>
      <c r="B23" s="37">
        <v>928.49745999999993</v>
      </c>
      <c r="C23" s="90">
        <f>IF(B23=0,0,B23/B9)</f>
        <v>3.8401545002361734E-3</v>
      </c>
      <c r="D23" s="37">
        <v>934.82722000000001</v>
      </c>
      <c r="E23" s="90">
        <f>IF(D23=0,0,D23/D9)</f>
        <v>3.8077357976266089E-3</v>
      </c>
      <c r="F23" s="37">
        <v>1013.15449</v>
      </c>
      <c r="G23" s="90">
        <f>IF(F23=0,0,F23/F9)</f>
        <v>3.8515501175755995E-3</v>
      </c>
      <c r="H23" s="37">
        <v>1100</v>
      </c>
      <c r="I23" s="90">
        <f>IF(H23=0,0,H23/H9)</f>
        <v>4.2952978203315969E-3</v>
      </c>
      <c r="J23" s="37">
        <v>1126.8965900000001</v>
      </c>
      <c r="K23" s="90">
        <f>IF(J23=0,0,J23/J9)</f>
        <v>4.0731596163328708E-3</v>
      </c>
      <c r="L23" s="37">
        <v>1048.4868799999999</v>
      </c>
      <c r="M23" s="90">
        <f>IF(L23=0,0,L23/L9)</f>
        <v>3.642476328689589E-3</v>
      </c>
      <c r="N23" s="37">
        <v>1093.3900000000001</v>
      </c>
      <c r="O23" s="90">
        <f>IF(N23=0,0,N23/N9)</f>
        <v>3.7531261616816072E-3</v>
      </c>
      <c r="P23" s="37">
        <v>1076</v>
      </c>
      <c r="Q23" s="90">
        <f>IF(P23=0,0,P23/P9)</f>
        <v>3.6094664631589539E-3</v>
      </c>
      <c r="R23" s="37">
        <f>1076+27</f>
        <v>1103</v>
      </c>
      <c r="S23" s="90">
        <f>IF(R23=0,0,R23/R9)</f>
        <v>3.5517286904328729E-3</v>
      </c>
      <c r="T23" s="37">
        <v>1692</v>
      </c>
      <c r="U23" s="90">
        <f>IF(T23=0,0,T23/T9)</f>
        <v>5.4246938991430139E-3</v>
      </c>
      <c r="V23" s="37">
        <v>1305</v>
      </c>
      <c r="W23" s="90">
        <f>IF(V23=0,0,V23/V9)</f>
        <v>3.8731850937281111E-3</v>
      </c>
      <c r="X23" s="37">
        <v>1254</v>
      </c>
      <c r="Y23" s="90">
        <f>IF(X23=0,0,X23/X9)</f>
        <v>3.9718234914038848E-3</v>
      </c>
      <c r="Z23" s="37">
        <v>1263</v>
      </c>
      <c r="AA23" s="90">
        <f>IF(Z23=0,0,Z23/Z9)</f>
        <v>3.3481699057051435E-3</v>
      </c>
      <c r="AB23" s="37">
        <v>1263</v>
      </c>
      <c r="AC23" s="90">
        <f>IF(AB23=0,0,AB23/AB9)</f>
        <v>2.9854697682774336E-3</v>
      </c>
      <c r="AD23" s="37">
        <v>2267</v>
      </c>
      <c r="AE23" s="90">
        <f>IF(AD23=0,0,AD23/AD9)</f>
        <v>6.4035930173436525E-3</v>
      </c>
      <c r="AF23" s="37">
        <v>2373</v>
      </c>
      <c r="AG23" s="90">
        <f>IF(AF23=0,0,AF23/AF9)</f>
        <v>6.4841380441019759E-3</v>
      </c>
      <c r="AH23" s="37">
        <v>2282</v>
      </c>
      <c r="AI23" s="90">
        <f>IF(AH23=0,0,AH23/AH9)</f>
        <v>5.8324536943559126E-3</v>
      </c>
      <c r="AJ23" s="37">
        <v>2282</v>
      </c>
      <c r="AK23" s="90">
        <f>IF(AJ23=0,0,AJ23/AJ9)</f>
        <v>3.8852936018646685E-3</v>
      </c>
      <c r="AL23" s="37">
        <v>2374</v>
      </c>
      <c r="AM23" s="90">
        <f>IF(AL23=0,0,AL23/AL9)</f>
        <v>3.7174139075751311E-3</v>
      </c>
      <c r="AN23" s="37">
        <v>5231</v>
      </c>
      <c r="AO23" s="90">
        <f>IF(AN23=0,0,AN23/AN9)</f>
        <v>8.8040999402512806E-3</v>
      </c>
      <c r="AP23" s="37">
        <v>5260</v>
      </c>
      <c r="AQ23" s="90">
        <f>IF(AP23=0,0,AP23/AP9)</f>
        <v>8.3290315838144436E-3</v>
      </c>
      <c r="AR23" s="37">
        <v>5760</v>
      </c>
      <c r="AS23" s="90">
        <f>IF(AR23=0,0,AR23/AR9)</f>
        <v>8.02010596008048E-3</v>
      </c>
      <c r="AT23" s="37">
        <v>6150</v>
      </c>
      <c r="AU23" s="90">
        <f>IF(AT23=0,0,AT23/AT9)</f>
        <v>8.240311604368571E-3</v>
      </c>
      <c r="AV23" s="37">
        <v>6150</v>
      </c>
      <c r="AW23" s="90">
        <f>IF(AV23=0,0,AV23/AV9)</f>
        <v>8.3283227976664442E-3</v>
      </c>
      <c r="AX23" s="37">
        <v>6150</v>
      </c>
      <c r="AY23" s="90">
        <f>IF(AX23=0,0,AX23/AX9)</f>
        <v>7.6867217194259083E-3</v>
      </c>
      <c r="AZ23" s="37">
        <v>6113</v>
      </c>
      <c r="BA23" s="90">
        <f>IF(AZ23=0,0,AZ23/AZ9)</f>
        <v>5.0665497484130252E-3</v>
      </c>
      <c r="BB23" s="37">
        <v>5986</v>
      </c>
      <c r="BC23" s="90">
        <f>IF(BB23=0,0,BB23/BB9)</f>
        <v>4.7535892139742497E-3</v>
      </c>
      <c r="BD23" s="37">
        <v>6016</v>
      </c>
      <c r="BE23" s="29">
        <f>IF(BD23=0,0,BD23/BD9)</f>
        <v>4.7251021049324535E-3</v>
      </c>
      <c r="BF23" s="37">
        <v>6119</v>
      </c>
      <c r="BG23" s="17">
        <f>IF(BF23=0,0,BF23/BF9)</f>
        <v>4.2838080596358727E-3</v>
      </c>
      <c r="BH23" s="37">
        <v>6990</v>
      </c>
      <c r="BI23" s="17">
        <f>IF(BH23=0,0,BH23/BH9)</f>
        <v>3.019806300378707E-3</v>
      </c>
      <c r="BJ23" s="37">
        <v>7032</v>
      </c>
      <c r="BK23" s="17">
        <f>IF(BJ23=0,0,BJ23/BJ9)</f>
        <v>2.9637759314588884E-3</v>
      </c>
      <c r="BL23" s="37">
        <v>6578</v>
      </c>
      <c r="BM23" s="17">
        <f>IF(BL23=0,0,BL23/BL9)</f>
        <v>2.8255443296462657E-3</v>
      </c>
      <c r="BN23" s="200">
        <v>6646</v>
      </c>
      <c r="BO23" s="17">
        <f>IF(BN23=0,0,BN23/BN9)</f>
        <v>2.8931174624843722E-3</v>
      </c>
      <c r="BP23" s="200">
        <v>6843</v>
      </c>
      <c r="BQ23" s="17">
        <f>IF(BP23=0,0,BP23/BP9)</f>
        <v>2.8704750063550631E-3</v>
      </c>
      <c r="BR23" s="200">
        <v>7110</v>
      </c>
      <c r="BS23" s="213">
        <f t="shared" si="1"/>
        <v>2.9132323849826352E-3</v>
      </c>
      <c r="BT23" s="200">
        <v>7258</v>
      </c>
      <c r="BU23" s="213">
        <v>2.9043059597094576E-3</v>
      </c>
      <c r="BV23" s="200">
        <v>7443</v>
      </c>
      <c r="BW23" s="213">
        <v>2.9705495337039437E-3</v>
      </c>
    </row>
    <row r="24" spans="1:75">
      <c r="A24" s="93" t="s">
        <v>60</v>
      </c>
      <c r="B24" s="37">
        <v>21436.19212</v>
      </c>
      <c r="C24" s="90">
        <f>IF(B24=0,0,B24/B9)</f>
        <v>8.8657528085801338E-2</v>
      </c>
      <c r="D24" s="37">
        <v>22724.94212</v>
      </c>
      <c r="E24" s="90">
        <f>IF(D24=0,0,D24/D9)</f>
        <v>9.2563175053157656E-2</v>
      </c>
      <c r="F24" s="37">
        <v>23400.342120000001</v>
      </c>
      <c r="G24" s="90">
        <f>IF(F24=0,0,F24/F9)</f>
        <v>8.8957401199095759E-2</v>
      </c>
      <c r="H24" s="37">
        <v>15498</v>
      </c>
      <c r="I24" s="90">
        <f>IF(H24=0,0,H24/H9)</f>
        <v>6.0516841472271897E-2</v>
      </c>
      <c r="J24" s="37">
        <v>15771.899719999999</v>
      </c>
      <c r="K24" s="90">
        <f>IF(J24=0,0,J24/J9)</f>
        <v>5.700741805630604E-2</v>
      </c>
      <c r="L24" s="37">
        <v>13406.051179999999</v>
      </c>
      <c r="M24" s="90">
        <f>IF(L24=0,0,L24/L9)</f>
        <v>4.6573042558578442E-2</v>
      </c>
      <c r="N24" s="37">
        <v>9146.0499999999993</v>
      </c>
      <c r="O24" s="90">
        <f>IF(N24=0,0,N24/N9)</f>
        <v>3.1394360229239388E-2</v>
      </c>
      <c r="P24" s="37">
        <v>10061</v>
      </c>
      <c r="Q24" s="90">
        <f>IF(P24=0,0,P24/P9)</f>
        <v>3.3749853239630333E-2</v>
      </c>
      <c r="R24" s="37">
        <v>3822</v>
      </c>
      <c r="S24" s="90">
        <f>IF(R24=0,0,R24/R9)</f>
        <v>1.2307078018888886E-2</v>
      </c>
      <c r="T24" s="37">
        <v>3522</v>
      </c>
      <c r="U24" s="90">
        <f>IF(T24=0,0,T24/T9)</f>
        <v>1.1291827371620386E-2</v>
      </c>
      <c r="V24" s="37">
        <v>1634</v>
      </c>
      <c r="W24" s="90">
        <f>IF(V24=0,0,V24/V9)</f>
        <v>4.8496432514572672E-3</v>
      </c>
      <c r="X24" s="37">
        <v>1462</v>
      </c>
      <c r="Y24" s="90">
        <f>IF(X24=0,0,X24/X9)</f>
        <v>4.6306267499461552E-3</v>
      </c>
      <c r="Z24" s="37">
        <v>1462</v>
      </c>
      <c r="AA24" s="90">
        <f>IF(Z24=0,0,Z24/Z9)</f>
        <v>3.8757121157093587E-3</v>
      </c>
      <c r="AB24" s="37">
        <v>1129</v>
      </c>
      <c r="AC24" s="90">
        <f>IF(AB24=0,0,AB24/AB9)</f>
        <v>2.6687215901704058E-3</v>
      </c>
      <c r="AD24" s="37">
        <v>0</v>
      </c>
      <c r="AE24" s="90">
        <f>IF(AD24=0,0,AD24/AD9)</f>
        <v>0</v>
      </c>
      <c r="AF24" s="37">
        <v>0</v>
      </c>
      <c r="AG24" s="90">
        <f>IF(AF24=0,0,AF24/AF9)</f>
        <v>0</v>
      </c>
      <c r="AH24" s="37">
        <v>0</v>
      </c>
      <c r="AI24" s="90">
        <f>IF(AH24=0,0,AH24/AH9)</f>
        <v>0</v>
      </c>
      <c r="AJ24" s="37">
        <v>0</v>
      </c>
      <c r="AK24" s="90">
        <f>IF(AJ24=0,0,AJ24/AJ9)</f>
        <v>0</v>
      </c>
      <c r="AL24" s="37">
        <v>0</v>
      </c>
      <c r="AM24" s="90">
        <f>IF(AL24=0,0,AL24/AL9)</f>
        <v>0</v>
      </c>
      <c r="AN24" s="37">
        <v>0</v>
      </c>
      <c r="AO24" s="90">
        <f>IF(AN24=0,0,AN24/AN9)</f>
        <v>0</v>
      </c>
      <c r="AP24" s="37">
        <v>0</v>
      </c>
      <c r="AQ24" s="90">
        <f>IF(AP24=0,0,AP24/AP9)</f>
        <v>0</v>
      </c>
      <c r="AR24" s="37">
        <v>0</v>
      </c>
      <c r="AS24" s="90">
        <f>IF(AR24=0,0,AR24/AR9)</f>
        <v>0</v>
      </c>
      <c r="AT24" s="37">
        <v>0</v>
      </c>
      <c r="AU24" s="90">
        <f>IF(AT24=0,0,AT24/AT9)</f>
        <v>0</v>
      </c>
      <c r="AV24" s="37">
        <v>0</v>
      </c>
      <c r="AW24" s="90">
        <f>IF(AV24=0,0,AV24/AV9)</f>
        <v>0</v>
      </c>
      <c r="AX24" s="37">
        <v>0</v>
      </c>
      <c r="AY24" s="90">
        <f>IF(AX24=0,0,AX24/AX9)</f>
        <v>0</v>
      </c>
      <c r="AZ24" s="37">
        <v>0</v>
      </c>
      <c r="BA24" s="90">
        <f>IF(AZ24=0,0,AZ24/AZ9)</f>
        <v>0</v>
      </c>
      <c r="BB24" s="37">
        <v>0</v>
      </c>
      <c r="BC24" s="90">
        <f>IF(BB24=0,0,BB24/BB9)</f>
        <v>0</v>
      </c>
      <c r="BD24" s="37">
        <v>0</v>
      </c>
      <c r="BE24" s="29">
        <f>IF(BD24=0,0,BD24/BD9)</f>
        <v>0</v>
      </c>
      <c r="BF24" s="37">
        <v>0</v>
      </c>
      <c r="BG24" s="17">
        <f>IF(BF24=0,0,BF24/BF9)</f>
        <v>0</v>
      </c>
      <c r="BH24" s="37">
        <v>0</v>
      </c>
      <c r="BI24" s="17">
        <f>IF(BH24=0,0,BH24/BH9)</f>
        <v>0</v>
      </c>
      <c r="BJ24" s="37">
        <v>0</v>
      </c>
      <c r="BK24" s="17">
        <f>IF(BJ24=0,0,BJ24/BJ9)</f>
        <v>0</v>
      </c>
      <c r="BL24" s="37">
        <v>0</v>
      </c>
      <c r="BM24" s="17">
        <f>IF(BL24=0,0,BL24/BL9)</f>
        <v>0</v>
      </c>
      <c r="BN24" s="200">
        <v>0</v>
      </c>
      <c r="BO24" s="17">
        <f>IF(BN24=0,0,BN24/BN9)</f>
        <v>0</v>
      </c>
      <c r="BP24" s="200">
        <v>0</v>
      </c>
      <c r="BQ24" s="17">
        <f>IF(BP24=0,0,BP24/BP9)</f>
        <v>0</v>
      </c>
      <c r="BR24" s="200">
        <v>0</v>
      </c>
      <c r="BS24" s="213">
        <f t="shared" si="1"/>
        <v>0</v>
      </c>
      <c r="BT24" s="200">
        <v>0</v>
      </c>
      <c r="BU24" s="213">
        <v>0</v>
      </c>
      <c r="BV24" s="200">
        <v>0</v>
      </c>
      <c r="BW24" s="213">
        <v>0</v>
      </c>
    </row>
    <row r="25" spans="1:75">
      <c r="A25" s="93" t="s">
        <v>55</v>
      </c>
      <c r="B25" s="37">
        <v>399.00577000000004</v>
      </c>
      <c r="C25" s="90">
        <f>IF(B25=0,0,B25/B9)</f>
        <v>1.6502401668236119E-3</v>
      </c>
      <c r="D25" s="37">
        <v>409.19937000000004</v>
      </c>
      <c r="E25" s="90">
        <f>IF(D25=0,0,D25/D9)</f>
        <v>1.666749808071759E-3</v>
      </c>
      <c r="F25" s="37">
        <v>416.51375000000002</v>
      </c>
      <c r="G25" s="90">
        <f>IF(F25=0,0,F25/F9)</f>
        <v>1.5833948313098371E-3</v>
      </c>
      <c r="H25" s="37">
        <v>7523</v>
      </c>
      <c r="I25" s="90">
        <f>IF(H25=0,0,H25/H9)</f>
        <v>2.9375932274867823E-2</v>
      </c>
      <c r="J25" s="37">
        <v>7206.7286699999995</v>
      </c>
      <c r="K25" s="90">
        <f>IF(J25=0,0,J25/J9)</f>
        <v>2.6048668924015733E-2</v>
      </c>
      <c r="L25" s="37">
        <v>7238.8787899999998</v>
      </c>
      <c r="M25" s="90">
        <f>IF(L25=0,0,L25/L9)</f>
        <v>2.5148092114255293E-2</v>
      </c>
      <c r="N25" s="37">
        <v>8949.76</v>
      </c>
      <c r="O25" s="90">
        <f>IF(N25=0,0,N25/N9)</f>
        <v>3.0720583137555289E-2</v>
      </c>
      <c r="P25" s="37">
        <v>12242</v>
      </c>
      <c r="Q25" s="90">
        <f>IF(P25=0,0,P25/P9)</f>
        <v>4.1066067325271294E-2</v>
      </c>
      <c r="R25" s="37">
        <f>444+16497</f>
        <v>16941</v>
      </c>
      <c r="S25" s="90">
        <f>IF(R25=0,0,R25/R9)</f>
        <v>5.4551075017790843E-2</v>
      </c>
      <c r="T25" s="37">
        <f>493+9364</f>
        <v>9857</v>
      </c>
      <c r="U25" s="90">
        <f>IF(T25=0,0,T25/T9)</f>
        <v>3.1602368654759273E-2</v>
      </c>
      <c r="V25" s="37">
        <f>517+8125</f>
        <v>8642</v>
      </c>
      <c r="W25" s="90">
        <f>IF(V25=0,0,V25/V9)</f>
        <v>2.5649092398466158E-2</v>
      </c>
      <c r="X25" s="37">
        <v>7455</v>
      </c>
      <c r="Y25" s="90">
        <f>IF(X25=0,0,X25/X9)</f>
        <v>2.361239563669534E-2</v>
      </c>
      <c r="Z25" s="37">
        <v>6540</v>
      </c>
      <c r="AA25" s="90">
        <f>IF(Z25=0,0,Z25/Z9)</f>
        <v>1.7337316851394807E-2</v>
      </c>
      <c r="AB25" s="37">
        <v>5106</v>
      </c>
      <c r="AC25" s="90">
        <f>IF(AB25=0,0,AB25/AB9)</f>
        <v>1.2069523861302119E-2</v>
      </c>
      <c r="AD25" s="37">
        <v>4166</v>
      </c>
      <c r="AE25" s="90">
        <f>IF(AD25=0,0,AD25/AD9)</f>
        <v>1.1767696740297158E-2</v>
      </c>
      <c r="AF25" s="37">
        <v>3373</v>
      </c>
      <c r="AG25" s="90">
        <f>IF(AF25=0,0,AF25/AF9)</f>
        <v>9.2166024537530394E-3</v>
      </c>
      <c r="AH25" s="37">
        <v>1940</v>
      </c>
      <c r="AI25" s="90">
        <f>IF(AH25=0,0,AH25/AH9)</f>
        <v>4.9583523957276382E-3</v>
      </c>
      <c r="AJ25" s="37">
        <v>770</v>
      </c>
      <c r="AK25" s="90">
        <f>IF(AJ25=0,0,AJ25/AJ9)</f>
        <v>1.3109886386659924E-3</v>
      </c>
      <c r="AL25" s="37">
        <v>904</v>
      </c>
      <c r="AM25" s="90">
        <f>IF(AL25=0,0,AL25/AL9)</f>
        <v>1.4155611509890137E-3</v>
      </c>
      <c r="AN25" s="37">
        <v>771</v>
      </c>
      <c r="AO25" s="90">
        <f>IF(AN25=0,0,AN25/AN9)</f>
        <v>1.297641187905513E-3</v>
      </c>
      <c r="AP25" s="37">
        <v>16510</v>
      </c>
      <c r="AQ25" s="90">
        <f>IF(AP25=0,0,AP25/AP9)</f>
        <v>2.6143024990261682E-2</v>
      </c>
      <c r="AR25" s="37">
        <v>704</v>
      </c>
      <c r="AS25" s="90">
        <f>IF(AR25=0,0,AR25/AR9)</f>
        <v>9.8023517289872538E-4</v>
      </c>
      <c r="AT25" s="37">
        <v>700</v>
      </c>
      <c r="AU25" s="90">
        <f>IF(AT25=0,0,AT25/AT9)</f>
        <v>9.3792164602569104E-4</v>
      </c>
      <c r="AV25" s="37">
        <v>663</v>
      </c>
      <c r="AW25" s="90">
        <f>IF(AV25=0,0,AV25/AV9)</f>
        <v>8.9783382355330943E-4</v>
      </c>
      <c r="AX25" s="37">
        <v>633</v>
      </c>
      <c r="AY25" s="90">
        <f>IF(AX25=0,0,AX25/AX9)</f>
        <v>7.9116989404822758E-4</v>
      </c>
      <c r="AZ25" s="37">
        <v>684</v>
      </c>
      <c r="BA25" s="90">
        <f>IF(AZ25=0,0,AZ25/AZ9)</f>
        <v>5.6690986879020275E-4</v>
      </c>
      <c r="BB25" s="37">
        <v>663</v>
      </c>
      <c r="BC25" s="90">
        <f>IF(BB25=0,0,BB25/BB9)</f>
        <v>5.2650010839708119E-4</v>
      </c>
      <c r="BD25" s="37">
        <v>13763</v>
      </c>
      <c r="BE25" s="29">
        <f>IF(BD25=0,0,BD25/BD9)</f>
        <v>1.0809770656613258E-2</v>
      </c>
      <c r="BF25" s="37">
        <v>20029</v>
      </c>
      <c r="BG25" s="17">
        <f>IF(BF25=0,0,BF25/BF9)</f>
        <v>1.4021963004812371E-2</v>
      </c>
      <c r="BH25" s="37">
        <v>19968</v>
      </c>
      <c r="BI25" s="17">
        <f>IF(BH25=0,0,BH25/BH9)</f>
        <v>8.6265367962749667E-3</v>
      </c>
      <c r="BJ25" s="37">
        <v>27346</v>
      </c>
      <c r="BK25" s="17">
        <f>IF(BJ25=0,0,BJ25/BJ9)</f>
        <v>1.1525514309111883E-2</v>
      </c>
      <c r="BL25" s="37">
        <v>27782</v>
      </c>
      <c r="BM25" s="17">
        <f>IF(BL25=0,0,BL25/BL9)</f>
        <v>1.1933607869600571E-2</v>
      </c>
      <c r="BN25" s="200">
        <v>28898</v>
      </c>
      <c r="BO25" s="17">
        <f>IF(BN25=0,0,BN25/BN9)</f>
        <v>1.2579793624868099E-2</v>
      </c>
      <c r="BP25" s="200">
        <v>26428</v>
      </c>
      <c r="BQ25" s="17">
        <f>IF(BP25=0,0,BP25/BP9)</f>
        <v>1.1085914579563292E-2</v>
      </c>
      <c r="BR25" s="200">
        <v>22866</v>
      </c>
      <c r="BS25" s="213">
        <f t="shared" si="1"/>
        <v>9.3690536870622981E-3</v>
      </c>
      <c r="BT25" s="200">
        <v>22057</v>
      </c>
      <c r="BU25" s="213">
        <v>8.8261610021096032E-3</v>
      </c>
      <c r="BV25" s="200">
        <v>23185</v>
      </c>
      <c r="BW25" s="213">
        <v>9.2532837483442071E-3</v>
      </c>
    </row>
    <row r="26" spans="1:75">
      <c r="A26" s="93" t="s">
        <v>61</v>
      </c>
      <c r="B26" s="37">
        <v>0</v>
      </c>
      <c r="C26" s="90">
        <f>IF(B26=0,0,B26/B9)</f>
        <v>0</v>
      </c>
      <c r="D26" s="37">
        <v>0</v>
      </c>
      <c r="E26" s="90">
        <f>IF(D26=0,0,D26/D9)</f>
        <v>0</v>
      </c>
      <c r="F26" s="37">
        <v>0</v>
      </c>
      <c r="G26" s="90">
        <f>IF(F26=0,0,F26/F9)</f>
        <v>0</v>
      </c>
      <c r="H26" s="37">
        <v>0</v>
      </c>
      <c r="I26" s="90">
        <f>IF(H26=0,0,H26/H9)</f>
        <v>0</v>
      </c>
      <c r="J26" s="37">
        <v>0</v>
      </c>
      <c r="K26" s="90">
        <f>IF(J26=0,0,J26/J9)</f>
        <v>0</v>
      </c>
      <c r="L26" s="37">
        <v>339.380971504</v>
      </c>
      <c r="M26" s="90">
        <f>IF(L26=0,0,L26/L9)</f>
        <v>1.1790201467385038E-3</v>
      </c>
      <c r="N26" s="37">
        <v>1045</v>
      </c>
      <c r="O26" s="90">
        <f>IF(N26=0,0,N26/N9)</f>
        <v>3.5870246105756216E-3</v>
      </c>
      <c r="P26" s="37">
        <v>1592</v>
      </c>
      <c r="Q26" s="90">
        <f>IF(P26=0,0,P26/P9)</f>
        <v>5.3404001945623189E-3</v>
      </c>
      <c r="R26" s="37">
        <v>4714</v>
      </c>
      <c r="S26" s="90">
        <f>IF(R26=0,0,R26/R9)</f>
        <v>1.5179373569084826E-2</v>
      </c>
      <c r="T26" s="37">
        <v>1779</v>
      </c>
      <c r="U26" s="90">
        <f>IF(T26=0,0,T26/T9)</f>
        <v>5.7036231953755444E-3</v>
      </c>
      <c r="V26" s="37">
        <v>931</v>
      </c>
      <c r="W26" s="90">
        <f>IF(V26=0,0,V26/V9)</f>
        <v>2.7631688293186757E-3</v>
      </c>
      <c r="X26" s="37">
        <v>1402</v>
      </c>
      <c r="Y26" s="90">
        <f>IF(X26=0,0,X26/X9)</f>
        <v>4.4405873484435771E-3</v>
      </c>
      <c r="Z26" s="37">
        <v>1530</v>
      </c>
      <c r="AA26" s="90">
        <f>IF(Z26=0,0,Z26/Z9)</f>
        <v>4.055977795509794E-3</v>
      </c>
      <c r="AB26" s="37">
        <v>2172</v>
      </c>
      <c r="AC26" s="90">
        <f>IF(AB26=0,0,AB26/AB9)</f>
        <v>5.1341570361825703E-3</v>
      </c>
      <c r="AD26" s="37">
        <v>1661</v>
      </c>
      <c r="AE26" s="90">
        <f>IF(AD26=0,0,AD26/AD9)</f>
        <v>4.6918253206033557E-3</v>
      </c>
      <c r="AF26" s="37">
        <v>1842</v>
      </c>
      <c r="AG26" s="90">
        <f>IF(AF26=0,0,AF26/AF9)</f>
        <v>5.0331994425772608E-3</v>
      </c>
      <c r="AH26" s="37">
        <v>4787</v>
      </c>
      <c r="AI26" s="90">
        <f>IF(AH26=0,0,AH26/AH9)</f>
        <v>1.2234862329045465E-2</v>
      </c>
      <c r="AJ26" s="37">
        <v>4867</v>
      </c>
      <c r="AK26" s="90">
        <f>IF(AJ26=0,0,AJ26/AJ9)</f>
        <v>8.2864697459576423E-3</v>
      </c>
      <c r="AL26" s="37">
        <v>6738</v>
      </c>
      <c r="AM26" s="90">
        <f>IF(AL26=0,0,AL26/AL9)</f>
        <v>1.0550941410800856E-2</v>
      </c>
      <c r="AN26" s="37">
        <v>6546</v>
      </c>
      <c r="AO26" s="90">
        <f>IF(AN26=0,0,AN26/AN9)</f>
        <v>1.1017327128442915E-2</v>
      </c>
      <c r="AP26" s="37">
        <v>9364</v>
      </c>
      <c r="AQ26" s="90">
        <f>IF(AP26=0,0,AP26/AP9)</f>
        <v>1.4827576378486397E-2</v>
      </c>
      <c r="AR26" s="37">
        <v>8942</v>
      </c>
      <c r="AS26" s="90">
        <f>IF(AR26=0,0,AR26/AR9)</f>
        <v>1.245065755122216E-2</v>
      </c>
      <c r="AT26" s="37">
        <v>8788</v>
      </c>
      <c r="AU26" s="90">
        <f>IF(AT26=0,0,AT26/AT9)</f>
        <v>1.1774936321819675E-2</v>
      </c>
      <c r="AV26" s="37">
        <v>9479</v>
      </c>
      <c r="AW26" s="90">
        <f>IF(AV26=0,0,AV26/AV9)</f>
        <v>1.2836450699037435E-2</v>
      </c>
      <c r="AX26" s="37">
        <v>9916</v>
      </c>
      <c r="AY26" s="90">
        <f>IF(AX26=0,0,AX26/AX9)</f>
        <v>1.2393745133305253E-2</v>
      </c>
      <c r="AZ26" s="37">
        <v>9926</v>
      </c>
      <c r="BA26" s="90">
        <f>IF(AZ26=0,0,AZ26/AZ9)</f>
        <v>8.2268236222391121E-3</v>
      </c>
      <c r="BB26" s="37">
        <v>11503</v>
      </c>
      <c r="BC26" s="90">
        <f>IF(BB26=0,0,BB26/BB9)</f>
        <v>9.1347371747988303E-3</v>
      </c>
      <c r="BD26" s="37">
        <v>15866</v>
      </c>
      <c r="BE26" s="29">
        <f>IF(BD26=0,0,BD26/BD9)</f>
        <v>1.2461514294690543E-2</v>
      </c>
      <c r="BF26" s="37">
        <v>11474</v>
      </c>
      <c r="BG26" s="17">
        <f>IF(BF26=0,0,BF26/BF9)</f>
        <v>8.0327526844683785E-3</v>
      </c>
      <c r="BH26" s="37">
        <v>10971</v>
      </c>
      <c r="BI26" s="17">
        <f>IF(BH26=0,0,BH26/BH9)</f>
        <v>4.7396702319677814E-3</v>
      </c>
      <c r="BJ26" s="37">
        <v>7476</v>
      </c>
      <c r="BK26" s="17">
        <f>IF(BJ26=0,0,BJ26/BJ9)</f>
        <v>3.1509085414656783E-3</v>
      </c>
      <c r="BL26" s="37">
        <v>0</v>
      </c>
      <c r="BM26" s="17">
        <f>IF(BL26=0,0,BL26/BL9)</f>
        <v>0</v>
      </c>
      <c r="BN26" s="200">
        <v>0</v>
      </c>
      <c r="BO26" s="17">
        <f>IF(BN26=0,0,BN26/BN9)</f>
        <v>0</v>
      </c>
      <c r="BP26" s="200">
        <v>0</v>
      </c>
      <c r="BQ26" s="17">
        <f>IF(BP26=0,0,BP26/BP9)</f>
        <v>0</v>
      </c>
      <c r="BR26" s="200">
        <v>0</v>
      </c>
      <c r="BS26" s="213">
        <f t="shared" si="1"/>
        <v>0</v>
      </c>
      <c r="BT26" s="200">
        <v>0</v>
      </c>
      <c r="BU26" s="213">
        <v>0</v>
      </c>
      <c r="BV26" s="200">
        <v>0</v>
      </c>
      <c r="BW26" s="213">
        <v>0</v>
      </c>
    </row>
    <row r="27" spans="1:75">
      <c r="A27" s="93" t="s">
        <v>62</v>
      </c>
      <c r="B27" s="37">
        <v>256.78307664674998</v>
      </c>
      <c r="C27" s="90">
        <f>IF(B27=0,0,B27/B9)</f>
        <v>1.0620241086814683E-3</v>
      </c>
      <c r="D27" s="37">
        <v>201.94444434879915</v>
      </c>
      <c r="E27" s="90">
        <f>IF(D27=0,0,D27/D9)</f>
        <v>8.2255958473132298E-4</v>
      </c>
      <c r="F27" s="37">
        <v>145</v>
      </c>
      <c r="G27" s="90">
        <f>IF(F27=0,0,F27/F9)</f>
        <v>5.5122370039386779E-4</v>
      </c>
      <c r="H27" s="37">
        <v>0</v>
      </c>
      <c r="I27" s="90">
        <f>IF(H27=0,0,H27/H9)</f>
        <v>0</v>
      </c>
      <c r="J27" s="37">
        <v>0</v>
      </c>
      <c r="K27" s="90">
        <f>IF(J27=0,0,J27/J9)</f>
        <v>0</v>
      </c>
      <c r="L27" s="37">
        <v>0</v>
      </c>
      <c r="M27" s="90">
        <f>IF(L27=0,0,L27/L9)</f>
        <v>0</v>
      </c>
      <c r="N27" s="37">
        <v>0</v>
      </c>
      <c r="O27" s="90">
        <f>IF(N27=0,0,N27/N9)</f>
        <v>0</v>
      </c>
      <c r="P27" s="37">
        <v>0</v>
      </c>
      <c r="Q27" s="90">
        <f>IF(P27=0,0,P27/P9)</f>
        <v>0</v>
      </c>
      <c r="R27" s="37">
        <v>0</v>
      </c>
      <c r="S27" s="90">
        <f>IF(R27=0,0,R27/R9)</f>
        <v>0</v>
      </c>
      <c r="T27" s="37">
        <v>126</v>
      </c>
      <c r="U27" s="90">
        <f>IF(T27=0,0,T27/T9)</f>
        <v>4.0396656695745848E-4</v>
      </c>
      <c r="V27" s="37">
        <v>0</v>
      </c>
      <c r="W27" s="90">
        <f>IF(V27=0,0,V27/V9)</f>
        <v>0</v>
      </c>
      <c r="X27" s="37">
        <v>0</v>
      </c>
      <c r="Y27" s="90">
        <f>IF(X27=0,0,X27/X9)</f>
        <v>0</v>
      </c>
      <c r="Z27" s="37">
        <v>0</v>
      </c>
      <c r="AA27" s="90">
        <f>IF(Z27=0,0,Z27/Z9)</f>
        <v>0</v>
      </c>
      <c r="AB27" s="37">
        <v>401</v>
      </c>
      <c r="AC27" s="90">
        <f>IF(AB27=0,0,AB27/AB9)</f>
        <v>9.4788074194715032E-4</v>
      </c>
      <c r="AD27" s="37">
        <v>1983</v>
      </c>
      <c r="AE27" s="90">
        <f>IF(AD27=0,0,AD27/AD9)</f>
        <v>5.601378453194735E-3</v>
      </c>
      <c r="AF27" s="37">
        <v>2778</v>
      </c>
      <c r="AG27" s="90">
        <f>IF(AF27=0,0,AF27/AF9)</f>
        <v>7.5907861300106563E-3</v>
      </c>
      <c r="AH27" s="37">
        <v>3292</v>
      </c>
      <c r="AI27" s="90">
        <f>IF(AH27=0,0,AH27/AH9)</f>
        <v>8.4138639622347352E-3</v>
      </c>
      <c r="AJ27" s="37">
        <v>5812</v>
      </c>
      <c r="AK27" s="90">
        <f>IF(AJ27=0,0,AJ27/AJ9)</f>
        <v>9.8954103479568165E-3</v>
      </c>
      <c r="AL27" s="37">
        <v>6374</v>
      </c>
      <c r="AM27" s="90">
        <f>IF(AL27=0,0,AL27/AL9)</f>
        <v>9.9809588234557236E-3</v>
      </c>
      <c r="AN27" s="37">
        <v>6968</v>
      </c>
      <c r="AO27" s="90">
        <f>IF(AN27=0,0,AN27/AN9)</f>
        <v>1.1727579503664869E-2</v>
      </c>
      <c r="AP27" s="37">
        <v>3651</v>
      </c>
      <c r="AQ27" s="90">
        <f>IF(AP27=0,0,AP27/AP9)</f>
        <v>5.7812346601723444E-3</v>
      </c>
      <c r="AR27" s="37">
        <v>3998</v>
      </c>
      <c r="AS27" s="90">
        <f>IF(AR27=0,0,AR27/AR9)</f>
        <v>5.5667332688197494E-3</v>
      </c>
      <c r="AT27" s="37">
        <v>4965</v>
      </c>
      <c r="AU27" s="90">
        <f>IF(AT27=0,0,AT27/AT9)</f>
        <v>6.6525442464536516E-3</v>
      </c>
      <c r="AV27" s="37">
        <v>5237</v>
      </c>
      <c r="AW27" s="90">
        <f>IF(AV27=0,0,AV27/AV9)</f>
        <v>7.0919392668909219E-3</v>
      </c>
      <c r="AX27" s="37">
        <v>7887</v>
      </c>
      <c r="AY27" s="90">
        <f>IF(AX27=0,0,AX27/AX9)</f>
        <v>9.8577519026198605E-3</v>
      </c>
      <c r="AZ27" s="37">
        <v>6980</v>
      </c>
      <c r="BA27" s="90">
        <f>IF(AZ27=0,0,AZ27/AZ9)</f>
        <v>5.7851328715725365E-3</v>
      </c>
      <c r="BB27" s="37">
        <v>3600</v>
      </c>
      <c r="BC27" s="90">
        <f>IF(BB27=0,0,BB27/BB9)</f>
        <v>2.858824117993201E-3</v>
      </c>
      <c r="BD27" s="37">
        <v>9379</v>
      </c>
      <c r="BE27" s="29">
        <f>IF(BD27=0,0,BD27/BD9)</f>
        <v>7.3664781652529061E-3</v>
      </c>
      <c r="BF27" s="37">
        <v>5727</v>
      </c>
      <c r="BG27" s="17">
        <f>IF(BF27=0,0,BF27/BF9)</f>
        <v>4.009375511935716E-3</v>
      </c>
      <c r="BH27" s="37">
        <v>3582</v>
      </c>
      <c r="BI27" s="17">
        <f>IF(BH27=0,0,BH27/BH9)</f>
        <v>1.5474887221683159E-3</v>
      </c>
      <c r="BJ27" s="37">
        <v>4383</v>
      </c>
      <c r="BK27" s="17">
        <f>IF(BJ27=0,0,BJ27/BJ9)</f>
        <v>1.8473023190535135E-3</v>
      </c>
      <c r="BL27" s="37">
        <v>5722</v>
      </c>
      <c r="BM27" s="17">
        <f>IF(BL27=0,0,BL27/BL9)</f>
        <v>2.4578541584426776E-3</v>
      </c>
      <c r="BN27" s="200">
        <v>1260</v>
      </c>
      <c r="BO27" s="17">
        <f>IF(BN27=0,0,BN27/BN9)</f>
        <v>5.4849954901148193E-4</v>
      </c>
      <c r="BP27" s="200">
        <v>312</v>
      </c>
      <c r="BQ27" s="17">
        <f>IF(BP27=0,0,BP27/BP9)</f>
        <v>1.3087654566458859E-4</v>
      </c>
      <c r="BR27" s="200">
        <v>209</v>
      </c>
      <c r="BS27" s="213">
        <f t="shared" si="1"/>
        <v>8.5635101049419242E-5</v>
      </c>
      <c r="BT27" s="200">
        <v>133</v>
      </c>
      <c r="BU27" s="213">
        <v>5.3220266277398435E-5</v>
      </c>
      <c r="BV27" s="200">
        <v>56</v>
      </c>
      <c r="BW27" s="213">
        <v>2.2349962903052644E-5</v>
      </c>
    </row>
    <row r="28" spans="1:75" s="18" customFormat="1">
      <c r="A28" s="91" t="s">
        <v>63</v>
      </c>
      <c r="B28" s="38">
        <v>5.8376496149990702</v>
      </c>
      <c r="C28" s="92">
        <f>IF(B28=0,0,B28/B9)</f>
        <v>2.4143820964077433E-5</v>
      </c>
      <c r="D28" s="38">
        <v>5.9595848549995498</v>
      </c>
      <c r="E28" s="92">
        <f>IF(D28=0,0,D28/D9)</f>
        <v>2.4274565508881061E-5</v>
      </c>
      <c r="F28" s="38">
        <v>6.1628102550003598</v>
      </c>
      <c r="G28" s="92">
        <f>IF(F28=0,0,F28/F9)</f>
        <v>2.3428186714390168E-5</v>
      </c>
      <c r="H28" s="38">
        <v>9</v>
      </c>
      <c r="I28" s="92">
        <f>IF(H28=0,0,H28/H9)</f>
        <v>3.5143345802713069E-5</v>
      </c>
      <c r="J28" s="38">
        <v>9.2341431000009173</v>
      </c>
      <c r="K28" s="92">
        <f>IF(J28=0,0,J28/J9)</f>
        <v>3.3376743793645307E-5</v>
      </c>
      <c r="L28" s="38">
        <v>8.891309700001031</v>
      </c>
      <c r="M28" s="92">
        <f>IF(L28=0,0,L28/L9)</f>
        <v>3.0888688958417761E-5</v>
      </c>
      <c r="N28" s="38">
        <v>8.891309700001031</v>
      </c>
      <c r="O28" s="92">
        <f>IF(N28=0,0,N28/N9)</f>
        <v>3.0519949008759276E-5</v>
      </c>
      <c r="P28" s="38">
        <v>9</v>
      </c>
      <c r="Q28" s="92">
        <f>IF(P28=0,0,P28/P9)</f>
        <v>3.0190704617500544E-5</v>
      </c>
      <c r="R28" s="38">
        <v>0</v>
      </c>
      <c r="S28" s="92">
        <f>IF(R28=0,0,R28/R9)</f>
        <v>0</v>
      </c>
      <c r="T28" s="38">
        <v>0</v>
      </c>
      <c r="U28" s="92">
        <f>IF(T28=0,0,T28/T9)</f>
        <v>0</v>
      </c>
      <c r="V28" s="38">
        <v>0</v>
      </c>
      <c r="W28" s="92">
        <f>IF(V28=0,0,V28/V9)</f>
        <v>0</v>
      </c>
      <c r="X28" s="38">
        <v>10</v>
      </c>
      <c r="Y28" s="92">
        <f>IF(X28=0,0,X28/X9)</f>
        <v>3.1673233583763036E-5</v>
      </c>
      <c r="Z28" s="38">
        <v>0</v>
      </c>
      <c r="AA28" s="92">
        <f>IF(Z28=0,0,Z28/Z9)</f>
        <v>0</v>
      </c>
      <c r="AB28" s="38">
        <v>0</v>
      </c>
      <c r="AC28" s="92">
        <f>IF(AB28=0,0,AB28/AB9)</f>
        <v>0</v>
      </c>
      <c r="AD28" s="38">
        <v>15</v>
      </c>
      <c r="AE28" s="92">
        <f>IF(AD28=0,0,AD28/AD9)</f>
        <v>4.237048754307666E-5</v>
      </c>
      <c r="AF28" s="38">
        <v>15</v>
      </c>
      <c r="AG28" s="92">
        <f>IF(AF28=0,0,AF28/AF9)</f>
        <v>4.0986966144765967E-5</v>
      </c>
      <c r="AH28" s="38">
        <v>15</v>
      </c>
      <c r="AI28" s="92">
        <f>IF(AH28=0,0,AH28/AH9)</f>
        <v>3.8337776255626072E-5</v>
      </c>
      <c r="AJ28" s="38">
        <v>15</v>
      </c>
      <c r="AK28" s="92">
        <f>IF(AJ28=0,0,AJ28/AJ9)</f>
        <v>2.5538739714272581E-5</v>
      </c>
      <c r="AL28" s="38">
        <v>15</v>
      </c>
      <c r="AM28" s="92">
        <f>IF(AL28=0,0,AL28/AL9)</f>
        <v>2.3488293434552219E-5</v>
      </c>
      <c r="AN28" s="38">
        <v>15</v>
      </c>
      <c r="AO28" s="92">
        <f>IF(AN28=0,0,AN28/AN9)</f>
        <v>2.5245937507889354E-5</v>
      </c>
      <c r="AP28" s="38">
        <v>15</v>
      </c>
      <c r="AQ28" s="92">
        <f>IF(AP28=0,0,AP28/AP9)</f>
        <v>2.3751991208596321E-5</v>
      </c>
      <c r="AR28" s="38">
        <v>15</v>
      </c>
      <c r="AS28" s="92">
        <f>IF(AR28=0,0,AR28/AR9)</f>
        <v>2.088569260437625E-5</v>
      </c>
      <c r="AT28" s="38">
        <v>15</v>
      </c>
      <c r="AU28" s="92">
        <f>IF(AT28=0,0,AT28/AT9)</f>
        <v>2.0098320986264806E-5</v>
      </c>
      <c r="AV28" s="38">
        <v>29</v>
      </c>
      <c r="AW28" s="92">
        <f>IF(AV28=0,0,AV28/AV9)</f>
        <v>3.9271766037776734E-5</v>
      </c>
      <c r="AX28" s="38">
        <v>29</v>
      </c>
      <c r="AY28" s="92">
        <f>IF(AX28=0,0,AX28/AX9)</f>
        <v>3.6246330059081518E-5</v>
      </c>
      <c r="AZ28" s="38">
        <v>29</v>
      </c>
      <c r="BA28" s="92">
        <f>IF(AZ28=0,0,AZ28/AZ9)</f>
        <v>2.4035652331748361E-5</v>
      </c>
      <c r="BB28" s="38">
        <v>29</v>
      </c>
      <c r="BC28" s="92">
        <f>IF(BB28=0,0,BB28/BB9)</f>
        <v>2.3029416506056338E-5</v>
      </c>
      <c r="BD28" s="38">
        <v>29</v>
      </c>
      <c r="BE28" s="27">
        <f>IF(BD28=0,0,BD28/BD9)</f>
        <v>2.2777254162739553E-5</v>
      </c>
      <c r="BF28" s="38">
        <v>29</v>
      </c>
      <c r="BG28" s="15">
        <f>IF(BF28=0,0,BF28/BF9)</f>
        <v>2.0302407865572858E-5</v>
      </c>
      <c r="BH28" s="38">
        <v>29</v>
      </c>
      <c r="BI28" s="15">
        <f>IF(BH28=0,0,BH28/BH9)</f>
        <v>1.2528523992987483E-5</v>
      </c>
      <c r="BJ28" s="38">
        <v>29</v>
      </c>
      <c r="BK28" s="15">
        <f>IF(BJ28=0,0,BJ28/BJ9)</f>
        <v>1.2222625428371411E-5</v>
      </c>
      <c r="BL28" s="38">
        <v>43</v>
      </c>
      <c r="BM28" s="15">
        <f>IF(BL28=0,0,BL28/BL9)</f>
        <v>1.8470417478684924E-5</v>
      </c>
      <c r="BN28" s="198">
        <v>43</v>
      </c>
      <c r="BO28" s="15">
        <f>IF(BN28=0,0,BN28/BN9)</f>
        <v>1.8718635402772796E-5</v>
      </c>
      <c r="BP28" s="198">
        <v>43</v>
      </c>
      <c r="BQ28" s="15">
        <f>IF(BP28=0,0,BP28/BP9)</f>
        <v>1.8037472639670864E-5</v>
      </c>
      <c r="BR28" s="198">
        <v>0</v>
      </c>
      <c r="BS28" s="212">
        <f t="shared" si="1"/>
        <v>0</v>
      </c>
      <c r="BT28" s="198">
        <v>0</v>
      </c>
      <c r="BU28" s="212">
        <v>0</v>
      </c>
      <c r="BV28" s="198">
        <v>0</v>
      </c>
      <c r="BW28" s="212">
        <v>0</v>
      </c>
    </row>
    <row r="29" spans="1:75">
      <c r="A29" s="91" t="s">
        <v>64</v>
      </c>
      <c r="B29" s="38">
        <f>SUM(B30:B33)</f>
        <v>60615.957049647142</v>
      </c>
      <c r="C29" s="92">
        <f>IF(B29=0,0,B29/B9)</f>
        <v>0.25070035221240683</v>
      </c>
      <c r="D29" s="38">
        <f>SUM(D30:D33)</f>
        <v>62349.687445561809</v>
      </c>
      <c r="E29" s="92">
        <f>IF(D29=0,0,D29/D9)</f>
        <v>0.25396258450550474</v>
      </c>
      <c r="F29" s="38">
        <f>SUM(F30:F33)</f>
        <v>64476.312867178931</v>
      </c>
      <c r="G29" s="92">
        <f>IF(F29=0,0,F29/F9)</f>
        <v>0.24510946045792498</v>
      </c>
      <c r="H29" s="38">
        <f>SUM(H30:H33)</f>
        <v>66247</v>
      </c>
      <c r="I29" s="92">
        <f>IF(H29=0,0,H29/H9)</f>
        <v>0.25868235882137025</v>
      </c>
      <c r="J29" s="38">
        <f>SUM(J30:J33)</f>
        <v>67544.211765303771</v>
      </c>
      <c r="K29" s="92">
        <f>IF(J29=0,0,J29/J9)</f>
        <v>0.24413806743302938</v>
      </c>
      <c r="L29" s="38">
        <f>SUM(L30:L33)</f>
        <v>70171.51389162289</v>
      </c>
      <c r="M29" s="92">
        <f>IF(L29=0,0,L29/L9)</f>
        <v>0.24377804164659556</v>
      </c>
      <c r="N29" s="38">
        <f>SUM(N30:N33)</f>
        <v>72126.231939552163</v>
      </c>
      <c r="O29" s="92">
        <f>IF(N29=0,0,N29/N9)</f>
        <v>0.24757757802417135</v>
      </c>
      <c r="P29" s="38">
        <f>SUM(P30:P33)</f>
        <v>78986</v>
      </c>
      <c r="Q29" s="92">
        <f>IF(P29=0,0,P29/P9)</f>
        <v>0.26496033276865533</v>
      </c>
      <c r="R29" s="38">
        <f>SUM(R30:R33)</f>
        <v>78515</v>
      </c>
      <c r="S29" s="92">
        <f>IF(R29=0,0,R29/R9)</f>
        <v>0.25282318960048689</v>
      </c>
      <c r="T29" s="38">
        <f>SUM(T30:T33)</f>
        <v>79819</v>
      </c>
      <c r="U29" s="92">
        <f>IF(T29=0,0,T29/T9)</f>
        <v>0.25590640799982045</v>
      </c>
      <c r="V29" s="38">
        <f>SUM(V30:V33)</f>
        <v>81921</v>
      </c>
      <c r="W29" s="92">
        <f>IF(V29=0,0,V29/V9)</f>
        <v>0.24313808127455985</v>
      </c>
      <c r="X29" s="38">
        <f>SUM(X30:X33)</f>
        <v>82119</v>
      </c>
      <c r="Y29" s="92">
        <f>IF(X29=0,0,X29/X9)</f>
        <v>0.26009742686650367</v>
      </c>
      <c r="Z29" s="38">
        <f>SUM(Z30:Z33)</f>
        <v>84395</v>
      </c>
      <c r="AA29" s="92">
        <f>IF(Z29=0,0,Z29/Z9)</f>
        <v>0.22372826539349613</v>
      </c>
      <c r="AB29" s="38">
        <f>SUM(AB30:AB33)</f>
        <v>104740</v>
      </c>
      <c r="AC29" s="92">
        <f>IF(AB29=0,0,AB29/AB9)</f>
        <v>0.24758361324574696</v>
      </c>
      <c r="AD29" s="38">
        <f>SUM(AD30:AD33)</f>
        <v>106367</v>
      </c>
      <c r="AE29" s="92">
        <f>IF(AD29=0,0,AD29/AD9)</f>
        <v>0.30045477656629571</v>
      </c>
      <c r="AF29" s="38">
        <f>SUM(AF30:AF33)</f>
        <v>109257</v>
      </c>
      <c r="AG29" s="92">
        <f>IF(AF29=0,0,AF29/AF9)</f>
        <v>0.29854086400524632</v>
      </c>
      <c r="AH29" s="38">
        <f>SUM(AH30:AH33)</f>
        <v>110065</v>
      </c>
      <c r="AI29" s="92">
        <f>IF(AH29=0,0,AH29/AH9)</f>
        <v>0.2813098229050322</v>
      </c>
      <c r="AJ29" s="38">
        <f>SUM(AJ30:AJ33)</f>
        <v>126312</v>
      </c>
      <c r="AK29" s="92">
        <f>IF(AJ29=0,0,AJ29/AJ9)</f>
        <v>0.21505661938594653</v>
      </c>
      <c r="AL29" s="38">
        <f>SUM(AL30:AL33)</f>
        <v>140394</v>
      </c>
      <c r="AM29" s="92">
        <f>IF(AL29=0,0,AL29/AL9)</f>
        <v>0.21984103123003496</v>
      </c>
      <c r="AN29" s="38">
        <f>SUM(AN30:AN33)</f>
        <v>144938</v>
      </c>
      <c r="AO29" s="92">
        <f>IF(AN29=0,0,AN29/AN9)</f>
        <v>0.24393971270123116</v>
      </c>
      <c r="AP29" s="38">
        <f>SUM(AP30:AP33)</f>
        <v>151378</v>
      </c>
      <c r="AQ29" s="92">
        <f>IF(AP29=0,0,AP29/AP9)</f>
        <v>0.23970192834499293</v>
      </c>
      <c r="AR29" s="38">
        <f>SUM(AR30:AR33)</f>
        <v>167757</v>
      </c>
      <c r="AS29" s="92">
        <f>IF(AR29=0,0,AR29/AR9)</f>
        <v>0.23358140894882309</v>
      </c>
      <c r="AT29" s="38">
        <f>SUM(AT30:AT33)</f>
        <v>179715</v>
      </c>
      <c r="AU29" s="92">
        <f>IF(AT29=0,0,AT29/AT9)</f>
        <v>0.24079798373643865</v>
      </c>
      <c r="AV29" s="38">
        <f>SUM(AV30:AV33)</f>
        <v>215728</v>
      </c>
      <c r="AW29" s="92">
        <f>IF(AV29=0,0,AV29/AV9)</f>
        <v>0.29213860495853444</v>
      </c>
      <c r="AX29" s="38">
        <f>SUM(AX30:AX33)</f>
        <v>239593</v>
      </c>
      <c r="AY29" s="92">
        <f>IF(AX29=0,0,AX29/AX9)</f>
        <v>0.29946092958087994</v>
      </c>
      <c r="AZ29" s="38">
        <f>SUM(AZ30:AZ33)</f>
        <v>389983</v>
      </c>
      <c r="BA29" s="92">
        <f>IF(AZ29=0,0,AZ29/AZ9)</f>
        <v>0.32322399321697315</v>
      </c>
      <c r="BB29" s="38">
        <f>SUM(BB30:BB33)</f>
        <v>422467</v>
      </c>
      <c r="BC29" s="92">
        <f>IF(BB29=0,0,BB29/BB9)</f>
        <v>0.33548856907117597</v>
      </c>
      <c r="BD29" s="38">
        <f>SUM(BD30:BD33)</f>
        <v>427652</v>
      </c>
      <c r="BE29" s="27">
        <f>IF(BD29=0,0,BD29/BD9)</f>
        <v>0.33588752748978951</v>
      </c>
      <c r="BF29" s="38">
        <f>SUM(BF30:BF33)</f>
        <v>473341</v>
      </c>
      <c r="BG29" s="15">
        <f>IF(BF29=0,0,BF29/BF9)</f>
        <v>0.33137800143096974</v>
      </c>
      <c r="BH29" s="38">
        <f>SUM(BH30:BH33)</f>
        <v>506018</v>
      </c>
      <c r="BI29" s="15">
        <f>IF(BH29=0,0,BH29/BH9)</f>
        <v>0.21860891909943242</v>
      </c>
      <c r="BJ29" s="38">
        <f>SUM(BJ30:BJ33)</f>
        <v>560962</v>
      </c>
      <c r="BK29" s="15">
        <f>IF(BJ29=0,0,BJ29/BJ9)</f>
        <v>0.23642856570862356</v>
      </c>
      <c r="BL29" s="38">
        <f>SUM(BL30:BL33)</f>
        <v>591448</v>
      </c>
      <c r="BM29" s="15">
        <f>IF(BL29=0,0,BL29/BL9)</f>
        <v>0.25405329016123818</v>
      </c>
      <c r="BN29" s="198">
        <f>SUM(BN30:BN33)</f>
        <v>619575</v>
      </c>
      <c r="BO29" s="15">
        <f>IF(BN29=0,0,BN29/BN9)</f>
        <v>0.26971159371332454</v>
      </c>
      <c r="BP29" s="198">
        <v>655596</v>
      </c>
      <c r="BQ29" s="15">
        <f>IF(BP29=0,0,BP29/BP9)</f>
        <v>0.27500685843436418</v>
      </c>
      <c r="BR29" s="198">
        <f>SUM(BR30:BR33)</f>
        <v>697169</v>
      </c>
      <c r="BS29" s="212">
        <f t="shared" si="1"/>
        <v>0.28565616154795481</v>
      </c>
      <c r="BT29" s="198">
        <v>791739</v>
      </c>
      <c r="BU29" s="212">
        <v>0.31681624362557259</v>
      </c>
      <c r="BV29" s="198">
        <v>841957</v>
      </c>
      <c r="BW29" s="212">
        <v>0.33603049492795528</v>
      </c>
    </row>
    <row r="30" spans="1:75">
      <c r="A30" s="93" t="s">
        <v>65</v>
      </c>
      <c r="B30" s="37">
        <v>49584.299260130101</v>
      </c>
      <c r="C30" s="90">
        <f>IF(B30=0,0,B30/B9)</f>
        <v>0.20507473433997955</v>
      </c>
      <c r="D30" s="37">
        <v>51317.251605134297</v>
      </c>
      <c r="E30" s="90">
        <f>IF(D30=0,0,D30/D9)</f>
        <v>0.20902529557566951</v>
      </c>
      <c r="F30" s="37">
        <v>53604.6812326453</v>
      </c>
      <c r="G30" s="90">
        <f>IF(F30=0,0,F30/F9)</f>
        <v>0.20378048791374112</v>
      </c>
      <c r="H30" s="37">
        <v>55560</v>
      </c>
      <c r="I30" s="90">
        <f>IF(H30=0,0,H30/H9)</f>
        <v>0.21695158808874868</v>
      </c>
      <c r="J30" s="37">
        <v>56950.556687587261</v>
      </c>
      <c r="K30" s="90">
        <f>IF(J30=0,0,J30/J9)</f>
        <v>0.20584737737786243</v>
      </c>
      <c r="L30" s="37">
        <v>59742.822555715626</v>
      </c>
      <c r="M30" s="90">
        <f>IF(L30=0,0,L30/L9)</f>
        <v>0.20754844063313088</v>
      </c>
      <c r="N30" s="37">
        <v>61677</v>
      </c>
      <c r="O30" s="90">
        <f>IF(N30=0,0,N30/N9)</f>
        <v>0.21170996833155276</v>
      </c>
      <c r="P30" s="37">
        <v>68670</v>
      </c>
      <c r="Q30" s="90">
        <f>IF(P30=0,0,P30/P9)</f>
        <v>0.23035507623152915</v>
      </c>
      <c r="R30" s="37">
        <v>68343</v>
      </c>
      <c r="S30" s="90">
        <f>IF(R30=0,0,R30/R9)</f>
        <v>0.22006871612896994</v>
      </c>
      <c r="T30" s="37">
        <v>69823</v>
      </c>
      <c r="U30" s="90">
        <f>IF(T30=0,0,T30/T9)</f>
        <v>0.22385839368786209</v>
      </c>
      <c r="V30" s="37">
        <v>72049</v>
      </c>
      <c r="W30" s="90">
        <f>IF(V30=0,0,V30/V9)</f>
        <v>0.21383840062683271</v>
      </c>
      <c r="X30" s="37">
        <v>72023</v>
      </c>
      <c r="Y30" s="90">
        <f>IF(X30=0,0,X30/X9)</f>
        <v>0.2281201302403365</v>
      </c>
      <c r="Z30" s="37">
        <v>74788</v>
      </c>
      <c r="AA30" s="90">
        <f>IF(Z30=0,0,Z30/Z9)</f>
        <v>0.19826043618992581</v>
      </c>
      <c r="AB30" s="37">
        <v>95291</v>
      </c>
      <c r="AC30" s="90">
        <f>IF(AB30=0,0,AB30/AB9)</f>
        <v>0.22524813910445363</v>
      </c>
      <c r="AD30" s="37">
        <v>97088</v>
      </c>
      <c r="AE30" s="90">
        <f>IF(AD30=0,0,AD30/AD9)</f>
        <v>0.27424439297214848</v>
      </c>
      <c r="AF30" s="37">
        <v>99655</v>
      </c>
      <c r="AG30" s="90">
        <f>IF(AF30=0,0,AF30/AF9)</f>
        <v>0.27230374074377683</v>
      </c>
      <c r="AH30" s="37">
        <v>100944</v>
      </c>
      <c r="AI30" s="90">
        <f>IF(AH30=0,0,AH30/AH9)</f>
        <v>0.2579978990898612</v>
      </c>
      <c r="AJ30" s="37">
        <v>117331</v>
      </c>
      <c r="AK30" s="90">
        <f>IF(AJ30=0,0,AJ30/AJ9)</f>
        <v>0.19976572462768774</v>
      </c>
      <c r="AL30" s="37">
        <v>131434</v>
      </c>
      <c r="AM30" s="90">
        <f>IF(AL30=0,0,AL30/AL9)</f>
        <v>0.20581069061846244</v>
      </c>
      <c r="AN30" s="37">
        <v>135706</v>
      </c>
      <c r="AO30" s="90">
        <f>IF(AN30=0,0,AN30/AN9)</f>
        <v>0.22840167969637554</v>
      </c>
      <c r="AP30" s="37">
        <v>141833</v>
      </c>
      <c r="AQ30" s="90">
        <f>IF(AP30=0,0,AP30/AP9)</f>
        <v>0.22458774460592279</v>
      </c>
      <c r="AR30" s="37">
        <v>156787</v>
      </c>
      <c r="AS30" s="90">
        <f>IF(AR30=0,0,AR30/AR9)</f>
        <v>0.21830700575748926</v>
      </c>
      <c r="AT30" s="37">
        <v>167923</v>
      </c>
      <c r="AU30" s="90">
        <f>IF(AT30=0,0,AT30/AT9)</f>
        <v>0.22499802366510302</v>
      </c>
      <c r="AV30" s="37">
        <v>194035</v>
      </c>
      <c r="AW30" s="90">
        <f>IF(AV30=0,0,AV30/AV9)</f>
        <v>0.26276196976344857</v>
      </c>
      <c r="AX30" s="37">
        <v>215972</v>
      </c>
      <c r="AY30" s="90">
        <f>IF(AX30=0,0,AX30/AX9)</f>
        <v>0.26993766881103287</v>
      </c>
      <c r="AZ30" s="37">
        <v>222514</v>
      </c>
      <c r="BA30" s="90">
        <f>IF(AZ30=0,0,AZ30/AZ9)</f>
        <v>0.18442307389471224</v>
      </c>
      <c r="BB30" s="37">
        <v>252428</v>
      </c>
      <c r="BC30" s="90">
        <f>IF(BB30=0,0,BB30/BB9)</f>
        <v>0.20045757068244102</v>
      </c>
      <c r="BD30" s="37">
        <v>255727</v>
      </c>
      <c r="BE30" s="29">
        <f>IF(BD30=0,0,BD30/BD9)</f>
        <v>0.20085375431982405</v>
      </c>
      <c r="BF30" s="37">
        <v>296946</v>
      </c>
      <c r="BG30" s="17">
        <f>IF(BF30=0,0,BF30/BF9)</f>
        <v>0.2078868553810482</v>
      </c>
      <c r="BH30" s="37">
        <v>328674</v>
      </c>
      <c r="BI30" s="17">
        <f>IF(BH30=0,0,BH30/BH9)</f>
        <v>0.14199310671969545</v>
      </c>
      <c r="BJ30" s="37">
        <v>361952</v>
      </c>
      <c r="BK30" s="17">
        <f>IF(BJ30=0,0,BJ30/BJ9)</f>
        <v>0.15255185238103067</v>
      </c>
      <c r="BL30" s="37">
        <v>382898</v>
      </c>
      <c r="BM30" s="17">
        <f>IF(BL30=0,0,BL30/BL9)</f>
        <v>0.16447176538961628</v>
      </c>
      <c r="BN30" s="200">
        <v>406364</v>
      </c>
      <c r="BO30" s="17">
        <f>IF(BN30=0,0,BN30/BN9)</f>
        <v>0.17689719899563638</v>
      </c>
      <c r="BP30" s="200">
        <v>430722</v>
      </c>
      <c r="BQ30" s="17">
        <f>IF(BP30=0,0,BP30/BP9)</f>
        <v>0.18067758814661194</v>
      </c>
      <c r="BR30" s="200">
        <v>454190</v>
      </c>
      <c r="BS30" s="213">
        <f t="shared" si="1"/>
        <v>0.18609859591213265</v>
      </c>
      <c r="BT30" s="200">
        <v>527634</v>
      </c>
      <c r="BU30" s="213">
        <v>0.21113399982713418</v>
      </c>
      <c r="BV30" s="200">
        <v>549761</v>
      </c>
      <c r="BW30" s="213">
        <v>0.21941317777759153</v>
      </c>
    </row>
    <row r="31" spans="1:75">
      <c r="A31" s="93" t="s">
        <v>151</v>
      </c>
      <c r="B31" s="37"/>
      <c r="C31" s="90"/>
      <c r="D31" s="37"/>
      <c r="E31" s="90"/>
      <c r="F31" s="37"/>
      <c r="G31" s="90"/>
      <c r="H31" s="37"/>
      <c r="I31" s="90"/>
      <c r="J31" s="37"/>
      <c r="K31" s="90"/>
      <c r="L31" s="37"/>
      <c r="M31" s="90"/>
      <c r="N31" s="37"/>
      <c r="O31" s="90"/>
      <c r="P31" s="37"/>
      <c r="Q31" s="90"/>
      <c r="R31" s="37"/>
      <c r="S31" s="90"/>
      <c r="T31" s="37"/>
      <c r="U31" s="90"/>
      <c r="V31" s="37"/>
      <c r="W31" s="90"/>
      <c r="X31" s="37"/>
      <c r="Y31" s="90"/>
      <c r="Z31" s="37"/>
      <c r="AA31" s="90"/>
      <c r="AB31" s="37"/>
      <c r="AC31" s="90"/>
      <c r="AD31" s="37"/>
      <c r="AE31" s="90"/>
      <c r="AF31" s="37"/>
      <c r="AG31" s="90"/>
      <c r="AH31" s="37"/>
      <c r="AI31" s="90"/>
      <c r="AJ31" s="37"/>
      <c r="AK31" s="90"/>
      <c r="AL31" s="37"/>
      <c r="AM31" s="90"/>
      <c r="AN31" s="37"/>
      <c r="AO31" s="90"/>
      <c r="AP31" s="37"/>
      <c r="AQ31" s="90"/>
      <c r="AR31" s="37"/>
      <c r="AS31" s="90"/>
      <c r="AT31" s="37"/>
      <c r="AU31" s="90"/>
      <c r="AV31" s="37"/>
      <c r="AW31" s="90"/>
      <c r="AX31" s="37"/>
      <c r="AY31" s="90"/>
      <c r="AZ31" s="37"/>
      <c r="BA31" s="90"/>
      <c r="BB31" s="37"/>
      <c r="BC31" s="90"/>
      <c r="BD31" s="37">
        <v>1588</v>
      </c>
      <c r="BE31" s="29">
        <f>IF(BD31=0,0,BD31/BD9)</f>
        <v>1.2472510210493246E-3</v>
      </c>
      <c r="BF31" s="37"/>
      <c r="BG31" s="17"/>
      <c r="BH31" s="37"/>
      <c r="BI31" s="17"/>
      <c r="BJ31" s="37">
        <v>10010</v>
      </c>
      <c r="BK31" s="17">
        <f>IF(BJ31=0,0,BJ31/BJ9)</f>
        <v>4.2189131219999253E-3</v>
      </c>
      <c r="BL31" s="37">
        <v>9737</v>
      </c>
      <c r="BM31" s="17">
        <f>IF(BL31=0,0,BL31/BL9)</f>
        <v>4.1824756974408166E-3</v>
      </c>
      <c r="BN31" s="200">
        <v>9511</v>
      </c>
      <c r="BO31" s="17">
        <f>IF(BN31=0,0,BN31/BN9)</f>
        <v>4.1403009608319084E-3</v>
      </c>
      <c r="BP31" s="200">
        <v>12420</v>
      </c>
      <c r="BQ31" s="17">
        <f>IF(BP31=0,0,BP31/BP9)</f>
        <v>5.2098932601095842E-3</v>
      </c>
      <c r="BR31" s="200">
        <v>14687</v>
      </c>
      <c r="BS31" s="213">
        <f t="shared" si="1"/>
        <v>6.0178121010182788E-3</v>
      </c>
      <c r="BT31" s="200">
        <v>30049</v>
      </c>
      <c r="BU31" s="213">
        <v>1.2024178807289817E-2</v>
      </c>
      <c r="BV31" s="200">
        <v>37476</v>
      </c>
      <c r="BW31" s="213">
        <v>1.4956914459907159E-2</v>
      </c>
    </row>
    <row r="32" spans="1:75">
      <c r="A32" s="93" t="s">
        <v>66</v>
      </c>
      <c r="B32" s="37">
        <v>306.28866999999997</v>
      </c>
      <c r="C32" s="90">
        <f>IF(B32=0,0,B32/B9)</f>
        <v>1.2667733247992432E-3</v>
      </c>
      <c r="D32" s="37">
        <v>306.28866999999997</v>
      </c>
      <c r="E32" s="90">
        <f>IF(D32=0,0,D32/D9)</f>
        <v>1.2475742128758758E-3</v>
      </c>
      <c r="F32" s="37">
        <v>306.28866999999997</v>
      </c>
      <c r="G32" s="90">
        <f>IF(F32=0,0,F32/F9)</f>
        <v>1.1643694763180429E-3</v>
      </c>
      <c r="H32" s="37">
        <v>306</v>
      </c>
      <c r="I32" s="90">
        <f>IF(H32=0,0,H32/H9)</f>
        <v>1.1948737572922443E-3</v>
      </c>
      <c r="J32" s="37">
        <v>306</v>
      </c>
      <c r="K32" s="90">
        <f>IF(J32=0,0,J32/J9)</f>
        <v>1.1060347982753754E-3</v>
      </c>
      <c r="L32" s="37">
        <v>306</v>
      </c>
      <c r="M32" s="90">
        <f>IF(L32=0,0,L32/L9)</f>
        <v>1.0630536040460651E-3</v>
      </c>
      <c r="N32" s="37">
        <v>306</v>
      </c>
      <c r="O32" s="90">
        <f>IF(N32=0,0,N32/N9)</f>
        <v>1.0503631874030049E-3</v>
      </c>
      <c r="P32" s="37">
        <v>306</v>
      </c>
      <c r="Q32" s="90">
        <f>IF(P32=0,0,P32/P9)</f>
        <v>1.0264839569950185E-3</v>
      </c>
      <c r="R32" s="37">
        <v>306</v>
      </c>
      <c r="S32" s="90">
        <f>IF(R32=0,0,R32/R9)</f>
        <v>9.8533905645735182E-4</v>
      </c>
      <c r="T32" s="37">
        <v>306</v>
      </c>
      <c r="U32" s="90">
        <f>IF(T32=0,0,T32/T9)</f>
        <v>9.8106166261097052E-4</v>
      </c>
      <c r="V32" s="37">
        <v>306</v>
      </c>
      <c r="W32" s="90">
        <f>IF(V32=0,0,V32/V9)</f>
        <v>9.0819512542590197E-4</v>
      </c>
      <c r="X32" s="37">
        <v>306</v>
      </c>
      <c r="Y32" s="90">
        <f>IF(X32=0,0,X32/X9)</f>
        <v>9.6920094766314883E-4</v>
      </c>
      <c r="Z32" s="37">
        <v>306</v>
      </c>
      <c r="AA32" s="90">
        <f>IF(Z32=0,0,Z32/Z9)</f>
        <v>8.1119555910195876E-4</v>
      </c>
      <c r="AB32" s="37">
        <v>306</v>
      </c>
      <c r="AC32" s="90">
        <f>IF(AB32=0,0,AB32/AB9)</f>
        <v>7.233204664235112E-4</v>
      </c>
      <c r="AD32" s="37">
        <v>306</v>
      </c>
      <c r="AE32" s="90">
        <f>IF(AD32=0,0,AD32/AD9)</f>
        <v>8.6435794587876394E-4</v>
      </c>
      <c r="AF32" s="37">
        <v>306</v>
      </c>
      <c r="AG32" s="90">
        <f>IF(AF32=0,0,AF32/AF9)</f>
        <v>8.3613410935322568E-4</v>
      </c>
      <c r="AH32" s="37">
        <v>306</v>
      </c>
      <c r="AI32" s="90">
        <f>IF(AH32=0,0,AH32/AH9)</f>
        <v>7.820906356147718E-4</v>
      </c>
      <c r="AJ32" s="37">
        <v>306</v>
      </c>
      <c r="AK32" s="90">
        <f>IF(AJ32=0,0,AJ32/AJ9)</f>
        <v>5.2099029017116068E-4</v>
      </c>
      <c r="AL32" s="37">
        <v>306</v>
      </c>
      <c r="AM32" s="90">
        <f>IF(AL32=0,0,AL32/AL9)</f>
        <v>4.7916118606486526E-4</v>
      </c>
      <c r="AN32" s="37">
        <v>306</v>
      </c>
      <c r="AO32" s="90">
        <f>IF(AN32=0,0,AN32/AN9)</f>
        <v>5.150171251609428E-4</v>
      </c>
      <c r="AP32" s="37">
        <v>306</v>
      </c>
      <c r="AQ32" s="90">
        <f>IF(AP32=0,0,AP32/AP9)</f>
        <v>4.8454062065536493E-4</v>
      </c>
      <c r="AR32" s="37">
        <v>306</v>
      </c>
      <c r="AS32" s="90">
        <f>IF(AR32=0,0,AR32/AR9)</f>
        <v>4.2606812912927546E-4</v>
      </c>
      <c r="AT32" s="37">
        <v>306</v>
      </c>
      <c r="AU32" s="90">
        <f>IF(AT32=0,0,AT32/AT9)</f>
        <v>4.1000574811980207E-4</v>
      </c>
      <c r="AV32" s="37">
        <v>306</v>
      </c>
      <c r="AW32" s="90">
        <f>IF(AV32=0,0,AV32/AV9)</f>
        <v>4.1438484163998894E-4</v>
      </c>
      <c r="AX32" s="37">
        <v>306</v>
      </c>
      <c r="AY32" s="90">
        <f>IF(AX32=0,0,AX32/AX9)</f>
        <v>3.8246127579582569E-4</v>
      </c>
      <c r="AZ32" s="37">
        <v>306</v>
      </c>
      <c r="BA32" s="90">
        <f>IF(AZ32=0,0,AZ32/AZ9)</f>
        <v>2.5361757287982754E-4</v>
      </c>
      <c r="BB32" s="37">
        <v>306</v>
      </c>
      <c r="BC32" s="90">
        <f>IF(BB32=0,0,BB32/BB9)</f>
        <v>2.4300005002942206E-4</v>
      </c>
      <c r="BD32" s="37">
        <v>306</v>
      </c>
      <c r="BE32" s="29">
        <f>IF(BD32=0,0,BD32/BD9)</f>
        <v>2.4033930254476908E-4</v>
      </c>
      <c r="BF32" s="37">
        <v>306</v>
      </c>
      <c r="BG32" s="17">
        <f>IF(BF32=0,0,BF32/BF9)</f>
        <v>2.14225407133286E-4</v>
      </c>
      <c r="BH32" s="37">
        <v>306</v>
      </c>
      <c r="BI32" s="17">
        <f>IF(BH32=0,0,BH32/BH9)</f>
        <v>1.3219752902945414E-4</v>
      </c>
      <c r="BJ32" s="37">
        <v>620</v>
      </c>
      <c r="BK32" s="17">
        <f>IF(BJ32=0,0,BJ32/BJ9)</f>
        <v>2.6131130226173362E-4</v>
      </c>
      <c r="BL32" s="37">
        <v>0</v>
      </c>
      <c r="BM32" s="17">
        <f>IF(BL32=0,0,BL32/BL9)</f>
        <v>0</v>
      </c>
      <c r="BN32" s="200">
        <v>0</v>
      </c>
      <c r="BO32" s="17">
        <f>IF(BN32=0,0,BN32/BN9)</f>
        <v>0</v>
      </c>
      <c r="BP32" s="200">
        <v>0</v>
      </c>
      <c r="BQ32" s="17">
        <f>IF(BP32=0,0,BP32/BP9)</f>
        <v>0</v>
      </c>
      <c r="BR32" s="200">
        <v>0</v>
      </c>
      <c r="BS32" s="213">
        <f t="shared" si="1"/>
        <v>0</v>
      </c>
      <c r="BT32" s="200">
        <v>0</v>
      </c>
      <c r="BU32" s="213">
        <v>0</v>
      </c>
      <c r="BV32" s="200">
        <v>0</v>
      </c>
      <c r="BW32" s="213">
        <v>0</v>
      </c>
    </row>
    <row r="33" spans="1:75">
      <c r="A33" s="93" t="s">
        <v>67</v>
      </c>
      <c r="B33" s="37">
        <v>10725.36911951704</v>
      </c>
      <c r="C33" s="90">
        <f>IF(B33=0,0,B33/B9)</f>
        <v>4.4358844547628E-2</v>
      </c>
      <c r="D33" s="37">
        <v>10726.14717042751</v>
      </c>
      <c r="E33" s="90">
        <f>IF(D33=0,0,D33/D9)</f>
        <v>4.3689714716959344E-2</v>
      </c>
      <c r="F33" s="37">
        <v>10565.342964533631</v>
      </c>
      <c r="G33" s="90">
        <f>IF(F33=0,0,F33/F9)</f>
        <v>4.0164603067865831E-2</v>
      </c>
      <c r="H33" s="37">
        <v>10381</v>
      </c>
      <c r="I33" s="90">
        <f>IF(H33=0,0,H33/H9)</f>
        <v>4.0535896975329375E-2</v>
      </c>
      <c r="J33" s="37">
        <v>10287.65507771651</v>
      </c>
      <c r="K33" s="90">
        <f>IF(J33=0,0,J33/J9)</f>
        <v>3.7184655256891574E-2</v>
      </c>
      <c r="L33" s="37">
        <v>10122.691335907262</v>
      </c>
      <c r="M33" s="90">
        <f>IF(L33=0,0,L33/L9)</f>
        <v>3.516654740941861E-2</v>
      </c>
      <c r="N33" s="37">
        <v>10143.231939552163</v>
      </c>
      <c r="O33" s="90">
        <f>IF(N33=0,0,N33/N9)</f>
        <v>3.4817246505215602E-2</v>
      </c>
      <c r="P33" s="37">
        <v>10010</v>
      </c>
      <c r="Q33" s="90">
        <f>IF(P33=0,0,P33/P9)</f>
        <v>3.3578772580131165E-2</v>
      </c>
      <c r="R33" s="37">
        <v>9866</v>
      </c>
      <c r="S33" s="90">
        <f>IF(R33=0,0,R33/R9)</f>
        <v>3.1769134415059588E-2</v>
      </c>
      <c r="T33" s="37">
        <v>9690</v>
      </c>
      <c r="U33" s="90">
        <f>IF(T33=0,0,T33/T9)</f>
        <v>3.1066952649347401E-2</v>
      </c>
      <c r="V33" s="37">
        <v>9566</v>
      </c>
      <c r="W33" s="90">
        <f>IF(V33=0,0,V33/V9)</f>
        <v>2.8391485522301235E-2</v>
      </c>
      <c r="X33" s="37">
        <v>9790</v>
      </c>
      <c r="Y33" s="90">
        <f>IF(X33=0,0,X33/X9)</f>
        <v>3.1008095678504009E-2</v>
      </c>
      <c r="Z33" s="37">
        <v>9301</v>
      </c>
      <c r="AA33" s="90">
        <f>IF(Z33=0,0,Z33/Z9)</f>
        <v>2.4656633644468361E-2</v>
      </c>
      <c r="AB33" s="37">
        <v>9143</v>
      </c>
      <c r="AC33" s="90">
        <f>IF(AB33=0,0,AB33/AB9)</f>
        <v>2.1612153674869815E-2</v>
      </c>
      <c r="AD33" s="37">
        <v>8973</v>
      </c>
      <c r="AE33" s="90">
        <f>IF(AD33=0,0,AD33/AD9)</f>
        <v>2.5346025648268461E-2</v>
      </c>
      <c r="AF33" s="37">
        <v>9296</v>
      </c>
      <c r="AG33" s="90">
        <f>IF(AF33=0,0,AF33/AF9)</f>
        <v>2.5400989152116294E-2</v>
      </c>
      <c r="AH33" s="37">
        <v>8815</v>
      </c>
      <c r="AI33" s="90">
        <f>IF(AH33=0,0,AH33/AH9)</f>
        <v>2.2529833179556254E-2</v>
      </c>
      <c r="AJ33" s="37">
        <v>8675</v>
      </c>
      <c r="AK33" s="90">
        <f>IF(AJ33=0,0,AJ33/AJ9)</f>
        <v>1.4769904468087642E-2</v>
      </c>
      <c r="AL33" s="37">
        <v>8654</v>
      </c>
      <c r="AM33" s="90">
        <f>IF(AL33=0,0,AL33/AL9)</f>
        <v>1.355117942550766E-2</v>
      </c>
      <c r="AN33" s="37">
        <v>8926</v>
      </c>
      <c r="AO33" s="90">
        <f>IF(AN33=0,0,AN33/AN9)</f>
        <v>1.5023015879694693E-2</v>
      </c>
      <c r="AP33" s="37">
        <v>9239</v>
      </c>
      <c r="AQ33" s="90">
        <f>IF(AP33=0,0,AP33/AP9)</f>
        <v>1.462964311841476E-2</v>
      </c>
      <c r="AR33" s="37">
        <v>10664</v>
      </c>
      <c r="AS33" s="90">
        <f>IF(AR33=0,0,AR33/AR9)</f>
        <v>1.4848335062204555E-2</v>
      </c>
      <c r="AT33" s="37">
        <v>11486</v>
      </c>
      <c r="AU33" s="90">
        <f>IF(AT33=0,0,AT33/AT9)</f>
        <v>1.5389954323215839E-2</v>
      </c>
      <c r="AV33" s="37">
        <v>21387</v>
      </c>
      <c r="AW33" s="90">
        <f>IF(AV33=0,0,AV33/AV9)</f>
        <v>2.8962250353445896E-2</v>
      </c>
      <c r="AX33" s="37">
        <v>23315</v>
      </c>
      <c r="AY33" s="90">
        <f>IF(AX33=0,0,AX33/AX9)</f>
        <v>2.9140799494051229E-2</v>
      </c>
      <c r="AZ33" s="37">
        <v>167163</v>
      </c>
      <c r="BA33" s="90">
        <f>IF(AZ33=0,0,AZ33/AZ9)</f>
        <v>0.13854730174938107</v>
      </c>
      <c r="BB33" s="37">
        <v>169733</v>
      </c>
      <c r="BC33" s="90">
        <f>IF(BB33=0,0,BB33/BB9)</f>
        <v>0.13478799833870553</v>
      </c>
      <c r="BD33" s="37">
        <v>170031</v>
      </c>
      <c r="BE33" s="29">
        <f>IF(BD33=0,0,BD33/BD9)</f>
        <v>0.13354618284637135</v>
      </c>
      <c r="BF33" s="37">
        <v>176089</v>
      </c>
      <c r="BG33" s="17">
        <f>IF(BF33=0,0,BF33/BF9)</f>
        <v>0.12327692064278824</v>
      </c>
      <c r="BH33" s="37">
        <v>177038</v>
      </c>
      <c r="BI33" s="17">
        <f>IF(BH33=0,0,BH33/BH9)</f>
        <v>7.648361485070751E-2</v>
      </c>
      <c r="BJ33" s="37">
        <v>188380</v>
      </c>
      <c r="BK33" s="17">
        <f>IF(BJ33=0,0,BJ33/BJ9)</f>
        <v>7.9396488903331258E-2</v>
      </c>
      <c r="BL33" s="37">
        <v>198813</v>
      </c>
      <c r="BM33" s="17">
        <f>IF(BL33=0,0,BL33/BL9)</f>
        <v>8.5399049074181069E-2</v>
      </c>
      <c r="BN33" s="200">
        <v>203700</v>
      </c>
      <c r="BO33" s="17">
        <f>IF(BN33=0,0,BN33/BN9)</f>
        <v>8.867409375685624E-2</v>
      </c>
      <c r="BP33" s="200">
        <v>212454</v>
      </c>
      <c r="BQ33" s="17">
        <f>IF(BP33=0,0,BP33/BP9)</f>
        <v>8.9119377027642638E-2</v>
      </c>
      <c r="BR33" s="200">
        <v>228292</v>
      </c>
      <c r="BS33" s="213">
        <f t="shared" si="1"/>
        <v>9.3539753534803913E-2</v>
      </c>
      <c r="BT33" s="200">
        <v>234056</v>
      </c>
      <c r="BU33" s="213">
        <v>9.3658064991148635E-2</v>
      </c>
      <c r="BV33" s="200">
        <v>254720</v>
      </c>
      <c r="BW33" s="213">
        <v>0.10166040269045661</v>
      </c>
    </row>
    <row r="34" spans="1:75" ht="15" thickBot="1">
      <c r="A34" s="187" t="s">
        <v>68</v>
      </c>
      <c r="B34" s="43">
        <f>SUM(B29,B28,B22)</f>
        <v>83642.273125908891</v>
      </c>
      <c r="C34" s="44">
        <f>IF(B34=0,0,B34/B9)</f>
        <v>0.34593444289491349</v>
      </c>
      <c r="D34" s="43">
        <f>SUM(D29,D28,D22)</f>
        <v>86626.560184765607</v>
      </c>
      <c r="E34" s="44">
        <f>IF(D34=0,0,D34/D9)</f>
        <v>0.35284707931460096</v>
      </c>
      <c r="F34" s="43">
        <f>SUM(F29,F28,F22)</f>
        <v>89457.486037433933</v>
      </c>
      <c r="G34" s="44">
        <f>IF(F34=0,0,F34/F9)</f>
        <v>0.34007645849301443</v>
      </c>
      <c r="H34" s="43">
        <f>SUM(H29,H28,H22)</f>
        <v>90377</v>
      </c>
      <c r="I34" s="44">
        <f>IF(H34=0,0,H34/H9)</f>
        <v>0.35290557373464432</v>
      </c>
      <c r="J34" s="43">
        <f>SUM(J29,J28,J22)</f>
        <v>91658.970888403768</v>
      </c>
      <c r="K34" s="44">
        <f>IF(J34=0,0,J34/J9)</f>
        <v>0.33130069077347768</v>
      </c>
      <c r="L34" s="43">
        <f>SUM(L29,L28,L22)</f>
        <v>92213.2030228269</v>
      </c>
      <c r="M34" s="44">
        <f>IF(L34=0,0,L34/L9)</f>
        <v>0.32035156148381583</v>
      </c>
      <c r="N34" s="43">
        <f>SUM(N29,N28,N22)</f>
        <v>92369.323249252164</v>
      </c>
      <c r="O34" s="44">
        <f>IF(N34=0,0,N34/N9)</f>
        <v>0.317063192112232</v>
      </c>
      <c r="P34" s="43">
        <f>SUM(P29,P28,P22)</f>
        <v>103966</v>
      </c>
      <c r="Q34" s="44">
        <f>IF(P34=0,0,P34/P9)</f>
        <v>0.34875631069589574</v>
      </c>
      <c r="R34" s="43">
        <f>SUM(R29,R28,R22)</f>
        <v>105095</v>
      </c>
      <c r="S34" s="44">
        <f>IF(R34=0,0,R34/R9)</f>
        <v>0.33841244489668432</v>
      </c>
      <c r="T34" s="43">
        <f>SUM(T29,T28,T22)</f>
        <v>96795</v>
      </c>
      <c r="U34" s="44">
        <f>IF(T34=0,0,T34/T9)</f>
        <v>0.31033288768767614</v>
      </c>
      <c r="V34" s="43">
        <f>SUM(V29,V28,V22)</f>
        <v>94433</v>
      </c>
      <c r="W34" s="44">
        <f>IF(V34=0,0,V34/V9)</f>
        <v>0.28027317084753006</v>
      </c>
      <c r="X34" s="43">
        <f>SUM(X29,X28,X22)</f>
        <v>93702</v>
      </c>
      <c r="Y34" s="44">
        <f>IF(X34=0,0,X34/X9)</f>
        <v>0.29678453332657639</v>
      </c>
      <c r="Z34" s="43">
        <f>SUM(Z29,Z28,Z22)</f>
        <v>95190</v>
      </c>
      <c r="AA34" s="44">
        <f>IF(Z34=0,0,Z34/Z9)</f>
        <v>0.25234544206181519</v>
      </c>
      <c r="AB34" s="43">
        <f>SUM(AB29,AB28,AB22)</f>
        <v>114811</v>
      </c>
      <c r="AC34" s="44">
        <f>IF(AB34=0,0,AB34/AB9)</f>
        <v>0.27138936624362664</v>
      </c>
      <c r="AD34" s="43">
        <f>SUM(AD29,AD28,AD22)</f>
        <v>116459</v>
      </c>
      <c r="AE34" s="44">
        <f>IF(AD34=0,0,AD34/AD9)</f>
        <v>0.32896164058527766</v>
      </c>
      <c r="AF34" s="43">
        <f>SUM(AF29,AF28,AF22)</f>
        <v>119638</v>
      </c>
      <c r="AG34" s="44">
        <f>IF(AF34=0,0,AF34/AF9)</f>
        <v>0.32690657704183401</v>
      </c>
      <c r="AH34" s="43">
        <f>SUM(AH29,AH28,AH22)</f>
        <v>122381</v>
      </c>
      <c r="AI34" s="44">
        <f>IF(AH34=0,0,AH34/AH9)</f>
        <v>0.31278769306265158</v>
      </c>
      <c r="AJ34" s="43">
        <f>SUM(AJ29,AJ28,AJ22)</f>
        <v>140058</v>
      </c>
      <c r="AK34" s="44">
        <f>IF(AJ34=0,0,AJ34/AJ9)</f>
        <v>0.23846032046010593</v>
      </c>
      <c r="AL34" s="43">
        <f>SUM(AL29,AL28,AL22)</f>
        <v>156799</v>
      </c>
      <c r="AM34" s="44">
        <f>IF(AL34=0,0,AL34/AL9)</f>
        <v>0.24552939481629021</v>
      </c>
      <c r="AN34" s="43">
        <f>SUM(AN29,AN28,AN22)</f>
        <v>164469</v>
      </c>
      <c r="AO34" s="44">
        <f>IF(AN34=0,0,AN34/AN9)</f>
        <v>0.27681160639900365</v>
      </c>
      <c r="AP34" s="43">
        <f>SUM(AP29,AP28,AP22)</f>
        <v>186178</v>
      </c>
      <c r="AQ34" s="44">
        <f>IF(AP34=0,0,AP34/AP9)</f>
        <v>0.2948065479489364</v>
      </c>
      <c r="AR34" s="43">
        <f>SUM(AR29,AR28,AR22)</f>
        <v>187176</v>
      </c>
      <c r="AS34" s="44">
        <f>IF(AR34=0,0,AR34/AR9)</f>
        <v>0.26062002659444861</v>
      </c>
      <c r="AT34" s="43">
        <f>SUM(AT29,AT28,AT22)</f>
        <v>200333</v>
      </c>
      <c r="AU34" s="44">
        <f>IF(AT34=0,0,AT34/AT9)</f>
        <v>0.2684237958760925</v>
      </c>
      <c r="AV34" s="43">
        <f>SUM(AV29,AV28,AV22)</f>
        <v>237286</v>
      </c>
      <c r="AW34" s="44">
        <f>IF(AV34=0,0,AV34/AV9)</f>
        <v>0.32133242331172029</v>
      </c>
      <c r="AX34" s="43">
        <f>SUM(AX29,AX28,AX22)</f>
        <v>264208</v>
      </c>
      <c r="AY34" s="44">
        <f>IF(AX34=0,0,AX34/AX9)</f>
        <v>0.33022656456033828</v>
      </c>
      <c r="AZ34" s="43">
        <f>SUM(AZ29,AZ28,AZ22)</f>
        <v>413715</v>
      </c>
      <c r="BA34" s="44">
        <f>IF(AZ34=0,0,AZ34/AZ9)</f>
        <v>0.34289344498031976</v>
      </c>
      <c r="BB34" s="43">
        <f>SUM(BB29,BB28,BB22)</f>
        <v>444248</v>
      </c>
      <c r="BC34" s="44">
        <f>IF(BB34=0,0,BB34/BB9)</f>
        <v>0.35278524910284542</v>
      </c>
      <c r="BD34" s="43">
        <f>SUM(BD29,BD28,BD22)</f>
        <v>472705</v>
      </c>
      <c r="BE34" s="44">
        <f>IF(BD34=0,0,BD34/BD9)</f>
        <v>0.37127316996544141</v>
      </c>
      <c r="BF34" s="43">
        <f>SUM(BF29,BF28,BF22)</f>
        <v>516719</v>
      </c>
      <c r="BG34" s="179">
        <f>IF(BF34=0,0,BF34/BF9)</f>
        <v>0.36174620309968764</v>
      </c>
      <c r="BH34" s="43">
        <f>SUM(BH29,BH28,BH22)</f>
        <v>547558</v>
      </c>
      <c r="BI34" s="179">
        <f>IF(BH34=0,0,BH34/BH9)</f>
        <v>0.23655494967421517</v>
      </c>
      <c r="BJ34" s="43">
        <f>SUM(BJ29,BJ28,BJ22)</f>
        <v>607228</v>
      </c>
      <c r="BK34" s="179">
        <f>IF(BJ34=0,0,BJ34/BJ9)</f>
        <v>0.2559282894351419</v>
      </c>
      <c r="BL34" s="43">
        <f>SUM(BL29,BL28,BL22)</f>
        <v>631573</v>
      </c>
      <c r="BM34" s="179">
        <f>IF(BL34=0,0,BL34/BL9)</f>
        <v>0.27128876693640636</v>
      </c>
      <c r="BN34" s="202">
        <f>SUM(BN29,BN28,BN22)</f>
        <v>656422</v>
      </c>
      <c r="BO34" s="179">
        <f>IF(BN34=0,0,BN34/BN9)</f>
        <v>0.28575172298509127</v>
      </c>
      <c r="BP34" s="202">
        <v>689222</v>
      </c>
      <c r="BQ34" s="179">
        <f>IF(BP34=0,0,BP34/BP9)</f>
        <v>0.28911216203858675</v>
      </c>
      <c r="BR34" s="202">
        <f>SUM(BR29,BR28,BR22)</f>
        <v>727354</v>
      </c>
      <c r="BS34" s="214">
        <f t="shared" si="1"/>
        <v>0.29802408272104919</v>
      </c>
      <c r="BT34" s="202">
        <v>821187</v>
      </c>
      <c r="BU34" s="214">
        <v>0.32859993085366906</v>
      </c>
      <c r="BV34" s="202">
        <v>872641</v>
      </c>
      <c r="BW34" s="214">
        <v>0.34827667817290647</v>
      </c>
    </row>
    <row r="35" spans="1:75" ht="13.5" thickBot="1">
      <c r="A35" s="94"/>
      <c r="B35" s="46"/>
      <c r="C35" s="47"/>
      <c r="D35" s="46"/>
      <c r="E35" s="47"/>
      <c r="F35" s="46"/>
      <c r="G35" s="47"/>
      <c r="H35" s="46"/>
      <c r="I35" s="47"/>
      <c r="J35" s="46"/>
      <c r="K35" s="47"/>
      <c r="L35" s="46"/>
      <c r="M35" s="47"/>
      <c r="N35" s="46"/>
      <c r="O35" s="47"/>
      <c r="P35" s="46"/>
      <c r="Q35" s="47"/>
      <c r="R35" s="46"/>
      <c r="S35" s="47"/>
      <c r="T35" s="46"/>
      <c r="U35" s="47"/>
      <c r="V35" s="46"/>
      <c r="W35" s="47"/>
      <c r="X35" s="46"/>
      <c r="Y35" s="47"/>
      <c r="Z35" s="46"/>
      <c r="AA35" s="47"/>
      <c r="AB35" s="46"/>
      <c r="AC35" s="47"/>
      <c r="AD35" s="46"/>
      <c r="AE35" s="47"/>
      <c r="AF35" s="46"/>
      <c r="AG35" s="47"/>
      <c r="AH35" s="46"/>
      <c r="AI35" s="47"/>
      <c r="AJ35" s="46"/>
      <c r="AK35" s="47"/>
      <c r="AL35" s="46"/>
      <c r="AM35" s="47"/>
      <c r="AN35" s="46"/>
      <c r="AO35" s="47"/>
      <c r="AP35" s="46"/>
      <c r="AQ35" s="47"/>
      <c r="AR35" s="46"/>
      <c r="AS35" s="47"/>
      <c r="AT35" s="46"/>
      <c r="AU35" s="47"/>
      <c r="AV35" s="46"/>
      <c r="AW35" s="47"/>
      <c r="AX35" s="46"/>
      <c r="AY35" s="47"/>
      <c r="AZ35" s="46"/>
      <c r="BA35" s="47"/>
      <c r="BB35" s="46"/>
      <c r="BC35" s="47"/>
      <c r="BD35" s="46"/>
      <c r="BE35" s="47"/>
      <c r="BF35" s="46"/>
      <c r="BG35" s="19"/>
      <c r="BH35" s="28"/>
      <c r="BI35" s="29"/>
      <c r="BJ35" s="46"/>
      <c r="BK35" s="19"/>
      <c r="BL35" s="46"/>
      <c r="BM35" s="19"/>
      <c r="BN35" s="203"/>
      <c r="BO35" s="19"/>
      <c r="BP35" s="203"/>
      <c r="BQ35" s="19"/>
      <c r="BR35" s="203"/>
      <c r="BS35" s="215"/>
      <c r="BT35" s="203"/>
      <c r="BU35" s="215"/>
      <c r="BV35" s="203"/>
      <c r="BW35" s="215"/>
    </row>
    <row r="36" spans="1:75" ht="13.5" thickBot="1">
      <c r="A36" s="110" t="s">
        <v>69</v>
      </c>
      <c r="B36" s="110">
        <f>SUM(B34,B18)</f>
        <v>241786.48539867246</v>
      </c>
      <c r="C36" s="111">
        <f>IF(B36=0,0,35/35)</f>
        <v>1</v>
      </c>
      <c r="D36" s="110">
        <f>SUM(D34,D18)</f>
        <v>245507.37490313404</v>
      </c>
      <c r="E36" s="111">
        <f>IF(D36=0,0,35/35)</f>
        <v>1</v>
      </c>
      <c r="F36" s="110">
        <f>SUM(F34,F18)</f>
        <v>263051.09866718837</v>
      </c>
      <c r="G36" s="111">
        <f>IF(F36=0,0,35/35)</f>
        <v>1</v>
      </c>
      <c r="H36" s="110">
        <f>SUM(H34,H18)</f>
        <v>256094</v>
      </c>
      <c r="I36" s="111">
        <f>IF(H36=0,0,35/35)</f>
        <v>1</v>
      </c>
      <c r="J36" s="110">
        <f>SUM(J34,J18)</f>
        <v>276663.98966573342</v>
      </c>
      <c r="K36" s="111">
        <f>IF(J36=0,0,35/35)</f>
        <v>1</v>
      </c>
      <c r="L36" s="110">
        <f>SUM(L34,L18)</f>
        <v>287850.01888459816</v>
      </c>
      <c r="M36" s="111">
        <f>IF(L36=0,0,35/35)</f>
        <v>1</v>
      </c>
      <c r="N36" s="110">
        <f>SUM(N34,N18)</f>
        <v>291327.80324925215</v>
      </c>
      <c r="O36" s="111">
        <f>IF(N36=0,0,35/35)</f>
        <v>1</v>
      </c>
      <c r="P36" s="110">
        <f>SUM(P34,P18)</f>
        <v>298105</v>
      </c>
      <c r="Q36" s="111">
        <f>IF(P36=0,0,35/35)</f>
        <v>1</v>
      </c>
      <c r="R36" s="110">
        <f>SUM(R34,R18)</f>
        <v>310553</v>
      </c>
      <c r="S36" s="111">
        <f>IF(R36=0,0,35/35)</f>
        <v>1</v>
      </c>
      <c r="T36" s="110">
        <f>SUM(T34,T18)</f>
        <v>311907</v>
      </c>
      <c r="U36" s="111">
        <f>IF(T36=0,0,35/35)</f>
        <v>1</v>
      </c>
      <c r="V36" s="110">
        <f>SUM(V34,V18)</f>
        <v>336932</v>
      </c>
      <c r="W36" s="111">
        <f>IF(V36=0,0,35/35)</f>
        <v>1</v>
      </c>
      <c r="X36" s="110">
        <f>SUM(X34,X18)</f>
        <v>315724</v>
      </c>
      <c r="Y36" s="111">
        <f>IF(X36=0,0,35/35)</f>
        <v>1</v>
      </c>
      <c r="Z36" s="110">
        <f>SUM(Z34,Z18)</f>
        <v>377221</v>
      </c>
      <c r="AA36" s="111">
        <f>IF(Z36=0,0,35/35)</f>
        <v>1</v>
      </c>
      <c r="AB36" s="110">
        <f>SUM(AB34,AB18)</f>
        <v>423049</v>
      </c>
      <c r="AC36" s="111">
        <f>IF(AB36=0,0,35/35)</f>
        <v>1</v>
      </c>
      <c r="AD36" s="110">
        <f>SUM(AD34,AD18)</f>
        <v>354020</v>
      </c>
      <c r="AE36" s="111">
        <f>IF(AD36=0,0,35/35)</f>
        <v>1</v>
      </c>
      <c r="AF36" s="110">
        <f>SUM(AF34,AF18)</f>
        <v>365970</v>
      </c>
      <c r="AG36" s="111">
        <f>IF(AF36=0,0,35/35)</f>
        <v>1</v>
      </c>
      <c r="AH36" s="110">
        <f>SUM(AH34,AH18)</f>
        <v>391259</v>
      </c>
      <c r="AI36" s="111">
        <f>IF(AH36=0,0,35/35)</f>
        <v>1</v>
      </c>
      <c r="AJ36" s="110">
        <f>SUM(AJ34,AJ18)</f>
        <v>587343</v>
      </c>
      <c r="AK36" s="111">
        <f>IF(AJ36=0,0,35/35)</f>
        <v>1</v>
      </c>
      <c r="AL36" s="110">
        <f>SUM(AL34,AL18)</f>
        <v>638616</v>
      </c>
      <c r="AM36" s="111">
        <f>IF(AL36=0,0,35/35)</f>
        <v>1</v>
      </c>
      <c r="AN36" s="110">
        <f>SUM(AN34,AN18)</f>
        <v>594155</v>
      </c>
      <c r="AO36" s="111">
        <f>IF(AN36=0,0,35/35)</f>
        <v>1</v>
      </c>
      <c r="AP36" s="110">
        <f>SUM(AP34,AP18)</f>
        <v>631526</v>
      </c>
      <c r="AQ36" s="111">
        <f>IF(AP36=0,0,35/35)</f>
        <v>1</v>
      </c>
      <c r="AR36" s="110">
        <f>SUM(AR34,AR18)</f>
        <v>718195</v>
      </c>
      <c r="AS36" s="111">
        <f>IF(AR36=0,0,35/35)</f>
        <v>1</v>
      </c>
      <c r="AT36" s="110">
        <f>SUM(AT34,AT18)</f>
        <v>746331</v>
      </c>
      <c r="AU36" s="111">
        <f>IF(AT36=0,0,35/35)</f>
        <v>1</v>
      </c>
      <c r="AV36" s="110">
        <f>SUM(AV34,AV18)</f>
        <v>738444</v>
      </c>
      <c r="AW36" s="111">
        <f>IF(AV36=0,0,35/35)</f>
        <v>1</v>
      </c>
      <c r="AX36" s="110">
        <f>SUM(AX34,AX18)</f>
        <v>800081</v>
      </c>
      <c r="AY36" s="111">
        <f>IF(AX36=0,0,35/35)</f>
        <v>1</v>
      </c>
      <c r="AZ36" s="110">
        <f>SUM(AZ34,AZ18)</f>
        <v>1206541</v>
      </c>
      <c r="BA36" s="111">
        <f>IF(AZ36=0,0,35/35)</f>
        <v>1</v>
      </c>
      <c r="BB36" s="110">
        <f>SUM(BB34,BB18)</f>
        <v>1259259</v>
      </c>
      <c r="BC36" s="111">
        <f>IF(BB36=0,0,35/35)</f>
        <v>1</v>
      </c>
      <c r="BD36" s="110">
        <f>SUM(BD34,BD18)</f>
        <v>1273200</v>
      </c>
      <c r="BE36" s="111">
        <f>IF(BD36=0,0,35/35)</f>
        <v>1</v>
      </c>
      <c r="BF36" s="110">
        <f>SUM(BF34,BF18)</f>
        <v>1428402</v>
      </c>
      <c r="BG36" s="19">
        <f>IF(BF36=0,0,BF36/BF9)</f>
        <v>1</v>
      </c>
      <c r="BH36" s="110">
        <f>SUM(BH34,BH18)</f>
        <v>2314718</v>
      </c>
      <c r="BI36" s="19">
        <f>IF(BH36=0,0,BH36/BH9)</f>
        <v>1</v>
      </c>
      <c r="BJ36" s="110">
        <f>SUM(BJ34,BJ18)</f>
        <v>2372649</v>
      </c>
      <c r="BK36" s="179">
        <f>IF(BJ36=0,0,BJ36/BJ9)</f>
        <v>1</v>
      </c>
      <c r="BL36" s="110">
        <f>SUM(BL34,BL18)</f>
        <v>2328047</v>
      </c>
      <c r="BM36" s="179">
        <f>IF(BL36=0,0,BL36/BL9)</f>
        <v>1</v>
      </c>
      <c r="BN36" s="204">
        <f>SUM(BN34,BN18)</f>
        <v>2297176</v>
      </c>
      <c r="BO36" s="179">
        <f>IF(BN36=0,0,BN36/BN9)</f>
        <v>1</v>
      </c>
      <c r="BP36" s="204">
        <v>2383926</v>
      </c>
      <c r="BQ36" s="179">
        <f>IF(BP36=0,0,BP36/BP9)</f>
        <v>1</v>
      </c>
      <c r="BR36" s="204">
        <f>SUM(BR34,BR18)</f>
        <v>2440588</v>
      </c>
      <c r="BS36" s="214">
        <f t="shared" si="1"/>
        <v>1</v>
      </c>
      <c r="BT36" s="204">
        <v>2499048</v>
      </c>
      <c r="BU36" s="214">
        <v>1</v>
      </c>
      <c r="BV36" s="204">
        <v>2505597</v>
      </c>
      <c r="BW36" s="214">
        <v>1</v>
      </c>
    </row>
    <row r="37" spans="1:75">
      <c r="A37" s="42"/>
      <c r="B37" s="46"/>
      <c r="C37" s="47"/>
      <c r="D37" s="46"/>
      <c r="E37" s="47"/>
      <c r="F37" s="46"/>
      <c r="G37" s="47"/>
      <c r="H37" s="46"/>
      <c r="I37" s="47"/>
      <c r="J37" s="46"/>
      <c r="K37" s="47"/>
      <c r="L37" s="46"/>
      <c r="M37" s="47"/>
      <c r="N37" s="46"/>
      <c r="O37" s="47"/>
      <c r="P37" s="46"/>
      <c r="Q37" s="47"/>
      <c r="R37" s="46"/>
      <c r="S37" s="47"/>
      <c r="T37" s="46"/>
      <c r="U37" s="47"/>
      <c r="V37" s="46"/>
      <c r="W37" s="47"/>
      <c r="X37" s="46"/>
      <c r="Y37" s="47"/>
      <c r="Z37" s="46"/>
      <c r="AA37" s="47"/>
      <c r="AB37" s="46"/>
      <c r="AC37" s="47"/>
      <c r="AD37" s="46"/>
      <c r="AE37" s="47"/>
      <c r="AF37" s="46"/>
      <c r="AG37" s="47"/>
      <c r="AH37" s="46"/>
      <c r="AI37" s="47"/>
      <c r="AJ37" s="46"/>
      <c r="AK37" s="47"/>
      <c r="AL37" s="46"/>
      <c r="AM37" s="47"/>
      <c r="AN37" s="46"/>
      <c r="AO37" s="47"/>
      <c r="AP37" s="46"/>
      <c r="AQ37" s="47"/>
      <c r="AR37" s="46"/>
      <c r="AS37" s="47"/>
      <c r="AT37" s="46"/>
      <c r="AU37" s="47"/>
      <c r="AV37" s="46"/>
      <c r="AW37" s="47"/>
      <c r="AX37" s="46"/>
      <c r="AY37" s="47"/>
      <c r="AZ37" s="46"/>
      <c r="BA37" s="47"/>
      <c r="BB37" s="46"/>
      <c r="BC37" s="47"/>
      <c r="BD37" s="46"/>
      <c r="BE37" s="47"/>
      <c r="BF37" s="28"/>
      <c r="BG37" s="29"/>
      <c r="BH37" s="28"/>
      <c r="BI37" s="29"/>
      <c r="BJ37" s="28"/>
      <c r="BK37" s="29"/>
      <c r="BL37" s="28"/>
      <c r="BM37" s="29"/>
      <c r="BN37" s="28"/>
      <c r="BO37" s="29"/>
      <c r="BP37" s="28"/>
      <c r="BQ37" s="29"/>
      <c r="BR37" s="28"/>
      <c r="BS37" s="216"/>
      <c r="BT37" s="28"/>
      <c r="BU37" s="216"/>
      <c r="BV37" s="28"/>
      <c r="BW37" s="216"/>
    </row>
    <row r="38" spans="1:75" hidden="1">
      <c r="A38" s="97"/>
      <c r="B38" s="100"/>
      <c r="C38" s="99"/>
      <c r="D38" s="100"/>
      <c r="E38" s="99"/>
      <c r="F38" s="100"/>
      <c r="G38" s="99"/>
      <c r="H38" s="100"/>
      <c r="I38" s="99"/>
      <c r="J38" s="100"/>
      <c r="K38" s="99"/>
      <c r="L38" s="100"/>
      <c r="M38" s="99"/>
      <c r="N38" s="100"/>
      <c r="O38" s="99"/>
      <c r="P38" s="100"/>
      <c r="Q38" s="99"/>
      <c r="R38" s="100"/>
      <c r="S38" s="99"/>
      <c r="T38" s="100"/>
      <c r="U38" s="99"/>
      <c r="V38" s="100"/>
      <c r="W38" s="99"/>
      <c r="X38" s="100"/>
      <c r="Y38" s="99"/>
      <c r="Z38" s="100"/>
      <c r="AA38" s="99"/>
      <c r="AB38" s="100"/>
      <c r="AC38" s="99"/>
      <c r="AD38" s="100"/>
      <c r="AE38" s="99"/>
      <c r="AF38" s="100"/>
      <c r="AG38" s="99"/>
      <c r="AH38" s="100"/>
      <c r="AI38" s="99"/>
      <c r="AJ38" s="100"/>
      <c r="AK38" s="99"/>
      <c r="AL38" s="100"/>
      <c r="AM38" s="99"/>
      <c r="AN38" s="100"/>
      <c r="AO38" s="99"/>
      <c r="AP38" s="100"/>
      <c r="AQ38" s="99"/>
      <c r="AR38" s="100"/>
      <c r="AS38" s="99"/>
      <c r="AT38" s="100"/>
      <c r="AU38" s="99"/>
      <c r="AV38" s="100"/>
      <c r="AW38" s="101"/>
      <c r="AX38" s="100"/>
      <c r="AY38" s="101"/>
      <c r="AZ38" s="100"/>
      <c r="BA38" s="101"/>
      <c r="BB38" s="100"/>
      <c r="BC38" s="101"/>
      <c r="BD38" s="98"/>
      <c r="BE38" s="99"/>
      <c r="BF38" s="28"/>
      <c r="BG38" s="29"/>
      <c r="BH38" s="28"/>
      <c r="BI38" s="29"/>
      <c r="BJ38" s="28"/>
      <c r="BK38" s="29"/>
      <c r="BL38" s="28"/>
      <c r="BM38" s="29"/>
      <c r="BN38" s="28"/>
      <c r="BO38" s="29"/>
      <c r="BP38" s="28"/>
      <c r="BQ38" s="29"/>
      <c r="BR38" s="28"/>
      <c r="BS38" s="210"/>
      <c r="BT38" s="28"/>
      <c r="BU38" s="210"/>
      <c r="BV38" s="28">
        <v>0</v>
      </c>
      <c r="BW38" s="210"/>
    </row>
    <row r="39" spans="1:75">
      <c r="A39" s="33" t="s">
        <v>70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196"/>
      <c r="BF39" s="86"/>
      <c r="BG39" s="11"/>
      <c r="BH39" s="10"/>
      <c r="BI39" s="11"/>
      <c r="BJ39" s="10"/>
      <c r="BK39" s="11"/>
      <c r="BL39" s="10"/>
      <c r="BM39" s="11"/>
      <c r="BN39" s="10"/>
      <c r="BO39" s="11"/>
      <c r="BP39" s="10"/>
      <c r="BQ39" s="11"/>
      <c r="BR39" s="10"/>
      <c r="BS39" s="10"/>
      <c r="BT39" s="10"/>
      <c r="BU39" s="10"/>
      <c r="BV39" s="10"/>
      <c r="BW39" s="10"/>
    </row>
    <row r="40" spans="1:75" hidden="1">
      <c r="A40" s="5"/>
      <c r="B40" s="37">
        <f>B41+B54+B66</f>
        <v>241786.48539867246</v>
      </c>
      <c r="C40" s="27">
        <f>IF(B40=0,0,B40/B40)</f>
        <v>1</v>
      </c>
      <c r="D40" s="37">
        <f>D41+D54+D66</f>
        <v>245507.07648792205</v>
      </c>
      <c r="E40" s="27">
        <f>IF(D40=0,0,D40/D40)</f>
        <v>1</v>
      </c>
      <c r="F40" s="37">
        <f>F41+F54+F66</f>
        <v>263050.97108150681</v>
      </c>
      <c r="G40" s="27">
        <f>IF(F40=0,0,F40/F40)</f>
        <v>1</v>
      </c>
      <c r="H40" s="37">
        <f>H41+H54+H66</f>
        <v>256094</v>
      </c>
      <c r="I40" s="27">
        <f>IF(H40=0,0,H40/H40)</f>
        <v>1</v>
      </c>
      <c r="J40" s="37">
        <f>J41+J54+J66</f>
        <v>276664.27833889122</v>
      </c>
      <c r="K40" s="27">
        <f>IF(J40=0,0,J40/J40)</f>
        <v>1</v>
      </c>
      <c r="L40" s="37">
        <f>L41+L54+L66</f>
        <v>287849.62319135322</v>
      </c>
      <c r="M40" s="27">
        <f>IF(L40=0,0,L40/L40)</f>
        <v>1</v>
      </c>
      <c r="N40" s="37">
        <f>N41+N54+N66</f>
        <v>291327.93013868533</v>
      </c>
      <c r="O40" s="27">
        <f>IF(N40=0,0,N40/N40)</f>
        <v>1</v>
      </c>
      <c r="P40" s="37">
        <f>P41+P54+P66</f>
        <v>298105</v>
      </c>
      <c r="Q40" s="27">
        <f>IF(P40=0,0,P40/P40)</f>
        <v>1</v>
      </c>
      <c r="R40" s="37">
        <f>R41+R54+R66</f>
        <v>310553</v>
      </c>
      <c r="S40" s="27">
        <f>IF(R40=0,0,R40/R40)</f>
        <v>1</v>
      </c>
      <c r="T40" s="37">
        <f>T41+T54+T66</f>
        <v>311907</v>
      </c>
      <c r="U40" s="27">
        <f>IF(T40=0,0,T40/T40)</f>
        <v>1</v>
      </c>
      <c r="V40" s="37">
        <f>V41+V54+V66</f>
        <v>336932</v>
      </c>
      <c r="W40" s="27">
        <f>IF(V40=0,0,V40/V40)</f>
        <v>1</v>
      </c>
      <c r="X40" s="37">
        <f>X41+X54+X66</f>
        <v>315724</v>
      </c>
      <c r="Y40" s="27">
        <f>IF(X40=0,0,X40/X40)</f>
        <v>1</v>
      </c>
      <c r="Z40" s="37">
        <f>Z41+Z54+Z66</f>
        <v>377221</v>
      </c>
      <c r="AA40" s="27">
        <f>IF(Z40=0,0,Z40/Z40)</f>
        <v>1</v>
      </c>
      <c r="AB40" s="37">
        <f>AB41+AB54+AB66</f>
        <v>423049</v>
      </c>
      <c r="AC40" s="27">
        <f>IF(AB40=0,0,AB40/AB40)</f>
        <v>1</v>
      </c>
      <c r="AD40" s="37">
        <f>AD41+AD54+AD66</f>
        <v>353840</v>
      </c>
      <c r="AE40" s="27">
        <f>IF(AD40=0,0,AD40/AD40)</f>
        <v>1</v>
      </c>
      <c r="AF40" s="37">
        <f>AF41+AF54+AF66</f>
        <v>365970</v>
      </c>
      <c r="AG40" s="30">
        <f>IF(AF40=0,0,AF40/AF40)</f>
        <v>1</v>
      </c>
      <c r="AH40" s="37">
        <f>AH41+AH54+AH66</f>
        <v>391259</v>
      </c>
      <c r="AI40" s="27">
        <f>IF(AH40=0,0,AH40/AH40)</f>
        <v>1</v>
      </c>
      <c r="AJ40" s="37">
        <f>AJ41+AJ54+AJ66</f>
        <v>587343</v>
      </c>
      <c r="AK40" s="27">
        <f>IF(AJ40=0,0,AJ40/AJ40)</f>
        <v>1</v>
      </c>
      <c r="AL40" s="37">
        <f>AL41+AL54+AL66</f>
        <v>638616</v>
      </c>
      <c r="AM40" s="27">
        <f>IF(AL40=0,0,AL40/AL40)</f>
        <v>1</v>
      </c>
      <c r="AN40" s="37">
        <f>AN41+AN54+AN66</f>
        <v>594155</v>
      </c>
      <c r="AO40" s="30">
        <f>IF(AN40=0,0,AN40/AN40)</f>
        <v>1</v>
      </c>
      <c r="AP40" s="37">
        <f>AP41+AP54+AP66</f>
        <v>631526</v>
      </c>
      <c r="AQ40" s="27">
        <f>IF(AP40=0,0,AP40/AP40)</f>
        <v>1</v>
      </c>
      <c r="AR40" s="37">
        <f>AR41+AR54+AR66</f>
        <v>718195</v>
      </c>
      <c r="AS40" s="27">
        <f>IF(AR40=0,0,AR40/AR40)</f>
        <v>1</v>
      </c>
      <c r="AT40" s="37">
        <f>AT41+AT54+AT66</f>
        <v>746331</v>
      </c>
      <c r="AU40" s="27">
        <f>IF(AT40=0,0,AT40/AT40)</f>
        <v>1</v>
      </c>
      <c r="AV40" s="37">
        <f>AV41+AV54+AV66</f>
        <v>738444</v>
      </c>
      <c r="AW40" s="40">
        <f>IF(AV40=0,0,AV40/AV40)</f>
        <v>1</v>
      </c>
      <c r="AX40" s="37">
        <f>AX41+AX54+AX66</f>
        <v>800081</v>
      </c>
      <c r="AY40" s="40">
        <f>IF(AX40=0,0,AX40/AX40)</f>
        <v>1</v>
      </c>
      <c r="AZ40" s="37">
        <f>AZ41+AZ54+AZ66</f>
        <v>1206541</v>
      </c>
      <c r="BA40" s="40">
        <f>IF(AZ40=0,0,AZ40/AZ40)</f>
        <v>1</v>
      </c>
      <c r="BB40" s="37">
        <f>BB41+BB54+BB66</f>
        <v>1259259</v>
      </c>
      <c r="BC40" s="40">
        <f>IF(BB40=0,0,BB40/BB40)</f>
        <v>1</v>
      </c>
      <c r="BD40" s="37">
        <f>BD41+BD54+BD66</f>
        <v>1215956</v>
      </c>
      <c r="BE40" s="90">
        <f>IF(BD40=0,0,BD40/BD40)</f>
        <v>1</v>
      </c>
      <c r="BF40" s="104">
        <f>BF41+BF54+BF66</f>
        <v>1384845</v>
      </c>
      <c r="BG40" s="21">
        <f>IF(BF40=0,0,BF40/BF40)</f>
        <v>1</v>
      </c>
      <c r="BH40" s="20">
        <f>BH41+BH54+BH66</f>
        <v>2311744</v>
      </c>
      <c r="BI40" s="21">
        <f>IF(BH40=0,0,BH40/BH40)</f>
        <v>1</v>
      </c>
      <c r="BJ40" s="20">
        <f>BJ41+BJ54+BJ66</f>
        <v>2356266</v>
      </c>
      <c r="BK40" s="21">
        <f>IF(BJ40=0,0,BJ40/BJ40)</f>
        <v>1</v>
      </c>
      <c r="BL40" s="20">
        <f>BL41+BL54+BL66</f>
        <v>2291165</v>
      </c>
      <c r="BM40" s="21">
        <f>IF(BL40=0,0,BL40/BL40)</f>
        <v>1</v>
      </c>
      <c r="BN40" s="20">
        <f>BN41+BN54+BN66</f>
        <v>2232631</v>
      </c>
      <c r="BO40" s="21">
        <f>IF(BN40=0,0,BN40/BN40)</f>
        <v>1</v>
      </c>
      <c r="BP40" s="20">
        <v>2349107</v>
      </c>
      <c r="BQ40" s="21">
        <f>IF(BP40=0,0,BP40/BP40)</f>
        <v>1</v>
      </c>
      <c r="BR40" s="20">
        <f>BR41+BR54+BR66</f>
        <v>2405078</v>
      </c>
      <c r="BS40" s="211">
        <f>IF(BR40=0,0,BR40/BR40)</f>
        <v>1</v>
      </c>
      <c r="BT40" s="20"/>
      <c r="BU40" s="211"/>
      <c r="BV40" s="20">
        <v>2468154</v>
      </c>
      <c r="BW40" s="211">
        <v>1</v>
      </c>
    </row>
    <row r="41" spans="1:75" hidden="1">
      <c r="A41" s="5" t="s">
        <v>32</v>
      </c>
      <c r="B41" s="38">
        <f>SUM(B43:B49)</f>
        <v>126960.17333770404</v>
      </c>
      <c r="C41" s="27">
        <f>IF(B41=0,0,B41/B40)</f>
        <v>0.52509209986804795</v>
      </c>
      <c r="D41" s="38">
        <f>SUM(D43:D49)</f>
        <v>133624.34956792204</v>
      </c>
      <c r="E41" s="27">
        <f>IF(D41=0,0,D41/D40)</f>
        <v>0.54427901419165736</v>
      </c>
      <c r="F41" s="38">
        <f>SUM(F43:F49)</f>
        <v>147404.16459614935</v>
      </c>
      <c r="G41" s="27">
        <f>IF(F41=0,0,F41/F40)</f>
        <v>0.56036350670028856</v>
      </c>
      <c r="H41" s="38">
        <f>SUM(H43:H49)</f>
        <v>160645</v>
      </c>
      <c r="I41" s="27">
        <f>IF(H41=0,0,H41/H40)</f>
        <v>0.6272891984974267</v>
      </c>
      <c r="J41" s="38">
        <f>SUM(J43:J49)</f>
        <v>150880.04821605844</v>
      </c>
      <c r="K41" s="27">
        <f>IF(J41=0,0,J41/J40)</f>
        <v>0.54535427964156136</v>
      </c>
      <c r="L41" s="38">
        <f>SUM(L43:L49)</f>
        <v>157142.69508135325</v>
      </c>
      <c r="M41" s="27">
        <f>IF(L41=0,0,L41/L40)</f>
        <v>0.54591940520585569</v>
      </c>
      <c r="N41" s="38">
        <f>SUM(N43:N49)</f>
        <v>144874.28292842465</v>
      </c>
      <c r="O41" s="27">
        <f>IF(N41=0,0,N41/N40)</f>
        <v>0.49728937029641446</v>
      </c>
      <c r="P41" s="38">
        <f>SUM(P43:P49)</f>
        <v>177489</v>
      </c>
      <c r="Q41" s="27">
        <f>IF(P41=0,0,P41/P40)</f>
        <v>0.59539088576172827</v>
      </c>
      <c r="R41" s="38">
        <f>SUM(R43:R49)</f>
        <v>187806</v>
      </c>
      <c r="S41" s="27">
        <f>IF(R41=0,0,R41/R40)</f>
        <v>0.60474701580728574</v>
      </c>
      <c r="T41" s="38">
        <f>SUM(T43:T49)</f>
        <v>160307</v>
      </c>
      <c r="U41" s="27">
        <f>IF(T41=0,0,T41/T40)</f>
        <v>0.51395768610515313</v>
      </c>
      <c r="V41" s="38">
        <f>SUM(V43:V49)</f>
        <v>162420</v>
      </c>
      <c r="W41" s="27">
        <f>IF(V41=0,0,V41/V40)</f>
        <v>0.48205572637802285</v>
      </c>
      <c r="X41" s="38">
        <f>SUM(X43:X49)</f>
        <v>181080</v>
      </c>
      <c r="Y41" s="27">
        <f>IF(X41=0,0,X41/X40)</f>
        <v>0.57353891373478105</v>
      </c>
      <c r="Z41" s="38">
        <f>SUM(Z43:Z49)</f>
        <v>239982</v>
      </c>
      <c r="AA41" s="27">
        <f>IF(Z41=0,0,Z41/Z40)</f>
        <v>0.63618409367453033</v>
      </c>
      <c r="AB41" s="38">
        <f>SUM(AB43:AB49)</f>
        <v>253142</v>
      </c>
      <c r="AC41" s="27">
        <f>IF(AB41=0,0,AB41/AB40)</f>
        <v>0.5983751291221584</v>
      </c>
      <c r="AD41" s="38">
        <f>SUM(AD43:AD49)</f>
        <v>196708</v>
      </c>
      <c r="AE41" s="27">
        <f>IF(AD41=0,0,AD41/AD40)</f>
        <v>0.55592358127967445</v>
      </c>
      <c r="AF41" s="38">
        <f>SUM(AF43:AF49)</f>
        <v>222072</v>
      </c>
      <c r="AG41" s="30">
        <f>IF(AF41=0,0,AF41/AF40)</f>
        <v>0.6068038363800311</v>
      </c>
      <c r="AH41" s="38">
        <f>SUM(AH43:AH49)</f>
        <v>226164</v>
      </c>
      <c r="AI41" s="27">
        <f>IF(AH41=0,0,AH41/AH40)</f>
        <v>0.5780416552718276</v>
      </c>
      <c r="AJ41" s="38">
        <f>SUM(AJ43:AJ49)</f>
        <v>227443</v>
      </c>
      <c r="AK41" s="27">
        <f>IF(AJ41=0,0,AJ41/AJ40)</f>
        <v>0.38724050512221991</v>
      </c>
      <c r="AL41" s="38">
        <f>SUM(AL43:AL49)</f>
        <v>236946</v>
      </c>
      <c r="AM41" s="27">
        <f>IF(AL41=0,0,AL41/AL40)</f>
        <v>0.37103047840956066</v>
      </c>
      <c r="AN41" s="38">
        <f>SUM(AN43:AN49)</f>
        <v>173520</v>
      </c>
      <c r="AO41" s="30">
        <f>IF(AN41=0,0,AN41/AN40)</f>
        <v>0.29204500509126408</v>
      </c>
      <c r="AP41" s="38">
        <f>SUM(AP43:AP49)</f>
        <v>205121</v>
      </c>
      <c r="AQ41" s="27">
        <f>IF(AP41=0,0,AP41/AP40)</f>
        <v>0.32480214591323237</v>
      </c>
      <c r="AR41" s="38">
        <f>SUM(AR43:AR49)</f>
        <v>269070</v>
      </c>
      <c r="AS41" s="27">
        <f>IF(AR41=0,0,AR41/AR40)</f>
        <v>0.37464755393730115</v>
      </c>
      <c r="AT41" s="38">
        <f>SUM(AT43:AT49)</f>
        <v>351751</v>
      </c>
      <c r="AU41" s="27">
        <f>IF(AT41=0,0,AT41/AT40)</f>
        <v>0.47130696701597546</v>
      </c>
      <c r="AV41" s="38">
        <f>SUM(AV43:AV49)</f>
        <v>262573</v>
      </c>
      <c r="AW41" s="41">
        <f>IF(AV41=0,0,AV41/AV40)</f>
        <v>0.35557604909783275</v>
      </c>
      <c r="AX41" s="38">
        <f>SUM(AX43:AX49)</f>
        <v>310097</v>
      </c>
      <c r="AY41" s="41">
        <f>IF(AX41=0,0,AX41/AX40)</f>
        <v>0.38758200732175868</v>
      </c>
      <c r="AZ41" s="38">
        <f>SUM(AZ43:AZ49)</f>
        <v>488146</v>
      </c>
      <c r="BA41" s="41">
        <f>IF(AZ41=0,0,AZ41/AZ40)</f>
        <v>0.40458301872874608</v>
      </c>
      <c r="BB41" s="38">
        <f>SUM(BB43:BB49)</f>
        <v>356011</v>
      </c>
      <c r="BC41" s="41">
        <f>IF(BB41=0,0,BB41/BB40)</f>
        <v>0.28271467585302151</v>
      </c>
      <c r="BD41" s="38">
        <f>SUM(BD43:BD49)</f>
        <v>307110</v>
      </c>
      <c r="BE41" s="92">
        <f>IF(BD41=0,0,BD41/BD40)</f>
        <v>0.25256670471628906</v>
      </c>
      <c r="BF41" s="26">
        <f>SUM(BF43:BF49)</f>
        <v>403199</v>
      </c>
      <c r="BG41" s="15">
        <f>IF(BF41=0,0,BF41/BF40)</f>
        <v>0.29115099523773419</v>
      </c>
      <c r="BH41" s="14">
        <f>SUM(BH43:BH49)</f>
        <v>404491</v>
      </c>
      <c r="BI41" s="15">
        <f>IF(BH41=0,0,BH41/BH40)</f>
        <v>0.17497222875889371</v>
      </c>
      <c r="BJ41" s="14">
        <f>SUM(BJ43:BJ49)</f>
        <v>354586</v>
      </c>
      <c r="BK41" s="15">
        <f>IF(BJ41=0,0,BJ41/BJ40)</f>
        <v>0.15048640518515313</v>
      </c>
      <c r="BL41" s="14">
        <f>SUM(BL43:BL49)</f>
        <v>306124</v>
      </c>
      <c r="BM41" s="15">
        <f>IF(BL41=0,0,BL41/BL40)</f>
        <v>0.13361063039981844</v>
      </c>
      <c r="BN41" s="14">
        <f>SUM(BN43:BN49)</f>
        <v>238318</v>
      </c>
      <c r="BO41" s="15">
        <f>IF(BN41=0,0,BN41/BN40)</f>
        <v>0.10674312056045088</v>
      </c>
      <c r="BP41" s="14">
        <v>359695</v>
      </c>
      <c r="BQ41" s="15">
        <f>IF(BP41=0,0,BP41/BP40)</f>
        <v>0.15311988768497986</v>
      </c>
      <c r="BR41" s="14">
        <f>SUM(BR43:BR49)</f>
        <v>385867</v>
      </c>
      <c r="BS41" s="209">
        <f>IF(BR41=0,0,BR41/BR40)</f>
        <v>0.16043845563428713</v>
      </c>
      <c r="BT41" s="14"/>
      <c r="BU41" s="209"/>
      <c r="BV41" s="14">
        <v>309062</v>
      </c>
      <c r="BW41" s="209">
        <v>0.1252199011893099</v>
      </c>
    </row>
    <row r="42" spans="1:75" ht="6.65" customHeight="1">
      <c r="A42" s="5"/>
      <c r="B42" s="38"/>
      <c r="C42" s="27"/>
      <c r="D42" s="38"/>
      <c r="E42" s="27"/>
      <c r="F42" s="38"/>
      <c r="G42" s="27"/>
      <c r="H42" s="38"/>
      <c r="I42" s="27"/>
      <c r="J42" s="38"/>
      <c r="K42" s="27"/>
      <c r="L42" s="38"/>
      <c r="M42" s="27"/>
      <c r="N42" s="38"/>
      <c r="O42" s="27"/>
      <c r="P42" s="38"/>
      <c r="Q42" s="27"/>
      <c r="R42" s="38"/>
      <c r="S42" s="27"/>
      <c r="T42" s="38"/>
      <c r="U42" s="27"/>
      <c r="V42" s="38"/>
      <c r="W42" s="27"/>
      <c r="X42" s="38"/>
      <c r="Y42" s="27"/>
      <c r="Z42" s="38"/>
      <c r="AA42" s="27"/>
      <c r="AB42" s="38"/>
      <c r="AC42" s="27"/>
      <c r="AD42" s="38"/>
      <c r="AE42" s="27"/>
      <c r="AF42" s="38"/>
      <c r="AG42" s="30"/>
      <c r="AH42" s="38"/>
      <c r="AI42" s="27"/>
      <c r="AJ42" s="38"/>
      <c r="AK42" s="27"/>
      <c r="AL42" s="38"/>
      <c r="AM42" s="27"/>
      <c r="AN42" s="38"/>
      <c r="AO42" s="30"/>
      <c r="AP42" s="38"/>
      <c r="AQ42" s="27"/>
      <c r="AR42" s="38"/>
      <c r="AS42" s="27"/>
      <c r="AT42" s="38"/>
      <c r="AU42" s="27"/>
      <c r="AV42" s="38"/>
      <c r="AW42" s="41"/>
      <c r="AX42" s="38"/>
      <c r="AY42" s="41"/>
      <c r="AZ42" s="38"/>
      <c r="BA42" s="41"/>
      <c r="BB42" s="38"/>
      <c r="BC42" s="41"/>
      <c r="BD42" s="26"/>
      <c r="BE42" s="30"/>
      <c r="BF42" s="26"/>
      <c r="BG42" s="15"/>
      <c r="BH42" s="14"/>
      <c r="BI42" s="15"/>
      <c r="BJ42" s="14"/>
      <c r="BK42" s="15"/>
      <c r="BL42" s="14"/>
      <c r="BM42" s="15"/>
      <c r="BN42" s="14"/>
      <c r="BO42" s="15"/>
      <c r="BP42" s="14"/>
      <c r="BQ42" s="15"/>
      <c r="BR42" s="14"/>
      <c r="BS42" s="212"/>
      <c r="BT42" s="14"/>
      <c r="BU42" s="212"/>
      <c r="BV42" s="14"/>
      <c r="BW42" s="212"/>
    </row>
    <row r="43" spans="1:75">
      <c r="A43" s="23" t="s">
        <v>71</v>
      </c>
      <c r="B43" s="37">
        <v>24873.033150485615</v>
      </c>
      <c r="C43" s="29">
        <f t="shared" ref="C43:C49" si="2">IF(B43=0,0,B43/B$78)</f>
        <v>0.10287189174148184</v>
      </c>
      <c r="D43" s="37">
        <v>27391.778042593676</v>
      </c>
      <c r="E43" s="29">
        <f t="shared" ref="E43" si="3">IF(D43=0,0,D43/D$78)</f>
        <v>0.11157225459422242</v>
      </c>
      <c r="F43" s="37">
        <v>24935.617882452159</v>
      </c>
      <c r="G43" s="29">
        <f t="shared" ref="G43" si="4">IF(F43=0,0,F43/F$78)</f>
        <v>9.4793863637651479E-2</v>
      </c>
      <c r="H43" s="37">
        <v>23364</v>
      </c>
      <c r="I43" s="29">
        <f t="shared" ref="I43" si="5">IF(H43=0,0,H43/H$78)</f>
        <v>9.123212570384312E-2</v>
      </c>
      <c r="J43" s="37">
        <v>29926.9400021203</v>
      </c>
      <c r="K43" s="29">
        <f t="shared" ref="K43" si="6">IF(J43=0,0,J43/J$78)</f>
        <v>0.10817059644202506</v>
      </c>
      <c r="L43" s="37">
        <v>34689.102726166318</v>
      </c>
      <c r="M43" s="29">
        <f t="shared" ref="M43" si="7">IF(L43=0,0,L43/L$78)</f>
        <v>0.12051119727575987</v>
      </c>
      <c r="N43" s="37">
        <v>43135.991785697901</v>
      </c>
      <c r="O43" s="29">
        <f t="shared" ref="O43" si="8">IF(N43=0,0,N43/N$78)</f>
        <v>0.14806679114207558</v>
      </c>
      <c r="P43" s="37">
        <v>34240</v>
      </c>
      <c r="Q43" s="29">
        <f t="shared" ref="Q43" si="9">IF(P43=0,0,P43/P$78)</f>
        <v>0.11485885845591319</v>
      </c>
      <c r="R43" s="37">
        <v>43415</v>
      </c>
      <c r="S43" s="29">
        <f t="shared" ref="S43" si="10">IF(R43=0,0,R43/R$78)</f>
        <v>0.1397990037127318</v>
      </c>
      <c r="T43" s="37">
        <v>45088</v>
      </c>
      <c r="U43" s="29">
        <f t="shared" ref="U43" si="11">IF(T43=0,0,T43/T$78)</f>
        <v>0.14455590929347531</v>
      </c>
      <c r="V43" s="37">
        <v>51810</v>
      </c>
      <c r="W43" s="29">
        <f t="shared" ref="W43" si="12">IF(V43=0,0,V43/V$78)</f>
        <v>0.15376990015789535</v>
      </c>
      <c r="X43" s="37">
        <v>45998</v>
      </c>
      <c r="Y43" s="29">
        <f t="shared" ref="Y43" si="13">IF(X43=0,0,X43/X$78)</f>
        <v>0.1456905398385932</v>
      </c>
      <c r="Z43" s="37">
        <v>82102</v>
      </c>
      <c r="AA43" s="29">
        <f t="shared" ref="AA43" si="14">IF(Z43=0,0,Z43/Z$78)</f>
        <v>0.21764960063199026</v>
      </c>
      <c r="AB43" s="37">
        <v>76306</v>
      </c>
      <c r="AC43" s="29">
        <f t="shared" ref="AC43" si="15">IF(AB43=0,0,AB43/AB$78)</f>
        <v>0.1803715408853348</v>
      </c>
      <c r="AD43" s="37">
        <v>63677</v>
      </c>
      <c r="AE43" s="29">
        <f t="shared" ref="AE43" si="16">IF(AD43=0,0,AD43/AD$78)</f>
        <v>0.17995986886728466</v>
      </c>
      <c r="AF43" s="37">
        <v>75853</v>
      </c>
      <c r="AG43" s="29">
        <f t="shared" ref="AG43" si="17">IF(AF43=0,0,AF43/AF$78)</f>
        <v>0.20726562286526218</v>
      </c>
      <c r="AH43" s="37">
        <v>82258</v>
      </c>
      <c r="AI43" s="29">
        <f t="shared" ref="AI43" si="18">IF(AH43=0,0,AH43/AH$78)</f>
        <v>0.2102392532823526</v>
      </c>
      <c r="AJ43" s="37">
        <v>107268</v>
      </c>
      <c r="AK43" s="29">
        <f t="shared" ref="AK43" si="19">IF(AJ43=0,0,AJ43/AJ$78)</f>
        <v>0.18263263544470607</v>
      </c>
      <c r="AL43" s="37">
        <v>141708</v>
      </c>
      <c r="AM43" s="29">
        <f t="shared" ref="AM43" si="20">IF(AL43=0,0,AL43/AL$78)</f>
        <v>0.22189860573490172</v>
      </c>
      <c r="AN43" s="37">
        <v>85926</v>
      </c>
      <c r="AO43" s="29">
        <f t="shared" ref="AO43" si="21">IF(AN43=0,0,AN43/AN$78)</f>
        <v>0.14461882842019338</v>
      </c>
      <c r="AP43" s="37">
        <v>101730</v>
      </c>
      <c r="AQ43" s="29">
        <f t="shared" ref="AQ43" si="22">IF(AP43=0,0,AP43/AP$78)</f>
        <v>0.16108600437670026</v>
      </c>
      <c r="AR43" s="37">
        <v>124470</v>
      </c>
      <c r="AS43" s="29">
        <f>IF(AR43=0,0,AR43/AR$78)</f>
        <v>0.17330947723111412</v>
      </c>
      <c r="AT43" s="37">
        <v>120943</v>
      </c>
      <c r="AU43" s="29">
        <f>IF(AT43=0,0,AT43/AT40)</f>
        <v>0.16205008233612164</v>
      </c>
      <c r="AV43" s="37">
        <v>85240</v>
      </c>
      <c r="AW43" s="40">
        <f>IF(AV43=0,0,AV43/AV40)</f>
        <v>0.11543190817448581</v>
      </c>
      <c r="AX43" s="37">
        <v>132138</v>
      </c>
      <c r="AY43" s="40">
        <f>IF(AX43=0,0,AX43/AX40)</f>
        <v>0.16515577797747977</v>
      </c>
      <c r="AZ43" s="37">
        <v>145247</v>
      </c>
      <c r="BA43" s="40">
        <f>IF(AZ43=0,0,AZ43/AZ40)</f>
        <v>0.12038297911136049</v>
      </c>
      <c r="BB43" s="37">
        <v>151348</v>
      </c>
      <c r="BC43" s="40">
        <f>IF(BB43=0,0,BB43/BB40)</f>
        <v>0.12018814239167637</v>
      </c>
      <c r="BD43" s="37">
        <v>133000</v>
      </c>
      <c r="BE43" s="31">
        <f>IF(BD43=0,0,BD43/BD40)</f>
        <v>0.10937895779123587</v>
      </c>
      <c r="BF43" s="37">
        <v>109099</v>
      </c>
      <c r="BG43" s="17">
        <f>IF(BF43=0,0,BF43/BF40)</f>
        <v>7.8780657763143164E-2</v>
      </c>
      <c r="BH43" s="37">
        <v>88572</v>
      </c>
      <c r="BI43" s="17">
        <f>IF(BH43=0,0,BH43/BH40)</f>
        <v>3.8313930954292516E-2</v>
      </c>
      <c r="BJ43" s="37">
        <v>67077</v>
      </c>
      <c r="BK43" s="17">
        <f>IF(BJ43=0,0,BJ43/BJ40)</f>
        <v>2.8467499000537289E-2</v>
      </c>
      <c r="BL43" s="37">
        <v>116431</v>
      </c>
      <c r="BM43" s="17">
        <f>IF(BL43=0,0,BL43/BL40)</f>
        <v>5.0817378931678862E-2</v>
      </c>
      <c r="BN43" s="200">
        <v>87639</v>
      </c>
      <c r="BO43" s="17">
        <f>IF(BN43=0,0,BN43/BN40)</f>
        <v>3.9253687689546547E-2</v>
      </c>
      <c r="BP43" s="200">
        <v>149402</v>
      </c>
      <c r="BQ43" s="17">
        <f>IF(BP43=0,0,BP43/BP40)</f>
        <v>6.3599486953978684E-2</v>
      </c>
      <c r="BR43" s="200">
        <v>168327</v>
      </c>
      <c r="BS43" s="213">
        <f t="shared" ref="BS43:BS78" si="23">IF(BR43=0,0,BR43/$BR$9)</f>
        <v>6.8969854805481304E-2</v>
      </c>
      <c r="BT43" s="200">
        <v>163637</v>
      </c>
      <c r="BU43" s="213">
        <v>6.5479734682967278E-2</v>
      </c>
      <c r="BV43" s="200">
        <v>138925</v>
      </c>
      <c r="BW43" s="213">
        <v>5.5445867791189089E-2</v>
      </c>
    </row>
    <row r="44" spans="1:75">
      <c r="A44" s="23" t="s">
        <v>138</v>
      </c>
      <c r="B44" s="37">
        <v>77791.891943850613</v>
      </c>
      <c r="C44" s="29">
        <f t="shared" si="2"/>
        <v>0.32173796569143454</v>
      </c>
      <c r="D44" s="37">
        <v>85128.928028514012</v>
      </c>
      <c r="E44" s="29">
        <f t="shared" ref="E44" si="24">IF(D44=0,0,D44/D$78)</f>
        <v>0.34674734938934443</v>
      </c>
      <c r="F44" s="37">
        <v>98723.619245679904</v>
      </c>
      <c r="G44" s="29">
        <f t="shared" ref="G44" si="25">IF(F44=0,0,F44/F$78)</f>
        <v>0.37530224214640978</v>
      </c>
      <c r="H44" s="37">
        <v>118231</v>
      </c>
      <c r="I44" s="29">
        <f t="shared" ref="I44" si="26">IF(H44=0,0,H44/H$78)</f>
        <v>0.46167032417784093</v>
      </c>
      <c r="J44" s="37">
        <v>99343.088536015814</v>
      </c>
      <c r="K44" s="29">
        <f t="shared" ref="K44" si="27">IF(J44=0,0,J44/J$78)</f>
        <v>0.35907450406130353</v>
      </c>
      <c r="L44" s="37">
        <v>97079.371167478166</v>
      </c>
      <c r="M44" s="29">
        <f t="shared" ref="M44" si="28">IF(L44=0,0,L44/L$78)</f>
        <v>0.33725724595770229</v>
      </c>
      <c r="N44" s="37">
        <v>73326.054842547295</v>
      </c>
      <c r="O44" s="29">
        <f t="shared" ref="O44" si="29">IF(N44=0,0,N44/N$78)</f>
        <v>0.25169593182377253</v>
      </c>
      <c r="P44" s="37">
        <v>116850</v>
      </c>
      <c r="Q44" s="29">
        <f t="shared" ref="Q44" si="30">IF(P44=0,0,P44/P$78)</f>
        <v>0.39197598161721542</v>
      </c>
      <c r="R44" s="37">
        <v>109573</v>
      </c>
      <c r="S44" s="29">
        <f t="shared" ref="S44" si="31">IF(R44=0,0,R44/R$78)</f>
        <v>0.35283188376863206</v>
      </c>
      <c r="T44" s="37">
        <v>87290</v>
      </c>
      <c r="U44" s="29">
        <f t="shared" ref="U44" si="32">IF(T44=0,0,T44/T$78)</f>
        <v>0.27985906055330595</v>
      </c>
      <c r="V44" s="37">
        <v>78060</v>
      </c>
      <c r="W44" s="29">
        <f t="shared" ref="W44" si="33">IF(V44=0,0,V44/V$78)</f>
        <v>0.23167879572139186</v>
      </c>
      <c r="X44" s="37">
        <v>108198</v>
      </c>
      <c r="Y44" s="29">
        <f t="shared" ref="Y44" si="34">IF(X44=0,0,X44/X$78)</f>
        <v>0.34269805272959925</v>
      </c>
      <c r="Z44" s="37">
        <v>121401</v>
      </c>
      <c r="AA44" s="29">
        <f t="shared" ref="AA44" si="35">IF(Z44=0,0,Z44/Z$78)</f>
        <v>0.32182990872724476</v>
      </c>
      <c r="AB44" s="37">
        <v>111917</v>
      </c>
      <c r="AC44" s="29">
        <f t="shared" ref="AC44" si="36">IF(AB44=0,0,AB44/AB$78)</f>
        <v>0.26454855111346443</v>
      </c>
      <c r="AD44" s="37">
        <v>89341</v>
      </c>
      <c r="AE44" s="29">
        <f t="shared" ref="AE44" si="37">IF(AD44=0,0,AD44/AD$78)</f>
        <v>0.25248982591001584</v>
      </c>
      <c r="AF44" s="37">
        <v>102979</v>
      </c>
      <c r="AG44" s="29">
        <f t="shared" ref="AG44" si="38">IF(AF44=0,0,AF44/AF$78)</f>
        <v>0.28138645244145694</v>
      </c>
      <c r="AH44" s="37">
        <v>100874</v>
      </c>
      <c r="AI44" s="29">
        <f t="shared" ref="AI44" si="39">IF(AH44=0,0,AH44/AH$78)</f>
        <v>0.25781898946733495</v>
      </c>
      <c r="AJ44" s="37">
        <v>89422</v>
      </c>
      <c r="AK44" s="29">
        <f t="shared" ref="AK44" si="40">IF(AJ44=0,0,AJ44/AJ$78)</f>
        <v>0.15224834551531219</v>
      </c>
      <c r="AL44" s="37">
        <v>33715</v>
      </c>
      <c r="AM44" s="29">
        <f t="shared" ref="AM44" si="41">IF(AL44=0,0,AL44/AL$78)</f>
        <v>5.2793854209728541E-2</v>
      </c>
      <c r="AN44" s="37">
        <v>32423</v>
      </c>
      <c r="AO44" s="29">
        <f t="shared" ref="AO44" si="42">IF(AN44=0,0,AN44/AN$78)</f>
        <v>5.4569935454553103E-2</v>
      </c>
      <c r="AP44" s="37">
        <v>55254</v>
      </c>
      <c r="AQ44" s="29">
        <f t="shared" ref="AQ44" si="43">IF(AP44=0,0,AP44/AP$78)</f>
        <v>8.749283481598541E-2</v>
      </c>
      <c r="AR44" s="37">
        <v>64855</v>
      </c>
      <c r="AS44" s="29">
        <f t="shared" ref="AS44" si="44">IF(AR44=0,0,AR44/AR$78)</f>
        <v>9.0302772923788105E-2</v>
      </c>
      <c r="AT44" s="37">
        <v>80104</v>
      </c>
      <c r="AU44" s="29">
        <f>IF(AT44=0,0,AT44/AT40)</f>
        <v>0.10733039361891708</v>
      </c>
      <c r="AV44" s="37">
        <v>74826</v>
      </c>
      <c r="AW44" s="40">
        <f>IF(AV44=0,0,AV44/AV40)</f>
        <v>0.1013292815704373</v>
      </c>
      <c r="AX44" s="37">
        <v>89195</v>
      </c>
      <c r="AY44" s="40">
        <f>IF(AX44=0,0,AX44/AX40)</f>
        <v>0.11148246240068194</v>
      </c>
      <c r="AZ44" s="37">
        <v>85766</v>
      </c>
      <c r="BA44" s="40">
        <f>IF(AZ44=0,0,AZ44/AZ40)</f>
        <v>7.1084198547749305E-2</v>
      </c>
      <c r="BB44" s="37">
        <v>85572</v>
      </c>
      <c r="BC44" s="40">
        <f>IF(BB44=0,0,BB44/BB40)</f>
        <v>6.7954249284698384E-2</v>
      </c>
      <c r="BD44" s="37">
        <v>63302</v>
      </c>
      <c r="BE44" s="31">
        <f>IF(BD44=0,0,BD44/BD40)</f>
        <v>5.2059449519554983E-2</v>
      </c>
      <c r="BF44" s="37">
        <v>177377</v>
      </c>
      <c r="BG44" s="17">
        <f>IF(BF44=0,0,BF44/BF40)</f>
        <v>0.12808437045301099</v>
      </c>
      <c r="BH44" s="37">
        <f>149884+47083</f>
        <v>196967</v>
      </c>
      <c r="BI44" s="17">
        <f>IF(BH44=0,0,BH44/BH40)</f>
        <v>8.5202773317460762E-2</v>
      </c>
      <c r="BJ44" s="37">
        <v>209123</v>
      </c>
      <c r="BK44" s="17">
        <f>IF(BJ44=0,0,BJ44/BJ40)</f>
        <v>8.8751864178322815E-2</v>
      </c>
      <c r="BL44" s="37">
        <v>91552</v>
      </c>
      <c r="BM44" s="17">
        <f>IF(BL44=0,0,BL44/BL40)</f>
        <v>3.9958710961454105E-2</v>
      </c>
      <c r="BN44" s="200">
        <v>58126</v>
      </c>
      <c r="BO44" s="17">
        <f>IF(BN44=0,0,BN44/BN40)</f>
        <v>2.6034754511605366E-2</v>
      </c>
      <c r="BP44" s="200">
        <v>103126</v>
      </c>
      <c r="BQ44" s="17">
        <f>IF(BP44=0,0,BP44/BP40)</f>
        <v>4.3900086288108632E-2</v>
      </c>
      <c r="BR44" s="200">
        <v>99743</v>
      </c>
      <c r="BS44" s="213">
        <f t="shared" si="23"/>
        <v>4.0868430066852743E-2</v>
      </c>
      <c r="BT44" s="200">
        <v>79870</v>
      </c>
      <c r="BU44" s="213">
        <v>3.196017043290085E-2</v>
      </c>
      <c r="BV44" s="200">
        <v>77667</v>
      </c>
      <c r="BW44" s="213">
        <v>3.0997403014131963E-2</v>
      </c>
    </row>
    <row r="45" spans="1:75">
      <c r="A45" s="23" t="s">
        <v>72</v>
      </c>
      <c r="B45" s="37">
        <v>2205.1181205815301</v>
      </c>
      <c r="C45" s="29">
        <f t="shared" si="2"/>
        <v>9.1201049427787305E-3</v>
      </c>
      <c r="D45" s="37">
        <v>2636.9441548469999</v>
      </c>
      <c r="E45" s="29">
        <f t="shared" ref="E45" si="45">IF(D45=0,0,D45/D$78)</f>
        <v>1.0740807118758253E-2</v>
      </c>
      <c r="F45" s="37">
        <v>2744.9103863960008</v>
      </c>
      <c r="G45" s="29">
        <f t="shared" ref="G45" si="46">IF(F45=0,0,F45/F$78)</f>
        <v>1.0434899271082659E-2</v>
      </c>
      <c r="H45" s="37">
        <v>1373</v>
      </c>
      <c r="I45" s="29">
        <f t="shared" ref="I45" si="47">IF(H45=0,0,H45/H$78)</f>
        <v>5.361312643013893E-3</v>
      </c>
      <c r="J45" s="37">
        <v>2226.5423413548374</v>
      </c>
      <c r="K45" s="29">
        <f t="shared" ref="K45" si="48">IF(J45=0,0,J45/J$78)</f>
        <v>8.0478128753127438E-3</v>
      </c>
      <c r="L45" s="37">
        <v>2314.8233366078193</v>
      </c>
      <c r="M45" s="29">
        <f t="shared" ref="M45" si="49">IF(L45=0,0,L45/L$78)</f>
        <v>8.0417799785306599E-3</v>
      </c>
      <c r="N45" s="37">
        <v>1199.3320127470586</v>
      </c>
      <c r="O45" s="29">
        <f t="shared" ref="O45" si="50">IF(N45=0,0,N45/N$78)</f>
        <v>4.1167766241160687E-3</v>
      </c>
      <c r="P45" s="37">
        <v>725</v>
      </c>
      <c r="Q45" s="29">
        <f t="shared" ref="Q45" si="51">IF(P45=0,0,P45/P$78)</f>
        <v>2.4320289830764329E-3</v>
      </c>
      <c r="R45" s="37">
        <v>1385</v>
      </c>
      <c r="S45" s="29">
        <f t="shared" ref="S45" si="52">IF(R45=0,0,R45/R$78)</f>
        <v>4.4597862522661189E-3</v>
      </c>
      <c r="T45" s="37">
        <f>10676-8484</f>
        <v>2192</v>
      </c>
      <c r="U45" s="29">
        <f t="shared" ref="U45" si="53">IF(T45=0,0,T45/T$78)</f>
        <v>7.0277358315138806E-3</v>
      </c>
      <c r="V45" s="37">
        <f>11471-9428</f>
        <v>2043</v>
      </c>
      <c r="W45" s="29">
        <f t="shared" ref="W45" si="54">IF(V45=0,0,V45/V$78)</f>
        <v>6.0635380432846981E-3</v>
      </c>
      <c r="X45" s="37">
        <v>1230</v>
      </c>
      <c r="Y45" s="29">
        <f t="shared" ref="Y45" si="55">IF(X45=0,0,X45/X$78)</f>
        <v>3.895807730802853E-3</v>
      </c>
      <c r="Z45" s="37">
        <v>2713</v>
      </c>
      <c r="AA45" s="29">
        <f t="shared" ref="AA45" si="56">IF(Z45=0,0,Z45/Z$78)</f>
        <v>7.1920704308614846E-3</v>
      </c>
      <c r="AB45" s="37">
        <v>2659</v>
      </c>
      <c r="AC45" s="29">
        <f t="shared" ref="AC45" si="57">IF(AB45=0,0,AB45/AB$78)</f>
        <v>6.2853239222879619E-3</v>
      </c>
      <c r="AD45" s="37">
        <v>2564</v>
      </c>
      <c r="AE45" s="29">
        <f t="shared" ref="AE45" si="58">IF(AD45=0,0,AD45/AD$78)</f>
        <v>7.2462129776170022E-3</v>
      </c>
      <c r="AF45" s="37">
        <v>1776</v>
      </c>
      <c r="AG45" s="29">
        <f t="shared" ref="AG45" si="59">IF(AF45=0,0,AF45/AF$78)</f>
        <v>4.8528567915402899E-3</v>
      </c>
      <c r="AH45" s="37">
        <v>2455</v>
      </c>
      <c r="AI45" s="29">
        <f t="shared" ref="AI45" si="60">IF(AH45=0,0,AH45/AH$78)</f>
        <v>6.2746160471707996E-3</v>
      </c>
      <c r="AJ45" s="37">
        <v>3385</v>
      </c>
      <c r="AK45" s="29">
        <f t="shared" ref="AK45" si="61">IF(AJ45=0,0,AJ45/AJ$78)</f>
        <v>5.7632422621875122E-3</v>
      </c>
      <c r="AL45" s="37">
        <v>3757</v>
      </c>
      <c r="AM45" s="29">
        <f t="shared" ref="AM45" si="62">IF(AL45=0,0,AL45/AL$78)</f>
        <v>5.8830345622408456E-3</v>
      </c>
      <c r="AN45" s="37">
        <v>1972</v>
      </c>
      <c r="AO45" s="29">
        <f t="shared" ref="AO45" si="63">IF(AN45=0,0,AN45/AN$78)</f>
        <v>3.3189992510371871E-3</v>
      </c>
      <c r="AP45" s="37">
        <v>1474</v>
      </c>
      <c r="AQ45" s="29">
        <f t="shared" ref="AQ45" si="64">IF(AP45=0,0,AP45/AP$78)</f>
        <v>2.3340290027647316E-3</v>
      </c>
      <c r="AR45" s="37">
        <v>1725</v>
      </c>
      <c r="AS45" s="29">
        <f t="shared" ref="AS45" si="65">IF(AR45=0,0,AR45/AR$78)</f>
        <v>2.4018546495032686E-3</v>
      </c>
      <c r="AT45" s="37">
        <v>2067</v>
      </c>
      <c r="AU45" s="29">
        <f>IF(AT45=0,0,AT45/AT40)</f>
        <v>2.7695486319072905E-3</v>
      </c>
      <c r="AV45" s="37">
        <v>2277</v>
      </c>
      <c r="AW45" s="40">
        <f>IF(AV45=0,0,AV45/AV40)</f>
        <v>3.0835107333799178E-3</v>
      </c>
      <c r="AX45" s="37">
        <v>8664</v>
      </c>
      <c r="AY45" s="40">
        <f>IF(AX45=0,0,AX45/AX40)</f>
        <v>1.0828903573513182E-2</v>
      </c>
      <c r="AZ45" s="37">
        <v>13193</v>
      </c>
      <c r="BA45" s="40">
        <f>IF(AZ45=0,0,AZ45/AZ40)</f>
        <v>1.0934564179750212E-2</v>
      </c>
      <c r="BB45" s="37">
        <v>8999</v>
      </c>
      <c r="BC45" s="40">
        <f>IF(BB45=0,0,BB45/BB40)</f>
        <v>7.1462661771724487E-3</v>
      </c>
      <c r="BD45" s="37">
        <v>10756</v>
      </c>
      <c r="BE45" s="31">
        <f>IF(BD45=0,0,BD45/BD40)</f>
        <v>8.84571481204912E-3</v>
      </c>
      <c r="BF45" s="37">
        <v>15402</v>
      </c>
      <c r="BG45" s="17">
        <f>IF(BF45=0,0,BF45/BF40)</f>
        <v>1.1121822297802281E-2</v>
      </c>
      <c r="BH45" s="37">
        <v>13003</v>
      </c>
      <c r="BI45" s="17">
        <f>IF(BH45=0,0,BH45/BH40)</f>
        <v>5.6247577586445562E-3</v>
      </c>
      <c r="BJ45" s="37">
        <v>10644</v>
      </c>
      <c r="BK45" s="17">
        <f>IF(BJ45=0,0,BJ45/BJ40)</f>
        <v>4.5173168054880048E-3</v>
      </c>
      <c r="BL45" s="37">
        <v>19654</v>
      </c>
      <c r="BM45" s="17">
        <f>IF(BL45=0,0,BL45/BL40)</f>
        <v>8.5781687482132454E-3</v>
      </c>
      <c r="BN45" s="200">
        <v>17191</v>
      </c>
      <c r="BO45" s="17">
        <f>IF(BN45=0,0,BN45/BN40)</f>
        <v>7.6998841277398731E-3</v>
      </c>
      <c r="BP45" s="200">
        <v>19744</v>
      </c>
      <c r="BQ45" s="17">
        <f>IF(BP45=0,0,BP45/BP40)</f>
        <v>8.4048959881350659E-3</v>
      </c>
      <c r="BR45" s="200">
        <v>21686</v>
      </c>
      <c r="BS45" s="213">
        <f t="shared" si="23"/>
        <v>8.8855636428598356E-3</v>
      </c>
      <c r="BT45" s="200">
        <v>21958</v>
      </c>
      <c r="BU45" s="213">
        <v>8.7865459166850731E-3</v>
      </c>
      <c r="BV45" s="200">
        <v>21046</v>
      </c>
      <c r="BW45" s="213">
        <v>8.3995949867436779E-3</v>
      </c>
    </row>
    <row r="46" spans="1:75">
      <c r="A46" s="23" t="s">
        <v>73</v>
      </c>
      <c r="B46" s="37">
        <v>9924.595800000001</v>
      </c>
      <c r="C46" s="29">
        <f t="shared" si="2"/>
        <v>4.1046941824046598E-2</v>
      </c>
      <c r="D46" s="37">
        <v>5378.6453899999997</v>
      </c>
      <c r="E46" s="29">
        <f t="shared" ref="E46" si="66">IF(D46=0,0,D46/D$78)</f>
        <v>2.1908311022817328E-2</v>
      </c>
      <c r="F46" s="37">
        <v>8368.6771599999993</v>
      </c>
      <c r="G46" s="29">
        <f t="shared" ref="G46" si="67">IF(F46=0,0,F46/F$78)</f>
        <v>3.1813899510019103E-2</v>
      </c>
      <c r="H46" s="37">
        <v>8607</v>
      </c>
      <c r="I46" s="29">
        <f t="shared" ref="I46" si="68">IF(H46=0,0,H46/H$78)</f>
        <v>3.3608753035994594E-2</v>
      </c>
      <c r="J46" s="37">
        <v>8912.7860700000001</v>
      </c>
      <c r="K46" s="29">
        <f t="shared" ref="K46" si="69">IF(J46=0,0,J46/J$78)</f>
        <v>3.2215167507395233E-2</v>
      </c>
      <c r="L46" s="37">
        <v>11248.760950000002</v>
      </c>
      <c r="M46" s="29">
        <f t="shared" ref="M46" si="70">IF(L46=0,0,L46/L$78)</f>
        <v>3.9078602310770379E-2</v>
      </c>
      <c r="N46" s="37">
        <v>12353.110760000001</v>
      </c>
      <c r="O46" s="29">
        <f t="shared" ref="O46" si="71">IF(N46=0,0,N46/N$78)</f>
        <v>4.2402768433906633E-2</v>
      </c>
      <c r="P46" s="37">
        <v>13067</v>
      </c>
      <c r="Q46" s="29">
        <f t="shared" ref="Q46" si="72">IF(P46=0,0,P46/P$78)</f>
        <v>4.3833548581875513E-2</v>
      </c>
      <c r="R46" s="37">
        <v>19421</v>
      </c>
      <c r="S46" s="29">
        <f t="shared" ref="S46" si="73">IF(R46=0,0,R46/R$78)</f>
        <v>6.2536829462281798E-2</v>
      </c>
      <c r="T46" s="37">
        <v>8484</v>
      </c>
      <c r="U46" s="29">
        <f t="shared" ref="U46" si="74">IF(T46=0,0,T46/T$78)</f>
        <v>2.720041550846887E-2</v>
      </c>
      <c r="V46" s="37">
        <v>9428</v>
      </c>
      <c r="W46" s="29">
        <f t="shared" ref="W46" si="75">IF(V46=0,0,V46/V$78)</f>
        <v>2.7981907328481711E-2</v>
      </c>
      <c r="X46" s="37">
        <v>6279</v>
      </c>
      <c r="Y46" s="29">
        <f t="shared" ref="Y46" si="76">IF(X46=0,0,X46/X$78)</f>
        <v>1.9887623367244808E-2</v>
      </c>
      <c r="Z46" s="37">
        <v>12647</v>
      </c>
      <c r="AA46" s="29">
        <f t="shared" ref="AA46" si="77">IF(Z46=0,0,Z46/Z$78)</f>
        <v>3.3526765477001542E-2</v>
      </c>
      <c r="AB46" s="37">
        <v>19626</v>
      </c>
      <c r="AC46" s="29">
        <f t="shared" ref="AC46" si="78">IF(AB46=0,0,AB46/AB$78)</f>
        <v>4.6391789130809907E-2</v>
      </c>
      <c r="AD46" s="37">
        <v>14778</v>
      </c>
      <c r="AE46" s="29">
        <f t="shared" ref="AE46" si="79">IF(AD46=0,0,AD46/AD$78)</f>
        <v>4.1764639385032783E-2</v>
      </c>
      <c r="AF46" s="37">
        <v>6742</v>
      </c>
      <c r="AG46" s="29">
        <f t="shared" ref="AG46" si="80">IF(AF46=0,0,AF46/AF$78)</f>
        <v>1.8422275049867477E-2</v>
      </c>
      <c r="AH46" s="37">
        <v>11467</v>
      </c>
      <c r="AI46" s="29">
        <f t="shared" ref="AI46" si="81">IF(AH46=0,0,AH46/AH$78)</f>
        <v>2.9307952021550943E-2</v>
      </c>
      <c r="AJ46" s="37">
        <v>4951</v>
      </c>
      <c r="AK46" s="29">
        <f t="shared" ref="AK46" si="82">IF(AJ46=0,0,AJ46/AJ$78)</f>
        <v>8.4294866883575688E-3</v>
      </c>
      <c r="AL46" s="37">
        <v>18899</v>
      </c>
      <c r="AM46" s="29">
        <f t="shared" ref="AM46" si="83">IF(AL46=0,0,AL46/AL$78)</f>
        <v>2.9593683841306825E-2</v>
      </c>
      <c r="AN46" s="37">
        <v>16002</v>
      </c>
      <c r="AO46" s="29">
        <f t="shared" ref="AO46" si="84">IF(AN46=0,0,AN46/AN$78)</f>
        <v>2.6932366133416364E-2</v>
      </c>
      <c r="AP46" s="37">
        <v>13405</v>
      </c>
      <c r="AQ46" s="29">
        <f t="shared" ref="AQ46" si="85">IF(AP46=0,0,AP46/AP$78)</f>
        <v>2.1226362810082246E-2</v>
      </c>
      <c r="AR46" s="37">
        <v>26744</v>
      </c>
      <c r="AS46" s="29">
        <f t="shared" ref="AS46" si="86">IF(AR46=0,0,AR46/AR$78)</f>
        <v>3.7237797534095896E-2</v>
      </c>
      <c r="AT46" s="37">
        <v>18250</v>
      </c>
      <c r="AU46" s="29">
        <f>IF(AT46=0,0,AT46/AT40)</f>
        <v>2.4452957199955515E-2</v>
      </c>
      <c r="AV46" s="37">
        <v>21010</v>
      </c>
      <c r="AW46" s="40">
        <f>IF(AV46=0,0,AV46/AV40)</f>
        <v>2.8451717394954796E-2</v>
      </c>
      <c r="AX46" s="37">
        <v>7939</v>
      </c>
      <c r="AY46" s="40">
        <f>IF(AX46=0,0,AX46/AX40)</f>
        <v>9.9227453220361445E-3</v>
      </c>
      <c r="AZ46" s="37">
        <v>23097</v>
      </c>
      <c r="BA46" s="40">
        <f>IF(AZ46=0,0,AZ46/AZ40)</f>
        <v>1.9143153858841102E-2</v>
      </c>
      <c r="BB46" s="37">
        <v>32443</v>
      </c>
      <c r="BC46" s="40">
        <f>IF(BB46=0,0,BB46/BB40)</f>
        <v>2.5763564127792616E-2</v>
      </c>
      <c r="BD46" s="37">
        <v>36228</v>
      </c>
      <c r="BE46" s="31">
        <f>IF(BD46=0,0,BD46/BD40)</f>
        <v>2.9793841224517992E-2</v>
      </c>
      <c r="BF46" s="37">
        <v>31509</v>
      </c>
      <c r="BG46" s="17">
        <f>IF(BF46=0,0,BF46/BF40)</f>
        <v>2.2752726839465789E-2</v>
      </c>
      <c r="BH46" s="37">
        <v>42925</v>
      </c>
      <c r="BI46" s="17">
        <f>IF(BH46=0,0,BH46/BH40)</f>
        <v>1.8568232468647049E-2</v>
      </c>
      <c r="BJ46" s="37">
        <v>3429</v>
      </c>
      <c r="BK46" s="17">
        <f>IF(BJ46=0,0,BJ46/BJ40)</f>
        <v>1.4552686326586217E-3</v>
      </c>
      <c r="BL46" s="37">
        <v>19991</v>
      </c>
      <c r="BM46" s="17">
        <f>IF(BL46=0,0,BL46/BL40)</f>
        <v>8.7252554922932213E-3</v>
      </c>
      <c r="BN46" s="200">
        <v>14486</v>
      </c>
      <c r="BO46" s="17">
        <f>IF(BN46=0,0,BN46/BN40)</f>
        <v>6.4883090846628933E-3</v>
      </c>
      <c r="BP46" s="200">
        <v>20119</v>
      </c>
      <c r="BQ46" s="17">
        <f>IF(BP46=0,0,BP46/BP40)</f>
        <v>8.5645311175693573E-3</v>
      </c>
      <c r="BR46" s="200">
        <v>20280</v>
      </c>
      <c r="BS46" s="213">
        <f t="shared" si="23"/>
        <v>8.3094729630728333E-3</v>
      </c>
      <c r="BT46" s="200">
        <v>19444</v>
      </c>
      <c r="BU46" s="213">
        <v>7.7805628383288356E-3</v>
      </c>
      <c r="BV46" s="200">
        <v>57</v>
      </c>
      <c r="BW46" s="213">
        <v>2.2749069383464301E-5</v>
      </c>
    </row>
    <row r="47" spans="1:75">
      <c r="A47" s="23" t="s">
        <v>74</v>
      </c>
      <c r="B47" s="37">
        <v>7050.8147647059004</v>
      </c>
      <c r="C47" s="29">
        <f t="shared" si="2"/>
        <v>2.9161326999232743E-2</v>
      </c>
      <c r="D47" s="37">
        <v>8334.91146904173</v>
      </c>
      <c r="E47" s="29">
        <f>IF(D47=0,0,D47/D$78)</f>
        <v>3.3949780952451582E-2</v>
      </c>
      <c r="F47" s="37">
        <v>10836.655281621299</v>
      </c>
      <c r="G47" s="29">
        <f>IF(F47=0,0,F47/F$78)</f>
        <v>4.11960284239496E-2</v>
      </c>
      <c r="H47" s="37">
        <v>7908</v>
      </c>
      <c r="I47" s="29">
        <f>IF(H47=0,0,H47/H$78)</f>
        <v>3.0879286511983881E-2</v>
      </c>
      <c r="J47" s="37">
        <v>8395.6626411899324</v>
      </c>
      <c r="K47" s="29">
        <f>IF(J47=0,0,J47/J$78)</f>
        <v>3.0346030545027318E-2</v>
      </c>
      <c r="L47" s="37">
        <v>10092.511600470476</v>
      </c>
      <c r="M47" s="29">
        <f>IF(L47=0,0,L47/L$78)</f>
        <v>3.5061750258958288E-2</v>
      </c>
      <c r="N47" s="37">
        <v>11804.530526941646</v>
      </c>
      <c r="O47" s="29">
        <f>IF(N47=0,0,N47/N$78)</f>
        <v>4.0519734998708E-2</v>
      </c>
      <c r="P47" s="37">
        <v>9870</v>
      </c>
      <c r="Q47" s="29">
        <f>IF(P47=0,0,P47/P$78)</f>
        <v>3.3109139397192268E-2</v>
      </c>
      <c r="R47" s="37">
        <f>549+3327+7478</f>
        <v>11354</v>
      </c>
      <c r="S47" s="29">
        <f>IF(R47=0,0,R47/R$78)</f>
        <v>3.6560587081754164E-2</v>
      </c>
      <c r="T47" s="37">
        <f>619+3637+9257</f>
        <v>13513</v>
      </c>
      <c r="U47" s="29">
        <f>IF(T47=0,0,T47/T$78)</f>
        <v>4.3323811264255052E-2</v>
      </c>
      <c r="V47" s="37">
        <f>527+3792+10470</f>
        <v>14789</v>
      </c>
      <c r="W47" s="29">
        <f>IF(V47=0,0,V47/V$78)</f>
        <v>4.3893129770992363E-2</v>
      </c>
      <c r="X47" s="37">
        <v>11518</v>
      </c>
      <c r="Y47" s="29">
        <f>IF(X47=0,0,X47/X$78)</f>
        <v>3.6481230441778263E-2</v>
      </c>
      <c r="Z47" s="37">
        <v>11723</v>
      </c>
      <c r="AA47" s="29">
        <f>IF(Z47=0,0,Z47/Z$78)</f>
        <v>3.1077273004419158E-2</v>
      </c>
      <c r="AB47" s="37">
        <v>14510</v>
      </c>
      <c r="AC47" s="29">
        <f>IF(AB47=0,0,AB47/AB$78)</f>
        <v>3.4298627345768454E-2</v>
      </c>
      <c r="AD47" s="37">
        <v>16075</v>
      </c>
      <c r="AE47" s="29">
        <f>IF(AD47=0,0,AD47/AD$78)</f>
        <v>4.5430137915442009E-2</v>
      </c>
      <c r="AF47" s="37">
        <v>13855</v>
      </c>
      <c r="AG47" s="29">
        <f>IF(AF47=0,0,AF47/AF$78)</f>
        <v>3.7858294395715496E-2</v>
      </c>
      <c r="AH47" s="37">
        <v>13785</v>
      </c>
      <c r="AI47" s="29">
        <f>IF(AH47=0,0,AH47/AH$78)</f>
        <v>3.5232416378920356E-2</v>
      </c>
      <c r="AJ47" s="37">
        <v>15274</v>
      </c>
      <c r="AK47" s="29">
        <f>IF(AJ47=0,0,AJ47/AJ$78)</f>
        <v>2.6005247359719961E-2</v>
      </c>
      <c r="AL47" s="37">
        <v>16933</v>
      </c>
      <c r="AM47" s="29">
        <f>IF(AL47=0,0,AL47/AL$78)</f>
        <v>2.6515151515151516E-2</v>
      </c>
      <c r="AN47" s="37">
        <v>13712</v>
      </c>
      <c r="AO47" s="29">
        <f>IF(AN47=0,0,AN47/AN$78)</f>
        <v>2.3078153007211923E-2</v>
      </c>
      <c r="AP47" s="37">
        <v>14108</v>
      </c>
      <c r="AQ47" s="29">
        <f>IF(AP47=0,0,AP47/AP$78)</f>
        <v>2.2339539464725125E-2</v>
      </c>
      <c r="AR47" s="37">
        <v>17331</v>
      </c>
      <c r="AS47" s="29">
        <f>IF(AR47=0,0,AR47/AR$78)</f>
        <v>2.4131329235096317E-2</v>
      </c>
      <c r="AT47" s="37">
        <v>19840</v>
      </c>
      <c r="AU47" s="29">
        <f>IF(AT47=0,0,AT47/AT40)</f>
        <v>2.6583379224499586E-2</v>
      </c>
      <c r="AV47" s="37">
        <v>15992</v>
      </c>
      <c r="AW47" s="40">
        <f>IF(AV47=0,0,AV47/AV40)</f>
        <v>2.1656347671590533E-2</v>
      </c>
      <c r="AX47" s="37">
        <v>16192</v>
      </c>
      <c r="AY47" s="40">
        <f>IF(AX47=0,0,AX47/AX40)</f>
        <v>2.0237950907470617E-2</v>
      </c>
      <c r="AZ47" s="37">
        <v>26196</v>
      </c>
      <c r="BA47" s="40">
        <f>IF(AZ47=0,0,AZ47/AZ40)</f>
        <v>2.1711653395947588E-2</v>
      </c>
      <c r="BB47" s="37">
        <v>27019</v>
      </c>
      <c r="BC47" s="40">
        <f>IF(BB47=0,0,BB47/BB40)</f>
        <v>2.1456269123349525E-2</v>
      </c>
      <c r="BD47" s="37">
        <v>31404</v>
      </c>
      <c r="BE47" s="31">
        <f>IF(BD47=0,0,BD47/BD40)</f>
        <v>2.5826592409593768E-2</v>
      </c>
      <c r="BF47" s="37">
        <v>34767</v>
      </c>
      <c r="BG47" s="17">
        <f>IF(BF47=0,0,BF47/BF40)</f>
        <v>2.5105336698330861E-2</v>
      </c>
      <c r="BH47" s="37">
        <v>32271</v>
      </c>
      <c r="BI47" s="17">
        <f>IF(BH47=0,0,BH47/BH40)</f>
        <v>1.3959590681321115E-2</v>
      </c>
      <c r="BJ47" s="37">
        <v>39802</v>
      </c>
      <c r="BK47" s="17">
        <f>IF(BJ47=0,0,BJ47/BJ$40)</f>
        <v>1.6891980786549566E-2</v>
      </c>
      <c r="BL47" s="37">
        <v>35549</v>
      </c>
      <c r="BM47" s="17">
        <f>IF(BL47=0,0,BL47/BL$40)</f>
        <v>1.5515687434121942E-2</v>
      </c>
      <c r="BN47" s="200">
        <v>38693</v>
      </c>
      <c r="BO47" s="17">
        <f>IF(BN47=0,0,BN47/BN$40)</f>
        <v>1.7330673989566569E-2</v>
      </c>
      <c r="BP47" s="200">
        <v>36948</v>
      </c>
      <c r="BQ47" s="17">
        <f>IF(BP47=0,0,BP47/BP$40)</f>
        <v>1.5728530032901863E-2</v>
      </c>
      <c r="BR47" s="200">
        <v>44839</v>
      </c>
      <c r="BS47" s="213">
        <f t="shared" si="23"/>
        <v>1.8372211942367985E-2</v>
      </c>
      <c r="BT47" s="200">
        <v>34819</v>
      </c>
      <c r="BU47" s="213">
        <v>1.39329056504717E-2</v>
      </c>
      <c r="BV47" s="200">
        <v>41100</v>
      </c>
      <c r="BW47" s="213">
        <v>1.6403276344918994E-2</v>
      </c>
    </row>
    <row r="48" spans="1:75">
      <c r="A48" s="23" t="s">
        <v>152</v>
      </c>
      <c r="B48" s="37"/>
      <c r="C48" s="29"/>
      <c r="D48" s="37"/>
      <c r="E48" s="29"/>
      <c r="F48" s="37"/>
      <c r="G48" s="29"/>
      <c r="H48" s="37"/>
      <c r="I48" s="29"/>
      <c r="J48" s="37"/>
      <c r="K48" s="29"/>
      <c r="L48" s="37"/>
      <c r="M48" s="29"/>
      <c r="N48" s="37"/>
      <c r="O48" s="29"/>
      <c r="P48" s="37"/>
      <c r="Q48" s="29"/>
      <c r="R48" s="37"/>
      <c r="S48" s="29"/>
      <c r="T48" s="37"/>
      <c r="U48" s="29"/>
      <c r="V48" s="37"/>
      <c r="W48" s="29"/>
      <c r="X48" s="37"/>
      <c r="Y48" s="29"/>
      <c r="Z48" s="37"/>
      <c r="AA48" s="29"/>
      <c r="AB48" s="37"/>
      <c r="AC48" s="29"/>
      <c r="AD48" s="37"/>
      <c r="AE48" s="29"/>
      <c r="AF48" s="37"/>
      <c r="AG48" s="29"/>
      <c r="AH48" s="37"/>
      <c r="AI48" s="29"/>
      <c r="AJ48" s="37"/>
      <c r="AK48" s="29"/>
      <c r="AL48" s="37"/>
      <c r="AM48" s="29"/>
      <c r="AN48" s="37"/>
      <c r="AO48" s="29"/>
      <c r="AP48" s="37"/>
      <c r="AQ48" s="29"/>
      <c r="AR48" s="37"/>
      <c r="AS48" s="29"/>
      <c r="AT48" s="37"/>
      <c r="AU48" s="29"/>
      <c r="AV48" s="37"/>
      <c r="AW48" s="40"/>
      <c r="AX48" s="37"/>
      <c r="AY48" s="40"/>
      <c r="AZ48" s="37"/>
      <c r="BA48" s="40"/>
      <c r="BB48" s="37"/>
      <c r="BC48" s="40"/>
      <c r="BD48" s="37">
        <v>487</v>
      </c>
      <c r="BE48" s="31">
        <f>IF(BD48=0,0,BD48/BD40)</f>
        <v>4.0050791311527722E-4</v>
      </c>
      <c r="BF48" s="37"/>
      <c r="BG48" s="17"/>
      <c r="BH48" s="37"/>
      <c r="BI48" s="17"/>
      <c r="BJ48" s="37">
        <v>1936</v>
      </c>
      <c r="BK48" s="17">
        <f t="shared" ref="BK48:BK52" si="87">IF(BJ48=0,0,BJ48/BJ$40)</f>
        <v>8.2163898303502238E-4</v>
      </c>
      <c r="BL48" s="37">
        <v>2110</v>
      </c>
      <c r="BM48" s="17">
        <f t="shared" ref="BM48:BM52" si="88">IF(BL48=0,0,BL48/BL$40)</f>
        <v>9.2092887242952825E-4</v>
      </c>
      <c r="BN48" s="200">
        <v>2009</v>
      </c>
      <c r="BO48" s="17">
        <f t="shared" ref="BO48:BO50" si="89">IF(BN48=0,0,BN48/BN$40)</f>
        <v>8.998352168361006E-4</v>
      </c>
      <c r="BP48" s="200">
        <v>2357</v>
      </c>
      <c r="BQ48" s="17">
        <f t="shared" ref="BQ48:BQ50" si="90">IF(BP48=0,0,BP48/BP$40)</f>
        <v>1.0033600002043329E-3</v>
      </c>
      <c r="BR48" s="200">
        <v>2414</v>
      </c>
      <c r="BS48" s="213">
        <f t="shared" si="23"/>
        <v>9.8910590398707194E-4</v>
      </c>
      <c r="BT48" s="200">
        <v>3671</v>
      </c>
      <c r="BU48" s="213">
        <v>1.4689593797318019E-3</v>
      </c>
      <c r="BV48" s="200">
        <v>3604</v>
      </c>
      <c r="BW48" s="213">
        <v>1.4383797554036023E-3</v>
      </c>
    </row>
    <row r="49" spans="1:75">
      <c r="A49" s="23" t="s">
        <v>25</v>
      </c>
      <c r="B49" s="39">
        <v>5114.7195580803827</v>
      </c>
      <c r="C49" s="29">
        <f t="shared" si="2"/>
        <v>2.1153868669073532E-2</v>
      </c>
      <c r="D49" s="39">
        <v>4753.1424829255902</v>
      </c>
      <c r="E49" s="29">
        <f>IF(D49=0,0,D49/D$78)</f>
        <v>1.9360511114063245E-2</v>
      </c>
      <c r="F49" s="39">
        <v>1794.6846399999999</v>
      </c>
      <c r="G49" s="29">
        <f>IF(F49=0,0,F49/F$78)</f>
        <v>6.8225737111759751E-3</v>
      </c>
      <c r="H49" s="39">
        <v>1162</v>
      </c>
      <c r="I49" s="29">
        <f>IF(H49=0,0,H49/H$78)</f>
        <v>4.537396424750287E-3</v>
      </c>
      <c r="J49" s="39">
        <v>2075.0286253775521</v>
      </c>
      <c r="K49" s="29">
        <f>IF(J49=0,0,J49/J$78)</f>
        <v>7.5001682104973849E-3</v>
      </c>
      <c r="L49" s="39">
        <v>1718.1253006304753</v>
      </c>
      <c r="M49" s="29">
        <f>IF(L49=0,0,L49/L$78)</f>
        <v>5.9688294241341429E-3</v>
      </c>
      <c r="N49" s="39">
        <v>3055.2630004907592</v>
      </c>
      <c r="O49" s="29">
        <f>IF(N49=0,0,N49/N$78)</f>
        <v>1.0487367273835762E-2</v>
      </c>
      <c r="P49" s="39">
        <v>2737</v>
      </c>
      <c r="Q49" s="29">
        <f>IF(P49=0,0,P49/P$78)</f>
        <v>9.1813287264554434E-3</v>
      </c>
      <c r="R49" s="39">
        <f>124+827+1684+23</f>
        <v>2658</v>
      </c>
      <c r="S49" s="29">
        <f>IF(R49=0,0,R49/R$78)</f>
        <v>8.5589255296197424E-3</v>
      </c>
      <c r="T49" s="39">
        <f>80+662+2928+70</f>
        <v>3740</v>
      </c>
      <c r="U49" s="29">
        <f>IF(T49=0,0,T49/T$78)</f>
        <v>1.1990753654134085E-2</v>
      </c>
      <c r="V49" s="39">
        <f>688+3297+2296+9</f>
        <v>6290</v>
      </c>
      <c r="W49" s="29">
        <f>IF(V49=0,0,V49/V$78)</f>
        <v>1.8668455355976873E-2</v>
      </c>
      <c r="X49" s="39">
        <v>7857</v>
      </c>
      <c r="Y49" s="29">
        <f>IF(X49=0,0,X49/X$78)</f>
        <v>2.4885659626762615E-2</v>
      </c>
      <c r="Z49" s="39">
        <v>9396</v>
      </c>
      <c r="AA49" s="29">
        <f>IF(Z49=0,0,Z49/Z$78)</f>
        <v>2.4908475403013088E-2</v>
      </c>
      <c r="AB49" s="39">
        <v>28124</v>
      </c>
      <c r="AC49" s="29">
        <f>IF(AB49=0,0,AB49/AB$78)</f>
        <v>6.6479296724492903E-2</v>
      </c>
      <c r="AD49" s="39">
        <v>10273</v>
      </c>
      <c r="AE49" s="29">
        <f>IF(AD49=0,0,AD49/AD$78)</f>
        <v>2.9032896224282161E-2</v>
      </c>
      <c r="AF49" s="39">
        <v>20867</v>
      </c>
      <c r="AG49" s="29">
        <f>IF(AF49=0,0,AF49/AF$78)</f>
        <v>5.7018334836188761E-2</v>
      </c>
      <c r="AH49" s="39">
        <v>15325</v>
      </c>
      <c r="AI49" s="29">
        <f>IF(AH49=0,0,AH49/AH$78)</f>
        <v>3.9168428074497968E-2</v>
      </c>
      <c r="AJ49" s="39">
        <v>7143</v>
      </c>
      <c r="AK49" s="29">
        <f>IF(AJ49=0,0,AJ49/AJ$78)</f>
        <v>1.2161547851936603E-2</v>
      </c>
      <c r="AL49" s="39">
        <v>21934</v>
      </c>
      <c r="AM49" s="29">
        <f>IF(AL49=0,0,AL49/AL$78)</f>
        <v>3.4346148546231227E-2</v>
      </c>
      <c r="AN49" s="39">
        <v>23485</v>
      </c>
      <c r="AO49" s="29">
        <f>IF(AN49=0,0,AN49/AN$78)</f>
        <v>3.9526722824852104E-2</v>
      </c>
      <c r="AP49" s="39">
        <v>19150</v>
      </c>
      <c r="AQ49" s="29">
        <f>IF(AP49=0,0,AP49/AP$78)</f>
        <v>3.0323375442974636E-2</v>
      </c>
      <c r="AR49" s="39">
        <v>33945</v>
      </c>
      <c r="AS49" s="29">
        <f>IF(AR49=0,0,AR49/AR$78)</f>
        <v>4.7264322363703454E-2</v>
      </c>
      <c r="AT49" s="39">
        <v>110547</v>
      </c>
      <c r="AU49" s="29">
        <f>IF(AT49=0,0,AT49/AT40)</f>
        <v>0.14812060600457438</v>
      </c>
      <c r="AV49" s="39">
        <v>63228</v>
      </c>
      <c r="AW49" s="40">
        <f>IF(AV49=0,0,AV49/AV40)</f>
        <v>8.5623283552984389E-2</v>
      </c>
      <c r="AX49" s="39">
        <v>55969</v>
      </c>
      <c r="AY49" s="40">
        <f>IF(AX49=0,0,AX49/AX40)</f>
        <v>6.995416714057702E-2</v>
      </c>
      <c r="AZ49" s="39">
        <v>194647</v>
      </c>
      <c r="BA49" s="40">
        <f>IF(AZ49=0,0,AZ49/AZ40)</f>
        <v>0.16132646963509736</v>
      </c>
      <c r="BB49" s="39">
        <v>50630</v>
      </c>
      <c r="BC49" s="40">
        <f>IF(BB49=0,0,BB49/BB40)</f>
        <v>4.0206184748332152E-2</v>
      </c>
      <c r="BD49" s="39">
        <v>31933</v>
      </c>
      <c r="BE49" s="31">
        <f>IF(BD49=0,0,BD49/BD40)</f>
        <v>2.6261641046222067E-2</v>
      </c>
      <c r="BF49" s="37">
        <v>35045</v>
      </c>
      <c r="BG49" s="17">
        <f>IF(BF49=0,0,BF49/BF40)</f>
        <v>2.5306081185981103E-2</v>
      </c>
      <c r="BH49" s="37">
        <v>30753</v>
      </c>
      <c r="BI49" s="17">
        <f>IF(BH49=0,0,BH49/BH40)</f>
        <v>1.3302943578527727E-2</v>
      </c>
      <c r="BJ49" s="37">
        <v>22575</v>
      </c>
      <c r="BK49" s="17">
        <f t="shared" si="87"/>
        <v>9.5808367985617919E-3</v>
      </c>
      <c r="BL49" s="37">
        <v>20837</v>
      </c>
      <c r="BM49" s="17">
        <f t="shared" si="88"/>
        <v>9.0944999596275257E-3</v>
      </c>
      <c r="BN49" s="200">
        <v>20174</v>
      </c>
      <c r="BO49" s="17">
        <f t="shared" si="89"/>
        <v>9.035975940493525E-3</v>
      </c>
      <c r="BP49" s="200">
        <v>27999</v>
      </c>
      <c r="BQ49" s="17">
        <f t="shared" si="90"/>
        <v>1.1918997304081934E-2</v>
      </c>
      <c r="BR49" s="200">
        <v>28578</v>
      </c>
      <c r="BS49" s="213">
        <f t="shared" si="23"/>
        <v>1.1709473290862693E-2</v>
      </c>
      <c r="BT49" s="200">
        <v>38397</v>
      </c>
      <c r="BU49" s="213">
        <v>1.5364650859047126E-2</v>
      </c>
      <c r="BV49" s="200">
        <v>26663</v>
      </c>
      <c r="BW49" s="213">
        <v>1.064137608721594E-2</v>
      </c>
    </row>
    <row r="50" spans="1:75">
      <c r="A50" s="23" t="s">
        <v>75</v>
      </c>
      <c r="B50" s="39"/>
      <c r="C50" s="29"/>
      <c r="D50" s="39"/>
      <c r="E50" s="29"/>
      <c r="F50" s="39"/>
      <c r="G50" s="29"/>
      <c r="H50" s="39"/>
      <c r="I50" s="29"/>
      <c r="J50" s="39"/>
      <c r="K50" s="29"/>
      <c r="L50" s="39"/>
      <c r="M50" s="29"/>
      <c r="N50" s="39"/>
      <c r="O50" s="29"/>
      <c r="P50" s="39"/>
      <c r="Q50" s="29"/>
      <c r="R50" s="39"/>
      <c r="S50" s="29"/>
      <c r="T50" s="39"/>
      <c r="U50" s="29"/>
      <c r="V50" s="39"/>
      <c r="W50" s="29"/>
      <c r="X50" s="39"/>
      <c r="Y50" s="29"/>
      <c r="Z50" s="39"/>
      <c r="AA50" s="29"/>
      <c r="AB50" s="39"/>
      <c r="AC50" s="29"/>
      <c r="AD50" s="39"/>
      <c r="AE50" s="29"/>
      <c r="AF50" s="39"/>
      <c r="AG50" s="29"/>
      <c r="AH50" s="39"/>
      <c r="AI50" s="29"/>
      <c r="AJ50" s="39"/>
      <c r="AK50" s="29"/>
      <c r="AL50" s="39"/>
      <c r="AM50" s="29"/>
      <c r="AN50" s="39"/>
      <c r="AO50" s="29"/>
      <c r="AP50" s="39"/>
      <c r="AQ50" s="29"/>
      <c r="AR50" s="39"/>
      <c r="AS50" s="29"/>
      <c r="AT50" s="39"/>
      <c r="AU50" s="29"/>
      <c r="AV50" s="39"/>
      <c r="AW50" s="40"/>
      <c r="AX50" s="39"/>
      <c r="AY50" s="40"/>
      <c r="AZ50" s="39"/>
      <c r="BA50" s="40"/>
      <c r="BB50" s="39"/>
      <c r="BC50" s="40"/>
      <c r="BD50" s="39">
        <v>57206</v>
      </c>
      <c r="BE50" s="31">
        <f>IF(BD50=0,0,BD50/BD41)</f>
        <v>0.18627201979746671</v>
      </c>
      <c r="BF50" s="37">
        <v>43557</v>
      </c>
      <c r="BG50" s="17">
        <f>IF(BF50=0,0,BF50/BF41)</f>
        <v>0.1080285417374547</v>
      </c>
      <c r="BH50" s="37">
        <v>2974</v>
      </c>
      <c r="BI50" s="17">
        <f>IF(BH50=0,0,BH50/BH41)</f>
        <v>7.3524503635433178E-3</v>
      </c>
      <c r="BJ50" s="37">
        <v>16383</v>
      </c>
      <c r="BK50" s="17">
        <f t="shared" si="87"/>
        <v>6.9529501338134146E-3</v>
      </c>
      <c r="BL50" s="37">
        <v>36882</v>
      </c>
      <c r="BM50" s="17">
        <f t="shared" si="88"/>
        <v>1.6097487522723157E-2</v>
      </c>
      <c r="BN50" s="200">
        <v>58095</v>
      </c>
      <c r="BO50" s="17">
        <f t="shared" si="89"/>
        <v>2.6020869548080271E-2</v>
      </c>
      <c r="BP50" s="200">
        <v>33638</v>
      </c>
      <c r="BQ50" s="17">
        <f t="shared" si="90"/>
        <v>1.4319483957095185E-2</v>
      </c>
      <c r="BR50" s="200">
        <v>35170</v>
      </c>
      <c r="BS50" s="213">
        <f t="shared" si="23"/>
        <v>1.441046174118696E-2</v>
      </c>
      <c r="BT50" s="200">
        <v>9317</v>
      </c>
      <c r="BU50" s="213">
        <v>3.7282197060640693E-3</v>
      </c>
      <c r="BV50" s="200">
        <v>37443</v>
      </c>
      <c r="BW50" s="213">
        <v>1.4943743946053575E-2</v>
      </c>
    </row>
    <row r="51" spans="1:75">
      <c r="A51" s="23" t="s">
        <v>158</v>
      </c>
      <c r="B51" s="39"/>
      <c r="C51" s="29"/>
      <c r="D51" s="39"/>
      <c r="E51" s="29"/>
      <c r="F51" s="39"/>
      <c r="G51" s="29"/>
      <c r="H51" s="39"/>
      <c r="I51" s="29"/>
      <c r="J51" s="39"/>
      <c r="K51" s="29"/>
      <c r="L51" s="39"/>
      <c r="M51" s="29"/>
      <c r="N51" s="39"/>
      <c r="O51" s="29"/>
      <c r="P51" s="39"/>
      <c r="Q51" s="29"/>
      <c r="R51" s="39"/>
      <c r="S51" s="29"/>
      <c r="T51" s="39"/>
      <c r="U51" s="29"/>
      <c r="V51" s="39"/>
      <c r="W51" s="29"/>
      <c r="X51" s="39"/>
      <c r="Y51" s="29"/>
      <c r="Z51" s="39"/>
      <c r="AA51" s="29"/>
      <c r="AB51" s="39"/>
      <c r="AC51" s="29"/>
      <c r="AD51" s="39"/>
      <c r="AE51" s="29"/>
      <c r="AF51" s="39"/>
      <c r="AG51" s="29"/>
      <c r="AH51" s="39"/>
      <c r="AI51" s="29"/>
      <c r="AJ51" s="39"/>
      <c r="AK51" s="29"/>
      <c r="AL51" s="39"/>
      <c r="AM51" s="29"/>
      <c r="AN51" s="39"/>
      <c r="AO51" s="29"/>
      <c r="AP51" s="39"/>
      <c r="AQ51" s="29"/>
      <c r="AR51" s="39"/>
      <c r="AS51" s="29"/>
      <c r="AT51" s="39"/>
      <c r="AU51" s="29"/>
      <c r="AV51" s="39"/>
      <c r="AW51" s="40"/>
      <c r="AX51" s="39"/>
      <c r="AY51" s="40"/>
      <c r="AZ51" s="39"/>
      <c r="BA51" s="40"/>
      <c r="BB51" s="39"/>
      <c r="BC51" s="40"/>
      <c r="BD51" s="39"/>
      <c r="BE51" s="31"/>
      <c r="BF51" s="37"/>
      <c r="BG51" s="17"/>
      <c r="BH51" s="37"/>
      <c r="BI51" s="17"/>
      <c r="BJ51" s="37"/>
      <c r="BK51" s="17"/>
      <c r="BL51" s="37"/>
      <c r="BM51" s="17"/>
      <c r="BN51" s="200">
        <v>6450</v>
      </c>
      <c r="BO51" s="17">
        <f>IF(BN51=0,0,BN51/BN$40)</f>
        <v>2.8889682173184909E-3</v>
      </c>
      <c r="BP51" s="200">
        <v>1181</v>
      </c>
      <c r="BQ51" s="17">
        <f>IF(BP51=0,0,BP51/BP$40)</f>
        <v>5.0274423429839509E-4</v>
      </c>
      <c r="BR51" s="200">
        <v>340</v>
      </c>
      <c r="BS51" s="213">
        <f t="shared" si="23"/>
        <v>1.393106907024045E-4</v>
      </c>
      <c r="BT51" s="200">
        <v>0</v>
      </c>
      <c r="BU51" s="213">
        <v>0</v>
      </c>
      <c r="BV51" s="200">
        <v>0</v>
      </c>
      <c r="BW51" s="213">
        <v>0</v>
      </c>
    </row>
    <row r="52" spans="1:75" ht="13.5" thickBot="1">
      <c r="A52" s="42" t="s">
        <v>76</v>
      </c>
      <c r="B52" s="43">
        <f>SUM(B43:B49)</f>
        <v>126960.17333770404</v>
      </c>
      <c r="C52" s="44">
        <f>IF(B52=0,0,B52/B78)</f>
        <v>0.52509209986804795</v>
      </c>
      <c r="D52" s="43">
        <f>SUM(D43:D49)</f>
        <v>133624.34956792204</v>
      </c>
      <c r="E52" s="44">
        <f>IF(D52=0,0,D52/D78)</f>
        <v>0.54427901419165736</v>
      </c>
      <c r="F52" s="43">
        <f>SUM(F43:F49)</f>
        <v>147404.16459614935</v>
      </c>
      <c r="G52" s="44">
        <f>IF(F52=0,0,F52/F78)</f>
        <v>0.56036350670028856</v>
      </c>
      <c r="H52" s="43">
        <f>SUM(H43:H49)</f>
        <v>160645</v>
      </c>
      <c r="I52" s="44">
        <f>IF(H52=0,0,H52/H78)</f>
        <v>0.6272891984974267</v>
      </c>
      <c r="J52" s="43">
        <f>SUM(J43:J49)</f>
        <v>150880.04821605844</v>
      </c>
      <c r="K52" s="44">
        <f>IF(J52=0,0,J52/J78)</f>
        <v>0.54535427964156136</v>
      </c>
      <c r="L52" s="43">
        <f>SUM(L43:L49)</f>
        <v>157142.69508135325</v>
      </c>
      <c r="M52" s="44">
        <f>IF(L52=0,0,L52/L78)</f>
        <v>0.54591940520585558</v>
      </c>
      <c r="N52" s="43">
        <f>SUM(N43:N49)</f>
        <v>144874.28292842465</v>
      </c>
      <c r="O52" s="44">
        <f>IF(N52=0,0,N52/N78)</f>
        <v>0.49728937029641457</v>
      </c>
      <c r="P52" s="43">
        <f>SUM(P43:P49)</f>
        <v>177489</v>
      </c>
      <c r="Q52" s="44">
        <f>IF(P52=0,0,P52/P78)</f>
        <v>0.59539088576172827</v>
      </c>
      <c r="R52" s="43">
        <f>SUM(R43:R49)</f>
        <v>187806</v>
      </c>
      <c r="S52" s="44">
        <f>IF(R52=0,0,R52/R78)</f>
        <v>0.60474701580728574</v>
      </c>
      <c r="T52" s="43">
        <f>SUM(T43:T49)</f>
        <v>160307</v>
      </c>
      <c r="U52" s="44">
        <f>IF(T52=0,0,T52/T78)</f>
        <v>0.51395768610515313</v>
      </c>
      <c r="V52" s="43">
        <f>SUM(V43:V49)</f>
        <v>162420</v>
      </c>
      <c r="W52" s="44">
        <f>IF(V52=0,0,V52/V78)</f>
        <v>0.48205572637802285</v>
      </c>
      <c r="X52" s="43">
        <f>SUM(X43:X49)</f>
        <v>181080</v>
      </c>
      <c r="Y52" s="44">
        <f>IF(X52=0,0,X52/X78)</f>
        <v>0.57353891373478105</v>
      </c>
      <c r="Z52" s="43">
        <f>SUM(Z43:Z49)</f>
        <v>239982</v>
      </c>
      <c r="AA52" s="44">
        <f>IF(Z52=0,0,Z52/Z78)</f>
        <v>0.63618409367453033</v>
      </c>
      <c r="AB52" s="43">
        <f>SUM(AB43:AB49)</f>
        <v>253142</v>
      </c>
      <c r="AC52" s="44">
        <f>IF(AB52=0,0,AB52/AB78)</f>
        <v>0.5983751291221584</v>
      </c>
      <c r="AD52" s="43">
        <f>SUM(AD43:AD49)</f>
        <v>196708</v>
      </c>
      <c r="AE52" s="44">
        <f>IF(AD52=0,0,AD52/AD78)</f>
        <v>0.55592358127967445</v>
      </c>
      <c r="AF52" s="43">
        <f>SUM(AF43:AF49)</f>
        <v>222072</v>
      </c>
      <c r="AG52" s="44">
        <f>IF(AF52=0,0,AF52/AF78)</f>
        <v>0.6068038363800311</v>
      </c>
      <c r="AH52" s="43">
        <f>SUM(AH43:AH49)</f>
        <v>226164</v>
      </c>
      <c r="AI52" s="44">
        <f>IF(AH52=0,0,AH52/AH78)</f>
        <v>0.5780416552718276</v>
      </c>
      <c r="AJ52" s="43">
        <f>SUM(AJ43:AJ49)</f>
        <v>227443</v>
      </c>
      <c r="AK52" s="44">
        <f>IF(AJ52=0,0,AJ52/AJ78)</f>
        <v>0.38724050512221991</v>
      </c>
      <c r="AL52" s="43">
        <f>SUM(AL43:AL49)</f>
        <v>236946</v>
      </c>
      <c r="AM52" s="44">
        <f>IF(AL52=0,0,AL52/AL78)</f>
        <v>0.37103047840956066</v>
      </c>
      <c r="AN52" s="43">
        <f>SUM(AN43:AN49)</f>
        <v>173520</v>
      </c>
      <c r="AO52" s="44">
        <f>IF(AN52=0,0,AN52/AN78)</f>
        <v>0.29204500509126408</v>
      </c>
      <c r="AP52" s="43">
        <f>SUM(AP43:AP49)</f>
        <v>205121</v>
      </c>
      <c r="AQ52" s="44">
        <f>IF(AP52=0,0,AP52/AP78)</f>
        <v>0.32480214591323237</v>
      </c>
      <c r="AR52" s="43">
        <f>SUM(AR43:AR49)</f>
        <v>269070</v>
      </c>
      <c r="AS52" s="44">
        <f>IF(AR52=0,0,AR52/AR78)</f>
        <v>0.37464755393730115</v>
      </c>
      <c r="AT52" s="43">
        <f>SUM(AT43:AT49)</f>
        <v>351751</v>
      </c>
      <c r="AU52" s="44">
        <f>IF(AT52=0,0,AT52/AT78)</f>
        <v>0.47130696701597546</v>
      </c>
      <c r="AV52" s="43">
        <f>SUM(AV43:AV49)</f>
        <v>262573</v>
      </c>
      <c r="AW52" s="44">
        <f>IF(AV52=0,0,AV52/AV78)</f>
        <v>0.35557604909783275</v>
      </c>
      <c r="AX52" s="43">
        <f>SUM(AX43:AX49)</f>
        <v>310097</v>
      </c>
      <c r="AY52" s="44">
        <f>IF(AX52=0,0,AX52/AX78)</f>
        <v>0.38758200732175868</v>
      </c>
      <c r="AZ52" s="43">
        <f>SUM(AZ43:AZ49)</f>
        <v>488146</v>
      </c>
      <c r="BA52" s="44">
        <f>IF(AZ52=0,0,AZ52/AZ78)</f>
        <v>0.40458301872874608</v>
      </c>
      <c r="BB52" s="43">
        <f>SUM(BB43:BB49)</f>
        <v>356011</v>
      </c>
      <c r="BC52" s="44">
        <f>IF(BB52=0,0,BB52/BB78)</f>
        <v>0.28271467585302151</v>
      </c>
      <c r="BD52" s="43">
        <f>SUM(BD43:BD50)</f>
        <v>364316</v>
      </c>
      <c r="BE52" s="44">
        <f>IF(BD52=0,0,BD52/BD78)</f>
        <v>0.28615054486389008</v>
      </c>
      <c r="BF52" s="43">
        <f>SUM(BF43:BF50)</f>
        <v>446756</v>
      </c>
      <c r="BG52" s="179">
        <f>IF(BF52=0,0,BF52/BF78)</f>
        <v>0.31276629408247819</v>
      </c>
      <c r="BH52" s="43">
        <f>SUM(BH43:BH50)</f>
        <v>407465</v>
      </c>
      <c r="BI52" s="179">
        <f>IF(BH52=0,0,BH52/BH78)</f>
        <v>0.17603224237250498</v>
      </c>
      <c r="BJ52" s="43">
        <f>SUM(BJ43:BJ50)</f>
        <v>370969</v>
      </c>
      <c r="BK52" s="17">
        <f t="shared" si="87"/>
        <v>0.15743935531896652</v>
      </c>
      <c r="BL52" s="43">
        <f>SUM(BL43:BL50)</f>
        <v>343006</v>
      </c>
      <c r="BM52" s="17">
        <f t="shared" si="88"/>
        <v>0.1497081179225416</v>
      </c>
      <c r="BN52" s="202">
        <f>SUM(BN43:BN51)</f>
        <v>302863</v>
      </c>
      <c r="BO52" s="179">
        <f>IF(BN52=0,0,BN52/BN$40)</f>
        <v>0.13565295832584964</v>
      </c>
      <c r="BP52" s="202">
        <v>394514</v>
      </c>
      <c r="BQ52" s="179">
        <f>IF(BP52=0,0,BP52/BP$40)</f>
        <v>0.16794211587637345</v>
      </c>
      <c r="BR52" s="202">
        <f>SUM(BR43:BR51)</f>
        <v>421377</v>
      </c>
      <c r="BS52" s="214">
        <f t="shared" si="23"/>
        <v>0.17265388504737383</v>
      </c>
      <c r="BT52" s="202">
        <v>371113</v>
      </c>
      <c r="BU52" s="214">
        <v>0.14850174946619674</v>
      </c>
      <c r="BV52" s="202">
        <v>346505</v>
      </c>
      <c r="BW52" s="214">
        <v>0.13829239099504032</v>
      </c>
    </row>
    <row r="53" spans="1:75">
      <c r="A53" s="45"/>
      <c r="B53" s="46"/>
      <c r="C53" s="29"/>
      <c r="D53" s="46"/>
      <c r="E53" s="29"/>
      <c r="F53" s="46"/>
      <c r="G53" s="29"/>
      <c r="H53" s="46"/>
      <c r="I53" s="29"/>
      <c r="J53" s="46"/>
      <c r="K53" s="29"/>
      <c r="L53" s="46"/>
      <c r="M53" s="29"/>
      <c r="N53" s="46"/>
      <c r="O53" s="29"/>
      <c r="P53" s="46"/>
      <c r="Q53" s="29"/>
      <c r="R53" s="46"/>
      <c r="S53" s="29"/>
      <c r="T53" s="46"/>
      <c r="U53" s="29"/>
      <c r="V53" s="46"/>
      <c r="W53" s="29"/>
      <c r="X53" s="46"/>
      <c r="Y53" s="29"/>
      <c r="Z53" s="46"/>
      <c r="AA53" s="29"/>
      <c r="AB53" s="46"/>
      <c r="AC53" s="29"/>
      <c r="AD53" s="46"/>
      <c r="AE53" s="29"/>
      <c r="AF53" s="46"/>
      <c r="AG53" s="29"/>
      <c r="AH53" s="46"/>
      <c r="AI53" s="29"/>
      <c r="AJ53" s="46"/>
      <c r="AK53" s="29"/>
      <c r="AL53" s="46"/>
      <c r="AM53" s="29"/>
      <c r="AN53" s="46"/>
      <c r="AO53" s="29"/>
      <c r="AP53" s="46"/>
      <c r="AQ53" s="29"/>
      <c r="AR53" s="46"/>
      <c r="AS53" s="29"/>
      <c r="AT53" s="46"/>
      <c r="AU53" s="29"/>
      <c r="AV53" s="46"/>
      <c r="AW53" s="47"/>
      <c r="AX53" s="46"/>
      <c r="AY53" s="47"/>
      <c r="AZ53" s="46"/>
      <c r="BA53" s="47"/>
      <c r="BB53" s="46"/>
      <c r="BC53" s="47"/>
      <c r="BD53" s="28"/>
      <c r="BE53" s="29"/>
      <c r="BF53" s="28"/>
      <c r="BG53" s="17"/>
      <c r="BH53" s="16"/>
      <c r="BI53" s="17"/>
      <c r="BJ53" s="16"/>
      <c r="BK53" s="17"/>
      <c r="BL53" s="16"/>
      <c r="BM53" s="17"/>
      <c r="BN53" s="205"/>
      <c r="BO53" s="17"/>
      <c r="BP53" s="205"/>
      <c r="BQ53" s="17"/>
      <c r="BR53" s="205"/>
      <c r="BS53" s="213"/>
      <c r="BT53" s="205"/>
      <c r="BU53" s="213"/>
      <c r="BV53" s="205"/>
      <c r="BW53" s="213"/>
    </row>
    <row r="54" spans="1:75" s="18" customFormat="1">
      <c r="A54" s="5" t="s">
        <v>77</v>
      </c>
      <c r="B54" s="38">
        <f>SUM(B56:B61)</f>
        <v>41549.455563691226</v>
      </c>
      <c r="C54" s="27">
        <f>IF(B54=0,0,B54/B40)</f>
        <v>0.17184358131175911</v>
      </c>
      <c r="D54" s="38">
        <f>SUM(D56:D61)</f>
        <v>35202.223790000004</v>
      </c>
      <c r="E54" s="27">
        <f>IF(D54=0,0,D54/D40)</f>
        <v>0.14338578053872028</v>
      </c>
      <c r="F54" s="38">
        <f>SUM(F56:F61)</f>
        <v>30149.729766462337</v>
      </c>
      <c r="G54" s="27">
        <f>IF(F54=0,0,F54/F40)</f>
        <v>0.11461554254107045</v>
      </c>
      <c r="H54" s="38">
        <f>SUM(H56:H61)</f>
        <v>16730</v>
      </c>
      <c r="I54" s="27">
        <f>IF(H54=0,0,H54/H40)</f>
        <v>6.5327575031043292E-2</v>
      </c>
      <c r="J54" s="38">
        <f>SUM(J56:J61)</f>
        <v>61108.079803232795</v>
      </c>
      <c r="K54" s="27">
        <f>IF(J54=0,0,J54/J40)</f>
        <v>0.22087448430324774</v>
      </c>
      <c r="L54" s="38">
        <f>SUM(L56:L61)</f>
        <v>56406.684140000005</v>
      </c>
      <c r="M54" s="27">
        <f>IF(L54=0,0,L54/L40)</f>
        <v>0.19595886044465183</v>
      </c>
      <c r="N54" s="38">
        <f>SUM(N56:N61)</f>
        <v>67190.289560260644</v>
      </c>
      <c r="O54" s="27">
        <f>IF(N54=0,0,N54/N40)</f>
        <v>0.23063456198063473</v>
      </c>
      <c r="P54" s="38">
        <f>SUM(P56:P61)</f>
        <v>41428</v>
      </c>
      <c r="Q54" s="27">
        <f>IF(P54=0,0,P54/P40)</f>
        <v>0.1389711678770903</v>
      </c>
      <c r="R54" s="38">
        <f>SUM(R56:R61)</f>
        <v>38130</v>
      </c>
      <c r="S54" s="27">
        <f>IF(R54=0,0,R54/R40)</f>
        <v>0.12278097458404845</v>
      </c>
      <c r="T54" s="38">
        <f>SUM(T56:T61)</f>
        <v>61052</v>
      </c>
      <c r="U54" s="27">
        <f>IF(T54=0,0,T54/T40)</f>
        <v>0.19573783211021234</v>
      </c>
      <c r="V54" s="38">
        <f>SUM(V56:V61)</f>
        <v>69749</v>
      </c>
      <c r="W54" s="27">
        <f>IF(V54=0,0,V54/V40)</f>
        <v>0.20701209739650731</v>
      </c>
      <c r="X54" s="38">
        <f>SUM(X56:X61)</f>
        <v>37157</v>
      </c>
      <c r="Y54" s="27">
        <f>IF(X54=0,0,X54/X40)</f>
        <v>0.11768823402718831</v>
      </c>
      <c r="Z54" s="38">
        <f>SUM(Z56:Z61)</f>
        <v>24004</v>
      </c>
      <c r="AA54" s="27">
        <f>IF(Z54=0,0,Z54/Z40)</f>
        <v>6.3633784969553658E-2</v>
      </c>
      <c r="AB54" s="38">
        <f>SUM(AB56:AB61)</f>
        <v>12604</v>
      </c>
      <c r="AC54" s="27">
        <f>IF(AB54=0,0,AB54/AB40)</f>
        <v>2.9793239081052077E-2</v>
      </c>
      <c r="AD54" s="38">
        <f>SUM(AD56:AD61)</f>
        <v>7027</v>
      </c>
      <c r="AE54" s="27">
        <f>IF(AD54=0,0,AD54/AD40)</f>
        <v>1.9859258421885597E-2</v>
      </c>
      <c r="AF54" s="38">
        <f>SUM(AF56:AF61)</f>
        <v>5562</v>
      </c>
      <c r="AG54" s="30">
        <f>IF(AF54=0,0,AF54/AF40)</f>
        <v>1.519796704647922E-2</v>
      </c>
      <c r="AH54" s="38">
        <f>SUM(AH56:AH61)</f>
        <v>5245</v>
      </c>
      <c r="AI54" s="27">
        <f>IF(AH54=0,0,AH54/AH40)</f>
        <v>1.3405442430717248E-2</v>
      </c>
      <c r="AJ54" s="38">
        <f>SUM(AJ56:AJ61)</f>
        <v>185214</v>
      </c>
      <c r="AK54" s="27">
        <f>IF(AJ54=0,0,AJ54/AJ40)</f>
        <v>0.3153421424959521</v>
      </c>
      <c r="AL54" s="38">
        <f>SUM(AL56:AL61)</f>
        <v>208765</v>
      </c>
      <c r="AM54" s="27">
        <f>IF(AL54=0,0,AL54/AL40)</f>
        <v>0.32690223859095291</v>
      </c>
      <c r="AN54" s="38">
        <f>SUM(AN56:AN61)</f>
        <v>197301</v>
      </c>
      <c r="AO54" s="30">
        <f>IF(AN54=0,0,AN54/AN40)</f>
        <v>0.33206991441627187</v>
      </c>
      <c r="AP54" s="38">
        <f>SUM(AP56:AP61)</f>
        <v>180625</v>
      </c>
      <c r="AQ54" s="27">
        <f>IF(AP54=0,0,AP54/AP40)</f>
        <v>0.28601356080351403</v>
      </c>
      <c r="AR54" s="38">
        <f>SUM(AR56:AR61)</f>
        <v>165270</v>
      </c>
      <c r="AS54" s="27">
        <f>IF(AR54=0,0,AR54/AR40)</f>
        <v>0.23011856111501752</v>
      </c>
      <c r="AT54" s="38">
        <f>SUM(AT56:AT61)</f>
        <v>149791</v>
      </c>
      <c r="AU54" s="27">
        <f>IF(AT54=0,0,AT54/AT40)</f>
        <v>0.20070317325690612</v>
      </c>
      <c r="AV54" s="38">
        <f>SUM(AV56:AV61)</f>
        <v>210115</v>
      </c>
      <c r="AW54" s="41">
        <f>IF(AV54=0,0,AV54/AV40)</f>
        <v>0.28453748693198128</v>
      </c>
      <c r="AX54" s="38">
        <f>SUM(AX56:AX61)</f>
        <v>193715</v>
      </c>
      <c r="AY54" s="41">
        <f>IF(AX54=0,0,AX54/AX40)</f>
        <v>0.24211923542741298</v>
      </c>
      <c r="AZ54" s="38">
        <f>SUM(AZ56:AZ61)</f>
        <v>489236</v>
      </c>
      <c r="BA54" s="41">
        <f>IF(AZ54=0,0,AZ54/AZ40)</f>
        <v>0.40548642773018073</v>
      </c>
      <c r="BB54" s="38">
        <f>SUM(BB56:BB61)</f>
        <v>602096</v>
      </c>
      <c r="BC54" s="41">
        <f>IF(BB54=0,0,BB54/BB40)</f>
        <v>0.47813515726312061</v>
      </c>
      <c r="BD54" s="38">
        <f>SUM(BD56:BD61)</f>
        <v>687453</v>
      </c>
      <c r="BE54" s="30">
        <f>IF(BD54=0,0,BD54/BD40)</f>
        <v>0.56536009526660502</v>
      </c>
      <c r="BF54" s="38">
        <f>SUM(BF56:BF61)</f>
        <v>675339</v>
      </c>
      <c r="BG54" s="15">
        <f>IF(BF54=0,0,BF54/BF40)</f>
        <v>0.48766396239290316</v>
      </c>
      <c r="BH54" s="38">
        <f>SUM(BH56:BH61)</f>
        <v>352711</v>
      </c>
      <c r="BI54" s="15">
        <f>IF(BH54=0,0,BH54/BH40)</f>
        <v>0.15257355485728524</v>
      </c>
      <c r="BJ54" s="38">
        <f>SUM(BJ56:BJ61)</f>
        <v>350507</v>
      </c>
      <c r="BK54" s="15">
        <f>IF(BJ54=0,0,BJ54/BJ40)</f>
        <v>0.1487552763567441</v>
      </c>
      <c r="BL54" s="38">
        <f>SUM(BL56:BL61)</f>
        <v>350156</v>
      </c>
      <c r="BM54" s="15">
        <f>IF(BL54=0,0,BL54/BL40)</f>
        <v>0.15282880106845206</v>
      </c>
      <c r="BN54" s="198">
        <f>SUM(BN56:BN61)</f>
        <v>332729</v>
      </c>
      <c r="BO54" s="15">
        <f>IF(BN54=0,0,BN54/BN40)</f>
        <v>0.14903000092715724</v>
      </c>
      <c r="BP54" s="198">
        <v>269735</v>
      </c>
      <c r="BQ54" s="15">
        <f>IF(BP54=0,0,BP54/BP40)</f>
        <v>0.11482448436788958</v>
      </c>
      <c r="BR54" s="198">
        <f>SUM(BR56:BR61)</f>
        <v>261245</v>
      </c>
      <c r="BS54" s="212">
        <f t="shared" si="23"/>
        <v>0.10704182762514607</v>
      </c>
      <c r="BT54" s="198">
        <v>310001</v>
      </c>
      <c r="BU54" s="212">
        <v>0.12404763734029918</v>
      </c>
      <c r="BV54" s="198">
        <v>325323</v>
      </c>
      <c r="BW54" s="212">
        <v>0.13180822590486654</v>
      </c>
    </row>
    <row r="55" spans="1:75" s="18" customFormat="1">
      <c r="A55" s="5"/>
      <c r="B55" s="38"/>
      <c r="C55" s="27"/>
      <c r="D55" s="38"/>
      <c r="E55" s="27"/>
      <c r="F55" s="38"/>
      <c r="G55" s="27"/>
      <c r="H55" s="38"/>
      <c r="I55" s="27"/>
      <c r="J55" s="38"/>
      <c r="K55" s="27"/>
      <c r="L55" s="38"/>
      <c r="M55" s="27"/>
      <c r="N55" s="38"/>
      <c r="O55" s="27"/>
      <c r="P55" s="38"/>
      <c r="Q55" s="27"/>
      <c r="R55" s="38"/>
      <c r="S55" s="27"/>
      <c r="T55" s="38"/>
      <c r="U55" s="27"/>
      <c r="V55" s="38"/>
      <c r="W55" s="27"/>
      <c r="X55" s="38"/>
      <c r="Y55" s="27"/>
      <c r="Z55" s="38"/>
      <c r="AA55" s="27"/>
      <c r="AB55" s="38"/>
      <c r="AC55" s="27"/>
      <c r="AD55" s="38"/>
      <c r="AE55" s="27"/>
      <c r="AF55" s="38"/>
      <c r="AG55" s="30"/>
      <c r="AH55" s="38"/>
      <c r="AI55" s="27"/>
      <c r="AJ55" s="38"/>
      <c r="AK55" s="27"/>
      <c r="AL55" s="38"/>
      <c r="AM55" s="27"/>
      <c r="AN55" s="38"/>
      <c r="AO55" s="30"/>
      <c r="AP55" s="38"/>
      <c r="AQ55" s="27"/>
      <c r="AR55" s="38"/>
      <c r="AS55" s="27"/>
      <c r="AT55" s="38"/>
      <c r="AU55" s="27"/>
      <c r="AV55" s="38"/>
      <c r="AW55" s="41"/>
      <c r="AX55" s="38"/>
      <c r="AY55" s="41"/>
      <c r="AZ55" s="38"/>
      <c r="BA55" s="41"/>
      <c r="BB55" s="38"/>
      <c r="BC55" s="41"/>
      <c r="BD55" s="38"/>
      <c r="BE55" s="30"/>
      <c r="BF55" s="38"/>
      <c r="BG55" s="15"/>
      <c r="BH55" s="14"/>
      <c r="BI55" s="15"/>
      <c r="BJ55" s="14"/>
      <c r="BK55" s="15"/>
      <c r="BL55" s="14"/>
      <c r="BM55" s="15"/>
      <c r="BN55" s="199"/>
      <c r="BO55" s="15"/>
      <c r="BP55" s="199"/>
      <c r="BQ55" s="15"/>
      <c r="BR55" s="199"/>
      <c r="BS55" s="212"/>
      <c r="BT55" s="199"/>
      <c r="BU55" s="212"/>
      <c r="BV55" s="199"/>
      <c r="BW55" s="212"/>
    </row>
    <row r="56" spans="1:75">
      <c r="A56" s="23" t="s">
        <v>138</v>
      </c>
      <c r="B56" s="37">
        <v>33789.208637141222</v>
      </c>
      <c r="C56" s="29">
        <f>IF(B56=0,0,B56/B$78)</f>
        <v>0.13974812769798731</v>
      </c>
      <c r="D56" s="37">
        <v>25208</v>
      </c>
      <c r="E56" s="40">
        <f>IF(D56=0,0,D56/D40)</f>
        <v>0.10267728474718785</v>
      </c>
      <c r="F56" s="37">
        <v>21285.033716462338</v>
      </c>
      <c r="G56" s="40">
        <f>IF(F56=0,0,F56/F40)</f>
        <v>8.0916005095708746E-2</v>
      </c>
      <c r="H56" s="37">
        <v>9481</v>
      </c>
      <c r="I56" s="40">
        <f>IF(H56=0,0,H56/H40)</f>
        <v>3.7021562395058064E-2</v>
      </c>
      <c r="J56" s="37">
        <v>53195.963260000004</v>
      </c>
      <c r="K56" s="40">
        <f>IF(J56=0,0,J56/J40)</f>
        <v>0.19227622582644832</v>
      </c>
      <c r="L56" s="37">
        <v>48488.868370000004</v>
      </c>
      <c r="M56" s="40">
        <f>IF(L56=0,0,L56/L40)</f>
        <v>0.16845208214070218</v>
      </c>
      <c r="N56" s="37">
        <v>59475.861941024006</v>
      </c>
      <c r="O56" s="40">
        <f>IF(N56=0,0,N56/N40)</f>
        <v>0.20415434219681852</v>
      </c>
      <c r="P56" s="37">
        <v>35464</v>
      </c>
      <c r="Q56" s="40">
        <f>IF(P56=0,0,P56/P40)</f>
        <v>0.11896479428389325</v>
      </c>
      <c r="R56" s="37">
        <v>31505</v>
      </c>
      <c r="S56" s="40">
        <f>IF(R56=0,0,R56/R40)</f>
        <v>0.10144806200551919</v>
      </c>
      <c r="T56" s="37">
        <v>53879</v>
      </c>
      <c r="U56" s="40">
        <f>IF(T56=0,0,T56/T40)</f>
        <v>0.17274059254841989</v>
      </c>
      <c r="V56" s="37">
        <v>63636</v>
      </c>
      <c r="W56" s="40">
        <f>IF(V56=0,0,V56/V40)</f>
        <v>0.18886897059347288</v>
      </c>
      <c r="X56" s="37">
        <v>33707</v>
      </c>
      <c r="Y56" s="40">
        <f>IF(X56=0,0,X56/X40)</f>
        <v>0.10676096844079005</v>
      </c>
      <c r="Z56" s="37">
        <v>20350</v>
      </c>
      <c r="AA56" s="40">
        <f>IF(Z56=0,0,Z56/Z40)</f>
        <v>5.3947155646159678E-2</v>
      </c>
      <c r="AB56" s="37">
        <v>8888</v>
      </c>
      <c r="AC56" s="40">
        <f>IF(AB56=0,0,AB56/AB40)</f>
        <v>2.1009386619516887E-2</v>
      </c>
      <c r="AD56" s="37">
        <v>3279</v>
      </c>
      <c r="AE56" s="40">
        <f>IF(AD56=0,0,AD56/AD40)</f>
        <v>9.2669002939181552E-3</v>
      </c>
      <c r="AF56" s="37">
        <v>938</v>
      </c>
      <c r="AG56" s="40">
        <f>IF(AF56=0,0,AF56/AF40)</f>
        <v>2.5630516162526984E-3</v>
      </c>
      <c r="AH56" s="37">
        <v>382</v>
      </c>
      <c r="AI56" s="40">
        <f>IF(AH56=0,0,AH56/AH40)</f>
        <v>9.763353686432772E-4</v>
      </c>
      <c r="AJ56" s="37">
        <v>180350</v>
      </c>
      <c r="AK56" s="40">
        <f>IF(AJ56=0,0,AJ56/AJ40)</f>
        <v>0.30706078049793734</v>
      </c>
      <c r="AL56" s="37">
        <v>204026</v>
      </c>
      <c r="AM56" s="40">
        <f>IF(AL56=0,0,AL56/AL40)</f>
        <v>0.3194815037518634</v>
      </c>
      <c r="AN56" s="37">
        <v>192708</v>
      </c>
      <c r="AO56" s="40">
        <f>IF(AN56=0,0,AN56/AN40)</f>
        <v>0.32433960835135611</v>
      </c>
      <c r="AP56" s="37">
        <v>176391</v>
      </c>
      <c r="AQ56" s="40">
        <f>IF(AP56=0,0,AP56/AP40)</f>
        <v>0.27930916541836759</v>
      </c>
      <c r="AR56" s="37">
        <v>160089</v>
      </c>
      <c r="AS56" s="40">
        <f>IF(AR56=0,0,AR56/AR40)</f>
        <v>0.22290464288946596</v>
      </c>
      <c r="AT56" s="37">
        <v>143795</v>
      </c>
      <c r="AU56" s="40">
        <f>IF(AT56=0,0,AT56/AT40)</f>
        <v>0.1926692044146632</v>
      </c>
      <c r="AV56" s="37">
        <v>204095</v>
      </c>
      <c r="AW56" s="40">
        <f>IF(AV56=0,0,AV56/AV40)</f>
        <v>0.27638520998207039</v>
      </c>
      <c r="AX56" s="37">
        <v>187839</v>
      </c>
      <c r="AY56" s="40">
        <f>IF(AX56=0,0,AX56/AX40)</f>
        <v>0.23477497903337288</v>
      </c>
      <c r="AZ56" s="37">
        <v>421583</v>
      </c>
      <c r="BA56" s="40">
        <f>IF(AZ56=0,0,AZ56/AZ40)</f>
        <v>0.34941456610260241</v>
      </c>
      <c r="BB56" s="37">
        <v>540334</v>
      </c>
      <c r="BC56" s="40">
        <f>IF(BB56=0,0,BB56/BB40)</f>
        <v>0.42908885304770505</v>
      </c>
      <c r="BD56" s="37">
        <v>626330</v>
      </c>
      <c r="BE56" s="31">
        <f>IF(BD56=0,0,BD56/BD40)</f>
        <v>0.51509265137883276</v>
      </c>
      <c r="BF56" s="37">
        <v>615593</v>
      </c>
      <c r="BG56" s="17">
        <f>IF(BF56=0,0,BF56/BF40)</f>
        <v>0.44452122800746652</v>
      </c>
      <c r="BH56" s="37">
        <f>729+295002</f>
        <v>295731</v>
      </c>
      <c r="BI56" s="17">
        <f>IF(BH56=0,0,BH56/BH40)</f>
        <v>0.12792549694083774</v>
      </c>
      <c r="BJ56" s="37">
        <v>283752</v>
      </c>
      <c r="BK56" s="17">
        <f>IF(BJ56=0,0,BJ56/BJ40)</f>
        <v>0.12042443425317854</v>
      </c>
      <c r="BL56" s="37">
        <v>272503</v>
      </c>
      <c r="BM56" s="17">
        <f>IF(BL56=0,0,BL56/BL40)</f>
        <v>0.11893643626713921</v>
      </c>
      <c r="BN56" s="200">
        <v>261253</v>
      </c>
      <c r="BO56" s="17">
        <f>IF(BN56=0,0,BN56/BN40)</f>
        <v>0.1170157540587764</v>
      </c>
      <c r="BP56" s="200">
        <v>200000</v>
      </c>
      <c r="BQ56" s="17">
        <f>IF(BP56=0,0,BP56/BP40)</f>
        <v>8.5138735698288753E-2</v>
      </c>
      <c r="BR56" s="200">
        <v>200000</v>
      </c>
      <c r="BS56" s="213">
        <f t="shared" si="23"/>
        <v>8.1947465119061466E-2</v>
      </c>
      <c r="BT56" s="200">
        <v>200000</v>
      </c>
      <c r="BU56" s="213">
        <v>8.0030475605110424E-2</v>
      </c>
      <c r="BV56" s="200">
        <v>200000</v>
      </c>
      <c r="BW56" s="213">
        <v>7.9821296082330878E-2</v>
      </c>
    </row>
    <row r="57" spans="1:75">
      <c r="A57" s="23" t="s">
        <v>78</v>
      </c>
      <c r="B57" s="37">
        <v>0</v>
      </c>
      <c r="C57" s="29">
        <f>IF(B57=0,0,B57/B$78)</f>
        <v>0</v>
      </c>
      <c r="D57" s="37">
        <v>0</v>
      </c>
      <c r="E57" s="40">
        <v>0</v>
      </c>
      <c r="F57" s="37">
        <v>0</v>
      </c>
      <c r="G57" s="40">
        <v>0</v>
      </c>
      <c r="H57" s="37">
        <v>0</v>
      </c>
      <c r="I57" s="40">
        <v>0</v>
      </c>
      <c r="J57" s="37">
        <v>0</v>
      </c>
      <c r="K57" s="40">
        <v>0</v>
      </c>
      <c r="L57" s="37">
        <v>0</v>
      </c>
      <c r="M57" s="40">
        <v>0</v>
      </c>
      <c r="N57" s="37">
        <v>0</v>
      </c>
      <c r="O57" s="40">
        <v>0</v>
      </c>
      <c r="P57" s="37">
        <v>0</v>
      </c>
      <c r="Q57" s="40">
        <v>0</v>
      </c>
      <c r="R57" s="37">
        <v>0</v>
      </c>
      <c r="S57" s="40">
        <v>0</v>
      </c>
      <c r="T57" s="37">
        <v>0</v>
      </c>
      <c r="U57" s="40">
        <v>0</v>
      </c>
      <c r="V57" s="37">
        <v>0</v>
      </c>
      <c r="W57" s="40">
        <v>0</v>
      </c>
      <c r="X57" s="37">
        <v>0</v>
      </c>
      <c r="Y57" s="40">
        <v>0</v>
      </c>
      <c r="Z57" s="37">
        <v>0</v>
      </c>
      <c r="AA57" s="40">
        <v>0</v>
      </c>
      <c r="AB57" s="37">
        <v>0</v>
      </c>
      <c r="AC57" s="40">
        <v>0</v>
      </c>
      <c r="AD57" s="37">
        <v>0</v>
      </c>
      <c r="AE57" s="40">
        <v>0</v>
      </c>
      <c r="AF57" s="37">
        <v>0</v>
      </c>
      <c r="AG57" s="40">
        <v>0</v>
      </c>
      <c r="AH57" s="37">
        <v>0</v>
      </c>
      <c r="AI57" s="40">
        <v>0</v>
      </c>
      <c r="AJ57" s="37">
        <v>0</v>
      </c>
      <c r="AK57" s="40">
        <v>0</v>
      </c>
      <c r="AL57" s="37">
        <v>0</v>
      </c>
      <c r="AM57" s="40">
        <v>0</v>
      </c>
      <c r="AN57" s="37">
        <v>0</v>
      </c>
      <c r="AO57" s="40">
        <v>0</v>
      </c>
      <c r="AP57" s="37">
        <v>0</v>
      </c>
      <c r="AQ57" s="40">
        <v>0</v>
      </c>
      <c r="AR57" s="37">
        <v>1148</v>
      </c>
      <c r="AS57" s="40">
        <f>IF(AR57=0,0,AR57/AR41)</f>
        <v>4.2665477385067079E-3</v>
      </c>
      <c r="AT57" s="37">
        <v>1099</v>
      </c>
      <c r="AU57" s="40">
        <f>IF(AT57=0,0,AT57/AT41)</f>
        <v>3.1243692270953032E-3</v>
      </c>
      <c r="AV57" s="37"/>
      <c r="AW57" s="40"/>
      <c r="AX57" s="37">
        <v>0</v>
      </c>
      <c r="AY57" s="40">
        <v>0</v>
      </c>
      <c r="AZ57" s="37">
        <v>0</v>
      </c>
      <c r="BA57" s="40">
        <f>IF(AZ57=0,0,AZ57/AZ41)</f>
        <v>0</v>
      </c>
      <c r="BB57" s="37">
        <v>0</v>
      </c>
      <c r="BC57" s="40">
        <f>IF(BB57=0,0,BB57/BB41)</f>
        <v>0</v>
      </c>
      <c r="BD57" s="37">
        <v>0</v>
      </c>
      <c r="BE57" s="31">
        <f>IF(BD57=0,0,BD57/BD39)</f>
        <v>0</v>
      </c>
      <c r="BF57" s="37">
        <v>0</v>
      </c>
      <c r="BG57" s="17">
        <v>0</v>
      </c>
      <c r="BH57" s="37">
        <v>0</v>
      </c>
      <c r="BI57" s="17">
        <f>IF(BH57=0,0,BH57/BH41)</f>
        <v>0</v>
      </c>
      <c r="BJ57" s="37">
        <v>0</v>
      </c>
      <c r="BK57" s="17">
        <f>IF(BJ57=0,0,BJ57/BJ40)</f>
        <v>0</v>
      </c>
      <c r="BL57" s="37">
        <v>0</v>
      </c>
      <c r="BM57" s="17">
        <f>IF(BL57=0,0,BL57/BL40)</f>
        <v>0</v>
      </c>
      <c r="BN57" s="200">
        <v>9711</v>
      </c>
      <c r="BO57" s="17">
        <f>IF(BN57=0,0,BN57/BN40)</f>
        <v>4.3495767997488166E-3</v>
      </c>
      <c r="BP57" s="200">
        <v>9711</v>
      </c>
      <c r="BQ57" s="17">
        <f>IF(BP57=0,0,BP57/BP40)</f>
        <v>4.1339113118304101E-3</v>
      </c>
      <c r="BR57" s="200">
        <v>7303</v>
      </c>
      <c r="BS57" s="213">
        <f t="shared" si="23"/>
        <v>2.9923116888225295E-3</v>
      </c>
      <c r="BT57" s="200">
        <v>0</v>
      </c>
      <c r="BU57" s="213">
        <v>0</v>
      </c>
      <c r="BV57" s="200">
        <v>0</v>
      </c>
      <c r="BW57" s="213">
        <v>0</v>
      </c>
    </row>
    <row r="58" spans="1:75">
      <c r="A58" s="23" t="s">
        <v>61</v>
      </c>
      <c r="B58" s="37">
        <v>5789.6949065500003</v>
      </c>
      <c r="C58" s="29">
        <f>IF(B58=0,0,B58/B$78)</f>
        <v>2.3945486022527662E-2</v>
      </c>
      <c r="D58" s="37">
        <v>5437</v>
      </c>
      <c r="E58" s="40">
        <f>IF(D58=0,0,D58/D40)</f>
        <v>2.2146001157190589E-2</v>
      </c>
      <c r="F58" s="37">
        <v>5080</v>
      </c>
      <c r="G58" s="40">
        <f>IF(F58=0,0,F58/F40)</f>
        <v>1.931184659427071E-2</v>
      </c>
      <c r="H58" s="37">
        <v>3336</v>
      </c>
      <c r="I58" s="40">
        <f>IF(H58=0,0,H58/H40)</f>
        <v>1.3026466844205643E-2</v>
      </c>
      <c r="J58" s="37">
        <v>4078.7945704000003</v>
      </c>
      <c r="K58" s="40">
        <f>IF(J58=0,0,J58/J40)</f>
        <v>1.4742758244357839E-2</v>
      </c>
      <c r="L58" s="37">
        <v>4136.1608499999993</v>
      </c>
      <c r="M58" s="40">
        <f>IF(L58=0,0,L58/L40)</f>
        <v>1.436917236209273E-2</v>
      </c>
      <c r="N58" s="37">
        <v>3795.66121395664</v>
      </c>
      <c r="O58" s="40">
        <f>IF(N58=0,0,N58/N40)</f>
        <v>1.3028827040887335E-2</v>
      </c>
      <c r="P58" s="37">
        <v>0</v>
      </c>
      <c r="Q58" s="40">
        <f>IF(P58=0,0,P58/P40)</f>
        <v>0</v>
      </c>
      <c r="R58" s="37">
        <v>0</v>
      </c>
      <c r="S58" s="40">
        <f>IF(R58=0,0,R58/R40)</f>
        <v>0</v>
      </c>
      <c r="T58" s="37">
        <v>0</v>
      </c>
      <c r="U58" s="40">
        <f>IF(T58=0,0,T58/T40)</f>
        <v>0</v>
      </c>
      <c r="V58" s="37">
        <v>11</v>
      </c>
      <c r="W58" s="40">
        <f>IF(V58=0,0,V58/V40)</f>
        <v>3.2647537188512817E-5</v>
      </c>
      <c r="X58" s="37">
        <v>0</v>
      </c>
      <c r="Y58" s="40">
        <f>IF(X58=0,0,X58/X40)</f>
        <v>0</v>
      </c>
      <c r="Z58" s="37">
        <v>0</v>
      </c>
      <c r="AA58" s="40">
        <f>IF(Z58=0,0,Z58/Z40)</f>
        <v>0</v>
      </c>
      <c r="AB58" s="37">
        <v>0</v>
      </c>
      <c r="AC58" s="40">
        <f>IF(AB58=0,0,AB58/AB40)</f>
        <v>0</v>
      </c>
      <c r="AD58" s="37">
        <v>0</v>
      </c>
      <c r="AE58" s="40">
        <f>IF(AD58=0,0,AD58/AD40)</f>
        <v>0</v>
      </c>
      <c r="AF58" s="37">
        <v>0</v>
      </c>
      <c r="AG58" s="40">
        <f>IF(AF58=0,0,AF58/AF40)</f>
        <v>0</v>
      </c>
      <c r="AH58" s="37">
        <v>0</v>
      </c>
      <c r="AI58" s="40">
        <f>IF(AH58=0,0,AH58/AH40)</f>
        <v>0</v>
      </c>
      <c r="AJ58" s="37">
        <v>0</v>
      </c>
      <c r="AK58" s="40">
        <f>IF(AJ58=0,0,AJ58/AJ40)</f>
        <v>0</v>
      </c>
      <c r="AL58" s="37">
        <v>0</v>
      </c>
      <c r="AM58" s="40">
        <f>IF(AL58=0,0,AL58/AL40)</f>
        <v>0</v>
      </c>
      <c r="AN58" s="37">
        <v>0</v>
      </c>
      <c r="AO58" s="40">
        <f>IF(AN58=0,0,AN58/AN40)</f>
        <v>0</v>
      </c>
      <c r="AP58" s="37">
        <v>0</v>
      </c>
      <c r="AQ58" s="40">
        <f>IF(AP58=0,0,AP58/AP40)</f>
        <v>0</v>
      </c>
      <c r="AR58" s="37">
        <v>0</v>
      </c>
      <c r="AS58" s="40">
        <f>IF(AR58=0,0,AR58/AR40)</f>
        <v>0</v>
      </c>
      <c r="AT58" s="37">
        <v>0</v>
      </c>
      <c r="AU58" s="40">
        <f>IF(AT58=0,0,AT58/AT40)</f>
        <v>0</v>
      </c>
      <c r="AV58" s="37">
        <v>0</v>
      </c>
      <c r="AW58" s="40">
        <f>IF(AV58=0,0,AV58/AV40)</f>
        <v>0</v>
      </c>
      <c r="AX58" s="37">
        <v>0</v>
      </c>
      <c r="AY58" s="40">
        <f>IF(AX58=0,0,AX58/AX40)</f>
        <v>0</v>
      </c>
      <c r="AZ58" s="37">
        <v>0</v>
      </c>
      <c r="BA58" s="40">
        <f>IF(AZ58=0,0,AZ58/AZ40)</f>
        <v>0</v>
      </c>
      <c r="BB58" s="37">
        <v>0</v>
      </c>
      <c r="BC58" s="40">
        <f>IF(BB58=0,0,BB58/BB40)</f>
        <v>0</v>
      </c>
      <c r="BD58" s="37">
        <v>0</v>
      </c>
      <c r="BE58" s="31">
        <f>IF(BD58=0,0,BD58/BD$40)</f>
        <v>0</v>
      </c>
      <c r="BF58" s="37">
        <v>5328</v>
      </c>
      <c r="BG58" s="17">
        <f>IF(BF58=0,0,BF58/BF40)</f>
        <v>3.8473619791384596E-3</v>
      </c>
      <c r="BH58" s="37">
        <v>0</v>
      </c>
      <c r="BI58" s="17">
        <f>IF(BH58=0,0,BH58/BH40)</f>
        <v>0</v>
      </c>
      <c r="BJ58" s="37">
        <v>0</v>
      </c>
      <c r="BK58" s="17">
        <f>IF(BJ58=0,0,BJ58/BJ40)</f>
        <v>0</v>
      </c>
      <c r="BL58" s="37">
        <v>18249</v>
      </c>
      <c r="BM58" s="17">
        <f>IF(BL58=0,0,BL58/BL40)</f>
        <v>7.9649435985623043E-3</v>
      </c>
      <c r="BN58" s="200">
        <v>17134</v>
      </c>
      <c r="BO58" s="17">
        <f>IF(BN58=0,0,BN58/BN40)</f>
        <v>7.6743537109356628E-3</v>
      </c>
      <c r="BP58" s="200">
        <v>25554</v>
      </c>
      <c r="BQ58" s="17">
        <f>IF(BP58=0,0,BP58/BP40)</f>
        <v>1.0878176260170354E-2</v>
      </c>
      <c r="BR58" s="200">
        <v>33750</v>
      </c>
      <c r="BS58" s="213">
        <f t="shared" si="23"/>
        <v>1.3828634738841623E-2</v>
      </c>
      <c r="BT58" s="200">
        <v>35022</v>
      </c>
      <c r="BU58" s="213">
        <v>1.4014136583210888E-2</v>
      </c>
      <c r="BV58" s="200">
        <v>42998</v>
      </c>
      <c r="BW58" s="213">
        <v>1.7160780444740314E-2</v>
      </c>
    </row>
    <row r="59" spans="1:75">
      <c r="A59" s="23" t="s">
        <v>152</v>
      </c>
      <c r="B59" s="37"/>
      <c r="C59" s="29"/>
      <c r="D59" s="37"/>
      <c r="E59" s="40"/>
      <c r="F59" s="37"/>
      <c r="G59" s="40"/>
      <c r="H59" s="37"/>
      <c r="I59" s="40"/>
      <c r="J59" s="37"/>
      <c r="K59" s="40"/>
      <c r="L59" s="37"/>
      <c r="M59" s="40"/>
      <c r="N59" s="37"/>
      <c r="O59" s="40"/>
      <c r="P59" s="37"/>
      <c r="Q59" s="40"/>
      <c r="R59" s="37"/>
      <c r="S59" s="40"/>
      <c r="T59" s="37"/>
      <c r="U59" s="40"/>
      <c r="V59" s="37"/>
      <c r="W59" s="40"/>
      <c r="X59" s="37"/>
      <c r="Y59" s="40"/>
      <c r="Z59" s="37"/>
      <c r="AA59" s="40"/>
      <c r="AB59" s="37"/>
      <c r="AC59" s="40"/>
      <c r="AD59" s="37"/>
      <c r="AE59" s="40"/>
      <c r="AF59" s="37"/>
      <c r="AG59" s="40"/>
      <c r="AH59" s="37"/>
      <c r="AI59" s="40"/>
      <c r="AJ59" s="37"/>
      <c r="AK59" s="40"/>
      <c r="AL59" s="37"/>
      <c r="AM59" s="40"/>
      <c r="AN59" s="37"/>
      <c r="AO59" s="40"/>
      <c r="AP59" s="37"/>
      <c r="AQ59" s="40"/>
      <c r="AR59" s="37"/>
      <c r="AS59" s="40"/>
      <c r="AT59" s="37"/>
      <c r="AU59" s="40"/>
      <c r="AV59" s="37"/>
      <c r="AW59" s="40"/>
      <c r="AX59" s="37"/>
      <c r="AY59" s="40"/>
      <c r="AZ59" s="37"/>
      <c r="BA59" s="40"/>
      <c r="BB59" s="37"/>
      <c r="BC59" s="40"/>
      <c r="BD59" s="37">
        <v>381</v>
      </c>
      <c r="BE59" s="31">
        <f>IF(BD59=0,0,BD59/BD$40)</f>
        <v>3.1333370615384108E-4</v>
      </c>
      <c r="BF59" s="37"/>
      <c r="BG59" s="17"/>
      <c r="BH59" s="37"/>
      <c r="BI59" s="17"/>
      <c r="BJ59" s="37">
        <v>8507</v>
      </c>
      <c r="BK59" s="17">
        <f>IF(BJ59=0,0,BJ59/BJ$40)</f>
        <v>3.6103733619209377E-3</v>
      </c>
      <c r="BL59" s="37">
        <v>8353</v>
      </c>
      <c r="BM59" s="17">
        <f>IF(BL59=0,0,BL59/BL$40)</f>
        <v>3.6457435409496916E-3</v>
      </c>
      <c r="BN59" s="200">
        <v>8488</v>
      </c>
      <c r="BO59" s="31">
        <f>IF(BN59=0,0,BN59/BN$40)</f>
        <v>3.8017925935812948E-3</v>
      </c>
      <c r="BP59" s="200">
        <v>11338</v>
      </c>
      <c r="BQ59" s="31">
        <f>IF(BP59=0,0,BP59/BP$40)</f>
        <v>4.8265149267359897E-3</v>
      </c>
      <c r="BR59" s="200">
        <v>13998</v>
      </c>
      <c r="BS59" s="217">
        <f t="shared" si="23"/>
        <v>5.7355030836831128E-3</v>
      </c>
      <c r="BT59" s="200">
        <v>28172</v>
      </c>
      <c r="BU59" s="217">
        <v>1.1273092793735855E-2</v>
      </c>
      <c r="BV59" s="200">
        <v>35975</v>
      </c>
      <c r="BW59" s="217">
        <v>1.4357855632809266E-2</v>
      </c>
    </row>
    <row r="60" spans="1:75">
      <c r="A60" s="24" t="s">
        <v>25</v>
      </c>
      <c r="B60" s="37"/>
      <c r="C60" s="29"/>
      <c r="D60" s="37"/>
      <c r="E60" s="40"/>
      <c r="F60" s="37"/>
      <c r="G60" s="40"/>
      <c r="H60" s="37"/>
      <c r="I60" s="40"/>
      <c r="J60" s="37"/>
      <c r="K60" s="40"/>
      <c r="L60" s="37"/>
      <c r="M60" s="40"/>
      <c r="N60" s="37"/>
      <c r="O60" s="40"/>
      <c r="P60" s="37"/>
      <c r="Q60" s="40"/>
      <c r="R60" s="37"/>
      <c r="S60" s="40"/>
      <c r="T60" s="37"/>
      <c r="U60" s="40"/>
      <c r="V60" s="37"/>
      <c r="W60" s="40"/>
      <c r="X60" s="37"/>
      <c r="Y60" s="40"/>
      <c r="Z60" s="37"/>
      <c r="AA60" s="40"/>
      <c r="AB60" s="37"/>
      <c r="AC60" s="40"/>
      <c r="AD60" s="37"/>
      <c r="AE60" s="40"/>
      <c r="AF60" s="37"/>
      <c r="AG60" s="40"/>
      <c r="AH60" s="37"/>
      <c r="AI60" s="40"/>
      <c r="AJ60" s="37"/>
      <c r="AK60" s="40"/>
      <c r="AL60" s="37"/>
      <c r="AM60" s="40"/>
      <c r="AN60" s="37"/>
      <c r="AO60" s="40"/>
      <c r="AP60" s="37"/>
      <c r="AQ60" s="40"/>
      <c r="AR60" s="37"/>
      <c r="AS60" s="40"/>
      <c r="AT60" s="37"/>
      <c r="AU60" s="40"/>
      <c r="AV60" s="37">
        <v>1019</v>
      </c>
      <c r="AW60" s="40">
        <f>IF(AV60=0,0,AV60/AV41)</f>
        <v>3.8808255228069909E-3</v>
      </c>
      <c r="AX60" s="37">
        <v>1225</v>
      </c>
      <c r="AY60" s="40">
        <f>IF(AX60=0,0,AX60/AX41)</f>
        <v>3.9503768175764356E-3</v>
      </c>
      <c r="AZ60" s="37">
        <v>63264</v>
      </c>
      <c r="BA60" s="40">
        <f>IF(AZ60=0,0,AZ60/AZ41)</f>
        <v>0.12960057032117439</v>
      </c>
      <c r="BB60" s="37">
        <v>57190</v>
      </c>
      <c r="BC60" s="40"/>
      <c r="BD60" s="37">
        <v>55680</v>
      </c>
      <c r="BE60" s="31">
        <f>IF(BD60=0,0,BD60/BD41)</f>
        <v>0.18130311614730879</v>
      </c>
      <c r="BF60" s="37">
        <v>0</v>
      </c>
      <c r="BG60" s="17">
        <f>IF(BF60=0,0,BF60/BF40)</f>
        <v>0</v>
      </c>
      <c r="BH60" s="37">
        <v>50946</v>
      </c>
      <c r="BI60" s="17">
        <f>IF(BH60=0,0,BH60/BH40)</f>
        <v>2.2037907311536226E-2</v>
      </c>
      <c r="BJ60" s="37">
        <v>52088</v>
      </c>
      <c r="BK60" s="17">
        <f>IF(BJ60=0,0,BJ60/BJ40)</f>
        <v>2.2106162886533186E-2</v>
      </c>
      <c r="BL60" s="37">
        <v>44995</v>
      </c>
      <c r="BM60" s="17">
        <f>IF(BL60=0,0,BL60/BL40)</f>
        <v>1.9638480860173755E-2</v>
      </c>
      <c r="BN60" s="200">
        <v>30361</v>
      </c>
      <c r="BO60" s="17">
        <f>IF(BN60=0,0,BN60/BN40)</f>
        <v>1.3598754115659955E-2</v>
      </c>
      <c r="BP60" s="200">
        <v>17651</v>
      </c>
      <c r="BQ60" s="17">
        <f>IF(BP60=0,0,BP60/BP40)</f>
        <v>7.5139191190524736E-3</v>
      </c>
      <c r="BR60" s="200">
        <v>498</v>
      </c>
      <c r="BS60" s="213">
        <f t="shared" si="23"/>
        <v>2.0404918814646307E-4</v>
      </c>
      <c r="BT60" s="200">
        <v>41567</v>
      </c>
      <c r="BU60" s="213">
        <v>1.6633133897388127E-2</v>
      </c>
      <c r="BV60" s="200">
        <v>41956</v>
      </c>
      <c r="BW60" s="213">
        <v>1.6744911492151373E-2</v>
      </c>
    </row>
    <row r="61" spans="1:75">
      <c r="A61" s="23" t="s">
        <v>79</v>
      </c>
      <c r="B61" s="37">
        <v>1970.5520200000001</v>
      </c>
      <c r="C61" s="29">
        <f t="shared" ref="C61" si="91">IF(B61=0,0,B61/B$78)</f>
        <v>8.1499675912441189E-3</v>
      </c>
      <c r="D61" s="37">
        <v>4557.22379</v>
      </c>
      <c r="E61" s="40">
        <f>IF(D61=0,0,D61/D40)</f>
        <v>1.8562494634341821E-2</v>
      </c>
      <c r="F61" s="37">
        <v>3784.69605</v>
      </c>
      <c r="G61" s="40">
        <f>IF(F61=0,0,F61/F40)</f>
        <v>1.4387690851091005E-2</v>
      </c>
      <c r="H61" s="37">
        <v>3913</v>
      </c>
      <c r="I61" s="40">
        <f>IF(H61=0,0,H61/H40)</f>
        <v>1.5279545791779581E-2</v>
      </c>
      <c r="J61" s="37">
        <v>3833.3219728327872</v>
      </c>
      <c r="K61" s="40">
        <f>IF(J61=0,0,J61/J40)</f>
        <v>1.3855500232441573E-2</v>
      </c>
      <c r="L61" s="37">
        <v>3781.6549200000004</v>
      </c>
      <c r="M61" s="40">
        <f>IF(L61=0,0,L61/L40)</f>
        <v>1.3137605941856929E-2</v>
      </c>
      <c r="N61" s="37">
        <v>3918.7664052800005</v>
      </c>
      <c r="O61" s="40">
        <f>IF(N61=0,0,N61/N40)</f>
        <v>1.3451392742928869E-2</v>
      </c>
      <c r="P61" s="37">
        <v>5964</v>
      </c>
      <c r="Q61" s="40">
        <f>IF(P61=0,0,P61/P40)</f>
        <v>2.0006373593197027E-2</v>
      </c>
      <c r="R61" s="37">
        <v>6625</v>
      </c>
      <c r="S61" s="40">
        <f>IF(R61=0,0,R61/R40)</f>
        <v>2.1332912578529269E-2</v>
      </c>
      <c r="T61" s="37">
        <v>7173</v>
      </c>
      <c r="U61" s="40">
        <f>IF(T61=0,0,T61/T40)</f>
        <v>2.2997239561792459E-2</v>
      </c>
      <c r="V61" s="37">
        <v>6102</v>
      </c>
      <c r="W61" s="40">
        <f>IF(V61=0,0,V61/V40)</f>
        <v>1.8110479265845927E-2</v>
      </c>
      <c r="X61" s="37">
        <v>3450</v>
      </c>
      <c r="Y61" s="40">
        <f>IF(X61=0,0,X61/X40)</f>
        <v>1.0927265586398246E-2</v>
      </c>
      <c r="Z61" s="37">
        <v>3654</v>
      </c>
      <c r="AA61" s="40">
        <f>IF(Z61=0,0,Z61/Z40)</f>
        <v>9.6866293233939787E-3</v>
      </c>
      <c r="AB61" s="37">
        <v>3716</v>
      </c>
      <c r="AC61" s="40">
        <f>IF(AB61=0,0,AB61/AB40)</f>
        <v>8.7838524615351885E-3</v>
      </c>
      <c r="AD61" s="37">
        <v>3748</v>
      </c>
      <c r="AE61" s="40">
        <f>IF(AD61=0,0,AD61/AD40)</f>
        <v>1.0592358127967444E-2</v>
      </c>
      <c r="AF61" s="37">
        <v>4624</v>
      </c>
      <c r="AG61" s="40">
        <f>IF(AF61=0,0,AF61/AF40)</f>
        <v>1.2634915430226521E-2</v>
      </c>
      <c r="AH61" s="37">
        <v>4863</v>
      </c>
      <c r="AI61" s="40">
        <f>IF(AH61=0,0,AH61/AH40)</f>
        <v>1.2429107062073971E-2</v>
      </c>
      <c r="AJ61" s="37">
        <v>4864</v>
      </c>
      <c r="AK61" s="40">
        <f>IF(AJ61=0,0,AJ61/AJ40)</f>
        <v>8.2813619980147881E-3</v>
      </c>
      <c r="AL61" s="37">
        <v>4739</v>
      </c>
      <c r="AM61" s="40">
        <f>IF(AL61=0,0,AL61/AL40)</f>
        <v>7.4207348390895314E-3</v>
      </c>
      <c r="AN61" s="37">
        <v>4593</v>
      </c>
      <c r="AO61" s="40">
        <f>IF(AN61=0,0,AN61/AN40)</f>
        <v>7.7303060649157205E-3</v>
      </c>
      <c r="AP61" s="37">
        <v>4234</v>
      </c>
      <c r="AQ61" s="40">
        <f>IF(AP61=0,0,AP61/AP40)</f>
        <v>6.7043953851464548E-3</v>
      </c>
      <c r="AR61" s="37">
        <v>4033</v>
      </c>
      <c r="AS61" s="40">
        <f>IF(AR61=0,0,AR61/AR40)</f>
        <v>5.6154665515632937E-3</v>
      </c>
      <c r="AT61" s="37">
        <v>4897</v>
      </c>
      <c r="AU61" s="40">
        <f>IF(AT61=0,0,AT61/AT40)</f>
        <v>6.5614318579825838E-3</v>
      </c>
      <c r="AV61" s="37">
        <v>5001</v>
      </c>
      <c r="AW61" s="40">
        <f>IF(AV61=0,0,AV61/AV40)</f>
        <v>6.772348343273153E-3</v>
      </c>
      <c r="AX61" s="37">
        <v>4651</v>
      </c>
      <c r="AY61" s="40">
        <f>IF(AX61=0,0,AX61/AX40)</f>
        <v>5.8131614174064877E-3</v>
      </c>
      <c r="AZ61" s="37">
        <v>4389</v>
      </c>
      <c r="BA61" s="40">
        <f>IF(AZ61=0,0,AZ61/AZ40)</f>
        <v>3.6376716580704673E-3</v>
      </c>
      <c r="BB61" s="37">
        <v>4572</v>
      </c>
      <c r="BC61" s="40">
        <f>IF(BB61=0,0,BB61/BB40)</f>
        <v>3.6307066298513651E-3</v>
      </c>
      <c r="BD61" s="37">
        <v>5062</v>
      </c>
      <c r="BE61" s="31">
        <f>IF(BD61=0,0,BD61/BD40)</f>
        <v>4.1629795814980145E-3</v>
      </c>
      <c r="BF61" s="37">
        <v>54418</v>
      </c>
      <c r="BG61" s="17">
        <f>IF(BF61=0,0,BF61/BF40)</f>
        <v>3.9295372406298178E-2</v>
      </c>
      <c r="BH61" s="37">
        <v>6034</v>
      </c>
      <c r="BI61" s="17">
        <f>IF(BH61=0,0,BH61/BH40)</f>
        <v>2.6101506049112703E-3</v>
      </c>
      <c r="BJ61" s="37">
        <v>6160</v>
      </c>
      <c r="BK61" s="17">
        <f>IF(BJ61=0,0,BJ61/BJ40)</f>
        <v>2.6143058551114347E-3</v>
      </c>
      <c r="BL61" s="37">
        <v>6056</v>
      </c>
      <c r="BM61" s="17">
        <f>IF(BL61=0,0,BL61/BL40)</f>
        <v>2.6431968016271197E-3</v>
      </c>
      <c r="BN61" s="200">
        <v>5782</v>
      </c>
      <c r="BO61" s="17">
        <f>IF(BN61=0,0,BN61/BN40)</f>
        <v>2.5897696484551186E-3</v>
      </c>
      <c r="BP61" s="200">
        <v>5481</v>
      </c>
      <c r="BQ61" s="17">
        <f>IF(BP61=0,0,BP61/BP40)</f>
        <v>2.3332270518116034E-3</v>
      </c>
      <c r="BR61" s="200">
        <v>5696</v>
      </c>
      <c r="BS61" s="213">
        <f t="shared" si="23"/>
        <v>2.3338638065908707E-3</v>
      </c>
      <c r="BT61" s="200">
        <v>5240</v>
      </c>
      <c r="BU61" s="213">
        <v>2.0967984608538932E-3</v>
      </c>
      <c r="BV61" s="200">
        <v>4394</v>
      </c>
      <c r="BW61" s="213">
        <v>1.7536738749288094E-3</v>
      </c>
    </row>
    <row r="62" spans="1:75" ht="13.5" thickBot="1">
      <c r="A62" s="43" t="s">
        <v>80</v>
      </c>
      <c r="B62" s="43">
        <f>SUM(B56:B61)</f>
        <v>41549.455563691226</v>
      </c>
      <c r="C62" s="44">
        <f>IF(B62=0,0,B62/B$78)</f>
        <v>0.17184358131175911</v>
      </c>
      <c r="D62" s="43">
        <f>SUM(D56:D61)</f>
        <v>35202.223790000004</v>
      </c>
      <c r="E62" s="44">
        <f>IF(D62=0,0,D62/D$78)</f>
        <v>0.14338578053872028</v>
      </c>
      <c r="F62" s="43">
        <f>SUM(F56:F61)</f>
        <v>30149.729766462337</v>
      </c>
      <c r="G62" s="44">
        <f>IF(F62=0,0,F62/F$78)</f>
        <v>0.11461554254107045</v>
      </c>
      <c r="H62" s="43">
        <f>SUM(H56:H61)</f>
        <v>16730</v>
      </c>
      <c r="I62" s="44">
        <f>IF(H62=0,0,H62/H$78)</f>
        <v>6.5327575031043292E-2</v>
      </c>
      <c r="J62" s="43">
        <f>SUM(J56:J61)</f>
        <v>61108.079803232795</v>
      </c>
      <c r="K62" s="44">
        <f>IF(J62=0,0,J62/J$78)</f>
        <v>0.22087448430324774</v>
      </c>
      <c r="L62" s="43">
        <f>SUM(L56:L61)</f>
        <v>56406.684140000005</v>
      </c>
      <c r="M62" s="44">
        <f>IF(L62=0,0,L62/L$78)</f>
        <v>0.1959588604446518</v>
      </c>
      <c r="N62" s="43">
        <f>SUM(N56:N61)</f>
        <v>67190.289560260644</v>
      </c>
      <c r="O62" s="44">
        <f>IF(N62=0,0,N62/N$78)</f>
        <v>0.23063456198063476</v>
      </c>
      <c r="P62" s="43">
        <f>SUM(P56:P61)</f>
        <v>41428</v>
      </c>
      <c r="Q62" s="44">
        <f>IF(P62=0,0,P62/P$78)</f>
        <v>0.1389711678770903</v>
      </c>
      <c r="R62" s="43">
        <f>SUM(R56:R61)</f>
        <v>38130</v>
      </c>
      <c r="S62" s="44">
        <f>IF(R62=0,0,R62/R$78)</f>
        <v>0.12278097458404845</v>
      </c>
      <c r="T62" s="43">
        <f>SUM(T56:T61)</f>
        <v>61052</v>
      </c>
      <c r="U62" s="44">
        <f>IF(T62=0,0,T62/T$78)</f>
        <v>0.19573783211021234</v>
      </c>
      <c r="V62" s="43">
        <f>SUM(V56:V61)</f>
        <v>69749</v>
      </c>
      <c r="W62" s="44">
        <f>IF(V62=0,0,V62/V$78)</f>
        <v>0.20701209739650731</v>
      </c>
      <c r="X62" s="43">
        <f>SUM(X56:X61)</f>
        <v>37157</v>
      </c>
      <c r="Y62" s="44">
        <f>IF(X62=0,0,X62/X$78)</f>
        <v>0.11768823402718831</v>
      </c>
      <c r="Z62" s="43">
        <f>SUM(Z56:Z61)</f>
        <v>24004</v>
      </c>
      <c r="AA62" s="44">
        <f>IF(Z62=0,0,Z62/Z$78)</f>
        <v>6.3633784969553658E-2</v>
      </c>
      <c r="AB62" s="43">
        <f>SUM(AB56:AB61)</f>
        <v>12604</v>
      </c>
      <c r="AC62" s="44">
        <f>IF(AB62=0,0,AB62/AB$78)</f>
        <v>2.9793239081052077E-2</v>
      </c>
      <c r="AD62" s="43">
        <f>SUM(AD56:AD61)</f>
        <v>7027</v>
      </c>
      <c r="AE62" s="44">
        <f>IF(AD62=0,0,AD62/AD$78)</f>
        <v>1.9859258421885597E-2</v>
      </c>
      <c r="AF62" s="43">
        <f>SUM(AF56:AF61)</f>
        <v>5562</v>
      </c>
      <c r="AG62" s="44">
        <f>IF(AF62=0,0,AF62/AF$78)</f>
        <v>1.519796704647922E-2</v>
      </c>
      <c r="AH62" s="43">
        <f>SUM(AH56:AH61)</f>
        <v>5245</v>
      </c>
      <c r="AI62" s="44">
        <f>IF(AH62=0,0,AH62/AH$78)</f>
        <v>1.3405442430717248E-2</v>
      </c>
      <c r="AJ62" s="43">
        <f>SUM(AJ56:AJ61)</f>
        <v>185214</v>
      </c>
      <c r="AK62" s="44">
        <f>IF(AJ62=0,0,AJ62/AJ$78)</f>
        <v>0.3153421424959521</v>
      </c>
      <c r="AL62" s="43">
        <f>SUM(AL56:AL61)</f>
        <v>208765</v>
      </c>
      <c r="AM62" s="44">
        <f>IF(AL62=0,0,AL62/AL$78)</f>
        <v>0.32690223859095291</v>
      </c>
      <c r="AN62" s="43">
        <f>SUM(AN56:AN61)</f>
        <v>197301</v>
      </c>
      <c r="AO62" s="44">
        <f>IF(AN62=0,0,AN62/AN$78)</f>
        <v>0.33206991441627187</v>
      </c>
      <c r="AP62" s="43">
        <f>SUM(AP56:AP61)</f>
        <v>180625</v>
      </c>
      <c r="AQ62" s="44">
        <f>IF(AP62=0,0,AP62/AP$78)</f>
        <v>0.28601356080351403</v>
      </c>
      <c r="AR62" s="43">
        <f>SUM(AR56:AR61)</f>
        <v>165270</v>
      </c>
      <c r="AS62" s="44">
        <f>IF(AR62=0,0,AR62/AR$78)</f>
        <v>0.23011856111501752</v>
      </c>
      <c r="AT62" s="43">
        <f>SUM(AT56:AT61)</f>
        <v>149791</v>
      </c>
      <c r="AU62" s="44">
        <f>IF(AT62=0,0,AT62/AT$78)</f>
        <v>0.20070317325690612</v>
      </c>
      <c r="AV62" s="43">
        <f>SUM(AV56:AV61)</f>
        <v>210115</v>
      </c>
      <c r="AW62" s="44">
        <f>IF(AV62=0,0,AV62/AV$78)</f>
        <v>0.28453748693198128</v>
      </c>
      <c r="AX62" s="43">
        <f>SUM(AX56:AX61)</f>
        <v>193715</v>
      </c>
      <c r="AY62" s="44">
        <f>IF(AX62=0,0,AX62/AX$78)</f>
        <v>0.24211923542741298</v>
      </c>
      <c r="AZ62" s="43">
        <f>SUM(AZ56:AZ61)</f>
        <v>489236</v>
      </c>
      <c r="BA62" s="44">
        <f>IF(AZ62=0,0,AZ62/AZ$78)</f>
        <v>0.40548642773018073</v>
      </c>
      <c r="BB62" s="43">
        <f>SUM(BB56:BB61)</f>
        <v>602096</v>
      </c>
      <c r="BC62" s="44">
        <f>IF(BB62=0,0,BB62/BB$78)</f>
        <v>0.47813515726312061</v>
      </c>
      <c r="BD62" s="43">
        <f>SUM(BD56:BD61)</f>
        <v>687453</v>
      </c>
      <c r="BE62" s="44">
        <f>IF(BD62=0,0,BD62/BD$78)</f>
        <v>0.53995720890193077</v>
      </c>
      <c r="BF62" s="43">
        <f>SUM(BF56:BF61)</f>
        <v>675339</v>
      </c>
      <c r="BG62" s="179">
        <f>IF(BF62=0,0,BF62/BF$78)</f>
        <v>0.47279337329407267</v>
      </c>
      <c r="BH62" s="43">
        <f>SUM(BH56:BH61)</f>
        <v>352711</v>
      </c>
      <c r="BI62" s="179">
        <f>IF(BH62=0,0,BH62/BH$78)</f>
        <v>0.15237752503760718</v>
      </c>
      <c r="BJ62" s="43">
        <f>SUM(BJ56:BJ61)</f>
        <v>350507</v>
      </c>
      <c r="BK62" s="179">
        <f>IF(BJ62=0,0,BJ62/BJ$78)</f>
        <v>0.14772813003524751</v>
      </c>
      <c r="BL62" s="43">
        <f>SUM(BL56:BL61)</f>
        <v>350156</v>
      </c>
      <c r="BM62" s="179">
        <f>IF(BL62=0,0,BL62/BL$78)</f>
        <v>0.15040761634107902</v>
      </c>
      <c r="BN62" s="43">
        <f>SUM(BN56:BN61)</f>
        <v>332729</v>
      </c>
      <c r="BO62" s="179">
        <f>IF(BN62=0,0,BN62/BN$78)</f>
        <v>0.14484262416114393</v>
      </c>
      <c r="BP62" s="43">
        <v>269735</v>
      </c>
      <c r="BQ62" s="179">
        <f>IF(BP62=0,0,BP62/BP$78)</f>
        <v>0.11314738796422372</v>
      </c>
      <c r="BR62" s="43">
        <f>SUM(BR56:BR61)</f>
        <v>261245</v>
      </c>
      <c r="BS62" s="214">
        <f t="shared" si="23"/>
        <v>0.10704182762514607</v>
      </c>
      <c r="BT62" s="43">
        <v>310001</v>
      </c>
      <c r="BU62" s="214">
        <v>0.12404763734029918</v>
      </c>
      <c r="BV62" s="43">
        <v>325323</v>
      </c>
      <c r="BW62" s="214">
        <v>0.12983851752696063</v>
      </c>
    </row>
    <row r="63" spans="1:7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28"/>
      <c r="BG63" s="17"/>
      <c r="BH63" s="16"/>
      <c r="BI63" s="17"/>
      <c r="BJ63" s="106"/>
      <c r="BK63" s="17"/>
      <c r="BL63" s="106"/>
      <c r="BM63" s="17"/>
      <c r="BN63" s="106"/>
      <c r="BO63" s="17"/>
      <c r="BP63" s="106"/>
      <c r="BQ63" s="17"/>
      <c r="BR63" s="106"/>
      <c r="BS63" s="213"/>
      <c r="BT63" s="106"/>
      <c r="BU63" s="213"/>
      <c r="BV63" s="106"/>
      <c r="BW63" s="213"/>
    </row>
    <row r="64" spans="1:75" ht="13.5" thickBot="1">
      <c r="A64" s="42" t="s">
        <v>81</v>
      </c>
      <c r="B64" s="106">
        <f>SUM(B62,B52)</f>
        <v>168509.62890139525</v>
      </c>
      <c r="C64" s="107">
        <f>IF(B64=0,0,B64/B$78)</f>
        <v>0.69693568117980698</v>
      </c>
      <c r="D64" s="106">
        <f>SUM(D62,D52)</f>
        <v>168826.57335792203</v>
      </c>
      <c r="E64" s="107">
        <f>IF(D64=0,0,D64/D$78)</f>
        <v>0.68766479473037756</v>
      </c>
      <c r="F64" s="106">
        <f>SUM(F62,F52)</f>
        <v>177553.8943626117</v>
      </c>
      <c r="G64" s="107">
        <f>IF(F64=0,0,F64/F$78)</f>
        <v>0.67497904924135899</v>
      </c>
      <c r="H64" s="106">
        <f>SUM(H62,H52)</f>
        <v>177375</v>
      </c>
      <c r="I64" s="107">
        <f>IF(H64=0,0,H64/H$78)</f>
        <v>0.69261677352847006</v>
      </c>
      <c r="J64" s="106">
        <f>SUM(J62,J52)</f>
        <v>211988.12801929124</v>
      </c>
      <c r="K64" s="107">
        <f>IF(J64=0,0,J64/J$78)</f>
        <v>0.7662287639448091</v>
      </c>
      <c r="L64" s="106">
        <f>SUM(L62,L52)</f>
        <v>213549.37922135324</v>
      </c>
      <c r="M64" s="107">
        <f>IF(L64=0,0,L64/L$78)</f>
        <v>0.74187826565050741</v>
      </c>
      <c r="N64" s="106">
        <f>SUM(N62,N52)</f>
        <v>212064.57248868531</v>
      </c>
      <c r="O64" s="107">
        <f>IF(N64=0,0,N64/N$78)</f>
        <v>0.72792393227704943</v>
      </c>
      <c r="P64" s="106">
        <f>SUM(P62,P52)</f>
        <v>218917</v>
      </c>
      <c r="Q64" s="107">
        <f>IF(P64=0,0,P64/P$78)</f>
        <v>0.73436205363881857</v>
      </c>
      <c r="R64" s="106">
        <f>SUM(R62,R52)</f>
        <v>225936</v>
      </c>
      <c r="S64" s="107">
        <f>IF(R64=0,0,R64/R$78)</f>
        <v>0.7275279903913342</v>
      </c>
      <c r="T64" s="106">
        <f>SUM(T62,T52)</f>
        <v>221359</v>
      </c>
      <c r="U64" s="107">
        <f>IF(T64=0,0,T64/T$78)</f>
        <v>0.70969551821536547</v>
      </c>
      <c r="V64" s="106">
        <f>SUM(V62,V52)</f>
        <v>232169</v>
      </c>
      <c r="W64" s="107">
        <f>IF(V64=0,0,V64/V$78)</f>
        <v>0.68906782377453013</v>
      </c>
      <c r="X64" s="106">
        <f>SUM(X62,X52)</f>
        <v>218237</v>
      </c>
      <c r="Y64" s="107">
        <f>IF(X64=0,0,X64/X$78)</f>
        <v>0.69122714776196936</v>
      </c>
      <c r="Z64" s="106">
        <f>SUM(Z62,Z52)</f>
        <v>263986</v>
      </c>
      <c r="AA64" s="107">
        <f>IF(Z64=0,0,Z64/Z$78)</f>
        <v>0.69981787864408396</v>
      </c>
      <c r="AB64" s="106">
        <f>SUM(AB62,AB52)</f>
        <v>265746</v>
      </c>
      <c r="AC64" s="107">
        <f>IF(AB64=0,0,AB64/AB$78)</f>
        <v>0.62816836820321054</v>
      </c>
      <c r="AD64" s="106">
        <f>SUM(AD62,AD52)</f>
        <v>203735</v>
      </c>
      <c r="AE64" s="107">
        <f>IF(AD64=0,0,AD64/AD$78)</f>
        <v>0.57578283970156008</v>
      </c>
      <c r="AF64" s="106">
        <f>SUM(AF62,AF52)</f>
        <v>227634</v>
      </c>
      <c r="AG64" s="107">
        <f>IF(AF64=0,0,AF64/AF$78)</f>
        <v>0.62200180342651035</v>
      </c>
      <c r="AH64" s="106">
        <f>SUM(AH62,AH52)</f>
        <v>231409</v>
      </c>
      <c r="AI64" s="107">
        <f>IF(AH64=0,0,AH64/AH$78)</f>
        <v>0.59144709770254489</v>
      </c>
      <c r="AJ64" s="106">
        <f>SUM(AJ62,AJ52)</f>
        <v>412657</v>
      </c>
      <c r="AK64" s="107">
        <f>IF(AJ64=0,0,AJ64/AJ$78)</f>
        <v>0.70258264761817202</v>
      </c>
      <c r="AL64" s="106">
        <f>SUM(AL62,AL52)</f>
        <v>445711</v>
      </c>
      <c r="AM64" s="107">
        <f>IF(AL64=0,0,AL64/AL$78)</f>
        <v>0.69793271700051362</v>
      </c>
      <c r="AN64" s="106">
        <f>SUM(AN62,AN52)</f>
        <v>370821</v>
      </c>
      <c r="AO64" s="107">
        <f>IF(AN64=0,0,AN64/AN$78)</f>
        <v>0.62411491950753595</v>
      </c>
      <c r="AP64" s="106">
        <f>SUM(AP62,AP52)</f>
        <v>385746</v>
      </c>
      <c r="AQ64" s="107">
        <f>IF(AP64=0,0,AP64/AP$78)</f>
        <v>0.61081570671674645</v>
      </c>
      <c r="AR64" s="106">
        <f>SUM(AR62,AR52)</f>
        <v>434340</v>
      </c>
      <c r="AS64" s="107">
        <f>IF(AR64=0,0,AR64/AR$78)</f>
        <v>0.6047661150523187</v>
      </c>
      <c r="AT64" s="106">
        <f>SUM(AT62,AT52)</f>
        <v>501542</v>
      </c>
      <c r="AU64" s="107">
        <f>IF(AT64=0,0,AT64/AT$78)</f>
        <v>0.67201014027288164</v>
      </c>
      <c r="AV64" s="106">
        <f>SUM(AV62,AV52)</f>
        <v>472688</v>
      </c>
      <c r="AW64" s="107">
        <f>IF(AV64=0,0,AV64/AV$78)</f>
        <v>0.64011353602981402</v>
      </c>
      <c r="AX64" s="106">
        <f>SUM(AX62,AX52)</f>
        <v>503812</v>
      </c>
      <c r="AY64" s="107">
        <f>IF(AX64=0,0,AX64/AX$78)</f>
        <v>0.62970124274917161</v>
      </c>
      <c r="AZ64" s="106">
        <f>SUM(AZ62,AZ52)</f>
        <v>977382</v>
      </c>
      <c r="BA64" s="107">
        <f>IF(AZ64=0,0,AZ64/AZ$78)</f>
        <v>0.81006944645892676</v>
      </c>
      <c r="BB64" s="106">
        <f>SUM(BB62,BB52)</f>
        <v>958107</v>
      </c>
      <c r="BC64" s="107">
        <f>IF(BB64=0,0,BB64/BB$78)</f>
        <v>0.76084983311614207</v>
      </c>
      <c r="BD64" s="106">
        <f>SUM(BD62,BD52)</f>
        <v>1051769</v>
      </c>
      <c r="BE64" s="107">
        <f>IF(BD64=0,0,BD64/BD$78)</f>
        <v>0.8261077537658208</v>
      </c>
      <c r="BF64" s="106">
        <f>SUM(BF62,BF52)</f>
        <v>1122095</v>
      </c>
      <c r="BG64" s="179">
        <f>IF(BF64=0,0,BF64/BF$78)</f>
        <v>0.78555966737655081</v>
      </c>
      <c r="BH64" s="106">
        <f>SUM(BH62,BH52)</f>
        <v>760176</v>
      </c>
      <c r="BI64" s="179">
        <f>IF(BH64=0,0,BH64/BH$78)</f>
        <v>0.32840976741011219</v>
      </c>
      <c r="BJ64" s="106">
        <f>SUM(BJ62,BJ52)</f>
        <v>721476</v>
      </c>
      <c r="BK64" s="179">
        <f>IF(BJ64=0,0,BJ64/BJ$78)</f>
        <v>0.30408037598481696</v>
      </c>
      <c r="BL64" s="106">
        <f>SUM(BL62,BL52)</f>
        <v>693162</v>
      </c>
      <c r="BM64" s="179">
        <f>IF(BL64=0,0,BL64/BL$78)</f>
        <v>0.29774398884558601</v>
      </c>
      <c r="BN64" s="106">
        <f>SUM(BN62,BN52)</f>
        <v>635592</v>
      </c>
      <c r="BO64" s="179">
        <f>IF(BN64=0,0,BN64/BN$78)</f>
        <v>0.27668406774230619</v>
      </c>
      <c r="BP64" s="106">
        <v>664249</v>
      </c>
      <c r="BQ64" s="179">
        <f>IF(BP64=0,0,BP64/BP$78)</f>
        <v>0.27863658519601697</v>
      </c>
      <c r="BR64" s="106">
        <f>SUM(BR62,BR52)</f>
        <v>682622</v>
      </c>
      <c r="BS64" s="214">
        <f t="shared" si="23"/>
        <v>0.27969571267251991</v>
      </c>
      <c r="BT64" s="106">
        <v>681114</v>
      </c>
      <c r="BU64" s="214">
        <v>0.27254938680649593</v>
      </c>
      <c r="BV64" s="106">
        <v>671828</v>
      </c>
      <c r="BW64" s="214">
        <v>0.26813090852200094</v>
      </c>
    </row>
    <row r="65" spans="1:75">
      <c r="A65" s="45"/>
      <c r="B65" s="46"/>
      <c r="C65" s="29"/>
      <c r="D65" s="46"/>
      <c r="E65" s="29"/>
      <c r="F65" s="46"/>
      <c r="G65" s="29"/>
      <c r="H65" s="46"/>
      <c r="I65" s="29"/>
      <c r="J65" s="46"/>
      <c r="K65" s="29"/>
      <c r="L65" s="46"/>
      <c r="M65" s="29"/>
      <c r="N65" s="46"/>
      <c r="O65" s="29"/>
      <c r="P65" s="46"/>
      <c r="Q65" s="29"/>
      <c r="R65" s="46"/>
      <c r="S65" s="29"/>
      <c r="T65" s="46"/>
      <c r="U65" s="29"/>
      <c r="V65" s="46"/>
      <c r="W65" s="29"/>
      <c r="X65" s="46"/>
      <c r="Y65" s="29"/>
      <c r="Z65" s="46"/>
      <c r="AA65" s="29"/>
      <c r="AB65" s="46"/>
      <c r="AC65" s="29"/>
      <c r="AD65" s="46"/>
      <c r="AE65" s="29"/>
      <c r="AF65" s="46"/>
      <c r="AG65" s="29"/>
      <c r="AH65" s="46"/>
      <c r="AI65" s="29"/>
      <c r="AJ65" s="46"/>
      <c r="AK65" s="29"/>
      <c r="AL65" s="46"/>
      <c r="AM65" s="29"/>
      <c r="AN65" s="46"/>
      <c r="AO65" s="29"/>
      <c r="AP65" s="46"/>
      <c r="AQ65" s="29"/>
      <c r="AR65" s="46"/>
      <c r="AS65" s="29"/>
      <c r="AT65" s="46"/>
      <c r="AU65" s="29"/>
      <c r="AV65" s="46"/>
      <c r="AW65" s="47"/>
      <c r="AX65" s="46"/>
      <c r="AY65" s="47"/>
      <c r="AZ65" s="46"/>
      <c r="BA65" s="47"/>
      <c r="BB65" s="46"/>
      <c r="BC65" s="47"/>
      <c r="BD65" s="28"/>
      <c r="BE65" s="29"/>
      <c r="BF65" s="28"/>
      <c r="BG65" s="17"/>
      <c r="BH65" s="16"/>
      <c r="BI65" s="17"/>
      <c r="BJ65" s="16"/>
      <c r="BK65" s="17"/>
      <c r="BL65" s="16"/>
      <c r="BM65" s="17"/>
      <c r="BN65" s="16"/>
      <c r="BO65" s="17"/>
      <c r="BP65" s="16"/>
      <c r="BQ65" s="17"/>
      <c r="BR65" s="16"/>
      <c r="BS65" s="213"/>
      <c r="BT65" s="16"/>
      <c r="BU65" s="213"/>
      <c r="BV65" s="16"/>
      <c r="BW65" s="213"/>
    </row>
    <row r="66" spans="1:75" s="18" customFormat="1">
      <c r="A66" s="5" t="s">
        <v>82</v>
      </c>
      <c r="B66" s="38">
        <f>B68+B75</f>
        <v>73276.856497277215</v>
      </c>
      <c r="C66" s="27">
        <f>IF(B66=0,0,B66/B40)</f>
        <v>0.30306431882019302</v>
      </c>
      <c r="D66" s="38">
        <f>D68+D75</f>
        <v>76680.503130000012</v>
      </c>
      <c r="E66" s="27">
        <f>IF(D66=0,0,D66/D40)</f>
        <v>0.31233520526962238</v>
      </c>
      <c r="F66" s="38">
        <f>F68+F75</f>
        <v>85497.076718895143</v>
      </c>
      <c r="G66" s="27">
        <f>IF(F66=0,0,F66/F40)</f>
        <v>0.32502095075864107</v>
      </c>
      <c r="H66" s="38">
        <f>H68+H75</f>
        <v>78719</v>
      </c>
      <c r="I66" s="27">
        <f>IF(H66=0,0,H66/H40)</f>
        <v>0.30738322647152999</v>
      </c>
      <c r="J66" s="38">
        <f>J68+J75</f>
        <v>64676.150319599998</v>
      </c>
      <c r="K66" s="27">
        <f>IF(J66=0,0,J66/J40)</f>
        <v>0.23377123605519098</v>
      </c>
      <c r="L66" s="38">
        <f>L68+L75</f>
        <v>74300.243969999996</v>
      </c>
      <c r="M66" s="27">
        <f>IF(L66=0,0,L66/L40)</f>
        <v>0.25812173434949254</v>
      </c>
      <c r="N66" s="38">
        <f>N68+N75</f>
        <v>79263.357650000005</v>
      </c>
      <c r="O66" s="27">
        <f>IF(N66=0,0,N66/N40)</f>
        <v>0.27207606772295073</v>
      </c>
      <c r="P66" s="38">
        <f>P68+P75</f>
        <v>79188</v>
      </c>
      <c r="Q66" s="27">
        <f>IF(P66=0,0,P66/P40)</f>
        <v>0.26563794636118149</v>
      </c>
      <c r="R66" s="38">
        <f>R68+R75</f>
        <v>84617</v>
      </c>
      <c r="S66" s="27">
        <f>IF(R66=0,0,R66/R40)</f>
        <v>0.27247200960866585</v>
      </c>
      <c r="T66" s="38">
        <f>T68+T75</f>
        <v>90548</v>
      </c>
      <c r="U66" s="27">
        <f>IF(T66=0,0,T66/T40)</f>
        <v>0.29030448178463453</v>
      </c>
      <c r="V66" s="38">
        <f>V68+V75</f>
        <v>104763</v>
      </c>
      <c r="W66" s="27">
        <f>IF(V66=0,0,V66/V40)</f>
        <v>0.31093217622546981</v>
      </c>
      <c r="X66" s="38">
        <f>X68+X75</f>
        <v>97487</v>
      </c>
      <c r="Y66" s="27">
        <f>IF(X66=0,0,X66/X40)</f>
        <v>0.30877285223803069</v>
      </c>
      <c r="Z66" s="38">
        <f>Z68+Z75</f>
        <v>113235</v>
      </c>
      <c r="AA66" s="27">
        <f>IF(Z66=0,0,Z66/Z40)</f>
        <v>0.30018212135591604</v>
      </c>
      <c r="AB66" s="38">
        <f>AB68+AB75</f>
        <v>157303</v>
      </c>
      <c r="AC66" s="27">
        <f>IF(AB66=0,0,AB66/AB40)</f>
        <v>0.37183163179678952</v>
      </c>
      <c r="AD66" s="38">
        <f>AD68+AD75</f>
        <v>150105</v>
      </c>
      <c r="AE66" s="27">
        <f>IF(AD66=0,0,AD66/AD40)</f>
        <v>0.42421716029843998</v>
      </c>
      <c r="AF66" s="38">
        <f>AF68+AF75</f>
        <v>138336</v>
      </c>
      <c r="AG66" s="30">
        <f>IF(AF66=0,0,AF66/AF40)</f>
        <v>0.37799819657348965</v>
      </c>
      <c r="AH66" s="38">
        <f>AH68+AH75</f>
        <v>159850</v>
      </c>
      <c r="AI66" s="27">
        <f>IF(AH66=0,0,AH66/AH40)</f>
        <v>0.40855290229745511</v>
      </c>
      <c r="AJ66" s="38">
        <f>AJ68+AJ75</f>
        <v>174686</v>
      </c>
      <c r="AK66" s="27">
        <f>IF(AJ66=0,0,AJ66/AJ40)</f>
        <v>0.29741735238182798</v>
      </c>
      <c r="AL66" s="38">
        <f>AL68+AL75</f>
        <v>192905</v>
      </c>
      <c r="AM66" s="27">
        <f>IF(AL66=0,0,AL66/AL40)</f>
        <v>0.30206728299948638</v>
      </c>
      <c r="AN66" s="38">
        <f>AN68+AN75</f>
        <v>223334</v>
      </c>
      <c r="AO66" s="30">
        <f>IF(AN66=0,0,AN66/AN40)</f>
        <v>0.37588508049246411</v>
      </c>
      <c r="AP66" s="38">
        <f>AP68+AP75</f>
        <v>245780</v>
      </c>
      <c r="AQ66" s="27">
        <f>IF(AP66=0,0,AP66/AP40)</f>
        <v>0.3891842932832536</v>
      </c>
      <c r="AR66" s="38">
        <f>AR68+AR75</f>
        <v>283855</v>
      </c>
      <c r="AS66" s="27">
        <f>IF(AR66=0,0,AR66/AR40)</f>
        <v>0.39523388494768136</v>
      </c>
      <c r="AT66" s="38">
        <f>AT68+AT75</f>
        <v>244789</v>
      </c>
      <c r="AU66" s="27">
        <f>IF(AT66=0,0,AT66/AT40)</f>
        <v>0.32798985972711842</v>
      </c>
      <c r="AV66" s="38">
        <f>AV68+AV75</f>
        <v>265756</v>
      </c>
      <c r="AW66" s="41">
        <f>IF(AV66=0,0,AV66/AV40)</f>
        <v>0.35988646397018598</v>
      </c>
      <c r="AX66" s="38">
        <f>AX68+AX75</f>
        <v>296269</v>
      </c>
      <c r="AY66" s="41">
        <f>IF(AX66=0,0,AX66/AX40)</f>
        <v>0.37029875725082834</v>
      </c>
      <c r="AZ66" s="38">
        <f>AZ68+AZ75</f>
        <v>229159</v>
      </c>
      <c r="BA66" s="41">
        <f>IF(AZ66=0,0,AZ66/AZ40)</f>
        <v>0.18993055354107319</v>
      </c>
      <c r="BB66" s="38">
        <f>BB68+BB75</f>
        <v>301152</v>
      </c>
      <c r="BC66" s="41">
        <f>IF(BB66=0,0,BB66/BB40)</f>
        <v>0.2391501668838579</v>
      </c>
      <c r="BD66" s="38">
        <f>BD68+BD75</f>
        <v>221393</v>
      </c>
      <c r="BE66" s="30">
        <f>IF(BD66=0,0,BD66/BD40)</f>
        <v>0.18207320001710589</v>
      </c>
      <c r="BF66" s="38">
        <f>BF68+BF75</f>
        <v>306307</v>
      </c>
      <c r="BG66" s="15">
        <f>IF(BF66=0,0,BF66/BF40)</f>
        <v>0.22118504236936265</v>
      </c>
      <c r="BH66" s="38">
        <f>BH68+BH75</f>
        <v>1554542</v>
      </c>
      <c r="BI66" s="15">
        <f>IF(BH66=0,0,BH66/BH40)</f>
        <v>0.67245421638382108</v>
      </c>
      <c r="BJ66" s="38">
        <f>BJ68+BJ75</f>
        <v>1651173</v>
      </c>
      <c r="BK66" s="15">
        <f>IF(BJ66=0,0,BJ66/BJ40)</f>
        <v>0.70075831845810277</v>
      </c>
      <c r="BL66" s="38">
        <f>BL68+BL75</f>
        <v>1634885</v>
      </c>
      <c r="BM66" s="15">
        <f>IF(BL66=0,0,BL66/BL40)</f>
        <v>0.71356056853172944</v>
      </c>
      <c r="BN66" s="38">
        <f>BN68+BN75</f>
        <v>1661584</v>
      </c>
      <c r="BO66" s="15">
        <f>IF(BN66=0,0,BN66/BN40)</f>
        <v>0.74422687851239189</v>
      </c>
      <c r="BP66" s="38">
        <v>1719677</v>
      </c>
      <c r="BQ66" s="15">
        <f>IF(BP66=0,0,BP66/BP40)</f>
        <v>0.73205562794713053</v>
      </c>
      <c r="BR66" s="38">
        <f>BR68+BR75</f>
        <v>1757966</v>
      </c>
      <c r="BS66" s="212">
        <f t="shared" si="23"/>
        <v>0.72030428732748009</v>
      </c>
      <c r="BT66" s="38">
        <v>1817934</v>
      </c>
      <c r="BU66" s="212">
        <v>0.72745061319350413</v>
      </c>
      <c r="BV66" s="38">
        <v>1833769</v>
      </c>
      <c r="BW66" s="212">
        <v>0.73186909147799906</v>
      </c>
    </row>
    <row r="67" spans="1:75" s="18" customFormat="1">
      <c r="A67" s="5"/>
      <c r="B67" s="38"/>
      <c r="C67" s="27"/>
      <c r="D67" s="38"/>
      <c r="E67" s="27"/>
      <c r="F67" s="38"/>
      <c r="G67" s="27"/>
      <c r="H67" s="38"/>
      <c r="I67" s="27"/>
      <c r="J67" s="38"/>
      <c r="K67" s="27"/>
      <c r="L67" s="38"/>
      <c r="M67" s="27"/>
      <c r="N67" s="38"/>
      <c r="O67" s="27"/>
      <c r="P67" s="38"/>
      <c r="Q67" s="27"/>
      <c r="R67" s="38"/>
      <c r="S67" s="27"/>
      <c r="T67" s="38"/>
      <c r="U67" s="27"/>
      <c r="V67" s="38"/>
      <c r="W67" s="27"/>
      <c r="X67" s="38"/>
      <c r="Y67" s="27"/>
      <c r="Z67" s="38"/>
      <c r="AA67" s="27"/>
      <c r="AB67" s="38"/>
      <c r="AC67" s="27"/>
      <c r="AD67" s="38"/>
      <c r="AE67" s="27"/>
      <c r="AF67" s="38"/>
      <c r="AG67" s="30"/>
      <c r="AH67" s="38"/>
      <c r="AI67" s="27"/>
      <c r="AJ67" s="38"/>
      <c r="AK67" s="27"/>
      <c r="AL67" s="38"/>
      <c r="AM67" s="27"/>
      <c r="AN67" s="38"/>
      <c r="AO67" s="30"/>
      <c r="AP67" s="38"/>
      <c r="AQ67" s="27"/>
      <c r="AR67" s="38"/>
      <c r="AS67" s="27"/>
      <c r="AT67" s="38"/>
      <c r="AU67" s="27"/>
      <c r="AV67" s="38"/>
      <c r="AW67" s="41"/>
      <c r="AX67" s="38"/>
      <c r="AY67" s="41"/>
      <c r="AZ67" s="38"/>
      <c r="BA67" s="41"/>
      <c r="BB67" s="38"/>
      <c r="BC67" s="41"/>
      <c r="BD67" s="26"/>
      <c r="BE67" s="30"/>
      <c r="BF67" s="26"/>
      <c r="BG67" s="15"/>
      <c r="BH67" s="14"/>
      <c r="BI67" s="15"/>
      <c r="BJ67" s="14"/>
      <c r="BK67" s="15"/>
      <c r="BL67" s="14"/>
      <c r="BM67" s="15"/>
      <c r="BN67" s="14"/>
      <c r="BO67" s="15"/>
      <c r="BP67" s="14"/>
      <c r="BQ67" s="15"/>
      <c r="BR67" s="14"/>
      <c r="BS67" s="212"/>
      <c r="BT67" s="14"/>
      <c r="BU67" s="212"/>
      <c r="BV67" s="14"/>
      <c r="BW67" s="212"/>
    </row>
    <row r="68" spans="1:75" s="18" customFormat="1" ht="14.5">
      <c r="A68" s="189" t="s">
        <v>85</v>
      </c>
      <c r="B68" s="38">
        <f>SUM(B69:B74)</f>
        <v>65399.492259999999</v>
      </c>
      <c r="C68" s="30">
        <f>IF(B68=0,0,B68/B40)</f>
        <v>0.27048448200967595</v>
      </c>
      <c r="D68" s="38">
        <f>SUM(D69:D74)</f>
        <v>67993.452750000011</v>
      </c>
      <c r="E68" s="30">
        <f>IF(D68=0,0,D68/D40)</f>
        <v>0.27695109127880885</v>
      </c>
      <c r="F68" s="38">
        <f>SUM(F69:F74)</f>
        <v>76022.219260000013</v>
      </c>
      <c r="G68" s="30">
        <f>IF(F68=0,0,F68/F40)</f>
        <v>0.28900185750101032</v>
      </c>
      <c r="H68" s="38">
        <f>SUM(H69:H74)</f>
        <v>69610</v>
      </c>
      <c r="I68" s="30">
        <f>IF(H68=0,0,H68/H40)</f>
        <v>0.27181425570298406</v>
      </c>
      <c r="J68" s="38">
        <f>SUM(J69:J74)</f>
        <v>64676.150319599998</v>
      </c>
      <c r="K68" s="30">
        <f>IF(J68=0,0,J68/J40)</f>
        <v>0.23377123605519098</v>
      </c>
      <c r="L68" s="38">
        <f>SUM(L69:L74)</f>
        <v>74300.243969999996</v>
      </c>
      <c r="M68" s="30">
        <f>IF(L68=0,0,L68/L40)</f>
        <v>0.25812173434949254</v>
      </c>
      <c r="N68" s="38">
        <f>SUM(N69:N74)</f>
        <v>79263.357650000005</v>
      </c>
      <c r="O68" s="30">
        <f>IF(N68=0,0,N68/N40)</f>
        <v>0.27207606772295073</v>
      </c>
      <c r="P68" s="38">
        <f>SUM(P69:P74)</f>
        <v>79188</v>
      </c>
      <c r="Q68" s="30">
        <f>IF(P68=0,0,P68/P40)</f>
        <v>0.26563794636118149</v>
      </c>
      <c r="R68" s="38">
        <f>SUM(R69:R74)</f>
        <v>84617</v>
      </c>
      <c r="S68" s="30">
        <f>IF(R68=0,0,R68/R40)</f>
        <v>0.27247200960866585</v>
      </c>
      <c r="T68" s="38">
        <f>SUM(T69:T74)</f>
        <v>90548</v>
      </c>
      <c r="U68" s="30">
        <f>IF(T68=0,0,T68/T40)</f>
        <v>0.29030448178463453</v>
      </c>
      <c r="V68" s="38">
        <f>SUM(V69:V74)</f>
        <v>104763</v>
      </c>
      <c r="W68" s="30">
        <f>IF(V68=0,0,V68/V40)</f>
        <v>0.31093217622546981</v>
      </c>
      <c r="X68" s="38">
        <f>SUM(X69:X74)</f>
        <v>97487</v>
      </c>
      <c r="Y68" s="30">
        <f>IF(X68=0,0,X68/X40)</f>
        <v>0.30877285223803069</v>
      </c>
      <c r="Z68" s="38">
        <f>SUM(Z69:Z74)</f>
        <v>113235</v>
      </c>
      <c r="AA68" s="30">
        <f>IF(Z68=0,0,Z68/Z40)</f>
        <v>0.30018212135591604</v>
      </c>
      <c r="AB68" s="38">
        <f>SUM(AB69:AB74)</f>
        <v>157303</v>
      </c>
      <c r="AC68" s="30">
        <f>IF(AB68=0,0,AB68/AB40)</f>
        <v>0.37183163179678952</v>
      </c>
      <c r="AD68" s="38">
        <f>SUM(AD69:AD74)</f>
        <v>150105</v>
      </c>
      <c r="AE68" s="30">
        <f>IF(AD68=0,0,AD68/AD40)</f>
        <v>0.42421716029843998</v>
      </c>
      <c r="AF68" s="38">
        <f>SUM(AF69:AF74)</f>
        <v>138336</v>
      </c>
      <c r="AG68" s="30">
        <f>IF(AF68=0,0,AF68/AF40)</f>
        <v>0.37799819657348965</v>
      </c>
      <c r="AH68" s="38">
        <f>SUM(AH69:AH74)</f>
        <v>159850</v>
      </c>
      <c r="AI68" s="30">
        <f>IF(AH68=0,0,AH68/AH40)</f>
        <v>0.40855290229745511</v>
      </c>
      <c r="AJ68" s="38">
        <f>SUM(AJ69:AJ74)</f>
        <v>174686</v>
      </c>
      <c r="AK68" s="30">
        <f t="shared" ref="AK68:AK76" si="92">IF(AJ68=0,0,AJ68/AJ$78)</f>
        <v>0.29741735238182798</v>
      </c>
      <c r="AL68" s="38">
        <f>SUM(AL69:AL74)</f>
        <v>192905</v>
      </c>
      <c r="AM68" s="30">
        <f t="shared" ref="AM68:AM76" si="93">IF(AL68=0,0,AL68/AL$78)</f>
        <v>0.30206728299948638</v>
      </c>
      <c r="AN68" s="38">
        <f>SUM(AN69:AN74)</f>
        <v>223334</v>
      </c>
      <c r="AO68" s="30">
        <f t="shared" ref="AO68:AO76" si="94">IF(AN68=0,0,AN68/AN$78)</f>
        <v>0.37588508049246411</v>
      </c>
      <c r="AP68" s="38">
        <f>SUM(AP69:AP74)</f>
        <v>245780</v>
      </c>
      <c r="AQ68" s="30">
        <f t="shared" ref="AQ68:AQ76" si="95">IF(AP68=0,0,AP68/AP$78)</f>
        <v>0.3891842932832536</v>
      </c>
      <c r="AR68" s="38">
        <f>SUM(AR69:AR74)</f>
        <v>283855</v>
      </c>
      <c r="AS68" s="30">
        <f t="shared" ref="AS68:AS76" si="96">IF(AR68=0,0,AR68/AR$78)</f>
        <v>0.39523388494768136</v>
      </c>
      <c r="AT68" s="38">
        <f>SUM(AT69:AT74)</f>
        <v>244789</v>
      </c>
      <c r="AU68" s="30">
        <f t="shared" ref="AU68:AU76" si="97">IF(AT68=0,0,AT68/AT$78)</f>
        <v>0.32798985972711842</v>
      </c>
      <c r="AV68" s="38">
        <f>SUM(AV69:AV74)</f>
        <v>265756</v>
      </c>
      <c r="AW68" s="30">
        <f t="shared" ref="AW68:AW76" si="98">IF(AV68=0,0,AV68/AV$78)</f>
        <v>0.35988646397018598</v>
      </c>
      <c r="AX68" s="38">
        <f>SUM(AX69:AX74)</f>
        <v>296269</v>
      </c>
      <c r="AY68" s="30">
        <f t="shared" ref="AY68:AY76" si="99">IF(AX68=0,0,AX68/AX$78)</f>
        <v>0.37029875725082834</v>
      </c>
      <c r="AZ68" s="38">
        <f>SUM(AZ69:AZ74)</f>
        <v>229159</v>
      </c>
      <c r="BA68" s="30">
        <f t="shared" ref="BA68:BA76" si="100">IF(AZ68=0,0,AZ68/AZ$78)</f>
        <v>0.18993055354107319</v>
      </c>
      <c r="BB68" s="38">
        <f>SUM(BB69:BB74)</f>
        <v>301152</v>
      </c>
      <c r="BC68" s="30">
        <f t="shared" ref="BC68:BC76" si="101">IF(BB68=0,0,BB68/BB$78)</f>
        <v>0.2391501668838579</v>
      </c>
      <c r="BD68" s="38">
        <f>SUM(BD69:BD74)</f>
        <v>221393</v>
      </c>
      <c r="BE68" s="30">
        <f t="shared" ref="BE68:BE76" si="102">IF(BD68=0,0,BD68/BD$78)</f>
        <v>0.17389224623417915</v>
      </c>
      <c r="BF68" s="38">
        <f>SUM(BF69:BF74)</f>
        <v>306307</v>
      </c>
      <c r="BG68" s="15">
        <f>IF(BF68=0,0,BF68/BF40)</f>
        <v>0.22118504236936265</v>
      </c>
      <c r="BH68" s="38">
        <f>SUM(BH69:BH74)</f>
        <v>1554542</v>
      </c>
      <c r="BI68" s="15">
        <f>IF(BH68=0,0,BH68/BH40)</f>
        <v>0.67245421638382108</v>
      </c>
      <c r="BJ68" s="38">
        <f>SUM(BJ69:BJ74)</f>
        <v>1651173</v>
      </c>
      <c r="BK68" s="15">
        <f>IF(BJ68=0,0,BJ68/BJ40)</f>
        <v>0.70075831845810277</v>
      </c>
      <c r="BL68" s="38">
        <f>SUM(BL69:BL74)</f>
        <v>1636289</v>
      </c>
      <c r="BM68" s="15">
        <f>IF(BL68=0,0,BL68/BL40)</f>
        <v>0.71417335722219921</v>
      </c>
      <c r="BN68" s="38">
        <f>SUM(BN69:BN74)</f>
        <v>1663301</v>
      </c>
      <c r="BO68" s="15">
        <f>IF(BN68=0,0,BN68/BN40)</f>
        <v>0.74499592633086253</v>
      </c>
      <c r="BP68" s="38">
        <v>1720943</v>
      </c>
      <c r="BQ68" s="15">
        <f>IF(BP68=0,0,BP68/BP40)</f>
        <v>0.73259455614410074</v>
      </c>
      <c r="BR68" s="38">
        <f>SUM(BR69:BR74)</f>
        <v>1759860</v>
      </c>
      <c r="BS68" s="212">
        <f t="shared" si="23"/>
        <v>0.72108032982215764</v>
      </c>
      <c r="BT68" s="38">
        <v>1822156</v>
      </c>
      <c r="BU68" s="212">
        <v>0.72914005653352798</v>
      </c>
      <c r="BV68" s="38">
        <v>1838336</v>
      </c>
      <c r="BW68" s="212">
        <v>0.73369181077403911</v>
      </c>
    </row>
    <row r="69" spans="1:75" s="22" customFormat="1" ht="14.5">
      <c r="A69" s="190" t="s">
        <v>86</v>
      </c>
      <c r="B69" s="37">
        <v>18500</v>
      </c>
      <c r="C69" s="31">
        <f>IF(B69=0,0,B69/B40)</f>
        <v>7.6513788475381733E-2</v>
      </c>
      <c r="D69" s="37">
        <v>18500</v>
      </c>
      <c r="E69" s="31">
        <f>IF(D69=0,0,D69/D40)</f>
        <v>7.5354243407766391E-2</v>
      </c>
      <c r="F69" s="37">
        <v>18500</v>
      </c>
      <c r="G69" s="31">
        <f>IF(F69=0,0,F69/F40)</f>
        <v>7.0328575195670887E-2</v>
      </c>
      <c r="H69" s="37">
        <v>36135</v>
      </c>
      <c r="I69" s="31">
        <f>IF(H69=0,0,H69/H40)</f>
        <v>0.14110053339789297</v>
      </c>
      <c r="J69" s="37">
        <v>36135.344140000001</v>
      </c>
      <c r="K69" s="31">
        <f>IF(J69=0,0,J69/J40)</f>
        <v>0.13061080511354323</v>
      </c>
      <c r="L69" s="37">
        <v>56070.208579999999</v>
      </c>
      <c r="M69" s="31">
        <f>IF(L69=0,0,L69/L40)</f>
        <v>0.19478993218179869</v>
      </c>
      <c r="N69" s="37">
        <v>56070.208579999999</v>
      </c>
      <c r="O69" s="31">
        <f>IF(N69=0,0,N69/N40)</f>
        <v>0.19246423970852378</v>
      </c>
      <c r="P69" s="37">
        <v>56070</v>
      </c>
      <c r="Q69" s="31">
        <f>IF(P69=0,0,P69/P40)</f>
        <v>0.1880880897670284</v>
      </c>
      <c r="R69" s="37">
        <v>56070</v>
      </c>
      <c r="S69" s="31">
        <f>IF(R69=0,0,R69/R40)</f>
        <v>0.18054889181556771</v>
      </c>
      <c r="T69" s="37">
        <v>56070</v>
      </c>
      <c r="U69" s="31">
        <f>IF(T69=0,0,T69/T40)</f>
        <v>0.17976512229606903</v>
      </c>
      <c r="V69" s="37">
        <v>56070</v>
      </c>
      <c r="W69" s="31">
        <f>IF(V69=0,0,V69/V40)</f>
        <v>0.1664134009236285</v>
      </c>
      <c r="X69" s="37">
        <v>56070</v>
      </c>
      <c r="Y69" s="31">
        <f>IF(X69=0,0,X69/X40)</f>
        <v>0.17759182070415933</v>
      </c>
      <c r="Z69" s="37">
        <v>56070</v>
      </c>
      <c r="AA69" s="31">
        <f>IF(Z69=0,0,Z69/Z40)</f>
        <v>0.14863965685897657</v>
      </c>
      <c r="AB69" s="37">
        <v>56070</v>
      </c>
      <c r="AC69" s="31">
        <f>IF(AB69=0,0,AB69/AB40)</f>
        <v>0.13253783840642575</v>
      </c>
      <c r="AD69" s="37">
        <v>56500</v>
      </c>
      <c r="AE69" s="31">
        <f>IF(AD69=0,0,AD69/AD40)</f>
        <v>0.1596766900293918</v>
      </c>
      <c r="AF69" s="37">
        <v>56500</v>
      </c>
      <c r="AG69" s="31">
        <f>IF(AF69=0,0,AF69/AF40)</f>
        <v>0.15438423914528512</v>
      </c>
      <c r="AH69" s="37">
        <v>56500</v>
      </c>
      <c r="AI69" s="31">
        <f>IF(AH69=0,0,AH69/AH40)</f>
        <v>0.14440562389619152</v>
      </c>
      <c r="AJ69" s="37">
        <v>100640</v>
      </c>
      <c r="AK69" s="31">
        <f t="shared" si="92"/>
        <v>0.17134791765629284</v>
      </c>
      <c r="AL69" s="37">
        <v>100640</v>
      </c>
      <c r="AM69" s="31">
        <f t="shared" si="93"/>
        <v>0.1575907900835557</v>
      </c>
      <c r="AN69" s="37">
        <v>100640</v>
      </c>
      <c r="AO69" s="31">
        <f t="shared" si="94"/>
        <v>0.16938341005293231</v>
      </c>
      <c r="AP69" s="37">
        <v>100640</v>
      </c>
      <c r="AQ69" s="31">
        <f t="shared" si="95"/>
        <v>0.15936002634887558</v>
      </c>
      <c r="AR69" s="37">
        <v>100640</v>
      </c>
      <c r="AS69" s="31">
        <f t="shared" si="96"/>
        <v>0.14012907358029505</v>
      </c>
      <c r="AT69" s="37">
        <v>100640</v>
      </c>
      <c r="AU69" s="31">
        <f t="shared" si="97"/>
        <v>0.13484633493717935</v>
      </c>
      <c r="AV69" s="37">
        <v>100640</v>
      </c>
      <c r="AW69" s="31">
        <f t="shared" si="98"/>
        <v>0.13628657013937415</v>
      </c>
      <c r="AX69" s="37">
        <v>100640</v>
      </c>
      <c r="AY69" s="31">
        <f t="shared" si="99"/>
        <v>0.12578726403951601</v>
      </c>
      <c r="AZ69" s="37">
        <v>100640</v>
      </c>
      <c r="BA69" s="31">
        <f t="shared" si="100"/>
        <v>8.3412001747143277E-2</v>
      </c>
      <c r="BB69" s="37">
        <v>100640</v>
      </c>
      <c r="BC69" s="31">
        <f t="shared" si="101"/>
        <v>7.9920016454121029E-2</v>
      </c>
      <c r="BD69" s="37">
        <v>100640</v>
      </c>
      <c r="BE69" s="31">
        <f t="shared" si="102"/>
        <v>7.9047285420080091E-2</v>
      </c>
      <c r="BF69" s="37">
        <v>100640</v>
      </c>
      <c r="BG69" s="17">
        <f>IF(BF69=0,0,BF69/BF40)</f>
        <v>7.2672392939282016E-2</v>
      </c>
      <c r="BH69" s="37">
        <v>1293830</v>
      </c>
      <c r="BI69" s="17">
        <f>IF(BH69=0,0,BH69/BH40)</f>
        <v>0.55967702306137701</v>
      </c>
      <c r="BJ69" s="37">
        <v>1316609</v>
      </c>
      <c r="BK69" s="17">
        <f>IF(BJ69=0,0,BJ69/BJ40)</f>
        <v>0.55876925610266415</v>
      </c>
      <c r="BL69" s="37">
        <v>1316609</v>
      </c>
      <c r="BM69" s="17">
        <f>IF(BL69=0,0,BL69/BL40)</f>
        <v>0.574646086161407</v>
      </c>
      <c r="BN69" s="37">
        <v>1316609</v>
      </c>
      <c r="BO69" s="17">
        <f>IF(BN69=0,0,BN69/BN40)</f>
        <v>0.58971186909077222</v>
      </c>
      <c r="BP69" s="37">
        <v>1316609</v>
      </c>
      <c r="BQ69" s="17">
        <f>IF(BP69=0,0,BP69/BP40)</f>
        <v>0.56047212834494131</v>
      </c>
      <c r="BR69" s="37">
        <v>1316609</v>
      </c>
      <c r="BS69" s="213">
        <f t="shared" si="23"/>
        <v>0.53946385051471202</v>
      </c>
      <c r="BT69" s="37">
        <v>1316609</v>
      </c>
      <c r="BU69" s="213">
        <v>0.52684422227984418</v>
      </c>
      <c r="BV69" s="37">
        <v>1316609</v>
      </c>
      <c r="BW69" s="213">
        <v>0.52546718406830784</v>
      </c>
    </row>
    <row r="70" spans="1:75" s="22" customFormat="1" ht="14.5">
      <c r="A70" s="191" t="s">
        <v>237</v>
      </c>
      <c r="B70" s="37"/>
      <c r="C70" s="31"/>
      <c r="D70" s="37"/>
      <c r="E70" s="31"/>
      <c r="F70" s="37"/>
      <c r="G70" s="31"/>
      <c r="H70" s="37"/>
      <c r="I70" s="31"/>
      <c r="J70" s="37"/>
      <c r="K70" s="31"/>
      <c r="L70" s="37"/>
      <c r="M70" s="31"/>
      <c r="N70" s="37"/>
      <c r="O70" s="31"/>
      <c r="P70" s="37"/>
      <c r="Q70" s="31"/>
      <c r="R70" s="37"/>
      <c r="S70" s="31"/>
      <c r="T70" s="37"/>
      <c r="U70" s="31"/>
      <c r="V70" s="37"/>
      <c r="W70" s="31"/>
      <c r="X70" s="37"/>
      <c r="Y70" s="31"/>
      <c r="Z70" s="37"/>
      <c r="AA70" s="31"/>
      <c r="AB70" s="37"/>
      <c r="AC70" s="31"/>
      <c r="AD70" s="37"/>
      <c r="AE70" s="31"/>
      <c r="AF70" s="37"/>
      <c r="AG70" s="31"/>
      <c r="AH70" s="37"/>
      <c r="AI70" s="31"/>
      <c r="AJ70" s="37"/>
      <c r="AK70" s="31"/>
      <c r="AL70" s="37"/>
      <c r="AM70" s="31"/>
      <c r="AN70" s="37"/>
      <c r="AO70" s="31"/>
      <c r="AP70" s="37"/>
      <c r="AQ70" s="31"/>
      <c r="AR70" s="37"/>
      <c r="AS70" s="31"/>
      <c r="AT70" s="37"/>
      <c r="AU70" s="31"/>
      <c r="AV70" s="37">
        <v>0</v>
      </c>
      <c r="AW70" s="31">
        <f t="shared" si="98"/>
        <v>0</v>
      </c>
      <c r="AX70" s="37">
        <v>0</v>
      </c>
      <c r="AY70" s="31">
        <f t="shared" si="99"/>
        <v>0</v>
      </c>
      <c r="AZ70" s="37">
        <v>0</v>
      </c>
      <c r="BA70" s="31">
        <f t="shared" si="100"/>
        <v>0</v>
      </c>
      <c r="BB70" s="37">
        <v>0</v>
      </c>
      <c r="BC70" s="31">
        <f t="shared" si="101"/>
        <v>0</v>
      </c>
      <c r="BD70" s="37">
        <v>0</v>
      </c>
      <c r="BE70" s="31">
        <f t="shared" si="102"/>
        <v>0</v>
      </c>
      <c r="BF70" s="37">
        <v>0</v>
      </c>
      <c r="BG70" s="17">
        <f t="shared" ref="BG70" si="103">IF(BF70=0,0,BF70/BF$78)</f>
        <v>0</v>
      </c>
      <c r="BH70" s="37">
        <v>0</v>
      </c>
      <c r="BI70" s="17">
        <f t="shared" ref="BI70" si="104">IF(BH70=0,0,BH70/BH$78)</f>
        <v>0</v>
      </c>
      <c r="BJ70" s="37">
        <v>0</v>
      </c>
      <c r="BK70" s="17">
        <f t="shared" ref="BK70" si="105">IF(BJ70=0,0,BJ70/BJ$78)</f>
        <v>0</v>
      </c>
      <c r="BL70" s="37">
        <v>0</v>
      </c>
      <c r="BM70" s="17">
        <f t="shared" ref="BM70" si="106">IF(BL70=0,0,BL70/BL$78)</f>
        <v>0</v>
      </c>
      <c r="BN70" s="37">
        <v>0</v>
      </c>
      <c r="BO70" s="17">
        <f t="shared" ref="BO70" si="107">IF(BN70=0,0,BN70/BN$78)</f>
        <v>0</v>
      </c>
      <c r="BP70" s="37">
        <v>-15062</v>
      </c>
      <c r="BQ70" s="17">
        <f t="shared" ref="BQ70" si="108">IF(BP70=0,0,BP70/BP$78)</f>
        <v>-6.3181491371795935E-3</v>
      </c>
      <c r="BR70" s="37">
        <v>-39895</v>
      </c>
      <c r="BS70" s="213">
        <f t="shared" si="23"/>
        <v>-1.6346470604624786E-2</v>
      </c>
      <c r="BT70" s="37">
        <v>-39895</v>
      </c>
      <c r="BU70" s="213">
        <v>-1.5964079121329404E-2</v>
      </c>
      <c r="BV70" s="37">
        <v>-39895</v>
      </c>
      <c r="BW70" s="213">
        <v>-1.5922353036022952E-2</v>
      </c>
    </row>
    <row r="71" spans="1:75" s="22" customFormat="1" ht="14.5">
      <c r="A71" s="191" t="s">
        <v>87</v>
      </c>
      <c r="B71" s="37">
        <v>7319.159380000001</v>
      </c>
      <c r="C71" s="31">
        <f>IF(B71=0,0,B71/B40)</f>
        <v>3.0271168249671687E-2</v>
      </c>
      <c r="D71" s="37">
        <v>10255.0947</v>
      </c>
      <c r="E71" s="31">
        <f>IF(D71=0,0,D71/D40)</f>
        <v>4.1771075794242975E-2</v>
      </c>
      <c r="F71" s="37">
        <v>18380.608760000003</v>
      </c>
      <c r="G71" s="31">
        <f>IF(F71=0,0,F71/F40)</f>
        <v>6.9874704071344176E-2</v>
      </c>
      <c r="H71" s="37">
        <v>0</v>
      </c>
      <c r="I71" s="31">
        <f>IF(H71=0,0,H71/H40)</f>
        <v>0</v>
      </c>
      <c r="J71" s="37">
        <v>4919.8753695999994</v>
      </c>
      <c r="K71" s="31">
        <f>IF(J71=0,0,J71/J40)</f>
        <v>1.7782835569301624E-2</v>
      </c>
      <c r="L71" s="37">
        <v>9363.5</v>
      </c>
      <c r="M71" s="31">
        <f>IF(L71=0,0,L71/L40)</f>
        <v>3.252913759687448E-2</v>
      </c>
      <c r="N71" s="37">
        <v>14647.9</v>
      </c>
      <c r="O71" s="31">
        <f>IF(N71=0,0,N71/N40)</f>
        <v>5.0279765462332891E-2</v>
      </c>
      <c r="P71" s="37">
        <v>0</v>
      </c>
      <c r="Q71" s="31">
        <f>IF(P71=0,0,P71/P40)</f>
        <v>0</v>
      </c>
      <c r="R71" s="37">
        <v>2225</v>
      </c>
      <c r="S71" s="31">
        <f>IF(R71=0,0,R71/R40)</f>
        <v>7.1646385641098301E-3</v>
      </c>
      <c r="T71" s="37">
        <v>10969</v>
      </c>
      <c r="U71" s="31">
        <f>IF(T71=0,0,T71/T40)</f>
        <v>3.5167533912352077E-2</v>
      </c>
      <c r="V71" s="37">
        <v>26362</v>
      </c>
      <c r="W71" s="31">
        <f>IF(V71=0,0,V71/V40)</f>
        <v>7.824130685123408E-2</v>
      </c>
      <c r="X71" s="37">
        <v>0</v>
      </c>
      <c r="Y71" s="31">
        <f>IF(X71=0,0,X71/X40)</f>
        <v>0</v>
      </c>
      <c r="Z71" s="37">
        <v>17621</v>
      </c>
      <c r="AA71" s="31">
        <f>IF(Z71=0,0,Z71/Z40)</f>
        <v>4.6712669761227503E-2</v>
      </c>
      <c r="AB71" s="37">
        <v>64605</v>
      </c>
      <c r="AC71" s="31">
        <f>IF(AB71=0,0,AB71/AB40)</f>
        <v>0.15271280631794426</v>
      </c>
      <c r="AD71" s="37">
        <v>4720</v>
      </c>
      <c r="AE71" s="31">
        <f>IF(AD71=0,0,AD71/AD40)</f>
        <v>1.3339362423694325E-2</v>
      </c>
      <c r="AF71" s="37">
        <v>0</v>
      </c>
      <c r="AG71" s="31">
        <f>IF(AF71=0,0,AF71/AF40)</f>
        <v>0</v>
      </c>
      <c r="AH71" s="37">
        <v>20781</v>
      </c>
      <c r="AI71" s="31">
        <f>IF(AH71=0,0,AH71/AH40)</f>
        <v>5.3113155224544358E-2</v>
      </c>
      <c r="AJ71" s="37">
        <v>33602</v>
      </c>
      <c r="AK71" s="31">
        <f t="shared" si="92"/>
        <v>5.7210182125265817E-2</v>
      </c>
      <c r="AL71" s="37">
        <v>73657</v>
      </c>
      <c r="AM71" s="31">
        <f t="shared" si="93"/>
        <v>0.11533848196725419</v>
      </c>
      <c r="AN71" s="37">
        <v>0</v>
      </c>
      <c r="AO71" s="31">
        <f t="shared" si="94"/>
        <v>0</v>
      </c>
      <c r="AP71" s="37">
        <v>25364</v>
      </c>
      <c r="AQ71" s="31">
        <f t="shared" si="95"/>
        <v>4.0163033667655806E-2</v>
      </c>
      <c r="AR71" s="37">
        <v>84184</v>
      </c>
      <c r="AS71" s="31">
        <f t="shared" si="96"/>
        <v>0.11721607641378734</v>
      </c>
      <c r="AT71" s="37">
        <v>131757</v>
      </c>
      <c r="AU71" s="31">
        <f t="shared" si="97"/>
        <v>0.17653963187915281</v>
      </c>
      <c r="AV71" s="37">
        <v>0</v>
      </c>
      <c r="AW71" s="31">
        <f t="shared" si="98"/>
        <v>0</v>
      </c>
      <c r="AX71" s="37">
        <v>28342</v>
      </c>
      <c r="AY71" s="31">
        <f t="shared" si="99"/>
        <v>3.542391332877546E-2</v>
      </c>
      <c r="AZ71" s="37">
        <v>98774</v>
      </c>
      <c r="BA71" s="31">
        <f t="shared" si="100"/>
        <v>8.1865431841934913E-2</v>
      </c>
      <c r="BB71" s="37">
        <v>171618</v>
      </c>
      <c r="BC71" s="31">
        <f t="shared" si="101"/>
        <v>0.13628491041159921</v>
      </c>
      <c r="BD71" s="28">
        <v>0</v>
      </c>
      <c r="BE71" s="31">
        <f t="shared" si="102"/>
        <v>0</v>
      </c>
      <c r="BF71" s="37">
        <v>84890</v>
      </c>
      <c r="BG71" s="17">
        <f>IF(BF71=0,0,BF71/BF40)</f>
        <v>6.1299278980680147E-2</v>
      </c>
      <c r="BH71" s="37">
        <v>185657</v>
      </c>
      <c r="BI71" s="17">
        <f>IF(BH71=0,0,BH71/BH40)</f>
        <v>8.031036308518591E-2</v>
      </c>
      <c r="BJ71" s="37">
        <v>280050</v>
      </c>
      <c r="BK71" s="17">
        <f>IF(BJ71=0,0,BJ71/BJ40)</f>
        <v>0.11885330433830475</v>
      </c>
      <c r="BL71" s="37">
        <v>0</v>
      </c>
      <c r="BM71" s="17">
        <f>IF(BL71=0,0,BL71/BL40)</f>
        <v>0</v>
      </c>
      <c r="BN71" s="37">
        <v>61461</v>
      </c>
      <c r="BO71" s="17">
        <f>IF(BN71=0,0,BN71/BN40)</f>
        <v>2.7528507845676245E-2</v>
      </c>
      <c r="BP71" s="37">
        <v>173861</v>
      </c>
      <c r="BQ71" s="17">
        <f>IF(BP71=0,0,BP71/BP40)</f>
        <v>7.4011528636200904E-2</v>
      </c>
      <c r="BR71" s="37">
        <v>268387</v>
      </c>
      <c r="BS71" s="213">
        <f t="shared" si="23"/>
        <v>0.10996817160454776</v>
      </c>
      <c r="BT71" s="37">
        <v>0</v>
      </c>
      <c r="BU71" s="213">
        <v>0</v>
      </c>
      <c r="BV71" s="37">
        <v>51950</v>
      </c>
      <c r="BW71" s="213">
        <v>2.0733581657385446E-2</v>
      </c>
    </row>
    <row r="72" spans="1:75" s="22" customFormat="1" ht="14.5">
      <c r="A72" s="191" t="s">
        <v>88</v>
      </c>
      <c r="B72" s="37">
        <v>29887.357040000003</v>
      </c>
      <c r="C72" s="31">
        <f>IF(B72=0,0,B72/B40)</f>
        <v>0.12361053592685251</v>
      </c>
      <c r="D72" s="37">
        <v>29887.357039999999</v>
      </c>
      <c r="E72" s="31">
        <f>IF(D72=0,0,D72/D40)</f>
        <v>0.12173725282199895</v>
      </c>
      <c r="F72" s="37">
        <v>29887.357039999999</v>
      </c>
      <c r="G72" s="31">
        <f>IF(F72=0,0,F72/F40)</f>
        <v>0.11361812091824344</v>
      </c>
      <c r="H72" s="37">
        <v>25247</v>
      </c>
      <c r="I72" s="31">
        <f>IF(H72=0,0,H72/H40)</f>
        <v>9.8584894609010751E-2</v>
      </c>
      <c r="J72" s="37">
        <v>14381.550689999993</v>
      </c>
      <c r="K72" s="31">
        <f>IF(J72=0,0,J72/J40)</f>
        <v>5.1981957252839717E-2</v>
      </c>
      <c r="L72" s="37">
        <v>0</v>
      </c>
      <c r="M72" s="31">
        <f>IF(L72=0,0,L72/L40)</f>
        <v>0</v>
      </c>
      <c r="N72" s="37">
        <v>0</v>
      </c>
      <c r="O72" s="31">
        <f>IF(N72=0,0,N72/N40)</f>
        <v>0</v>
      </c>
      <c r="P72" s="37">
        <v>14582</v>
      </c>
      <c r="Q72" s="31">
        <f>IF(P72=0,0,P72/P40)</f>
        <v>4.891565052582144E-2</v>
      </c>
      <c r="R72" s="37">
        <f>17917</f>
        <v>17917</v>
      </c>
      <c r="S72" s="31">
        <f>IF(R72=0,0,R72/R40)</f>
        <v>5.7693855799171155E-2</v>
      </c>
      <c r="T72" s="37">
        <f>16719</f>
        <v>16719</v>
      </c>
      <c r="U72" s="31">
        <f>IF(T72=0,0,T72/T40)</f>
        <v>5.360251613461705E-2</v>
      </c>
      <c r="V72" s="37">
        <v>15521</v>
      </c>
      <c r="W72" s="31">
        <f>IF(V72=0,0,V72/V40)</f>
        <v>4.6065674972991584E-2</v>
      </c>
      <c r="X72" s="37">
        <v>35631</v>
      </c>
      <c r="Y72" s="31">
        <f>IF(X72=0,0,X72/X40)</f>
        <v>0.11285489858230606</v>
      </c>
      <c r="Z72" s="37">
        <v>33878</v>
      </c>
      <c r="AA72" s="31">
        <f>IF(Z72=0,0,Z72/Z40)</f>
        <v>8.9809422062928634E-2</v>
      </c>
      <c r="AB72" s="37">
        <v>31716</v>
      </c>
      <c r="AC72" s="31">
        <f>IF(AB72=0,0,AB72/AB40)</f>
        <v>7.4970038931660404E-2</v>
      </c>
      <c r="AD72" s="37">
        <v>85249</v>
      </c>
      <c r="AE72" s="31">
        <f>IF(AD72=0,0,AD72/AD40)</f>
        <v>0.24092527696133845</v>
      </c>
      <c r="AF72" s="37">
        <v>76660</v>
      </c>
      <c r="AG72" s="31">
        <f>IF(AF72=0,0,AF72/AF40)</f>
        <v>0.20947072164385058</v>
      </c>
      <c r="AH72" s="37">
        <v>76660</v>
      </c>
      <c r="AI72" s="31">
        <f>IF(AH72=0,0,AH72/AH40)</f>
        <v>0.19593159518375297</v>
      </c>
      <c r="AJ72" s="37">
        <v>32521</v>
      </c>
      <c r="AK72" s="31">
        <f t="shared" si="92"/>
        <v>5.5369690283190574E-2</v>
      </c>
      <c r="AL72" s="37">
        <v>9879</v>
      </c>
      <c r="AM72" s="31">
        <f t="shared" si="93"/>
        <v>1.5469390055996091E-2</v>
      </c>
      <c r="AN72" s="37">
        <v>119421</v>
      </c>
      <c r="AO72" s="31">
        <f t="shared" si="94"/>
        <v>0.20099300687531033</v>
      </c>
      <c r="AP72" s="37">
        <v>119423</v>
      </c>
      <c r="AQ72" s="31">
        <f t="shared" si="95"/>
        <v>0.18910226974027988</v>
      </c>
      <c r="AR72" s="37">
        <v>100740</v>
      </c>
      <c r="AS72" s="31">
        <f t="shared" si="96"/>
        <v>0.1402683115309909</v>
      </c>
      <c r="AT72" s="37">
        <v>13069</v>
      </c>
      <c r="AU72" s="31">
        <f t="shared" si="97"/>
        <v>1.7510997131299652E-2</v>
      </c>
      <c r="AV72" s="37">
        <v>163336</v>
      </c>
      <c r="AW72" s="31">
        <f t="shared" si="98"/>
        <v>0.22118941991538965</v>
      </c>
      <c r="AX72" s="37">
        <v>163336</v>
      </c>
      <c r="AY72" s="31">
        <f t="shared" si="99"/>
        <v>0.20414932988034962</v>
      </c>
      <c r="AZ72" s="37">
        <v>22894</v>
      </c>
      <c r="BA72" s="31">
        <f t="shared" si="100"/>
        <v>1.8974904292518861E-2</v>
      </c>
      <c r="BB72" s="37">
        <v>25853</v>
      </c>
      <c r="BC72" s="31">
        <f t="shared" si="101"/>
        <v>2.053032775624395E-2</v>
      </c>
      <c r="BD72" s="37">
        <v>84635</v>
      </c>
      <c r="BE72" s="31">
        <f t="shared" si="102"/>
        <v>6.6476222193247989E-2</v>
      </c>
      <c r="BF72" s="37">
        <v>83498</v>
      </c>
      <c r="BG72" s="17">
        <f>IF(BF72=0,0,BF72/BF40)</f>
        <v>6.029411233748181E-2</v>
      </c>
      <c r="BH72" s="37">
        <v>77808</v>
      </c>
      <c r="BI72" s="17">
        <f>IF(BH72=0,0,BH72/BH40)</f>
        <v>3.3657706043575757E-2</v>
      </c>
      <c r="BJ72" s="37">
        <v>58808</v>
      </c>
      <c r="BK72" s="17">
        <f>IF(BJ72=0,0,BJ72/BJ40)</f>
        <v>2.4958132910291114E-2</v>
      </c>
      <c r="BL72" s="37">
        <v>325132</v>
      </c>
      <c r="BM72" s="17">
        <f>IF(BL72=0,0,BL72/BL40)</f>
        <v>0.14190684651694663</v>
      </c>
      <c r="BN72" s="37">
        <v>300176</v>
      </c>
      <c r="BO72" s="17">
        <f>IF(BN72=0,0,BN72/BN40)</f>
        <v>0.13444944551965821</v>
      </c>
      <c r="BP72" s="37">
        <v>260602</v>
      </c>
      <c r="BQ72" s="17">
        <f>IF(BP72=0,0,BP72/BP40)</f>
        <v>0.11093662400222723</v>
      </c>
      <c r="BR72" s="37">
        <v>230701</v>
      </c>
      <c r="BS72" s="213">
        <f t="shared" si="23"/>
        <v>9.4526810752163001E-2</v>
      </c>
      <c r="BT72" s="37">
        <v>562798</v>
      </c>
      <c r="BU72" s="213">
        <v>0.22520495804802468</v>
      </c>
      <c r="BV72" s="37">
        <v>530259</v>
      </c>
      <c r="BW72" s="213">
        <v>0.21162980319660343</v>
      </c>
    </row>
    <row r="73" spans="1:75" s="22" customFormat="1" ht="14.5">
      <c r="A73" s="191" t="s">
        <v>89</v>
      </c>
      <c r="B73" s="37"/>
      <c r="C73" s="31"/>
      <c r="D73" s="37"/>
      <c r="E73" s="31"/>
      <c r="F73" s="37"/>
      <c r="G73" s="31"/>
      <c r="H73" s="37"/>
      <c r="I73" s="31"/>
      <c r="J73" s="37"/>
      <c r="K73" s="31"/>
      <c r="L73" s="37"/>
      <c r="M73" s="31"/>
      <c r="N73" s="37"/>
      <c r="O73" s="31"/>
      <c r="P73" s="37"/>
      <c r="Q73" s="31"/>
      <c r="R73" s="37"/>
      <c r="S73" s="31"/>
      <c r="T73" s="37"/>
      <c r="U73" s="31"/>
      <c r="V73" s="37"/>
      <c r="W73" s="31"/>
      <c r="X73" s="37"/>
      <c r="Y73" s="31"/>
      <c r="Z73" s="37"/>
      <c r="AA73" s="31"/>
      <c r="AB73" s="37"/>
      <c r="AC73" s="31"/>
      <c r="AD73" s="37"/>
      <c r="AE73" s="31"/>
      <c r="AF73" s="37"/>
      <c r="AG73" s="31"/>
      <c r="AH73" s="37"/>
      <c r="AI73" s="31"/>
      <c r="AJ73" s="37"/>
      <c r="AK73" s="31">
        <f t="shared" si="92"/>
        <v>0</v>
      </c>
      <c r="AL73" s="37"/>
      <c r="AM73" s="31">
        <f t="shared" si="93"/>
        <v>0</v>
      </c>
      <c r="AN73" s="37"/>
      <c r="AO73" s="31">
        <f t="shared" si="94"/>
        <v>0</v>
      </c>
      <c r="AP73" s="37"/>
      <c r="AQ73" s="31">
        <f t="shared" si="95"/>
        <v>0</v>
      </c>
      <c r="AR73" s="37"/>
      <c r="AS73" s="31">
        <f t="shared" si="96"/>
        <v>0</v>
      </c>
      <c r="AT73" s="37"/>
      <c r="AU73" s="31">
        <f t="shared" si="97"/>
        <v>0</v>
      </c>
      <c r="AV73" s="37">
        <v>3418</v>
      </c>
      <c r="AW73" s="31">
        <f t="shared" si="98"/>
        <v>4.6286515971420989E-3</v>
      </c>
      <c r="AX73" s="37">
        <v>3418</v>
      </c>
      <c r="AY73" s="31">
        <f t="shared" si="99"/>
        <v>4.2720674531703667E-3</v>
      </c>
      <c r="AZ73" s="37">
        <v>3418</v>
      </c>
      <c r="BA73" s="31">
        <f t="shared" si="100"/>
        <v>2.8328917127557209E-3</v>
      </c>
      <c r="BB73" s="37">
        <v>3418</v>
      </c>
      <c r="BC73" s="31">
        <f t="shared" si="101"/>
        <v>2.7142946764724335E-3</v>
      </c>
      <c r="BD73" s="37">
        <v>34562</v>
      </c>
      <c r="BE73" s="31">
        <f t="shared" si="102"/>
        <v>2.714658464515906E-2</v>
      </c>
      <c r="BF73" s="37">
        <v>2717</v>
      </c>
      <c r="BG73" s="17">
        <f t="shared" ref="BG73:BI76" si="109">IF(BF73=0,0,BF73/BF$78)</f>
        <v>1.9021255920952224E-3</v>
      </c>
      <c r="BH73" s="28">
        <v>0</v>
      </c>
      <c r="BI73" s="17"/>
      <c r="BJ73" s="28"/>
      <c r="BK73" s="17"/>
      <c r="BL73" s="28"/>
      <c r="BM73" s="17"/>
      <c r="BN73" s="28"/>
      <c r="BO73" s="17"/>
      <c r="BP73" s="28"/>
      <c r="BQ73" s="17"/>
      <c r="BR73" s="37">
        <v>0</v>
      </c>
      <c r="BS73" s="213">
        <f t="shared" si="23"/>
        <v>0</v>
      </c>
      <c r="BT73" s="37">
        <v>0</v>
      </c>
      <c r="BU73" s="213">
        <v>0</v>
      </c>
      <c r="BV73" s="37">
        <v>0</v>
      </c>
      <c r="BW73" s="213">
        <v>0</v>
      </c>
    </row>
    <row r="74" spans="1:75" s="22" customFormat="1" ht="14.5">
      <c r="A74" s="191" t="s">
        <v>139</v>
      </c>
      <c r="B74" s="37">
        <v>9692.9758399999992</v>
      </c>
      <c r="C74" s="31">
        <f>IF(B74=0,0,B74/B40)</f>
        <v>4.0088989357770027E-2</v>
      </c>
      <c r="D74" s="37">
        <v>9351.0010100000018</v>
      </c>
      <c r="E74" s="31">
        <f>IF(D74=0,0,D74/D40)</f>
        <v>3.8088519254800515E-2</v>
      </c>
      <c r="F74" s="37">
        <v>9254.2534600000017</v>
      </c>
      <c r="G74" s="31">
        <f>IF(F74=0,0,F74/F40)</f>
        <v>3.5180457315751763E-2</v>
      </c>
      <c r="H74" s="37">
        <v>8228</v>
      </c>
      <c r="I74" s="31">
        <f>IF(H74=0,0,H74/H40)</f>
        <v>3.2128827696080345E-2</v>
      </c>
      <c r="J74" s="37">
        <v>9239.3801200000016</v>
      </c>
      <c r="K74" s="31">
        <f>IF(J74=0,0,J74/J40)</f>
        <v>3.3395638119506389E-2</v>
      </c>
      <c r="L74" s="37">
        <v>8866.5353900000009</v>
      </c>
      <c r="M74" s="31">
        <f>IF(L74=0,0,L74/L40)</f>
        <v>3.0802664570819368E-2</v>
      </c>
      <c r="N74" s="37">
        <v>8545.2490699999998</v>
      </c>
      <c r="O74" s="31">
        <f>IF(N74=0,0,N74/N40)</f>
        <v>2.9332062552094036E-2</v>
      </c>
      <c r="P74" s="37">
        <v>8536</v>
      </c>
      <c r="Q74" s="31">
        <f>IF(P74=0,0,P74/P40)</f>
        <v>2.8634206068331627E-2</v>
      </c>
      <c r="R74" s="37">
        <f>2372+6033</f>
        <v>8405</v>
      </c>
      <c r="S74" s="31">
        <f>IF(R74=0,0,R74/R40)</f>
        <v>2.7064623429817133E-2</v>
      </c>
      <c r="T74" s="37">
        <f>1115+5675</f>
        <v>6790</v>
      </c>
      <c r="U74" s="31">
        <f>IF(T74=0,0,T74/T40)</f>
        <v>2.1769309441596375E-2</v>
      </c>
      <c r="V74" s="37">
        <f>5318+1492</f>
        <v>6810</v>
      </c>
      <c r="W74" s="31">
        <f>IF(V74=0,0,V74/V40)</f>
        <v>2.0211793477615661E-2</v>
      </c>
      <c r="X74" s="37">
        <v>5786</v>
      </c>
      <c r="Y74" s="31">
        <f>IF(X74=0,0,X74/X40)</f>
        <v>1.832613295156529E-2</v>
      </c>
      <c r="Z74" s="37">
        <v>5666</v>
      </c>
      <c r="AA74" s="31">
        <f>IF(Z74=0,0,Z74/Z40)</f>
        <v>1.5020372672783328E-2</v>
      </c>
      <c r="AB74" s="37">
        <v>4912</v>
      </c>
      <c r="AC74" s="31">
        <f>IF(AB74=0,0,AB74/AB40)</f>
        <v>1.1610948140759109E-2</v>
      </c>
      <c r="AD74" s="37">
        <v>3636</v>
      </c>
      <c r="AE74" s="31">
        <f>IF(AD74=0,0,AD74/AD40)</f>
        <v>1.0275830884015374E-2</v>
      </c>
      <c r="AF74" s="37">
        <v>5176</v>
      </c>
      <c r="AG74" s="31">
        <f>IF(AF74=0,0,AF74/AF40)</f>
        <v>1.4143235784353909E-2</v>
      </c>
      <c r="AH74" s="37">
        <v>5909</v>
      </c>
      <c r="AI74" s="31">
        <f>IF(AH74=0,0,AH74/AH40)</f>
        <v>1.5102527992966295E-2</v>
      </c>
      <c r="AJ74" s="37">
        <v>7923</v>
      </c>
      <c r="AK74" s="31">
        <f t="shared" si="92"/>
        <v>1.3489562317078777E-2</v>
      </c>
      <c r="AL74" s="37">
        <v>8729</v>
      </c>
      <c r="AM74" s="31">
        <f t="shared" si="93"/>
        <v>1.3668620892680422E-2</v>
      </c>
      <c r="AN74" s="37">
        <v>3273</v>
      </c>
      <c r="AO74" s="31">
        <f t="shared" si="94"/>
        <v>5.5086635642214573E-3</v>
      </c>
      <c r="AP74" s="37">
        <v>353</v>
      </c>
      <c r="AQ74" s="31">
        <f t="shared" si="95"/>
        <v>5.5896352644230012E-4</v>
      </c>
      <c r="AR74" s="37">
        <v>-1709</v>
      </c>
      <c r="AS74" s="31">
        <f t="shared" si="96"/>
        <v>-2.3795765773919337E-3</v>
      </c>
      <c r="AT74" s="37">
        <v>-677</v>
      </c>
      <c r="AU74" s="31">
        <f t="shared" si="97"/>
        <v>-9.0710422051341834E-4</v>
      </c>
      <c r="AV74" s="37">
        <v>-1638</v>
      </c>
      <c r="AW74" s="31">
        <f t="shared" si="98"/>
        <v>-2.2181776817199409E-3</v>
      </c>
      <c r="AX74" s="37">
        <v>533</v>
      </c>
      <c r="AY74" s="31">
        <f t="shared" si="99"/>
        <v>6.6618254901691209E-4</v>
      </c>
      <c r="AZ74" s="37">
        <v>3433</v>
      </c>
      <c r="BA74" s="31">
        <f t="shared" si="100"/>
        <v>2.8453239467204181E-3</v>
      </c>
      <c r="BB74" s="37">
        <v>-377</v>
      </c>
      <c r="BC74" s="31">
        <f t="shared" si="101"/>
        <v>-2.993824145787324E-4</v>
      </c>
      <c r="BD74" s="37">
        <v>1556</v>
      </c>
      <c r="BE74" s="31">
        <f t="shared" si="102"/>
        <v>1.2221539756920171E-3</v>
      </c>
      <c r="BF74" s="37">
        <v>34562</v>
      </c>
      <c r="BG74" s="17">
        <f>IF(BF74=0,0,BF74/BF40)</f>
        <v>2.4957305691250646E-2</v>
      </c>
      <c r="BH74" s="37">
        <v>-2753</v>
      </c>
      <c r="BI74" s="17">
        <f>IF(BH74=0,0,BH74/BH40)</f>
        <v>-1.1908758063176544E-3</v>
      </c>
      <c r="BJ74" s="37">
        <v>-4294</v>
      </c>
      <c r="BK74" s="17">
        <f>IF(BJ74=0,0,BJ74/BJ40)</f>
        <v>-1.8223748931572243E-3</v>
      </c>
      <c r="BL74" s="37">
        <v>-5452</v>
      </c>
      <c r="BM74" s="17">
        <f>IF(BL74=0,0,BL74/BL40)</f>
        <v>-2.3795754561544017E-3</v>
      </c>
      <c r="BN74" s="37">
        <v>-14945</v>
      </c>
      <c r="BO74" s="17">
        <f>IF(BN74=0,0,BN74/BN40)</f>
        <v>-6.6938961252441627E-3</v>
      </c>
      <c r="BP74" s="37">
        <v>-15067</v>
      </c>
      <c r="BQ74" s="17">
        <f>IF(BP74=0,0,BP74/BP40)</f>
        <v>-6.4139266538305829E-3</v>
      </c>
      <c r="BR74" s="37">
        <v>-15942</v>
      </c>
      <c r="BS74" s="213">
        <f t="shared" si="23"/>
        <v>-6.5320324446403897E-3</v>
      </c>
      <c r="BT74" s="37">
        <v>-17356</v>
      </c>
      <c r="BU74" s="213">
        <v>-6.9450446730114825E-3</v>
      </c>
      <c r="BV74" s="37">
        <v>-20587</v>
      </c>
      <c r="BW74" s="213">
        <v>-8.2164051122347297E-3</v>
      </c>
    </row>
    <row r="75" spans="1:75" ht="14.5">
      <c r="A75" s="189" t="s">
        <v>90</v>
      </c>
      <c r="B75" s="28">
        <v>7877.3642372772092</v>
      </c>
      <c r="C75" s="31">
        <f>IF(B75=0,0,B75/B40)</f>
        <v>3.2579836810517036E-2</v>
      </c>
      <c r="D75" s="28">
        <v>8687.0503800000006</v>
      </c>
      <c r="E75" s="31">
        <f>IF(D75=0,0,D75/D40)</f>
        <v>3.5384113990813489E-2</v>
      </c>
      <c r="F75" s="28">
        <v>9474.8574588951287</v>
      </c>
      <c r="G75" s="31">
        <f>IF(F75=0,0,F75/F40)</f>
        <v>3.6019093257630773E-2</v>
      </c>
      <c r="H75" s="28">
        <v>9109</v>
      </c>
      <c r="I75" s="31">
        <f>IF(H75=0,0,H75/H40)</f>
        <v>3.5568970768545927E-2</v>
      </c>
      <c r="J75" s="28">
        <v>0</v>
      </c>
      <c r="K75" s="31">
        <f>IF(J75=0,0,J75/J40)</f>
        <v>0</v>
      </c>
      <c r="L75" s="28">
        <v>0</v>
      </c>
      <c r="M75" s="31">
        <f>IF(L75=0,0,L75/L40)</f>
        <v>0</v>
      </c>
      <c r="N75" s="28">
        <v>0</v>
      </c>
      <c r="O75" s="31">
        <f>IF(N75=0,0,N75/N40)</f>
        <v>0</v>
      </c>
      <c r="P75" s="28">
        <v>0</v>
      </c>
      <c r="Q75" s="31">
        <f>IF(P75=0,0,P75/P40)</f>
        <v>0</v>
      </c>
      <c r="R75" s="28">
        <v>0</v>
      </c>
      <c r="S75" s="31">
        <f>IF(R75=0,0,R75/R40)</f>
        <v>0</v>
      </c>
      <c r="T75" s="28">
        <v>0</v>
      </c>
      <c r="U75" s="31">
        <f>IF(T75=0,0,T75/T40)</f>
        <v>0</v>
      </c>
      <c r="V75" s="28">
        <v>0</v>
      </c>
      <c r="W75" s="31">
        <f>IF(V75=0,0,V75/V40)</f>
        <v>0</v>
      </c>
      <c r="X75" s="28">
        <v>0</v>
      </c>
      <c r="Y75" s="31">
        <f>IF(X75=0,0,X75/X40)</f>
        <v>0</v>
      </c>
      <c r="Z75" s="28">
        <v>0</v>
      </c>
      <c r="AA75" s="31">
        <f>IF(Z75=0,0,Z75/Z40)</f>
        <v>0</v>
      </c>
      <c r="AB75" s="28">
        <v>0</v>
      </c>
      <c r="AC75" s="31">
        <f>IF(AB75=0,0,AB75/AB40)</f>
        <v>0</v>
      </c>
      <c r="AD75" s="28">
        <v>0</v>
      </c>
      <c r="AE75" s="31">
        <f>IF(AD75=0,0,AD75/AD40)</f>
        <v>0</v>
      </c>
      <c r="AF75" s="28">
        <v>0</v>
      </c>
      <c r="AG75" s="31">
        <f>IF(AF75=0,0,AF75/AF40)</f>
        <v>0</v>
      </c>
      <c r="AH75" s="28">
        <v>0</v>
      </c>
      <c r="AI75" s="31">
        <f>IF(AH75=0,0,AH75/AH40)</f>
        <v>0</v>
      </c>
      <c r="AJ75" s="28">
        <v>0</v>
      </c>
      <c r="AK75" s="31">
        <f t="shared" si="92"/>
        <v>0</v>
      </c>
      <c r="AL75" s="28">
        <v>0</v>
      </c>
      <c r="AM75" s="31">
        <f t="shared" si="93"/>
        <v>0</v>
      </c>
      <c r="AN75" s="28">
        <v>0</v>
      </c>
      <c r="AO75" s="31">
        <f t="shared" si="94"/>
        <v>0</v>
      </c>
      <c r="AP75" s="28">
        <v>0</v>
      </c>
      <c r="AQ75" s="31">
        <f t="shared" si="95"/>
        <v>0</v>
      </c>
      <c r="AR75" s="28">
        <v>0</v>
      </c>
      <c r="AS75" s="31">
        <f t="shared" si="96"/>
        <v>0</v>
      </c>
      <c r="AT75" s="28">
        <v>0</v>
      </c>
      <c r="AU75" s="31">
        <f t="shared" si="97"/>
        <v>0</v>
      </c>
      <c r="AV75" s="28">
        <v>0</v>
      </c>
      <c r="AW75" s="31">
        <f t="shared" si="98"/>
        <v>0</v>
      </c>
      <c r="AX75" s="28">
        <v>0</v>
      </c>
      <c r="AY75" s="31">
        <f t="shared" si="99"/>
        <v>0</v>
      </c>
      <c r="AZ75" s="28">
        <v>0</v>
      </c>
      <c r="BA75" s="31">
        <f t="shared" si="100"/>
        <v>0</v>
      </c>
      <c r="BB75" s="28">
        <v>0</v>
      </c>
      <c r="BC75" s="31">
        <f t="shared" si="101"/>
        <v>0</v>
      </c>
      <c r="BD75" s="28">
        <v>0</v>
      </c>
      <c r="BE75" s="31">
        <f t="shared" si="102"/>
        <v>0</v>
      </c>
      <c r="BF75" s="28">
        <v>0</v>
      </c>
      <c r="BG75" s="17">
        <f>IF(BF75=0,0,BF75/BF40)</f>
        <v>0</v>
      </c>
      <c r="BH75" s="28">
        <v>0</v>
      </c>
      <c r="BI75" s="17">
        <f>IF(BH75=0,0,BH75/BH40)</f>
        <v>0</v>
      </c>
      <c r="BJ75" s="28">
        <v>0</v>
      </c>
      <c r="BK75" s="17">
        <f>IF(BJ75=0,0,BJ75/BJ40)</f>
        <v>0</v>
      </c>
      <c r="BL75" s="37">
        <v>-1404</v>
      </c>
      <c r="BM75" s="17">
        <f>IF(BL75=0,0,BL75/BL40)</f>
        <v>-6.1278869046969559E-4</v>
      </c>
      <c r="BN75" s="37">
        <v>-1717</v>
      </c>
      <c r="BO75" s="17">
        <f>IF(BN75=0,0,BN75/BN40)</f>
        <v>-7.6904781847067429E-4</v>
      </c>
      <c r="BP75" s="37">
        <v>-1266</v>
      </c>
      <c r="BQ75" s="17">
        <f>IF(BP75=0,0,BP75/BP40)</f>
        <v>-5.3892819697016787E-4</v>
      </c>
      <c r="BR75" s="37">
        <v>-1894</v>
      </c>
      <c r="BS75" s="213">
        <f t="shared" si="23"/>
        <v>-7.7604249467751218E-4</v>
      </c>
      <c r="BT75" s="37">
        <v>-4222</v>
      </c>
      <c r="BU75" s="213">
        <v>-1.6894433400238811E-3</v>
      </c>
      <c r="BV75" s="37">
        <v>-4567</v>
      </c>
      <c r="BW75" s="213">
        <v>-1.8227192960400256E-3</v>
      </c>
    </row>
    <row r="76" spans="1:75" ht="13.5" thickBot="1">
      <c r="A76" s="43" t="s">
        <v>83</v>
      </c>
      <c r="B76" s="43">
        <f>SUM(B75,B68)</f>
        <v>73276.856497277215</v>
      </c>
      <c r="C76" s="44">
        <f>IF(B76=0,0,B76/B$78)</f>
        <v>0.30306431882019302</v>
      </c>
      <c r="D76" s="43">
        <f>SUM(D75,D68)</f>
        <v>76680.503130000012</v>
      </c>
      <c r="E76" s="44">
        <f>IF(D76=0,0,D76/D$78)</f>
        <v>0.31233520526962238</v>
      </c>
      <c r="F76" s="43">
        <f>SUM(F75,F68)</f>
        <v>85497.076718895143</v>
      </c>
      <c r="G76" s="44">
        <f>IF(F76=0,0,F76/F$78)</f>
        <v>0.32502095075864107</v>
      </c>
      <c r="H76" s="43">
        <f>SUM(H75,H68)</f>
        <v>78719</v>
      </c>
      <c r="I76" s="44">
        <f>IF(H76=0,0,H76/H$78)</f>
        <v>0.30738322647152999</v>
      </c>
      <c r="J76" s="43">
        <f>SUM(J75,J68)</f>
        <v>64676.150319599998</v>
      </c>
      <c r="K76" s="44">
        <f>IF(J76=0,0,J76/J$78)</f>
        <v>0.23377123605519098</v>
      </c>
      <c r="L76" s="43">
        <f>SUM(L75,L68)</f>
        <v>74300.243969999996</v>
      </c>
      <c r="M76" s="44">
        <f>IF(L76=0,0,L76/L$78)</f>
        <v>0.25812173434949248</v>
      </c>
      <c r="N76" s="43">
        <f>SUM(N75,N68)</f>
        <v>79263.357650000005</v>
      </c>
      <c r="O76" s="44">
        <f>IF(N76=0,0,N76/N$78)</f>
        <v>0.27207606772295079</v>
      </c>
      <c r="P76" s="43">
        <f>SUM(P75,P68)</f>
        <v>79188</v>
      </c>
      <c r="Q76" s="44">
        <f>IF(P76=0,0,P76/P$78)</f>
        <v>0.26563794636118149</v>
      </c>
      <c r="R76" s="43">
        <f>SUM(R75,R68)</f>
        <v>84617</v>
      </c>
      <c r="S76" s="44">
        <f>IF(R76=0,0,R76/R$78)</f>
        <v>0.27247200960866585</v>
      </c>
      <c r="T76" s="43">
        <f>SUM(T75,T68)</f>
        <v>90548</v>
      </c>
      <c r="U76" s="44">
        <f>IF(T76=0,0,T76/T$78)</f>
        <v>0.29030448178463453</v>
      </c>
      <c r="V76" s="43">
        <f>SUM(V75,V68)</f>
        <v>104763</v>
      </c>
      <c r="W76" s="44">
        <f>IF(V76=0,0,V76/V$78)</f>
        <v>0.31093217622546981</v>
      </c>
      <c r="X76" s="43">
        <f>SUM(X75,X68)</f>
        <v>97487</v>
      </c>
      <c r="Y76" s="44">
        <f>IF(X76=0,0,X76/X$78)</f>
        <v>0.30877285223803069</v>
      </c>
      <c r="Z76" s="43">
        <f>SUM(Z75,Z68)</f>
        <v>113235</v>
      </c>
      <c r="AA76" s="44">
        <f>IF(Z76=0,0,Z76/Z$78)</f>
        <v>0.30018212135591604</v>
      </c>
      <c r="AB76" s="43">
        <f>SUM(AB75,AB68)</f>
        <v>157303</v>
      </c>
      <c r="AC76" s="44">
        <f>IF(AB76=0,0,AB76/AB$78)</f>
        <v>0.37183163179678952</v>
      </c>
      <c r="AD76" s="43">
        <f>SUM(AD75,AD68)</f>
        <v>150105</v>
      </c>
      <c r="AE76" s="44">
        <f>IF(AD76=0,0,AD76/AD$78)</f>
        <v>0.42421716029843998</v>
      </c>
      <c r="AF76" s="43">
        <f>SUM(AF75,AF68)</f>
        <v>138336</v>
      </c>
      <c r="AG76" s="44">
        <f>IF(AF76=0,0,AF76/AF$78)</f>
        <v>0.37799819657348965</v>
      </c>
      <c r="AH76" s="43">
        <f>SUM(AH75,AH68)</f>
        <v>159850</v>
      </c>
      <c r="AI76" s="44">
        <f>IF(AH76=0,0,AH76/AH$78)</f>
        <v>0.40855290229745511</v>
      </c>
      <c r="AJ76" s="43">
        <f>SUM(AJ75,AJ68)</f>
        <v>174686</v>
      </c>
      <c r="AK76" s="44">
        <f t="shared" si="92"/>
        <v>0.29741735238182798</v>
      </c>
      <c r="AL76" s="43">
        <f>SUM(AL75,AL68)</f>
        <v>192905</v>
      </c>
      <c r="AM76" s="44">
        <f t="shared" si="93"/>
        <v>0.30206728299948638</v>
      </c>
      <c r="AN76" s="43">
        <f>SUM(AN75,AN68)</f>
        <v>223334</v>
      </c>
      <c r="AO76" s="44">
        <f t="shared" si="94"/>
        <v>0.37588508049246411</v>
      </c>
      <c r="AP76" s="43">
        <f>SUM(AP75,AP68)</f>
        <v>245780</v>
      </c>
      <c r="AQ76" s="44">
        <f t="shared" si="95"/>
        <v>0.3891842932832536</v>
      </c>
      <c r="AR76" s="43">
        <f>SUM(AR75,AR68)</f>
        <v>283855</v>
      </c>
      <c r="AS76" s="44">
        <f t="shared" si="96"/>
        <v>0.39523388494768136</v>
      </c>
      <c r="AT76" s="43">
        <f>SUM(AT75,AT68)</f>
        <v>244789</v>
      </c>
      <c r="AU76" s="44">
        <f t="shared" si="97"/>
        <v>0.32798985972711842</v>
      </c>
      <c r="AV76" s="43">
        <f>SUM(AV75,AV68)</f>
        <v>265756</v>
      </c>
      <c r="AW76" s="44">
        <f t="shared" si="98"/>
        <v>0.35988646397018598</v>
      </c>
      <c r="AX76" s="43">
        <f>SUM(AX75,AX68)</f>
        <v>296269</v>
      </c>
      <c r="AY76" s="44">
        <f t="shared" si="99"/>
        <v>0.37029875725082834</v>
      </c>
      <c r="AZ76" s="43">
        <f>SUM(AZ75,AZ68)</f>
        <v>229159</v>
      </c>
      <c r="BA76" s="44">
        <f t="shared" si="100"/>
        <v>0.18993055354107319</v>
      </c>
      <c r="BB76" s="43">
        <f>SUM(BB75,BB68)</f>
        <v>301152</v>
      </c>
      <c r="BC76" s="44">
        <f t="shared" si="101"/>
        <v>0.2391501668838579</v>
      </c>
      <c r="BD76" s="43">
        <f>SUM(BD75,BD68)</f>
        <v>221393</v>
      </c>
      <c r="BE76" s="44">
        <f t="shared" si="102"/>
        <v>0.17389224623417915</v>
      </c>
      <c r="BF76" s="43">
        <f>SUM(BF75,BF68)</f>
        <v>306307</v>
      </c>
      <c r="BG76" s="179">
        <f t="shared" si="109"/>
        <v>0.21444033262344914</v>
      </c>
      <c r="BH76" s="43">
        <f>SUM(BH75,BH68)</f>
        <v>1554542</v>
      </c>
      <c r="BI76" s="179">
        <f t="shared" si="109"/>
        <v>0.67159023258988781</v>
      </c>
      <c r="BJ76" s="43">
        <f>SUM(BJ75,BJ68)</f>
        <v>1651173</v>
      </c>
      <c r="BK76" s="179">
        <f t="shared" ref="BK76" si="110">IF(BJ76=0,0,BJ76/BJ$78)</f>
        <v>0.69591962401518304</v>
      </c>
      <c r="BL76" s="43">
        <f>SUM(BL75,BL68)</f>
        <v>1634885</v>
      </c>
      <c r="BM76" s="179">
        <f t="shared" ref="BM76" si="111">IF(BL76=0,0,BL76/BL$78)</f>
        <v>0.70225601115441394</v>
      </c>
      <c r="BN76" s="43">
        <f>BN75+BN68</f>
        <v>1661584</v>
      </c>
      <c r="BO76" s="179">
        <f>IF(BN76=0,0,BN76/BN$78)</f>
        <v>0.72331593225769375</v>
      </c>
      <c r="BP76" s="43">
        <v>1719677</v>
      </c>
      <c r="BQ76" s="179">
        <f>IF(BP76=0,0,BP76/BP$78)</f>
        <v>0.72136341480398303</v>
      </c>
      <c r="BR76" s="43">
        <f>BR75+BR68</f>
        <v>1757966</v>
      </c>
      <c r="BS76" s="214">
        <f t="shared" si="23"/>
        <v>0.72030428732748009</v>
      </c>
      <c r="BT76" s="43">
        <v>1817934</v>
      </c>
      <c r="BU76" s="214">
        <v>0.72745061319350413</v>
      </c>
      <c r="BV76" s="43">
        <v>1833769</v>
      </c>
      <c r="BW76" s="214">
        <v>0.73186909147799906</v>
      </c>
    </row>
    <row r="77" spans="1:7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</row>
    <row r="78" spans="1:75" ht="13.5" thickBot="1">
      <c r="A78" s="48" t="s">
        <v>84</v>
      </c>
      <c r="B78" s="49">
        <f>SUM(B76,B62,B52)</f>
        <v>241786.48539867246</v>
      </c>
      <c r="C78" s="108">
        <f>IF(B78=0,0,B78/B78)</f>
        <v>1</v>
      </c>
      <c r="D78" s="49">
        <f>SUM(D76,D62,D52)</f>
        <v>245507.07648792205</v>
      </c>
      <c r="E78" s="108">
        <f>IF(D78=0,0,D78/D78)</f>
        <v>1</v>
      </c>
      <c r="F78" s="49">
        <f>SUM(F76,F62,F52)</f>
        <v>263050.97108150681</v>
      </c>
      <c r="G78" s="108">
        <f>IF(F78=0,0,F78/F78)</f>
        <v>1</v>
      </c>
      <c r="H78" s="49">
        <f>SUM(H76,H62,H52)</f>
        <v>256094</v>
      </c>
      <c r="I78" s="108">
        <f>IF(H78=0,0,H78/H78)</f>
        <v>1</v>
      </c>
      <c r="J78" s="49">
        <f>SUM(J76,J62,J52)</f>
        <v>276664.27833889122</v>
      </c>
      <c r="K78" s="108">
        <f>IF(J78=0,0,J78/J78)</f>
        <v>1</v>
      </c>
      <c r="L78" s="49">
        <f>SUM(L76,L62,L52)</f>
        <v>287849.62319135328</v>
      </c>
      <c r="M78" s="108">
        <f>IF(L78=0,0,L78/L78)</f>
        <v>1</v>
      </c>
      <c r="N78" s="49">
        <f>SUM(N76,N62,N52)</f>
        <v>291327.93013868527</v>
      </c>
      <c r="O78" s="108">
        <f>IF(N78=0,0,N78/N78)</f>
        <v>1</v>
      </c>
      <c r="P78" s="49">
        <f>SUM(P76,P62,P52)</f>
        <v>298105</v>
      </c>
      <c r="Q78" s="108">
        <f>IF(P78=0,0,P78/P78)</f>
        <v>1</v>
      </c>
      <c r="R78" s="49">
        <f>SUM(R76,R62,R52)</f>
        <v>310553</v>
      </c>
      <c r="S78" s="108">
        <f>IF(R78=0,0,R78/R78)</f>
        <v>1</v>
      </c>
      <c r="T78" s="49">
        <f>SUM(T76,T62,T52)</f>
        <v>311907</v>
      </c>
      <c r="U78" s="108">
        <f>IF(T78=0,0,T78/T78)</f>
        <v>1</v>
      </c>
      <c r="V78" s="49">
        <f>SUM(V76,V62,V52)</f>
        <v>336932</v>
      </c>
      <c r="W78" s="108">
        <f>IF(V78=0,0,V78/V78)</f>
        <v>1</v>
      </c>
      <c r="X78" s="49">
        <f>SUM(X76,X62,X52)</f>
        <v>315724</v>
      </c>
      <c r="Y78" s="108">
        <f>IF(X78=0,0,X78/X78)</f>
        <v>1</v>
      </c>
      <c r="Z78" s="49">
        <f>SUM(Z76,Z62,Z52)</f>
        <v>377221</v>
      </c>
      <c r="AA78" s="108">
        <f>IF(Z78=0,0,Z78/Z78)</f>
        <v>1</v>
      </c>
      <c r="AB78" s="49">
        <f>SUM(AB76,AB62,AB52)</f>
        <v>423049</v>
      </c>
      <c r="AC78" s="108">
        <f>IF(AB78=0,0,AB78/AB78)</f>
        <v>1</v>
      </c>
      <c r="AD78" s="49">
        <f>SUM(AD76,AD62,AD52)</f>
        <v>353840</v>
      </c>
      <c r="AE78" s="108">
        <f>IF(AD78=0,0,AD78/AD78)</f>
        <v>1</v>
      </c>
      <c r="AF78" s="49">
        <f>SUM(AF76,AF62,AF52)</f>
        <v>365970</v>
      </c>
      <c r="AG78" s="108">
        <f>IF(AF78=0,0,AF78/AF78)</f>
        <v>1</v>
      </c>
      <c r="AH78" s="49">
        <f>SUM(AH76,AH62,AH52)</f>
        <v>391259</v>
      </c>
      <c r="AI78" s="108">
        <f>IF(AH78=0,0,AH78/AH78)</f>
        <v>1</v>
      </c>
      <c r="AJ78" s="49">
        <f>SUM(AJ76,AJ62,AJ52)</f>
        <v>587343</v>
      </c>
      <c r="AK78" s="108">
        <f>IF(AJ78=0,0,AJ78/AJ78)</f>
        <v>1</v>
      </c>
      <c r="AL78" s="49">
        <f>SUM(AL76,AL62,AL52)</f>
        <v>638616</v>
      </c>
      <c r="AM78" s="108">
        <f>IF(AL78=0,0,AL78/AL78)</f>
        <v>1</v>
      </c>
      <c r="AN78" s="49">
        <f>SUM(AN76,AN62,AN52)</f>
        <v>594155</v>
      </c>
      <c r="AO78" s="108">
        <f>IF(AN78=0,0,AN78/AN78)</f>
        <v>1</v>
      </c>
      <c r="AP78" s="49">
        <f>SUM(AP76,AP62,AP52)</f>
        <v>631526</v>
      </c>
      <c r="AQ78" s="108">
        <f>IF(AP78=0,0,AP78/AP78)</f>
        <v>1</v>
      </c>
      <c r="AR78" s="49">
        <f>SUM(AR76,AR62,AR52)</f>
        <v>718195</v>
      </c>
      <c r="AS78" s="108">
        <f>IF(AR78=0,0,AR78/AR78)</f>
        <v>1</v>
      </c>
      <c r="AT78" s="49">
        <f>SUM(AT76,AT62,AT52)</f>
        <v>746331</v>
      </c>
      <c r="AU78" s="108">
        <f>IF(AT78=0,0,AT78/AT78)</f>
        <v>1</v>
      </c>
      <c r="AV78" s="49">
        <f>SUM(AV76,AV62,AV52)</f>
        <v>738444</v>
      </c>
      <c r="AW78" s="108">
        <f>IF(AV78=0,0,AV78/AV78)</f>
        <v>1</v>
      </c>
      <c r="AX78" s="49">
        <f>SUM(AX76,AX62,AX52)</f>
        <v>800081</v>
      </c>
      <c r="AY78" s="108">
        <f>IF(AX78=0,0,AX78/AX78)</f>
        <v>1</v>
      </c>
      <c r="AZ78" s="49">
        <f>SUM(AZ76,AZ62,AZ52)</f>
        <v>1206541</v>
      </c>
      <c r="BA78" s="108">
        <f>IF(AZ78=0,0,AZ78/AZ78)</f>
        <v>1</v>
      </c>
      <c r="BB78" s="49">
        <f>SUM(BB76,BB62,BB52)</f>
        <v>1259259</v>
      </c>
      <c r="BC78" s="108">
        <f>IF(BB78=0,0,BB78/BB78)</f>
        <v>1</v>
      </c>
      <c r="BD78" s="49">
        <f>SUM(BD76,BD62,BD52)</f>
        <v>1273162</v>
      </c>
      <c r="BE78" s="108">
        <f>IF(BD78=0,0,BD78/BD78)</f>
        <v>1</v>
      </c>
      <c r="BF78" s="49">
        <f>SUM(BF76,BF62,BF52)</f>
        <v>1428402</v>
      </c>
      <c r="BG78" s="108">
        <f>IF(BF78=0,0,BF78/BF78)</f>
        <v>1</v>
      </c>
      <c r="BH78" s="49">
        <f>SUM(BH76,BH62,BH52)</f>
        <v>2314718</v>
      </c>
      <c r="BI78" s="108">
        <f>IF(BH78=0,0,BH78/BH78)</f>
        <v>1</v>
      </c>
      <c r="BJ78" s="49">
        <f>SUM(BJ76,BJ62,BJ52)</f>
        <v>2372649</v>
      </c>
      <c r="BK78" s="108">
        <f>IF(BJ78=0,0,BJ78/BJ78)</f>
        <v>1</v>
      </c>
      <c r="BL78" s="49">
        <f>SUM(BL76,BL62,BL52)</f>
        <v>2328047</v>
      </c>
      <c r="BM78" s="108">
        <f>IF(BL78=0,0,BL78/BL78)</f>
        <v>1</v>
      </c>
      <c r="BN78" s="49">
        <f>SUM(BN76,BN62,BN52)</f>
        <v>2297176</v>
      </c>
      <c r="BO78" s="108">
        <f>IF(BN78=0,0,BN78/BN78)</f>
        <v>1</v>
      </c>
      <c r="BP78" s="49">
        <v>2383926</v>
      </c>
      <c r="BQ78" s="108">
        <f>IF(BP78=0,0,BP78/BP78)</f>
        <v>1</v>
      </c>
      <c r="BR78" s="49">
        <f>SUM(BR76,BR62,BR52)</f>
        <v>2440588</v>
      </c>
      <c r="BS78" s="218">
        <f t="shared" si="23"/>
        <v>1</v>
      </c>
      <c r="BT78" s="49">
        <v>2499048</v>
      </c>
      <c r="BU78" s="218">
        <v>1</v>
      </c>
      <c r="BV78" s="49">
        <v>2505597</v>
      </c>
      <c r="BW78" s="218">
        <v>1</v>
      </c>
    </row>
    <row r="79" spans="1:75" ht="13.5" thickTop="1"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R79" s="109"/>
      <c r="AT79" s="109"/>
      <c r="AV79" s="109"/>
      <c r="AX79" s="109"/>
      <c r="AZ79" s="109"/>
      <c r="BB79" s="109"/>
      <c r="BD79" s="109"/>
      <c r="BN79" s="7"/>
      <c r="BO79" s="7"/>
      <c r="BP79" s="7"/>
      <c r="BQ79" s="7"/>
    </row>
    <row r="80" spans="1:75">
      <c r="BD80" s="10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ignoredErrors>
    <ignoredError sqref="BF9:BF12 AX9:BC21 BG52:BG57 AX71:BC72 BF76:BF87 AX61:BC67 BF52:BF55 BF34:BF42 BF29 BF18:BF21 BI36 BG61:BG67 BH9:BH21 BG71:BG78 BH71:BH79 BI66:BI68 BI54 BH60:BH67 BI9 AX23:BC30 BG9:BG30 AX32:BC47 BG32:BH47 BH52:BH58 AX52:BC58 BF62:BF67 AX49:BC50 BG49:BH50 BG69:BH69 AX69:BC69 AX60:BA60 BC60 AX74:BC78 AX73:BA73 BC73" formula="1"/>
    <ignoredError sqref="AX68:BC68 AX22:BC22 BF22 BH68 BG68 BF68 BH22:BH30 BI29 BI22" formula="1" formulaRange="1"/>
    <ignoredError sqref="BI23:BI28 BI3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FE52-EED5-4AF2-8C87-49299E7A216A}">
  <sheetPr>
    <tabColor rgb="FF00B0F0"/>
    <pageSetUpPr fitToPage="1"/>
  </sheetPr>
  <dimension ref="A1:DF53"/>
  <sheetViews>
    <sheetView showGridLines="0" zoomScale="85" zoomScaleNormal="85" workbookViewId="0">
      <pane xSplit="1" ySplit="6" topLeftCell="CP7" activePane="bottomRight" state="frozenSplit"/>
      <selection pane="topRight"/>
      <selection pane="bottomLeft"/>
      <selection pane="bottomRight" activeCell="DG8" sqref="DG8"/>
    </sheetView>
  </sheetViews>
  <sheetFormatPr defaultColWidth="9.1796875" defaultRowHeight="13"/>
  <cols>
    <col min="1" max="1" width="42.453125" style="53" bestFit="1" customWidth="1"/>
    <col min="2" max="2" width="9" style="73" customWidth="1"/>
    <col min="3" max="3" width="8.1796875" style="128" customWidth="1"/>
    <col min="4" max="4" width="9" style="73" customWidth="1"/>
    <col min="5" max="5" width="8.1796875" style="128" customWidth="1"/>
    <col min="6" max="6" width="9" style="73" customWidth="1"/>
    <col min="7" max="7" width="8.1796875" style="128" customWidth="1"/>
    <col min="8" max="8" width="9" style="73" customWidth="1"/>
    <col min="9" max="9" width="8.1796875" style="128" customWidth="1"/>
    <col min="10" max="10" width="10.1796875" style="73" customWidth="1"/>
    <col min="11" max="11" width="8.1796875" style="128" customWidth="1"/>
    <col min="12" max="12" width="2.453125" style="174" customWidth="1"/>
    <col min="13" max="13" width="9" style="73" customWidth="1"/>
    <col min="14" max="14" width="8.1796875" style="128" customWidth="1"/>
    <col min="15" max="15" width="9.453125" style="73" customWidth="1"/>
    <col min="16" max="16" width="8.1796875" style="128" customWidth="1"/>
    <col min="17" max="17" width="9.453125" style="73" customWidth="1"/>
    <col min="18" max="18" width="8.1796875" style="128" customWidth="1"/>
    <col min="19" max="19" width="9" style="73" customWidth="1"/>
    <col min="20" max="20" width="8.1796875" style="128" customWidth="1"/>
    <col min="21" max="21" width="10.1796875" style="73" customWidth="1"/>
    <col min="22" max="22" width="8.1796875" style="128" customWidth="1"/>
    <col min="23" max="23" width="8.453125" style="128" customWidth="1"/>
    <col min="24" max="24" width="2.453125" style="174" customWidth="1"/>
    <col min="25" max="25" width="9" style="73" customWidth="1"/>
    <col min="26" max="26" width="8.1796875" style="128" customWidth="1"/>
    <col min="27" max="27" width="9.453125" style="73" customWidth="1"/>
    <col min="28" max="28" width="8.1796875" style="128" customWidth="1"/>
    <col min="29" max="29" width="9.453125" style="73" customWidth="1"/>
    <col min="30" max="30" width="8.1796875" style="128" customWidth="1"/>
    <col min="31" max="31" width="9.453125" style="73" customWidth="1"/>
    <col min="32" max="32" width="8.1796875" style="128" customWidth="1"/>
    <col min="33" max="33" width="10.1796875" style="73" customWidth="1"/>
    <col min="34" max="35" width="8.1796875" style="128" customWidth="1"/>
    <col min="36" max="36" width="2.453125" style="174" customWidth="1"/>
    <col min="37" max="37" width="9.453125" style="73" customWidth="1"/>
    <col min="38" max="38" width="8.1796875" style="128" customWidth="1"/>
    <col min="39" max="39" width="9.453125" style="73" customWidth="1"/>
    <col min="40" max="40" width="8.1796875" style="128" customWidth="1"/>
    <col min="41" max="41" width="9.453125" style="73" customWidth="1"/>
    <col min="42" max="42" width="8.1796875" style="128" customWidth="1"/>
    <col min="43" max="43" width="9.453125" style="73" customWidth="1"/>
    <col min="44" max="44" width="8.1796875" style="128" customWidth="1"/>
    <col min="45" max="45" width="10.1796875" style="73" customWidth="1"/>
    <col min="46" max="46" width="8.1796875" style="128" customWidth="1"/>
    <col min="47" max="47" width="9.453125" style="128" customWidth="1"/>
    <col min="48" max="48" width="2.453125" style="174" customWidth="1"/>
    <col min="49" max="49" width="9.453125" style="73" customWidth="1"/>
    <col min="50" max="50" width="8.1796875" style="128" customWidth="1"/>
    <col min="51" max="51" width="9.453125" style="73" customWidth="1"/>
    <col min="52" max="52" width="8.1796875" style="128" customWidth="1"/>
    <col min="53" max="53" width="9.453125" style="73" customWidth="1"/>
    <col min="54" max="54" width="8.1796875" style="128" customWidth="1"/>
    <col min="55" max="55" width="9.453125" style="73" customWidth="1"/>
    <col min="56" max="56" width="8.1796875" style="128" customWidth="1"/>
    <col min="57" max="57" width="10.1796875" style="73" customWidth="1"/>
    <col min="58" max="58" width="8.1796875" style="128" customWidth="1"/>
    <col min="59" max="59" width="8.453125" style="128" customWidth="1"/>
    <col min="60" max="60" width="2.453125" style="174" customWidth="1"/>
    <col min="61" max="61" width="9.453125" style="73" customWidth="1"/>
    <col min="62" max="62" width="8.1796875" style="128" customWidth="1"/>
    <col min="63" max="63" width="9.453125" style="73" customWidth="1"/>
    <col min="64" max="64" width="8.1796875" style="128" customWidth="1"/>
    <col min="65" max="65" width="9.453125" style="73" customWidth="1"/>
    <col min="66" max="66" width="8.1796875" style="128" customWidth="1"/>
    <col min="67" max="67" width="9.54296875" style="73" customWidth="1"/>
    <col min="68" max="68" width="7.54296875" style="128" customWidth="1"/>
    <col min="69" max="69" width="10.54296875" style="73" customWidth="1"/>
    <col min="70" max="70" width="7.54296875" style="128" customWidth="1"/>
    <col min="71" max="71" width="8.453125" style="128" customWidth="1"/>
    <col min="72" max="72" width="2.453125" style="174" customWidth="1"/>
    <col min="73" max="73" width="9.453125" style="73" customWidth="1"/>
    <col min="74" max="74" width="8.1796875" style="128" customWidth="1"/>
    <col min="75" max="75" width="9.453125" style="73" customWidth="1"/>
    <col min="76" max="76" width="8.1796875" style="128" customWidth="1"/>
    <col min="77" max="77" width="9.453125" style="73" customWidth="1"/>
    <col min="78" max="78" width="8.1796875" style="128" customWidth="1"/>
    <col min="79" max="79" width="9.54296875" style="73" customWidth="1"/>
    <col min="80" max="80" width="7.54296875" style="128" customWidth="1"/>
    <col min="81" max="81" width="10.54296875" style="73" customWidth="1"/>
    <col min="82" max="82" width="7.54296875" style="128" customWidth="1"/>
    <col min="83" max="83" width="8.453125" style="128" customWidth="1"/>
    <col min="84" max="84" width="2.453125" style="73" customWidth="1"/>
    <col min="85" max="85" width="9.453125" style="73" customWidth="1"/>
    <col min="86" max="86" width="8.1796875" style="128" customWidth="1"/>
    <col min="87" max="87" width="9.453125" style="73" customWidth="1"/>
    <col min="88" max="88" width="8.1796875" style="128" customWidth="1"/>
    <col min="89" max="89" width="9.453125" style="73" customWidth="1"/>
    <col min="90" max="90" width="8.1796875" style="128" customWidth="1"/>
    <col min="91" max="91" width="9.54296875" style="73" customWidth="1"/>
    <col min="92" max="92" width="7.54296875" style="128" customWidth="1"/>
    <col min="93" max="93" width="10.54296875" style="73" customWidth="1"/>
    <col min="94" max="94" width="7.54296875" style="128" customWidth="1"/>
    <col min="95" max="95" width="8.453125" style="128" customWidth="1"/>
    <col min="96" max="96" width="0.81640625" style="73" customWidth="1" collapsed="1"/>
    <col min="97" max="97" width="9.453125" style="73" customWidth="1"/>
    <col min="98" max="98" width="8.1796875" style="128" customWidth="1"/>
    <col min="99" max="99" width="9.453125" style="73" customWidth="1"/>
    <col min="100" max="100" width="8.1796875" style="128" customWidth="1"/>
    <col min="101" max="104" width="9.1796875" style="53"/>
    <col min="105" max="105" width="10.54296875" style="73" customWidth="1"/>
    <col min="106" max="106" width="7.54296875" style="128" customWidth="1"/>
    <col min="107" max="107" width="8.453125" style="128" customWidth="1"/>
    <col min="108" max="108" width="0.90625" style="53" customWidth="1"/>
    <col min="109" max="109" width="9.453125" style="73" customWidth="1"/>
    <col min="110" max="110" width="8.1796875" style="128" customWidth="1"/>
    <col min="111" max="16384" width="9.1796875" style="53"/>
  </cols>
  <sheetData>
    <row r="1" spans="1:110" ht="15" customHeight="1">
      <c r="A1" s="52"/>
      <c r="B1" s="71"/>
      <c r="C1" s="71"/>
      <c r="D1" s="71"/>
      <c r="E1" s="71"/>
      <c r="F1" s="71"/>
      <c r="G1" s="71"/>
      <c r="H1" s="71"/>
      <c r="I1" s="71"/>
      <c r="J1" s="71"/>
      <c r="K1" s="71"/>
      <c r="L1" s="167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67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167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167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167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167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DA1" s="71"/>
      <c r="DB1" s="71"/>
      <c r="DC1" s="71"/>
      <c r="DE1" s="71"/>
      <c r="DF1" s="71"/>
    </row>
    <row r="2" spans="1:110" ht="12" customHeight="1">
      <c r="A2" s="52"/>
      <c r="B2" s="71"/>
      <c r="C2" s="71"/>
      <c r="D2" s="71"/>
      <c r="E2" s="71"/>
      <c r="F2" s="71"/>
      <c r="G2" s="71"/>
      <c r="H2" s="71"/>
      <c r="I2" s="71"/>
      <c r="J2" s="71"/>
      <c r="K2" s="71"/>
      <c r="L2" s="167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167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167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167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167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167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129"/>
      <c r="CS2" s="71"/>
      <c r="CT2" s="71"/>
      <c r="CU2" s="71"/>
      <c r="CV2" s="71"/>
      <c r="DA2" s="71"/>
      <c r="DB2" s="71"/>
      <c r="DC2" s="71"/>
      <c r="DE2" s="71"/>
      <c r="DF2" s="71"/>
    </row>
    <row r="3" spans="1:110">
      <c r="A3" s="55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8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68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68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68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68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68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1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1"/>
      <c r="CS3" s="130"/>
      <c r="CT3" s="130"/>
      <c r="CU3" s="130"/>
      <c r="CV3" s="130"/>
      <c r="DA3" s="130"/>
      <c r="DB3" s="130"/>
      <c r="DC3" s="130"/>
      <c r="DE3" s="130"/>
      <c r="DF3" s="130"/>
    </row>
    <row r="4" spans="1:110">
      <c r="A4" s="55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8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68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68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68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68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68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1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1"/>
      <c r="CS4" s="130"/>
      <c r="CT4" s="130"/>
      <c r="CU4" s="130"/>
      <c r="CV4" s="130"/>
      <c r="DA4" s="130"/>
      <c r="DB4" s="130"/>
      <c r="DC4" s="130"/>
      <c r="DE4" s="130"/>
      <c r="DF4" s="130"/>
    </row>
    <row r="5" spans="1:110">
      <c r="A5" s="55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68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68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68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68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68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68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1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1"/>
      <c r="CS5" s="130"/>
      <c r="CT5" s="130"/>
      <c r="CU5" s="130"/>
      <c r="CV5" s="130"/>
      <c r="DA5" s="130"/>
      <c r="DB5" s="130"/>
      <c r="DC5" s="130"/>
      <c r="DE5" s="130"/>
      <c r="DF5" s="130"/>
    </row>
    <row r="6" spans="1:110">
      <c r="A6" s="85" t="s">
        <v>92</v>
      </c>
      <c r="B6" s="32" t="s">
        <v>7</v>
      </c>
      <c r="C6" s="32" t="s">
        <v>91</v>
      </c>
      <c r="D6" s="32" t="s">
        <v>8</v>
      </c>
      <c r="E6" s="32" t="s">
        <v>91</v>
      </c>
      <c r="F6" s="32" t="s">
        <v>9</v>
      </c>
      <c r="G6" s="32" t="s">
        <v>91</v>
      </c>
      <c r="H6" s="32" t="s">
        <v>10</v>
      </c>
      <c r="I6" s="32" t="s">
        <v>91</v>
      </c>
      <c r="J6" s="32" t="s">
        <v>27</v>
      </c>
      <c r="K6" s="32" t="s">
        <v>91</v>
      </c>
      <c r="L6" s="169"/>
      <c r="M6" s="175" t="s">
        <v>11</v>
      </c>
      <c r="N6" s="32" t="s">
        <v>91</v>
      </c>
      <c r="O6" s="32" t="s">
        <v>12</v>
      </c>
      <c r="P6" s="32" t="s">
        <v>91</v>
      </c>
      <c r="Q6" s="32" t="s">
        <v>13</v>
      </c>
      <c r="R6" s="32" t="s">
        <v>91</v>
      </c>
      <c r="S6" s="32" t="s">
        <v>14</v>
      </c>
      <c r="T6" s="32" t="s">
        <v>91</v>
      </c>
      <c r="U6" s="32" t="s">
        <v>28</v>
      </c>
      <c r="V6" s="32" t="s">
        <v>91</v>
      </c>
      <c r="W6" s="32" t="s">
        <v>34</v>
      </c>
      <c r="X6" s="169"/>
      <c r="Y6" s="32" t="s">
        <v>15</v>
      </c>
      <c r="Z6" s="32" t="s">
        <v>91</v>
      </c>
      <c r="AA6" s="32" t="s">
        <v>16</v>
      </c>
      <c r="AB6" s="32" t="s">
        <v>91</v>
      </c>
      <c r="AC6" s="32" t="s">
        <v>17</v>
      </c>
      <c r="AD6" s="32" t="s">
        <v>91</v>
      </c>
      <c r="AE6" s="32" t="s">
        <v>18</v>
      </c>
      <c r="AF6" s="32" t="s">
        <v>91</v>
      </c>
      <c r="AG6" s="32" t="s">
        <v>29</v>
      </c>
      <c r="AH6" s="32" t="s">
        <v>91</v>
      </c>
      <c r="AI6" s="32" t="s">
        <v>34</v>
      </c>
      <c r="AJ6" s="169"/>
      <c r="AK6" s="32" t="s">
        <v>19</v>
      </c>
      <c r="AL6" s="32" t="s">
        <v>91</v>
      </c>
      <c r="AM6" s="32" t="s">
        <v>20</v>
      </c>
      <c r="AN6" s="32" t="s">
        <v>91</v>
      </c>
      <c r="AO6" s="32" t="s">
        <v>21</v>
      </c>
      <c r="AP6" s="32" t="s">
        <v>91</v>
      </c>
      <c r="AQ6" s="32" t="s">
        <v>22</v>
      </c>
      <c r="AR6" s="32" t="s">
        <v>91</v>
      </c>
      <c r="AS6" s="32">
        <v>2017</v>
      </c>
      <c r="AT6" s="32" t="s">
        <v>91</v>
      </c>
      <c r="AU6" s="32" t="s">
        <v>34</v>
      </c>
      <c r="AV6" s="169"/>
      <c r="AW6" s="32" t="s">
        <v>23</v>
      </c>
      <c r="AX6" s="32" t="s">
        <v>91</v>
      </c>
      <c r="AY6" s="32" t="s">
        <v>24</v>
      </c>
      <c r="AZ6" s="32" t="s">
        <v>91</v>
      </c>
      <c r="BA6" s="32" t="s">
        <v>40</v>
      </c>
      <c r="BB6" s="32" t="s">
        <v>91</v>
      </c>
      <c r="BC6" s="32" t="s">
        <v>41</v>
      </c>
      <c r="BD6" s="32" t="s">
        <v>91</v>
      </c>
      <c r="BE6" s="32">
        <v>2018</v>
      </c>
      <c r="BF6" s="32" t="s">
        <v>91</v>
      </c>
      <c r="BG6" s="32" t="s">
        <v>34</v>
      </c>
      <c r="BH6" s="169"/>
      <c r="BI6" s="32" t="s">
        <v>42</v>
      </c>
      <c r="BJ6" s="32" t="s">
        <v>91</v>
      </c>
      <c r="BK6" s="32" t="s">
        <v>43</v>
      </c>
      <c r="BL6" s="32" t="s">
        <v>91</v>
      </c>
      <c r="BM6" s="32" t="s">
        <v>44</v>
      </c>
      <c r="BN6" s="32" t="s">
        <v>91</v>
      </c>
      <c r="BO6" s="32" t="s">
        <v>45</v>
      </c>
      <c r="BP6" s="32" t="s">
        <v>91</v>
      </c>
      <c r="BQ6" s="32">
        <v>2019</v>
      </c>
      <c r="BR6" s="32" t="s">
        <v>91</v>
      </c>
      <c r="BS6" s="32" t="s">
        <v>34</v>
      </c>
      <c r="BT6" s="169"/>
      <c r="BU6" s="32" t="s">
        <v>46</v>
      </c>
      <c r="BV6" s="32" t="s">
        <v>91</v>
      </c>
      <c r="BW6" s="32" t="s">
        <v>47</v>
      </c>
      <c r="BX6" s="32" t="s">
        <v>91</v>
      </c>
      <c r="BY6" s="32" t="s">
        <v>48</v>
      </c>
      <c r="BZ6" s="32" t="s">
        <v>91</v>
      </c>
      <c r="CA6" s="32" t="s">
        <v>49</v>
      </c>
      <c r="CB6" s="32" t="s">
        <v>91</v>
      </c>
      <c r="CC6" s="32">
        <v>2020</v>
      </c>
      <c r="CD6" s="32" t="s">
        <v>91</v>
      </c>
      <c r="CE6" s="32" t="s">
        <v>34</v>
      </c>
      <c r="CF6" s="51"/>
      <c r="CG6" s="32" t="s">
        <v>50</v>
      </c>
      <c r="CH6" s="32" t="s">
        <v>91</v>
      </c>
      <c r="CI6" s="32" t="s">
        <v>140</v>
      </c>
      <c r="CJ6" s="32" t="s">
        <v>91</v>
      </c>
      <c r="CK6" s="32" t="s">
        <v>141</v>
      </c>
      <c r="CL6" s="32" t="s">
        <v>91</v>
      </c>
      <c r="CM6" s="32" t="s">
        <v>142</v>
      </c>
      <c r="CN6" s="32" t="s">
        <v>91</v>
      </c>
      <c r="CO6" s="32">
        <v>2021</v>
      </c>
      <c r="CP6" s="32" t="s">
        <v>91</v>
      </c>
      <c r="CQ6" s="32" t="s">
        <v>34</v>
      </c>
      <c r="CR6" s="58"/>
      <c r="CS6" s="32" t="s">
        <v>143</v>
      </c>
      <c r="CT6" s="32" t="s">
        <v>26</v>
      </c>
      <c r="CU6" s="32" t="s">
        <v>144</v>
      </c>
      <c r="CV6" s="32" t="s">
        <v>26</v>
      </c>
      <c r="CW6" s="32" t="s">
        <v>145</v>
      </c>
      <c r="CX6" s="32" t="s">
        <v>26</v>
      </c>
      <c r="CY6" s="32" t="s">
        <v>146</v>
      </c>
      <c r="CZ6" s="32" t="s">
        <v>91</v>
      </c>
      <c r="DA6" s="32">
        <v>2022</v>
      </c>
      <c r="DB6" s="32" t="s">
        <v>91</v>
      </c>
      <c r="DC6" s="32" t="s">
        <v>34</v>
      </c>
      <c r="DE6" s="32" t="s">
        <v>147</v>
      </c>
      <c r="DF6" s="32" t="s">
        <v>91</v>
      </c>
    </row>
    <row r="7" spans="1:110">
      <c r="A7" s="42"/>
      <c r="B7" s="51"/>
      <c r="C7" s="51"/>
      <c r="D7" s="51"/>
      <c r="E7" s="51"/>
      <c r="F7" s="51"/>
      <c r="G7" s="51"/>
      <c r="H7" s="51"/>
      <c r="I7" s="51"/>
      <c r="J7" s="51"/>
      <c r="K7" s="51"/>
      <c r="L7" s="169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169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169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169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169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169"/>
      <c r="BU7" s="51"/>
      <c r="BV7" s="51"/>
      <c r="BW7" s="51"/>
      <c r="BX7" s="51"/>
      <c r="BY7" s="51"/>
      <c r="BZ7" s="51"/>
      <c r="CA7" s="60"/>
      <c r="CB7" s="59"/>
      <c r="CC7" s="61"/>
      <c r="CD7" s="59"/>
      <c r="CE7" s="51"/>
      <c r="CF7" s="51"/>
      <c r="CG7" s="51"/>
      <c r="CH7" s="51"/>
      <c r="CI7" s="51"/>
      <c r="CJ7" s="51"/>
      <c r="CK7" s="51"/>
      <c r="CL7" s="51"/>
      <c r="CM7" s="60"/>
      <c r="CN7" s="59"/>
      <c r="CO7" s="60"/>
      <c r="CP7" s="59"/>
      <c r="CQ7" s="51"/>
      <c r="CR7" s="58"/>
      <c r="CS7" s="60"/>
      <c r="CT7" s="59"/>
      <c r="CU7" s="60"/>
      <c r="CV7" s="59"/>
      <c r="CW7" s="60"/>
      <c r="CX7" s="59"/>
      <c r="CY7" s="60"/>
      <c r="CZ7" s="59"/>
      <c r="DA7" s="60"/>
      <c r="DB7" s="59"/>
      <c r="DC7" s="51"/>
      <c r="DE7" s="60"/>
      <c r="DF7" s="59"/>
    </row>
    <row r="8" spans="1:110" ht="14.5">
      <c r="A8" s="192" t="s">
        <v>93</v>
      </c>
      <c r="B8" s="132">
        <v>68536.78</v>
      </c>
      <c r="C8" s="133">
        <v>1</v>
      </c>
      <c r="D8" s="132">
        <v>70330</v>
      </c>
      <c r="E8" s="133">
        <v>1</v>
      </c>
      <c r="F8" s="132">
        <v>80822</v>
      </c>
      <c r="G8" s="133">
        <v>1</v>
      </c>
      <c r="H8" s="132">
        <v>70356</v>
      </c>
      <c r="I8" s="133">
        <v>1</v>
      </c>
      <c r="J8" s="132">
        <f>SUM(B8,D8,F8,H8)</f>
        <v>290044.78000000003</v>
      </c>
      <c r="K8" s="133">
        <f>J8/J$8</f>
        <v>1</v>
      </c>
      <c r="L8" s="170"/>
      <c r="M8" s="132">
        <v>90734</v>
      </c>
      <c r="N8" s="133">
        <v>1</v>
      </c>
      <c r="O8" s="132">
        <v>102269</v>
      </c>
      <c r="P8" s="133">
        <v>1</v>
      </c>
      <c r="Q8" s="132">
        <v>102161</v>
      </c>
      <c r="R8" s="133">
        <v>1</v>
      </c>
      <c r="S8" s="132">
        <v>88287</v>
      </c>
      <c r="T8" s="133">
        <v>1</v>
      </c>
      <c r="U8" s="132">
        <f>SUM(M8,O8,Q8,S8)</f>
        <v>383451</v>
      </c>
      <c r="V8" s="133">
        <f>U8/U$8</f>
        <v>1</v>
      </c>
      <c r="W8" s="133">
        <f>U8/J8-1</f>
        <v>0.3220406862692029</v>
      </c>
      <c r="X8" s="170"/>
      <c r="Y8" s="132">
        <v>79000</v>
      </c>
      <c r="Z8" s="133">
        <v>1</v>
      </c>
      <c r="AA8" s="132">
        <v>107458</v>
      </c>
      <c r="AB8" s="133">
        <v>1</v>
      </c>
      <c r="AC8" s="132">
        <v>120854</v>
      </c>
      <c r="AD8" s="133">
        <v>1</v>
      </c>
      <c r="AE8" s="132">
        <v>123621</v>
      </c>
      <c r="AF8" s="133">
        <v>1</v>
      </c>
      <c r="AG8" s="132">
        <f>SUM(Y8,AA8,AC8,AE8)</f>
        <v>430933</v>
      </c>
      <c r="AH8" s="133">
        <f>AG8/AG$8</f>
        <v>1</v>
      </c>
      <c r="AI8" s="133">
        <f>AG8/U8-1</f>
        <v>0.12382807712067523</v>
      </c>
      <c r="AJ8" s="170"/>
      <c r="AK8" s="132">
        <v>135750</v>
      </c>
      <c r="AL8" s="133">
        <v>1</v>
      </c>
      <c r="AM8" s="132">
        <v>200195</v>
      </c>
      <c r="AN8" s="133">
        <v>1</v>
      </c>
      <c r="AO8" s="132">
        <v>156024</v>
      </c>
      <c r="AP8" s="133">
        <v>1</v>
      </c>
      <c r="AQ8" s="132">
        <v>125689</v>
      </c>
      <c r="AR8" s="133">
        <v>1</v>
      </c>
      <c r="AS8" s="132">
        <f>SUM(AK8,AM8,AO8,AQ8)</f>
        <v>617658</v>
      </c>
      <c r="AT8" s="133">
        <f>AS8/AS$8</f>
        <v>1</v>
      </c>
      <c r="AU8" s="133">
        <f>AS8/AG8-1</f>
        <v>0.43330401709778554</v>
      </c>
      <c r="AV8" s="170"/>
      <c r="AW8" s="132">
        <v>151927</v>
      </c>
      <c r="AX8" s="133">
        <v>1</v>
      </c>
      <c r="AY8" s="132">
        <v>182245</v>
      </c>
      <c r="AZ8" s="133">
        <v>1</v>
      </c>
      <c r="BA8" s="132">
        <v>216663</v>
      </c>
      <c r="BB8" s="133">
        <v>1</v>
      </c>
      <c r="BC8" s="132">
        <v>231330</v>
      </c>
      <c r="BD8" s="133">
        <v>1</v>
      </c>
      <c r="BE8" s="132">
        <v>782165</v>
      </c>
      <c r="BF8" s="133">
        <f>BE8/BE$8</f>
        <v>1</v>
      </c>
      <c r="BG8" s="133">
        <f>BE8/AS8-1</f>
        <v>0.26633994864471933</v>
      </c>
      <c r="BH8" s="170"/>
      <c r="BI8" s="132">
        <v>188304</v>
      </c>
      <c r="BJ8" s="133">
        <v>1</v>
      </c>
      <c r="BK8" s="132">
        <v>301691</v>
      </c>
      <c r="BL8" s="133">
        <v>1</v>
      </c>
      <c r="BM8" s="132">
        <v>265266</v>
      </c>
      <c r="BN8" s="133">
        <v>1</v>
      </c>
      <c r="BO8" s="132">
        <v>222239</v>
      </c>
      <c r="BP8" s="133">
        <v>1</v>
      </c>
      <c r="BQ8" s="132">
        <v>977500</v>
      </c>
      <c r="BR8" s="133">
        <f>BQ8/BQ$8</f>
        <v>1</v>
      </c>
      <c r="BS8" s="133">
        <f>BQ8/BE8-1</f>
        <v>0.24973630883509235</v>
      </c>
      <c r="BT8" s="170"/>
      <c r="BU8" s="132">
        <v>219032</v>
      </c>
      <c r="BV8" s="133">
        <v>1</v>
      </c>
      <c r="BW8" s="132">
        <v>322121</v>
      </c>
      <c r="BX8" s="133">
        <v>1</v>
      </c>
      <c r="BY8" s="132">
        <v>302820.18578000006</v>
      </c>
      <c r="BZ8" s="133">
        <v>1</v>
      </c>
      <c r="CA8" s="132">
        <f>CC8-SUM(BY8,BW8,BU8)</f>
        <v>337830.81421999994</v>
      </c>
      <c r="CB8" s="133">
        <v>1</v>
      </c>
      <c r="CC8" s="132">
        <v>1181804</v>
      </c>
      <c r="CD8" s="133">
        <f>CC8/CC$8</f>
        <v>1</v>
      </c>
      <c r="CE8" s="133">
        <f>CC8/BQ8-1</f>
        <v>0.20900664961636828</v>
      </c>
      <c r="CF8" s="134"/>
      <c r="CG8" s="132">
        <v>326128</v>
      </c>
      <c r="CH8" s="133">
        <f>CG8/CG$8</f>
        <v>1</v>
      </c>
      <c r="CI8" s="132">
        <f>SUM(CI9:CI12)</f>
        <v>370764</v>
      </c>
      <c r="CJ8" s="133">
        <f>CI8/CI$8</f>
        <v>1</v>
      </c>
      <c r="CK8" s="132">
        <f>SUM(CK9:CK12)</f>
        <v>319622</v>
      </c>
      <c r="CL8" s="133">
        <f>CK8/CK$8</f>
        <v>1</v>
      </c>
      <c r="CM8" s="132">
        <f>SUM(CM9:CM12)</f>
        <v>349893</v>
      </c>
      <c r="CN8" s="133">
        <v>1</v>
      </c>
      <c r="CO8" s="132">
        <f>SUM(CO9:CO12)</f>
        <v>1366407</v>
      </c>
      <c r="CP8" s="133">
        <f>CO8/CO$8</f>
        <v>1</v>
      </c>
      <c r="CQ8" s="133">
        <f>CO8/CC8-1</f>
        <v>0.1562044129144935</v>
      </c>
      <c r="CR8" s="136"/>
      <c r="CS8" s="132">
        <f>SUM(CS9:CS12)</f>
        <v>313342</v>
      </c>
      <c r="CT8" s="133">
        <f>CS8/CS$8</f>
        <v>1</v>
      </c>
      <c r="CU8" s="132">
        <f>SUM(CU9:CU12)</f>
        <v>365239</v>
      </c>
      <c r="CV8" s="133">
        <f>CU8/CU$8</f>
        <v>1</v>
      </c>
      <c r="CW8" s="132">
        <f>SUM(CW9:CW12)</f>
        <v>361633</v>
      </c>
      <c r="CX8" s="133">
        <f>CW8/$CW$8</f>
        <v>1</v>
      </c>
      <c r="CY8" s="132">
        <v>366695</v>
      </c>
      <c r="CZ8" s="133">
        <v>1</v>
      </c>
      <c r="DA8" s="132">
        <v>1406909</v>
      </c>
      <c r="DB8" s="133">
        <v>1</v>
      </c>
      <c r="DC8" s="133">
        <v>2.9641241591999989E-2</v>
      </c>
      <c r="DE8" s="132">
        <v>258201</v>
      </c>
      <c r="DF8" s="133">
        <v>1</v>
      </c>
    </row>
    <row r="9" spans="1:110">
      <c r="A9" s="178" t="s">
        <v>119</v>
      </c>
      <c r="B9" s="134"/>
      <c r="C9" s="135"/>
      <c r="D9" s="134"/>
      <c r="E9" s="135"/>
      <c r="F9" s="134"/>
      <c r="G9" s="135"/>
      <c r="H9" s="134"/>
      <c r="I9" s="135"/>
      <c r="J9" s="137">
        <v>132305</v>
      </c>
      <c r="K9" s="138">
        <f>J9/J$8</f>
        <v>0.45615370150774642</v>
      </c>
      <c r="L9" s="170"/>
      <c r="M9" s="134"/>
      <c r="N9" s="135"/>
      <c r="O9" s="134"/>
      <c r="P9" s="135"/>
      <c r="Q9" s="134"/>
      <c r="R9" s="135"/>
      <c r="S9" s="134"/>
      <c r="T9" s="135"/>
      <c r="U9" s="137">
        <v>159225</v>
      </c>
      <c r="V9" s="138">
        <f>U9/U$8</f>
        <v>0.41524210394548455</v>
      </c>
      <c r="W9" s="141">
        <f>IFERROR(U9/J9-1,"-")</f>
        <v>0.20346925664185034</v>
      </c>
      <c r="X9" s="170"/>
      <c r="Y9" s="180">
        <v>29955</v>
      </c>
      <c r="Z9" s="138">
        <f t="shared" ref="Z9:Z12" si="0">Y9/Y$8</f>
        <v>0.37917721518987341</v>
      </c>
      <c r="AA9" s="180">
        <v>53403</v>
      </c>
      <c r="AB9" s="138">
        <f t="shared" ref="AB9:AB12" si="1">AA9/AA$8</f>
        <v>0.4969662565839677</v>
      </c>
      <c r="AC9" s="180">
        <v>77817</v>
      </c>
      <c r="AD9" s="138">
        <f t="shared" ref="AD9:AD12" si="2">AC9/AC$8</f>
        <v>0.64389263077763248</v>
      </c>
      <c r="AE9" s="180">
        <v>75820</v>
      </c>
      <c r="AF9" s="138">
        <f t="shared" ref="AF9:AF12" si="3">AE9/AE$8</f>
        <v>0.61332621480169225</v>
      </c>
      <c r="AG9" s="137">
        <v>236995</v>
      </c>
      <c r="AH9" s="138">
        <f>AG9/AG$8</f>
        <v>0.54995788208375784</v>
      </c>
      <c r="AI9" s="141">
        <f>IFERROR(AG9/U9-1,"-")</f>
        <v>0.48842832469775477</v>
      </c>
      <c r="AJ9" s="170"/>
      <c r="AK9" s="180">
        <v>77922</v>
      </c>
      <c r="AL9" s="138">
        <f t="shared" ref="AL9:AL12" si="4">AK9/AK$8</f>
        <v>0.57401104972375694</v>
      </c>
      <c r="AM9" s="180">
        <v>120116</v>
      </c>
      <c r="AN9" s="138">
        <f t="shared" ref="AN9:AN12" si="5">AM9/AM$8</f>
        <v>0.59999500487025148</v>
      </c>
      <c r="AO9" s="180">
        <v>97957</v>
      </c>
      <c r="AP9" s="138">
        <f t="shared" ref="AP9:AP12" si="6">AO9/AO$8</f>
        <v>0.62783289750294824</v>
      </c>
      <c r="AQ9" s="180">
        <v>74439</v>
      </c>
      <c r="AR9" s="138">
        <f t="shared" ref="AR9:AR12" si="7">AQ9/AQ$8</f>
        <v>0.59224753160578891</v>
      </c>
      <c r="AS9" s="137">
        <v>370434</v>
      </c>
      <c r="AT9" s="138">
        <f>AS9/AS$8</f>
        <v>0.59973966175456317</v>
      </c>
      <c r="AU9" s="141">
        <f>IFERROR(AS9/AG9-1,"-")</f>
        <v>0.56304563387413231</v>
      </c>
      <c r="AV9" s="170"/>
      <c r="AW9" s="180">
        <v>109616</v>
      </c>
      <c r="AX9" s="138">
        <f t="shared" ref="AX9:AX12" si="8">AW9/AW$8</f>
        <v>0.72150440672164917</v>
      </c>
      <c r="AY9" s="180">
        <v>120927</v>
      </c>
      <c r="AZ9" s="181">
        <f t="shared" ref="AZ9:AZ12" si="9">AY9/AY$8</f>
        <v>0.6635408378830695</v>
      </c>
      <c r="BA9" s="180">
        <v>143025</v>
      </c>
      <c r="BB9" s="181">
        <f t="shared" ref="BB9:BB12" si="10">BA9/BA$8</f>
        <v>0.66012655598787051</v>
      </c>
      <c r="BC9" s="180">
        <v>149119</v>
      </c>
      <c r="BD9" s="181">
        <f t="shared" ref="BD9:BD12" si="11">BC9/BC$8</f>
        <v>0.6446159166558596</v>
      </c>
      <c r="BE9" s="180">
        <v>522687</v>
      </c>
      <c r="BF9" s="181">
        <f>BE9/BE$8</f>
        <v>0.6682566977555886</v>
      </c>
      <c r="BG9" s="182">
        <f>IFERROR(BE9/AS9-1,"-")</f>
        <v>0.41101248805455226</v>
      </c>
      <c r="BH9" s="170"/>
      <c r="BI9" s="180">
        <v>117297.07483250239</v>
      </c>
      <c r="BJ9" s="181">
        <f t="shared" ref="BJ9:BJ12" si="12">BI9/BI$8</f>
        <v>0.62291334667613218</v>
      </c>
      <c r="BK9" s="180">
        <v>215730.91522263573</v>
      </c>
      <c r="BL9" s="181">
        <f t="shared" ref="BL9:BL12" si="13">BK9/BK$8</f>
        <v>0.71507242583516151</v>
      </c>
      <c r="BM9" s="180">
        <v>174963.55111567106</v>
      </c>
      <c r="BN9" s="181">
        <f t="shared" ref="BN9:BN12" si="14">BM9/BM$8</f>
        <v>0.6595777488093878</v>
      </c>
      <c r="BO9" s="180">
        <v>139399.39912650106</v>
      </c>
      <c r="BP9" s="181">
        <f t="shared" ref="BP9:BP12" si="15">BO9/BO$8</f>
        <v>0.62724993869888301</v>
      </c>
      <c r="BQ9" s="180">
        <v>647390.94029731024</v>
      </c>
      <c r="BR9" s="181">
        <f>BQ9/BQ$8</f>
        <v>0.66229252204328415</v>
      </c>
      <c r="BS9" s="182">
        <f>IFERROR(BQ9/BE9-1,"-")</f>
        <v>0.23858244092030256</v>
      </c>
      <c r="BT9" s="170"/>
      <c r="BU9" s="180">
        <v>123961</v>
      </c>
      <c r="BV9" s="181">
        <f t="shared" ref="BV9" si="16">BU9/BU$8</f>
        <v>0.56594926768691334</v>
      </c>
      <c r="BW9" s="180">
        <v>186479.2205941428</v>
      </c>
      <c r="BX9" s="181">
        <f t="shared" ref="BX9:BZ12" si="17">BW9/BW$8</f>
        <v>0.57891047337535517</v>
      </c>
      <c r="BY9" s="180">
        <v>166745.0222394552</v>
      </c>
      <c r="BZ9" s="181">
        <f t="shared" si="17"/>
        <v>0.55064038023078177</v>
      </c>
      <c r="CA9" s="180">
        <v>166367.08460194245</v>
      </c>
      <c r="CB9" s="181">
        <f>CA9/CA$8</f>
        <v>0.49245680855388752</v>
      </c>
      <c r="CC9" s="180">
        <v>642542.83488437138</v>
      </c>
      <c r="CD9" s="181">
        <f>CC9/CC$8</f>
        <v>0.54369661541539149</v>
      </c>
      <c r="CE9" s="182">
        <f>IFERROR(CC9/BQ9-1,"-")</f>
        <v>-7.4886828207889611E-3</v>
      </c>
      <c r="CF9" s="183"/>
      <c r="CG9" s="180">
        <v>166250</v>
      </c>
      <c r="CH9" s="181">
        <f>CG9/CG$8</f>
        <v>0.50976917038708724</v>
      </c>
      <c r="CI9" s="180">
        <v>153257</v>
      </c>
      <c r="CJ9" s="181">
        <f>CI9/CI$8</f>
        <v>0.4133545867452072</v>
      </c>
      <c r="CK9" s="180">
        <v>152890</v>
      </c>
      <c r="CL9" s="181">
        <f>CK9/CK$8</f>
        <v>0.4783462965628148</v>
      </c>
      <c r="CM9" s="180">
        <v>210370</v>
      </c>
      <c r="CN9" s="181">
        <f>CM9/CM$8</f>
        <v>0.60124095080496043</v>
      </c>
      <c r="CO9" s="180">
        <v>682767</v>
      </c>
      <c r="CP9" s="181">
        <f>CO9/CO$8</f>
        <v>0.49968054906041903</v>
      </c>
      <c r="CQ9" s="182">
        <f>IFERROR(CO9/CC9-1,"-")</f>
        <v>6.2601530873606537E-2</v>
      </c>
      <c r="CR9" s="184"/>
      <c r="CS9" s="180">
        <v>175417</v>
      </c>
      <c r="CT9" s="181">
        <f t="shared" ref="CT9:CT11" si="18">CS9/CS$8</f>
        <v>0.55982600481263289</v>
      </c>
      <c r="CU9" s="180">
        <v>215665</v>
      </c>
      <c r="CV9" s="181">
        <f t="shared" ref="CV9:CV11" si="19">CU9/CU$8</f>
        <v>0.59047637300507338</v>
      </c>
      <c r="CW9" s="180">
        <v>221985</v>
      </c>
      <c r="CX9" s="181">
        <f t="shared" ref="CX9:CX24" si="20">CW9/$CW$8</f>
        <v>0.61384055105590474</v>
      </c>
      <c r="CY9" s="180">
        <v>229708</v>
      </c>
      <c r="CZ9" s="181">
        <v>0.62642795783962146</v>
      </c>
      <c r="DA9" s="180">
        <v>842775</v>
      </c>
      <c r="DB9" s="181">
        <v>0.59902594979490498</v>
      </c>
      <c r="DC9" s="182">
        <v>0.23435227537359005</v>
      </c>
      <c r="DE9" s="180">
        <v>136837</v>
      </c>
      <c r="DF9" s="181">
        <v>0.52996309077036885</v>
      </c>
    </row>
    <row r="10" spans="1:110">
      <c r="A10" s="178" t="s">
        <v>120</v>
      </c>
      <c r="B10" s="134"/>
      <c r="C10" s="135"/>
      <c r="D10" s="134"/>
      <c r="E10" s="135"/>
      <c r="F10" s="134"/>
      <c r="G10" s="135"/>
      <c r="H10" s="134"/>
      <c r="I10" s="135"/>
      <c r="J10" s="137">
        <v>125401</v>
      </c>
      <c r="K10" s="138">
        <f>J10/J$8</f>
        <v>0.43235048050166597</v>
      </c>
      <c r="L10" s="170"/>
      <c r="M10" s="134"/>
      <c r="N10" s="135"/>
      <c r="O10" s="134"/>
      <c r="P10" s="135"/>
      <c r="Q10" s="134"/>
      <c r="R10" s="135"/>
      <c r="S10" s="134"/>
      <c r="T10" s="135"/>
      <c r="U10" s="137">
        <v>175076</v>
      </c>
      <c r="V10" s="138">
        <f>U10/U$8</f>
        <v>0.45657984983739774</v>
      </c>
      <c r="W10" s="141">
        <f>IFERROR(U10/J10-1,"-")</f>
        <v>0.39612921747035501</v>
      </c>
      <c r="X10" s="170"/>
      <c r="Y10" s="180">
        <v>37184</v>
      </c>
      <c r="Z10" s="138">
        <f t="shared" si="0"/>
        <v>0.47068354430379744</v>
      </c>
      <c r="AA10" s="180">
        <v>38939</v>
      </c>
      <c r="AB10" s="138">
        <f t="shared" si="1"/>
        <v>0.36236483091068139</v>
      </c>
      <c r="AC10" s="180">
        <v>34094</v>
      </c>
      <c r="AD10" s="138">
        <f t="shared" si="2"/>
        <v>0.28210899101395071</v>
      </c>
      <c r="AE10" s="180">
        <v>31448</v>
      </c>
      <c r="AF10" s="138">
        <f t="shared" si="3"/>
        <v>0.25439043528203137</v>
      </c>
      <c r="AG10" s="137">
        <v>141665</v>
      </c>
      <c r="AH10" s="138">
        <f>AG10/AG$8</f>
        <v>0.32874019859235659</v>
      </c>
      <c r="AI10" s="141">
        <f>IFERROR(AG10/U10-1,"-")</f>
        <v>-0.19083712216408877</v>
      </c>
      <c r="AJ10" s="170"/>
      <c r="AK10" s="180">
        <v>29013</v>
      </c>
      <c r="AL10" s="138">
        <f t="shared" si="4"/>
        <v>0.21372375690607734</v>
      </c>
      <c r="AM10" s="180">
        <v>33713</v>
      </c>
      <c r="AN10" s="138">
        <f t="shared" si="5"/>
        <v>0.16840080921101927</v>
      </c>
      <c r="AO10" s="180">
        <v>38259</v>
      </c>
      <c r="AP10" s="138">
        <f t="shared" si="6"/>
        <v>0.24521227503461007</v>
      </c>
      <c r="AQ10" s="180">
        <v>31274</v>
      </c>
      <c r="AR10" s="138">
        <f t="shared" si="7"/>
        <v>0.24882050139630357</v>
      </c>
      <c r="AS10" s="137">
        <v>132259</v>
      </c>
      <c r="AT10" s="138">
        <f>AS10/AS$8</f>
        <v>0.21412982589070326</v>
      </c>
      <c r="AU10" s="141">
        <f>IFERROR(AS10/AG10-1,"-")</f>
        <v>-6.6396075247944109E-2</v>
      </c>
      <c r="AV10" s="170"/>
      <c r="AW10" s="180">
        <v>25229</v>
      </c>
      <c r="AX10" s="138">
        <f t="shared" si="8"/>
        <v>0.16606001566541825</v>
      </c>
      <c r="AY10" s="180">
        <v>41140</v>
      </c>
      <c r="AZ10" s="181">
        <f t="shared" si="9"/>
        <v>0.22574007517353015</v>
      </c>
      <c r="BA10" s="180">
        <v>51196</v>
      </c>
      <c r="BB10" s="181">
        <f t="shared" si="10"/>
        <v>0.23629322957773133</v>
      </c>
      <c r="BC10" s="180">
        <v>47064</v>
      </c>
      <c r="BD10" s="181">
        <f t="shared" si="11"/>
        <v>0.20344961742964596</v>
      </c>
      <c r="BE10" s="180">
        <v>164629</v>
      </c>
      <c r="BF10" s="181">
        <f>BE10/BE$8</f>
        <v>0.21047860745494876</v>
      </c>
      <c r="BG10" s="182">
        <f>IFERROR(BE10/AS10-1,"-")</f>
        <v>0.24474704935013869</v>
      </c>
      <c r="BH10" s="170"/>
      <c r="BI10" s="180">
        <v>36432.20682009821</v>
      </c>
      <c r="BJ10" s="181">
        <f t="shared" si="12"/>
        <v>0.19347548018150548</v>
      </c>
      <c r="BK10" s="180">
        <v>58548.572875449077</v>
      </c>
      <c r="BL10" s="181">
        <f t="shared" si="13"/>
        <v>0.19406801288553213</v>
      </c>
      <c r="BM10" s="180">
        <v>58316.162992600017</v>
      </c>
      <c r="BN10" s="181">
        <f t="shared" si="14"/>
        <v>0.21984032251626676</v>
      </c>
      <c r="BO10" s="180">
        <v>52227.564394667308</v>
      </c>
      <c r="BP10" s="181">
        <f t="shared" si="15"/>
        <v>0.23500629680059446</v>
      </c>
      <c r="BQ10" s="180">
        <v>205524.50708281461</v>
      </c>
      <c r="BR10" s="181">
        <f>BQ10/BQ$8</f>
        <v>0.21025525021259808</v>
      </c>
      <c r="BS10" s="182">
        <f>IFERROR(BQ10/BE10-1,"-")</f>
        <v>0.24841010443369393</v>
      </c>
      <c r="BT10" s="170"/>
      <c r="BU10" s="180">
        <v>66727</v>
      </c>
      <c r="BV10" s="181">
        <f t="shared" ref="BV10" si="21">BU10/BU$8</f>
        <v>0.30464498338142371</v>
      </c>
      <c r="BW10" s="180">
        <v>105406.8757436061</v>
      </c>
      <c r="BX10" s="181">
        <f t="shared" si="17"/>
        <v>0.32722758138589569</v>
      </c>
      <c r="BY10" s="180">
        <v>105662.13912674229</v>
      </c>
      <c r="BZ10" s="181">
        <f t="shared" si="17"/>
        <v>0.3489270005385513</v>
      </c>
      <c r="CA10" s="180">
        <v>130146.29015113617</v>
      </c>
      <c r="CB10" s="181">
        <f t="shared" ref="CB10" si="22">CA10/CA$8</f>
        <v>0.3852410279732007</v>
      </c>
      <c r="CC10" s="180">
        <v>408860.67650796776</v>
      </c>
      <c r="CD10" s="181">
        <f>CC10/CC$8</f>
        <v>0.34596318552650673</v>
      </c>
      <c r="CE10" s="182">
        <f>IFERROR(CC10/BQ10-1,"-")</f>
        <v>0.9893524247364831</v>
      </c>
      <c r="CF10" s="183"/>
      <c r="CG10" s="180">
        <v>124974</v>
      </c>
      <c r="CH10" s="181">
        <f>CG10/CG$8</f>
        <v>0.38320536721777954</v>
      </c>
      <c r="CI10" s="180">
        <v>164189</v>
      </c>
      <c r="CJ10" s="181">
        <f>CI10/CI$8</f>
        <v>0.44283965001995879</v>
      </c>
      <c r="CK10" s="180">
        <v>121431</v>
      </c>
      <c r="CL10" s="181">
        <f>CK10/CK$8</f>
        <v>0.37992065627522509</v>
      </c>
      <c r="CM10" s="180">
        <v>90184</v>
      </c>
      <c r="CN10" s="181">
        <f>CM10/CM$8</f>
        <v>0.25774736848122143</v>
      </c>
      <c r="CO10" s="180">
        <v>500778</v>
      </c>
      <c r="CP10" s="181">
        <f>CO10/CO$8</f>
        <v>0.36649256041574729</v>
      </c>
      <c r="CQ10" s="182">
        <f>IFERROR(CO10/CC10-1,"-")</f>
        <v>0.22481331361354573</v>
      </c>
      <c r="CR10" s="184"/>
      <c r="CS10" s="180">
        <v>90428</v>
      </c>
      <c r="CT10" s="181">
        <f t="shared" si="18"/>
        <v>0.2885920176675964</v>
      </c>
      <c r="CU10" s="180">
        <v>88122</v>
      </c>
      <c r="CV10" s="181">
        <f t="shared" si="19"/>
        <v>0.24127215330235818</v>
      </c>
      <c r="CW10" s="180">
        <v>82089</v>
      </c>
      <c r="CX10" s="181">
        <f t="shared" si="20"/>
        <v>0.22699532398868466</v>
      </c>
      <c r="CY10" s="180">
        <v>86552</v>
      </c>
      <c r="CZ10" s="181">
        <v>0.23603267020275706</v>
      </c>
      <c r="DA10" s="180">
        <v>347191</v>
      </c>
      <c r="DB10" s="181">
        <v>0.24677573318530197</v>
      </c>
      <c r="DC10" s="182">
        <v>-0.30669677981061472</v>
      </c>
      <c r="DE10" s="180">
        <v>78988</v>
      </c>
      <c r="DF10" s="181">
        <v>0.30591670830089734</v>
      </c>
    </row>
    <row r="11" spans="1:110">
      <c r="A11" s="178" t="s">
        <v>121</v>
      </c>
      <c r="B11" s="134"/>
      <c r="C11" s="135"/>
      <c r="D11" s="134"/>
      <c r="E11" s="135"/>
      <c r="F11" s="134"/>
      <c r="G11" s="135"/>
      <c r="H11" s="134"/>
      <c r="I11" s="135"/>
      <c r="J11" s="137">
        <v>13138</v>
      </c>
      <c r="K11" s="138">
        <f>J11/J$8</f>
        <v>4.5296453878604537E-2</v>
      </c>
      <c r="L11" s="170"/>
      <c r="M11" s="134"/>
      <c r="N11" s="135"/>
      <c r="O11" s="134"/>
      <c r="P11" s="135"/>
      <c r="Q11" s="134"/>
      <c r="R11" s="135"/>
      <c r="S11" s="134"/>
      <c r="T11" s="135"/>
      <c r="U11" s="137">
        <v>31111</v>
      </c>
      <c r="V11" s="138">
        <f>U11/U$8</f>
        <v>8.1134225755050846E-2</v>
      </c>
      <c r="W11" s="141">
        <f>IFERROR(U11/J11-1,"-")</f>
        <v>1.368016440858578</v>
      </c>
      <c r="X11" s="170"/>
      <c r="Y11" s="180">
        <v>7921</v>
      </c>
      <c r="Z11" s="138">
        <f t="shared" si="0"/>
        <v>0.10026582278481012</v>
      </c>
      <c r="AA11" s="180">
        <v>9238</v>
      </c>
      <c r="AB11" s="138">
        <f t="shared" si="1"/>
        <v>8.5968471402780619E-2</v>
      </c>
      <c r="AC11" s="180">
        <v>7094</v>
      </c>
      <c r="AD11" s="138">
        <f t="shared" si="2"/>
        <v>5.8698925976798454E-2</v>
      </c>
      <c r="AE11" s="180">
        <v>8850</v>
      </c>
      <c r="AF11" s="138">
        <f t="shared" si="3"/>
        <v>7.1589778435702675E-2</v>
      </c>
      <c r="AG11" s="137">
        <v>33103</v>
      </c>
      <c r="AH11" s="138">
        <f>AG11/AG$8</f>
        <v>7.6817045805264397E-2</v>
      </c>
      <c r="AI11" s="141">
        <f>IFERROR(AG11/U11-1,"-")</f>
        <v>6.4028800102857497E-2</v>
      </c>
      <c r="AJ11" s="170"/>
      <c r="AK11" s="180">
        <v>8333</v>
      </c>
      <c r="AL11" s="138">
        <f t="shared" si="4"/>
        <v>6.1384898710865561E-2</v>
      </c>
      <c r="AM11" s="180">
        <v>11339</v>
      </c>
      <c r="AN11" s="138">
        <f t="shared" si="5"/>
        <v>5.663977621818727E-2</v>
      </c>
      <c r="AO11" s="180">
        <v>11214</v>
      </c>
      <c r="AP11" s="138">
        <f t="shared" si="6"/>
        <v>7.1873557914167052E-2</v>
      </c>
      <c r="AQ11" s="180">
        <v>13732</v>
      </c>
      <c r="AR11" s="138">
        <f t="shared" si="7"/>
        <v>0.10925379309247428</v>
      </c>
      <c r="AS11" s="137">
        <v>44618</v>
      </c>
      <c r="AT11" s="138">
        <f>AS11/AS$8</f>
        <v>7.2237387032953515E-2</v>
      </c>
      <c r="AU11" s="141">
        <f>IFERROR(AS11/AG11-1,"-")</f>
        <v>0.34785366885176572</v>
      </c>
      <c r="AV11" s="170"/>
      <c r="AW11" s="180">
        <v>9206</v>
      </c>
      <c r="AX11" s="138">
        <f t="shared" si="8"/>
        <v>6.0594890967372486E-2</v>
      </c>
      <c r="AY11" s="180">
        <v>9332</v>
      </c>
      <c r="AZ11" s="181">
        <f t="shared" si="9"/>
        <v>5.1205794397651515E-2</v>
      </c>
      <c r="BA11" s="180">
        <v>11208</v>
      </c>
      <c r="BB11" s="181">
        <f t="shared" si="10"/>
        <v>5.1730106201797264E-2</v>
      </c>
      <c r="BC11" s="180">
        <v>9650</v>
      </c>
      <c r="BD11" s="181">
        <f t="shared" si="11"/>
        <v>4.1715298491332729E-2</v>
      </c>
      <c r="BE11" s="180">
        <v>39396</v>
      </c>
      <c r="BF11" s="181">
        <f>BE11/BE$8</f>
        <v>5.0367889128252991E-2</v>
      </c>
      <c r="BG11" s="182">
        <f>IFERROR(BE11/AS11-1,"-")</f>
        <v>-0.11703796673988076</v>
      </c>
      <c r="BH11" s="170"/>
      <c r="BI11" s="180">
        <v>11574.364893699723</v>
      </c>
      <c r="BJ11" s="181">
        <f t="shared" si="12"/>
        <v>6.1466378269711339E-2</v>
      </c>
      <c r="BK11" s="180">
        <v>13393.923984047571</v>
      </c>
      <c r="BL11" s="181">
        <f t="shared" si="13"/>
        <v>4.4396166886143673E-2</v>
      </c>
      <c r="BM11" s="180">
        <v>11185.605351780247</v>
      </c>
      <c r="BN11" s="181">
        <f t="shared" si="14"/>
        <v>4.216750488860331E-2</v>
      </c>
      <c r="BO11" s="180">
        <v>10722.749137174244</v>
      </c>
      <c r="BP11" s="181">
        <f t="shared" si="15"/>
        <v>4.8248728338294557E-2</v>
      </c>
      <c r="BQ11" s="180">
        <v>46876.643366701785</v>
      </c>
      <c r="BR11" s="181">
        <f>BQ11/BQ$8</f>
        <v>4.7955645387930214E-2</v>
      </c>
      <c r="BS11" s="182">
        <f>IFERROR(BQ11/BE11-1,"-")</f>
        <v>0.18988332233479999</v>
      </c>
      <c r="BT11" s="170"/>
      <c r="BU11" s="180">
        <v>13554.5</v>
      </c>
      <c r="BV11" s="181">
        <f t="shared" ref="BV11" si="23">BU11/BU$8</f>
        <v>6.188365170386062E-2</v>
      </c>
      <c r="BW11" s="180">
        <v>13907.297948481264</v>
      </c>
      <c r="BX11" s="181">
        <f t="shared" si="17"/>
        <v>4.3174142475905834E-2</v>
      </c>
      <c r="BY11" s="180">
        <v>12105.479951950671</v>
      </c>
      <c r="BZ11" s="181">
        <f t="shared" si="17"/>
        <v>3.9975802540274989E-2</v>
      </c>
      <c r="CA11" s="180">
        <v>19471.700305306476</v>
      </c>
      <c r="CB11" s="181">
        <f t="shared" ref="CB11" si="24">CA11/CA$8</f>
        <v>5.7637431180644891E-2</v>
      </c>
      <c r="CC11" s="180">
        <v>59126.947126896128</v>
      </c>
      <c r="CD11" s="181">
        <f>CC11/CC$8</f>
        <v>5.0031094095887414E-2</v>
      </c>
      <c r="CE11" s="182">
        <f>IFERROR(CC11/BQ11-1,"-")</f>
        <v>0.26133065169286818</v>
      </c>
      <c r="CF11" s="183"/>
      <c r="CG11" s="180">
        <v>20537</v>
      </c>
      <c r="CH11" s="181">
        <f>CG11/CG$8</f>
        <v>6.2972207231516461E-2</v>
      </c>
      <c r="CI11" s="180">
        <v>26029</v>
      </c>
      <c r="CJ11" s="181">
        <f>CI11/CI$8</f>
        <v>7.020368752090278E-2</v>
      </c>
      <c r="CK11" s="180">
        <v>18832</v>
      </c>
      <c r="CL11" s="181">
        <f>CK11/CK$8</f>
        <v>5.8919598776054211E-2</v>
      </c>
      <c r="CM11" s="180">
        <v>19050</v>
      </c>
      <c r="CN11" s="181">
        <f>CM11/CM$8</f>
        <v>5.4445216108924728E-2</v>
      </c>
      <c r="CO11" s="180">
        <v>84448</v>
      </c>
      <c r="CP11" s="181">
        <f>CO11/CO$8</f>
        <v>6.1802962074989372E-2</v>
      </c>
      <c r="CQ11" s="182">
        <f>IFERROR(CO11/CC11-1,"-")</f>
        <v>0.42824894745133268</v>
      </c>
      <c r="CR11" s="184"/>
      <c r="CS11" s="180">
        <v>21175</v>
      </c>
      <c r="CT11" s="181">
        <f t="shared" si="18"/>
        <v>6.7577918057585645E-2</v>
      </c>
      <c r="CU11" s="180">
        <v>20160</v>
      </c>
      <c r="CV11" s="181">
        <f t="shared" si="19"/>
        <v>5.5196734193226904E-2</v>
      </c>
      <c r="CW11" s="180">
        <v>17756</v>
      </c>
      <c r="CX11" s="181">
        <f t="shared" si="20"/>
        <v>4.9099501428243549E-2</v>
      </c>
      <c r="CY11" s="180">
        <v>17917</v>
      </c>
      <c r="CZ11" s="181">
        <v>4.8860769849602532E-2</v>
      </c>
      <c r="DA11" s="180">
        <v>77008</v>
      </c>
      <c r="DB11" s="181">
        <v>5.4735594128689204E-2</v>
      </c>
      <c r="DC11" s="182">
        <v>-8.8101553618795014E-2</v>
      </c>
      <c r="DE11" s="180">
        <v>15971</v>
      </c>
      <c r="DF11" s="181">
        <v>6.1854911483689066E-2</v>
      </c>
    </row>
    <row r="12" spans="1:110">
      <c r="A12" s="178" t="s">
        <v>122</v>
      </c>
      <c r="B12" s="134"/>
      <c r="C12" s="135"/>
      <c r="D12" s="134"/>
      <c r="E12" s="135"/>
      <c r="F12" s="134"/>
      <c r="G12" s="135"/>
      <c r="H12" s="134"/>
      <c r="I12" s="135"/>
      <c r="J12" s="137">
        <v>19200</v>
      </c>
      <c r="K12" s="138">
        <f>J12/J$8</f>
        <v>6.6196674872066305E-2</v>
      </c>
      <c r="L12" s="170"/>
      <c r="M12" s="134"/>
      <c r="N12" s="135"/>
      <c r="O12" s="134"/>
      <c r="P12" s="135"/>
      <c r="Q12" s="134"/>
      <c r="R12" s="135"/>
      <c r="S12" s="134"/>
      <c r="T12" s="135"/>
      <c r="U12" s="137">
        <v>18039</v>
      </c>
      <c r="V12" s="138">
        <f>U12/U$8</f>
        <v>4.7043820462066864E-2</v>
      </c>
      <c r="W12" s="141">
        <f>IFERROR(U12/J12-1,"-")</f>
        <v>-6.046874999999996E-2</v>
      </c>
      <c r="X12" s="170"/>
      <c r="Y12" s="180">
        <v>3940</v>
      </c>
      <c r="Z12" s="138">
        <f t="shared" si="0"/>
        <v>4.9873417721518987E-2</v>
      </c>
      <c r="AA12" s="180">
        <v>5878</v>
      </c>
      <c r="AB12" s="138">
        <f t="shared" si="1"/>
        <v>5.4700441102570309E-2</v>
      </c>
      <c r="AC12" s="180">
        <v>1848</v>
      </c>
      <c r="AD12" s="138">
        <f t="shared" si="2"/>
        <v>1.5291177784765089E-2</v>
      </c>
      <c r="AE12" s="180">
        <v>7504</v>
      </c>
      <c r="AF12" s="138">
        <f t="shared" si="3"/>
        <v>6.0701660721074899E-2</v>
      </c>
      <c r="AG12" s="137">
        <v>19170</v>
      </c>
      <c r="AH12" s="138">
        <f>AG12/AG$8</f>
        <v>4.4484873518621224E-2</v>
      </c>
      <c r="AI12" s="141">
        <f>IFERROR(AG12/U12-1,"-")</f>
        <v>6.2697488774322352E-2</v>
      </c>
      <c r="AJ12" s="170"/>
      <c r="AK12" s="180">
        <v>20481</v>
      </c>
      <c r="AL12" s="138">
        <f t="shared" si="4"/>
        <v>0.15087292817679557</v>
      </c>
      <c r="AM12" s="180">
        <v>35028</v>
      </c>
      <c r="AN12" s="138">
        <f t="shared" si="5"/>
        <v>0.17496940483029047</v>
      </c>
      <c r="AO12" s="180">
        <v>8594</v>
      </c>
      <c r="AP12" s="138">
        <f t="shared" si="6"/>
        <v>5.5081269548274622E-2</v>
      </c>
      <c r="AQ12" s="180">
        <v>6244</v>
      </c>
      <c r="AR12" s="138">
        <f t="shared" si="7"/>
        <v>4.9678173905433255E-2</v>
      </c>
      <c r="AS12" s="137">
        <v>70347</v>
      </c>
      <c r="AT12" s="138">
        <f>AS12/AS$8</f>
        <v>0.11389312532178002</v>
      </c>
      <c r="AU12" s="141">
        <f>IFERROR(AS12/AG12-1,"-")</f>
        <v>2.6696400625978089</v>
      </c>
      <c r="AV12" s="170"/>
      <c r="AW12" s="180">
        <v>7876</v>
      </c>
      <c r="AX12" s="138">
        <f t="shared" si="8"/>
        <v>5.184068664556004E-2</v>
      </c>
      <c r="AY12" s="180">
        <v>10846</v>
      </c>
      <c r="AZ12" s="181">
        <f t="shared" si="9"/>
        <v>5.9513292545748851E-2</v>
      </c>
      <c r="BA12" s="180">
        <v>11234</v>
      </c>
      <c r="BB12" s="181">
        <f t="shared" si="10"/>
        <v>5.1850108232600861E-2</v>
      </c>
      <c r="BC12" s="180">
        <v>25497</v>
      </c>
      <c r="BD12" s="181">
        <f t="shared" si="11"/>
        <v>0.11021916742316172</v>
      </c>
      <c r="BE12" s="180">
        <v>55453</v>
      </c>
      <c r="BF12" s="181">
        <f>BE12/BE$8</f>
        <v>7.0896805661209594E-2</v>
      </c>
      <c r="BG12" s="182">
        <f>IFERROR(BE12/AS12-1,"-")</f>
        <v>-0.21172189290232701</v>
      </c>
      <c r="BH12" s="170"/>
      <c r="BI12" s="180">
        <v>23000.35345369967</v>
      </c>
      <c r="BJ12" s="181">
        <f t="shared" si="12"/>
        <v>0.12214479487265098</v>
      </c>
      <c r="BK12" s="180">
        <v>14017.58791786755</v>
      </c>
      <c r="BL12" s="181">
        <f t="shared" si="13"/>
        <v>4.6463394393162376E-2</v>
      </c>
      <c r="BM12" s="180">
        <v>20800.680539948822</v>
      </c>
      <c r="BN12" s="181">
        <f t="shared" si="14"/>
        <v>7.841442378574269E-2</v>
      </c>
      <c r="BO12" s="180">
        <v>19890.287341657306</v>
      </c>
      <c r="BP12" s="181">
        <f t="shared" si="15"/>
        <v>8.9499535822503279E-2</v>
      </c>
      <c r="BQ12" s="180">
        <v>77708.909253173348</v>
      </c>
      <c r="BR12" s="181">
        <f>BQ12/BQ$8</f>
        <v>7.9497605374090383E-2</v>
      </c>
      <c r="BS12" s="182">
        <f>IFERROR(BQ12/BE12-1,"-")</f>
        <v>0.40134725358724221</v>
      </c>
      <c r="BT12" s="170"/>
      <c r="BU12" s="180">
        <v>14789.5</v>
      </c>
      <c r="BV12" s="181">
        <f t="shared" ref="BV12" si="25">BU12/BU$8</f>
        <v>6.7522097227802336E-2</v>
      </c>
      <c r="BW12" s="180">
        <v>16327.60571376985</v>
      </c>
      <c r="BX12" s="181">
        <f t="shared" si="17"/>
        <v>5.0687802762843313E-2</v>
      </c>
      <c r="BY12" s="180">
        <v>18307.358681851889</v>
      </c>
      <c r="BZ12" s="181">
        <f t="shared" si="17"/>
        <v>6.0456203190999459E-2</v>
      </c>
      <c r="CA12" s="180">
        <v>21845.702131349892</v>
      </c>
      <c r="CB12" s="181">
        <f t="shared" ref="CB12" si="26">CA12/CA$8</f>
        <v>6.4664622680403808E-2</v>
      </c>
      <c r="CC12" s="180">
        <v>71273.318670499808</v>
      </c>
      <c r="CD12" s="181">
        <f>CC12/CC$8</f>
        <v>6.0308916428189287E-2</v>
      </c>
      <c r="CE12" s="182">
        <f>IFERROR(CC12/BQ12-1,"-")</f>
        <v>-8.2816637687019523E-2</v>
      </c>
      <c r="CF12" s="183"/>
      <c r="CG12" s="180">
        <v>14367</v>
      </c>
      <c r="CH12" s="181">
        <f>CG12/CG$8</f>
        <v>4.4053255163616738E-2</v>
      </c>
      <c r="CI12" s="180">
        <v>27289</v>
      </c>
      <c r="CJ12" s="181">
        <f>CI12/CI$8</f>
        <v>7.3602075713931236E-2</v>
      </c>
      <c r="CK12" s="180">
        <v>26469</v>
      </c>
      <c r="CL12" s="181">
        <f>CK12/CK$8</f>
        <v>8.2813448385905847E-2</v>
      </c>
      <c r="CM12" s="180">
        <v>30289</v>
      </c>
      <c r="CN12" s="181">
        <f>CM12/CM$8</f>
        <v>8.6566464604893492E-2</v>
      </c>
      <c r="CO12" s="180">
        <v>98414</v>
      </c>
      <c r="CP12" s="181">
        <f>CO12/CO$8</f>
        <v>7.202392844884431E-2</v>
      </c>
      <c r="CQ12" s="182">
        <f>IFERROR(CO12/CC12-1,"-")</f>
        <v>0.38079721606584571</v>
      </c>
      <c r="CR12" s="184"/>
      <c r="CS12" s="180">
        <v>26322</v>
      </c>
      <c r="CT12" s="181">
        <f>CS12/CS$8</f>
        <v>8.4004059462185088E-2</v>
      </c>
      <c r="CU12" s="180">
        <v>41292</v>
      </c>
      <c r="CV12" s="181">
        <f>CU12/CU$8</f>
        <v>0.11305473949934153</v>
      </c>
      <c r="CW12" s="180">
        <v>39803</v>
      </c>
      <c r="CX12" s="181">
        <f t="shared" si="20"/>
        <v>0.11006462352716705</v>
      </c>
      <c r="CY12" s="180">
        <v>32518</v>
      </c>
      <c r="CZ12" s="181">
        <v>8.8678602108018922E-2</v>
      </c>
      <c r="DA12" s="180">
        <v>139935</v>
      </c>
      <c r="DB12" s="181">
        <v>9.9462722891103833E-2</v>
      </c>
      <c r="DC12" s="182">
        <v>0.4219013554982014</v>
      </c>
      <c r="DE12" s="180">
        <v>26405</v>
      </c>
      <c r="DF12" s="181">
        <v>0.10226528944504475</v>
      </c>
    </row>
    <row r="13" spans="1:110" ht="7.4" customHeight="1">
      <c r="A13" s="62"/>
      <c r="B13" s="134"/>
      <c r="C13" s="135"/>
      <c r="D13" s="134"/>
      <c r="E13" s="135"/>
      <c r="F13" s="134"/>
      <c r="G13" s="135"/>
      <c r="H13" s="134"/>
      <c r="I13" s="135"/>
      <c r="J13" s="134"/>
      <c r="K13" s="135"/>
      <c r="L13" s="170"/>
      <c r="M13" s="134"/>
      <c r="N13" s="135"/>
      <c r="O13" s="134"/>
      <c r="P13" s="135"/>
      <c r="Q13" s="134"/>
      <c r="R13" s="135"/>
      <c r="S13" s="134"/>
      <c r="T13" s="135"/>
      <c r="U13" s="134"/>
      <c r="V13" s="135"/>
      <c r="W13" s="135"/>
      <c r="X13" s="170"/>
      <c r="Y13" s="134"/>
      <c r="Z13" s="135"/>
      <c r="AA13" s="134"/>
      <c r="AB13" s="135"/>
      <c r="AC13" s="134"/>
      <c r="AD13" s="135"/>
      <c r="AE13" s="134"/>
      <c r="AF13" s="135"/>
      <c r="AG13" s="134"/>
      <c r="AH13" s="135"/>
      <c r="AI13" s="135"/>
      <c r="AJ13" s="170"/>
      <c r="AK13" s="134"/>
      <c r="AL13" s="135"/>
      <c r="AM13" s="134"/>
      <c r="AN13" s="135"/>
      <c r="AO13" s="134"/>
      <c r="AP13" s="135"/>
      <c r="AQ13" s="134"/>
      <c r="AR13" s="135"/>
      <c r="AS13" s="134"/>
      <c r="AT13" s="135"/>
      <c r="AU13" s="135"/>
      <c r="AV13" s="170"/>
      <c r="AW13" s="134"/>
      <c r="AX13" s="135"/>
      <c r="AY13" s="134"/>
      <c r="AZ13" s="135"/>
      <c r="BA13" s="134"/>
      <c r="BB13" s="135"/>
      <c r="BC13" s="134"/>
      <c r="BD13" s="135"/>
      <c r="BE13" s="134"/>
      <c r="BF13" s="135"/>
      <c r="BG13" s="135"/>
      <c r="BH13" s="170"/>
      <c r="BI13" s="134"/>
      <c r="BJ13" s="135"/>
      <c r="BK13" s="134"/>
      <c r="BL13" s="135"/>
      <c r="BM13" s="134"/>
      <c r="BN13" s="135"/>
      <c r="BO13" s="134"/>
      <c r="BP13" s="135"/>
      <c r="BQ13" s="134"/>
      <c r="BR13" s="135"/>
      <c r="BS13" s="135"/>
      <c r="BT13" s="170"/>
      <c r="BU13" s="134"/>
      <c r="BV13" s="135"/>
      <c r="BW13" s="134"/>
      <c r="BX13" s="135"/>
      <c r="BY13" s="134"/>
      <c r="BZ13" s="135"/>
      <c r="CA13" s="134"/>
      <c r="CB13" s="135"/>
      <c r="CC13" s="134"/>
      <c r="CD13" s="135"/>
      <c r="CE13" s="135"/>
      <c r="CF13" s="134"/>
      <c r="CG13" s="134"/>
      <c r="CH13" s="135"/>
      <c r="CI13" s="134"/>
      <c r="CJ13" s="135"/>
      <c r="CK13" s="134"/>
      <c r="CL13" s="135"/>
      <c r="CM13" s="134"/>
      <c r="CN13" s="135"/>
      <c r="CO13" s="134"/>
      <c r="CP13" s="135"/>
      <c r="CQ13" s="135"/>
      <c r="CR13" s="136"/>
      <c r="CS13" s="134"/>
      <c r="CT13" s="135"/>
      <c r="CU13" s="134"/>
      <c r="CV13" s="135"/>
      <c r="CW13" s="134"/>
      <c r="CX13" s="135"/>
      <c r="CY13" s="134"/>
      <c r="CZ13" s="135"/>
      <c r="DA13" s="134"/>
      <c r="DB13" s="135"/>
      <c r="DC13" s="135"/>
      <c r="DE13" s="134">
        <v>0</v>
      </c>
      <c r="DF13" s="135"/>
    </row>
    <row r="14" spans="1:110" s="64" customFormat="1" ht="14.5">
      <c r="A14" s="193" t="s">
        <v>94</v>
      </c>
      <c r="B14" s="176">
        <v>-38339</v>
      </c>
      <c r="C14" s="177">
        <f>B14/B8</f>
        <v>-0.55939307332500887</v>
      </c>
      <c r="D14" s="176">
        <v>-38609</v>
      </c>
      <c r="E14" s="177">
        <f>D14/D8</f>
        <v>-0.54896914545713071</v>
      </c>
      <c r="F14" s="176">
        <v>-43266</v>
      </c>
      <c r="G14" s="177">
        <f>F14/F8</f>
        <v>-0.53532454034792509</v>
      </c>
      <c r="H14" s="176">
        <v>-51229</v>
      </c>
      <c r="I14" s="177">
        <f>H14/H8</f>
        <v>-0.7281397464324294</v>
      </c>
      <c r="J14" s="176">
        <f t="shared" ref="J14:J30" si="27">SUM(B14,D14,F14,H14)</f>
        <v>-171443</v>
      </c>
      <c r="K14" s="177">
        <f>J14/J$8</f>
        <v>-0.59109148594227412</v>
      </c>
      <c r="L14" s="171"/>
      <c r="M14" s="176">
        <v>-54752.897539999998</v>
      </c>
      <c r="N14" s="177">
        <f>M14/M8</f>
        <v>-0.60344410628871203</v>
      </c>
      <c r="O14" s="176">
        <v>-59238.784370000001</v>
      </c>
      <c r="P14" s="177">
        <f>O14/O8</f>
        <v>-0.5792447796497473</v>
      </c>
      <c r="Q14" s="176">
        <v>-57776.042260000002</v>
      </c>
      <c r="R14" s="177">
        <f>Q14/Q8</f>
        <v>-0.56553912216990831</v>
      </c>
      <c r="S14" s="176">
        <v>-48833.275829999984</v>
      </c>
      <c r="T14" s="177">
        <f>S14/S8</f>
        <v>-0.5531196646165345</v>
      </c>
      <c r="U14" s="176">
        <f>SUM(M14,O14,Q14,S14)</f>
        <v>-220601</v>
      </c>
      <c r="V14" s="177">
        <f>U14/U$8</f>
        <v>-0.57530427616566393</v>
      </c>
      <c r="W14" s="177">
        <f>U14/J14-1</f>
        <v>0.28673086681870941</v>
      </c>
      <c r="X14" s="171"/>
      <c r="Y14" s="176">
        <v>-49519</v>
      </c>
      <c r="Z14" s="177">
        <f>Y14/Y8</f>
        <v>-0.62682278481012654</v>
      </c>
      <c r="AA14" s="176">
        <v>-58326</v>
      </c>
      <c r="AB14" s="177">
        <f>AA14/AA8</f>
        <v>-0.54277950455061508</v>
      </c>
      <c r="AC14" s="176">
        <v>-66629</v>
      </c>
      <c r="AD14" s="177">
        <f>AC14/AC8</f>
        <v>-0.55131811938371922</v>
      </c>
      <c r="AE14" s="176">
        <f>-251798-Y14-AA14-AC14</f>
        <v>-77324</v>
      </c>
      <c r="AF14" s="177">
        <f>AE14/AE8</f>
        <v>-0.62549243251551112</v>
      </c>
      <c r="AG14" s="176">
        <f>SUM(Y14,AA14,AC14,AE14)</f>
        <v>-251798</v>
      </c>
      <c r="AH14" s="177">
        <f>AG14/AG$8</f>
        <v>-0.58430892969440729</v>
      </c>
      <c r="AI14" s="177">
        <f>AG14/U14-1</f>
        <v>0.14141821659919951</v>
      </c>
      <c r="AJ14" s="171"/>
      <c r="AK14" s="176">
        <v>-79821</v>
      </c>
      <c r="AL14" s="177">
        <f>AK14/AK8</f>
        <v>-0.58799999999999997</v>
      </c>
      <c r="AM14" s="176">
        <v>-92421</v>
      </c>
      <c r="AN14" s="177">
        <f>AM14/AM8</f>
        <v>-0.46165488648567649</v>
      </c>
      <c r="AO14" s="176">
        <v>-91973</v>
      </c>
      <c r="AP14" s="177">
        <f>AO14/AO8</f>
        <v>-0.58947982361687945</v>
      </c>
      <c r="AQ14" s="176">
        <v>-73009</v>
      </c>
      <c r="AR14" s="177">
        <f>AQ14/AQ8</f>
        <v>-0.58087024321937486</v>
      </c>
      <c r="AS14" s="176">
        <f>SUM(AQ14,AO14,AM14,AK14)</f>
        <v>-337224</v>
      </c>
      <c r="AT14" s="177">
        <f>AS14/AS$8</f>
        <v>-0.54597204278095646</v>
      </c>
      <c r="AU14" s="177">
        <f>AS14/AG14-1</f>
        <v>0.33926401321694377</v>
      </c>
      <c r="AV14" s="171"/>
      <c r="AW14" s="176">
        <v>-84847</v>
      </c>
      <c r="AX14" s="177">
        <f>AW14/AW8</f>
        <v>-0.55847216097204577</v>
      </c>
      <c r="AY14" s="176">
        <v>-116199</v>
      </c>
      <c r="AZ14" s="177">
        <f>AY14/AY8</f>
        <v>-0.63759773930697683</v>
      </c>
      <c r="BA14" s="176">
        <v>-115377.79999999999</v>
      </c>
      <c r="BB14" s="177">
        <f>BA14/BA8</f>
        <v>-0.53252193498659206</v>
      </c>
      <c r="BC14" s="176">
        <v>-127483.20000000001</v>
      </c>
      <c r="BD14" s="177">
        <f>BC14/BC8</f>
        <v>-0.55108805602386202</v>
      </c>
      <c r="BE14" s="176">
        <v>-443907</v>
      </c>
      <c r="BF14" s="177">
        <f>BE14/BE$8</f>
        <v>-0.56753626153049552</v>
      </c>
      <c r="BG14" s="177">
        <f>BE14/AS14-1</f>
        <v>0.31635648708276998</v>
      </c>
      <c r="BH14" s="171"/>
      <c r="BI14" s="176">
        <v>-110144</v>
      </c>
      <c r="BJ14" s="177">
        <f>BI14/BI8</f>
        <v>-0.58492650182683326</v>
      </c>
      <c r="BK14" s="176">
        <v>-173327</v>
      </c>
      <c r="BL14" s="177">
        <f>BK14/BK8</f>
        <v>-0.5745182985239865</v>
      </c>
      <c r="BM14" s="176">
        <v>-145834</v>
      </c>
      <c r="BN14" s="177">
        <f>BM14/BM8</f>
        <v>-0.54976514140523103</v>
      </c>
      <c r="BO14" s="176">
        <v>-118130</v>
      </c>
      <c r="BP14" s="177">
        <f>BO14/BO8</f>
        <v>-0.53154486836243864</v>
      </c>
      <c r="BQ14" s="176">
        <v>-547435</v>
      </c>
      <c r="BR14" s="177">
        <f>BQ14/BQ$8</f>
        <v>-0.56003580562659849</v>
      </c>
      <c r="BS14" s="177">
        <f>BQ14/BE14-1</f>
        <v>0.23322002131077002</v>
      </c>
      <c r="BT14" s="171"/>
      <c r="BU14" s="176">
        <v>-118698</v>
      </c>
      <c r="BV14" s="177">
        <f>BU14/BU8</f>
        <v>-0.54192081522334634</v>
      </c>
      <c r="BW14" s="176">
        <v>-177257</v>
      </c>
      <c r="BX14" s="177">
        <f>BW14/BW8</f>
        <v>-0.55028079510494499</v>
      </c>
      <c r="BY14" s="176">
        <v>-152517</v>
      </c>
      <c r="BZ14" s="177">
        <f>BY14/BY8</f>
        <v>-0.50365532801965895</v>
      </c>
      <c r="CA14" s="176">
        <f>CC14-SUM(BY14,BW14,BU14)</f>
        <v>-177367</v>
      </c>
      <c r="CB14" s="177">
        <f>CA14/CA8</f>
        <v>-0.52501723506043541</v>
      </c>
      <c r="CC14" s="176">
        <v>-625839</v>
      </c>
      <c r="CD14" s="177">
        <f>CC14/CC$8</f>
        <v>-0.52956243167225703</v>
      </c>
      <c r="CE14" s="177">
        <f>CC14/BQ14-1</f>
        <v>0.14322065633362868</v>
      </c>
      <c r="CF14" s="139"/>
      <c r="CG14" s="176">
        <v>-155243</v>
      </c>
      <c r="CH14" s="177">
        <f>CG14/CG8</f>
        <v>-0.47601861845655691</v>
      </c>
      <c r="CI14" s="176">
        <v>-176269.81667000003</v>
      </c>
      <c r="CJ14" s="177">
        <f>CI14/CI8</f>
        <v>-0.47542322520525193</v>
      </c>
      <c r="CK14" s="176">
        <v>-165693.18332999997</v>
      </c>
      <c r="CL14" s="177">
        <f>CK14/CK8</f>
        <v>-0.51840356211399707</v>
      </c>
      <c r="CM14" s="176">
        <v>-203267</v>
      </c>
      <c r="CN14" s="177">
        <f>CM14/CM8</f>
        <v>-0.58094045894030466</v>
      </c>
      <c r="CO14" s="176">
        <v>-700473</v>
      </c>
      <c r="CP14" s="177">
        <f>CO14/CO$8</f>
        <v>-0.51263862085015666</v>
      </c>
      <c r="CQ14" s="177">
        <f>CO14/CC14-1</f>
        <v>0.11925431301021505</v>
      </c>
      <c r="CR14" s="144"/>
      <c r="CS14" s="176">
        <v>-151856</v>
      </c>
      <c r="CT14" s="177">
        <f>CS14/CS8</f>
        <v>-0.48463340375691738</v>
      </c>
      <c r="CU14" s="176">
        <v>-198607</v>
      </c>
      <c r="CV14" s="177">
        <f>CU14/CU8</f>
        <v>-0.54377270773384001</v>
      </c>
      <c r="CW14" s="176">
        <v>-183747</v>
      </c>
      <c r="CX14" s="177">
        <f t="shared" si="20"/>
        <v>-0.50810351931377939</v>
      </c>
      <c r="CY14" s="176">
        <v>-204821</v>
      </c>
      <c r="CZ14" s="177">
        <v>-0.55855956585172961</v>
      </c>
      <c r="DA14" s="176">
        <v>-739031</v>
      </c>
      <c r="DB14" s="177">
        <v>-0.52528699439693682</v>
      </c>
      <c r="DC14" s="177">
        <v>5.5045662002675355E-2</v>
      </c>
      <c r="DE14" s="176">
        <v>-150842</v>
      </c>
      <c r="DF14" s="177">
        <v>-0.58420377922626177</v>
      </c>
    </row>
    <row r="15" spans="1:110" s="64" customFormat="1" ht="7.75" customHeight="1">
      <c r="A15" s="63"/>
      <c r="B15" s="142"/>
      <c r="C15" s="143"/>
      <c r="D15" s="142"/>
      <c r="E15" s="143"/>
      <c r="F15" s="142"/>
      <c r="G15" s="143"/>
      <c r="H15" s="142"/>
      <c r="I15" s="143"/>
      <c r="J15" s="142"/>
      <c r="K15" s="143"/>
      <c r="L15" s="170"/>
      <c r="M15" s="142"/>
      <c r="N15" s="143"/>
      <c r="O15" s="142"/>
      <c r="P15" s="143"/>
      <c r="Q15" s="142"/>
      <c r="R15" s="143"/>
      <c r="S15" s="142"/>
      <c r="T15" s="143"/>
      <c r="U15" s="142"/>
      <c r="V15" s="143"/>
      <c r="W15" s="143"/>
      <c r="X15" s="170"/>
      <c r="Y15" s="142"/>
      <c r="Z15" s="143"/>
      <c r="AA15" s="142"/>
      <c r="AB15" s="143"/>
      <c r="AC15" s="142"/>
      <c r="AD15" s="143"/>
      <c r="AE15" s="142"/>
      <c r="AF15" s="143"/>
      <c r="AG15" s="142"/>
      <c r="AH15" s="143"/>
      <c r="AI15" s="143"/>
      <c r="AJ15" s="170"/>
      <c r="AK15" s="142"/>
      <c r="AL15" s="143"/>
      <c r="AM15" s="142"/>
      <c r="AN15" s="143"/>
      <c r="AO15" s="142"/>
      <c r="AP15" s="143"/>
      <c r="AQ15" s="142"/>
      <c r="AR15" s="143"/>
      <c r="AS15" s="142"/>
      <c r="AT15" s="143"/>
      <c r="AU15" s="143"/>
      <c r="AV15" s="170"/>
      <c r="AW15" s="142"/>
      <c r="AX15" s="143"/>
      <c r="AY15" s="142"/>
      <c r="AZ15" s="143"/>
      <c r="BA15" s="142"/>
      <c r="BB15" s="143"/>
      <c r="BC15" s="142"/>
      <c r="BD15" s="143"/>
      <c r="BE15" s="142"/>
      <c r="BF15" s="143"/>
      <c r="BG15" s="143"/>
      <c r="BH15" s="170"/>
      <c r="BI15" s="142"/>
      <c r="BJ15" s="143"/>
      <c r="BK15" s="142"/>
      <c r="BL15" s="143"/>
      <c r="BM15" s="142"/>
      <c r="BN15" s="143"/>
      <c r="BO15" s="142"/>
      <c r="BP15" s="143"/>
      <c r="BQ15" s="142"/>
      <c r="BR15" s="143"/>
      <c r="BS15" s="143"/>
      <c r="BT15" s="170"/>
      <c r="BU15" s="142"/>
      <c r="BV15" s="143"/>
      <c r="BW15" s="142"/>
      <c r="BX15" s="143"/>
      <c r="BY15" s="142"/>
      <c r="BZ15" s="143"/>
      <c r="CA15" s="142"/>
      <c r="CB15" s="143"/>
      <c r="CC15" s="142"/>
      <c r="CD15" s="143"/>
      <c r="CE15" s="143"/>
      <c r="CF15" s="139"/>
      <c r="CG15" s="142"/>
      <c r="CH15" s="143"/>
      <c r="CI15" s="142"/>
      <c r="CJ15" s="143"/>
      <c r="CK15" s="142"/>
      <c r="CL15" s="143"/>
      <c r="CM15" s="142"/>
      <c r="CN15" s="143"/>
      <c r="CO15" s="142"/>
      <c r="CP15" s="143"/>
      <c r="CQ15" s="143"/>
      <c r="CR15" s="144"/>
      <c r="CS15" s="142"/>
      <c r="CT15" s="143"/>
      <c r="CU15" s="142"/>
      <c r="CV15" s="143"/>
      <c r="CW15" s="142"/>
      <c r="CX15" s="143"/>
      <c r="CY15" s="142"/>
      <c r="CZ15" s="143"/>
      <c r="DA15" s="142"/>
      <c r="DB15" s="143"/>
      <c r="DC15" s="143"/>
      <c r="DE15" s="142">
        <v>0</v>
      </c>
      <c r="DF15" s="143"/>
    </row>
    <row r="16" spans="1:110" s="66" customFormat="1" ht="15" customHeight="1">
      <c r="A16" s="112" t="s">
        <v>95</v>
      </c>
      <c r="B16" s="145">
        <f>B8+B14</f>
        <v>30197.78</v>
      </c>
      <c r="C16" s="146">
        <f>B16/B8</f>
        <v>0.44060692667499113</v>
      </c>
      <c r="D16" s="145">
        <f>D8+D14</f>
        <v>31721</v>
      </c>
      <c r="E16" s="146">
        <f>D16/D8</f>
        <v>0.45103085454286934</v>
      </c>
      <c r="F16" s="145">
        <f>F8+F14</f>
        <v>37556</v>
      </c>
      <c r="G16" s="146">
        <f>F16/F8</f>
        <v>0.46467545965207491</v>
      </c>
      <c r="H16" s="145">
        <f>H8+H14</f>
        <v>19127</v>
      </c>
      <c r="I16" s="146">
        <f>H16/H8</f>
        <v>0.27186025356757065</v>
      </c>
      <c r="J16" s="145">
        <f>J8+J14</f>
        <v>118601.78000000003</v>
      </c>
      <c r="K16" s="146">
        <f>J16/J$8</f>
        <v>0.40890851405772588</v>
      </c>
      <c r="L16" s="170"/>
      <c r="M16" s="145">
        <f>M8+M14</f>
        <v>35981.102460000002</v>
      </c>
      <c r="N16" s="146">
        <f>IF(M16=0,0,M16/M$8)</f>
        <v>0.39655589371128797</v>
      </c>
      <c r="O16" s="145">
        <f>O8+O14</f>
        <v>43030.215629999999</v>
      </c>
      <c r="P16" s="146">
        <f>IF(O16=0,0,O16/O$8)</f>
        <v>0.42075522035025276</v>
      </c>
      <c r="Q16" s="145">
        <f>Q8+Q14</f>
        <v>44384.957739999998</v>
      </c>
      <c r="R16" s="146">
        <f>IF(Q16=0,0,Q16/Q$8)</f>
        <v>0.43446087783009169</v>
      </c>
      <c r="S16" s="145">
        <f>S8+S14</f>
        <v>39453.724170000016</v>
      </c>
      <c r="T16" s="146">
        <f>IF(S16=0,0,S16/S$8)</f>
        <v>0.44688033538346544</v>
      </c>
      <c r="U16" s="145">
        <f>SUM(M16,O16,Q16,S16)</f>
        <v>162850</v>
      </c>
      <c r="V16" s="146">
        <f>U16/U$8</f>
        <v>0.42469572383433607</v>
      </c>
      <c r="W16" s="146">
        <f>U16/J16-1</f>
        <v>0.37308225896778247</v>
      </c>
      <c r="X16" s="170"/>
      <c r="Y16" s="145">
        <f>Y8+Y14</f>
        <v>29481</v>
      </c>
      <c r="Z16" s="146">
        <f>IF(Y16=0,0,Y16/Y$8)</f>
        <v>0.3731772151898734</v>
      </c>
      <c r="AA16" s="145">
        <f>AA8+AA14</f>
        <v>49132</v>
      </c>
      <c r="AB16" s="146">
        <f>IF(AA16=0,0,AA16/AA$8)</f>
        <v>0.45722049544938487</v>
      </c>
      <c r="AC16" s="145">
        <f>AC8+AC14</f>
        <v>54225</v>
      </c>
      <c r="AD16" s="146">
        <f>IF(AC16=0,0,AC16/AC$8)</f>
        <v>0.44868188061628078</v>
      </c>
      <c r="AE16" s="145">
        <f>AE8+AE14</f>
        <v>46297</v>
      </c>
      <c r="AF16" s="146">
        <f>IF(AE16=0,0,AE16/AE$8)</f>
        <v>0.37450756748448888</v>
      </c>
      <c r="AG16" s="145">
        <f>SUM(Y16,AA16,AC16,AE16)</f>
        <v>179135</v>
      </c>
      <c r="AH16" s="146">
        <f>AG16/AG$8</f>
        <v>0.41569107030559277</v>
      </c>
      <c r="AI16" s="146">
        <f>AG16/U16-1</f>
        <v>0.10000000000000009</v>
      </c>
      <c r="AJ16" s="170"/>
      <c r="AK16" s="145">
        <f>AK8+AK14</f>
        <v>55929</v>
      </c>
      <c r="AL16" s="146">
        <f>AK16/AK8</f>
        <v>0.41199999999999998</v>
      </c>
      <c r="AM16" s="145">
        <f>AM8+AM14</f>
        <v>107774</v>
      </c>
      <c r="AN16" s="146">
        <f>AM16/AM8</f>
        <v>0.53834511351432357</v>
      </c>
      <c r="AO16" s="145">
        <f>AO8+AO14</f>
        <v>64051</v>
      </c>
      <c r="AP16" s="146">
        <f>AO16/AO8</f>
        <v>0.41052017638312055</v>
      </c>
      <c r="AQ16" s="145">
        <f>AQ8+AQ14</f>
        <v>52680</v>
      </c>
      <c r="AR16" s="146">
        <f>AQ16/AQ8</f>
        <v>0.4191297567806252</v>
      </c>
      <c r="AS16" s="145">
        <f>AS8+AS14</f>
        <v>280434</v>
      </c>
      <c r="AT16" s="146">
        <f>AS16/AS$8</f>
        <v>0.45402795721904354</v>
      </c>
      <c r="AU16" s="146">
        <f>AS16/AG16-1</f>
        <v>0.56548971446116059</v>
      </c>
      <c r="AV16" s="170"/>
      <c r="AW16" s="145">
        <f>AW8+AW14</f>
        <v>67080</v>
      </c>
      <c r="AX16" s="146">
        <f>AW16/AW8</f>
        <v>0.44152783902795423</v>
      </c>
      <c r="AY16" s="145">
        <f>AY8+AY14</f>
        <v>66046</v>
      </c>
      <c r="AZ16" s="146">
        <f>AY16/AY8</f>
        <v>0.36240226069302311</v>
      </c>
      <c r="BA16" s="145">
        <f>BA8+BA14</f>
        <v>101285.20000000001</v>
      </c>
      <c r="BB16" s="146">
        <f>BA16/BA8</f>
        <v>0.467478065013408</v>
      </c>
      <c r="BC16" s="145">
        <f>BC8+BC14</f>
        <v>103846.79999999999</v>
      </c>
      <c r="BD16" s="146">
        <f>BC16/BC8</f>
        <v>0.44891194397613793</v>
      </c>
      <c r="BE16" s="145">
        <f>BE8+BE14</f>
        <v>338258</v>
      </c>
      <c r="BF16" s="146">
        <f>BE16/BE$8</f>
        <v>0.43246373846950453</v>
      </c>
      <c r="BG16" s="146">
        <f>BE16/AS16-1</f>
        <v>0.20619468395415685</v>
      </c>
      <c r="BH16" s="170"/>
      <c r="BI16" s="145">
        <f>BI8+BI14</f>
        <v>78160</v>
      </c>
      <c r="BJ16" s="146">
        <f>BI16/BI8</f>
        <v>0.4150734981731668</v>
      </c>
      <c r="BK16" s="145">
        <f>BK8+BK14</f>
        <v>128364</v>
      </c>
      <c r="BL16" s="146">
        <f>BK16/BK8</f>
        <v>0.42548170147601355</v>
      </c>
      <c r="BM16" s="145">
        <f>BM8+BM14</f>
        <v>119432</v>
      </c>
      <c r="BN16" s="146">
        <f>BM16/BM8</f>
        <v>0.45023485859476903</v>
      </c>
      <c r="BO16" s="145">
        <f>BO8+BO14</f>
        <v>104109</v>
      </c>
      <c r="BP16" s="146">
        <f>BO16/BO8</f>
        <v>0.46845513163756136</v>
      </c>
      <c r="BQ16" s="145">
        <f>BQ8+BQ14</f>
        <v>430065</v>
      </c>
      <c r="BR16" s="146">
        <f>BQ16/BQ$8</f>
        <v>0.43996419437340151</v>
      </c>
      <c r="BS16" s="146">
        <f>BQ16/BE16-1</f>
        <v>0.27141117135440984</v>
      </c>
      <c r="BT16" s="170"/>
      <c r="BU16" s="145">
        <f>BU8+BU14</f>
        <v>100334</v>
      </c>
      <c r="BV16" s="146">
        <f>BU16/BU8</f>
        <v>0.45807918477665366</v>
      </c>
      <c r="BW16" s="145">
        <f>BW8+BW14</f>
        <v>144864</v>
      </c>
      <c r="BX16" s="146">
        <f>BW16/BW8</f>
        <v>0.44971920489505496</v>
      </c>
      <c r="BY16" s="145">
        <f>BY8+BY14</f>
        <v>150303.18578000006</v>
      </c>
      <c r="BZ16" s="146">
        <f>BY16/BY8</f>
        <v>0.49634467198034105</v>
      </c>
      <c r="CA16" s="145">
        <f>CA8+CA14</f>
        <v>160463.81421999994</v>
      </c>
      <c r="CB16" s="146">
        <f>CA16/CA8</f>
        <v>0.47498276493956459</v>
      </c>
      <c r="CC16" s="145">
        <f>CC8+CC14</f>
        <v>555965</v>
      </c>
      <c r="CD16" s="146">
        <f>CC16/CC$8</f>
        <v>0.47043756832774303</v>
      </c>
      <c r="CE16" s="146">
        <f>CC16/BQ16-1</f>
        <v>0.29274644530477945</v>
      </c>
      <c r="CF16" s="147"/>
      <c r="CG16" s="145">
        <f>CG8+CG14</f>
        <v>170885</v>
      </c>
      <c r="CH16" s="146">
        <f>CG16/CG8</f>
        <v>0.52398138154344309</v>
      </c>
      <c r="CI16" s="145">
        <f>CI8+CI14</f>
        <v>194494.18332999997</v>
      </c>
      <c r="CJ16" s="146">
        <f>CI16/CI8</f>
        <v>0.52457677479474807</v>
      </c>
      <c r="CK16" s="145">
        <f>CK8+CK14</f>
        <v>153928.81667000003</v>
      </c>
      <c r="CL16" s="146">
        <f>CK16/CK8</f>
        <v>0.48159643788600293</v>
      </c>
      <c r="CM16" s="145">
        <f>CM8+CM14</f>
        <v>146626</v>
      </c>
      <c r="CN16" s="146">
        <f>CM16/CM8</f>
        <v>0.4190595410596954</v>
      </c>
      <c r="CO16" s="145">
        <f>CO8+CO14</f>
        <v>665934</v>
      </c>
      <c r="CP16" s="146">
        <f>CO16/CO$8</f>
        <v>0.48736137914984334</v>
      </c>
      <c r="CQ16" s="146">
        <f>CO16/CC16-1</f>
        <v>0.1977984225625713</v>
      </c>
      <c r="CR16" s="148"/>
      <c r="CS16" s="145">
        <f>CS8+CS14</f>
        <v>161486</v>
      </c>
      <c r="CT16" s="146">
        <f>CS16/CS8</f>
        <v>0.51536659624308268</v>
      </c>
      <c r="CU16" s="145">
        <f>CU8+CU14</f>
        <v>166632</v>
      </c>
      <c r="CV16" s="146">
        <f>CU16/CU8</f>
        <v>0.45622729226615999</v>
      </c>
      <c r="CW16" s="145">
        <f>CW8+CW14</f>
        <v>177886</v>
      </c>
      <c r="CX16" s="146">
        <f t="shared" si="20"/>
        <v>0.49189648068622055</v>
      </c>
      <c r="CY16" s="145">
        <v>161874</v>
      </c>
      <c r="CZ16" s="146">
        <v>0.44144043414827039</v>
      </c>
      <c r="DA16" s="145">
        <v>667878</v>
      </c>
      <c r="DB16" s="146">
        <v>0.47471300560306318</v>
      </c>
      <c r="DC16" s="146">
        <v>2.9192082098226102E-3</v>
      </c>
      <c r="DE16" s="145">
        <v>107359</v>
      </c>
      <c r="DF16" s="146">
        <v>0.41579622077373829</v>
      </c>
    </row>
    <row r="17" spans="1:110" ht="15" customHeight="1">
      <c r="A17" s="45"/>
      <c r="B17" s="149"/>
      <c r="C17" s="135"/>
      <c r="D17" s="149"/>
      <c r="E17" s="135"/>
      <c r="F17" s="149"/>
      <c r="G17" s="135"/>
      <c r="H17" s="149"/>
      <c r="I17" s="135"/>
      <c r="J17" s="149"/>
      <c r="K17" s="135"/>
      <c r="L17" s="170"/>
      <c r="M17" s="149"/>
      <c r="N17" s="135"/>
      <c r="O17" s="149"/>
      <c r="P17" s="135"/>
      <c r="Q17" s="149"/>
      <c r="R17" s="135"/>
      <c r="S17" s="149"/>
      <c r="T17" s="135"/>
      <c r="U17" s="149"/>
      <c r="V17" s="135"/>
      <c r="W17" s="135"/>
      <c r="X17" s="170"/>
      <c r="Y17" s="149"/>
      <c r="Z17" s="135"/>
      <c r="AA17" s="149"/>
      <c r="AB17" s="135"/>
      <c r="AC17" s="149"/>
      <c r="AD17" s="135"/>
      <c r="AE17" s="149"/>
      <c r="AF17" s="135"/>
      <c r="AG17" s="149"/>
      <c r="AH17" s="135"/>
      <c r="AI17" s="135"/>
      <c r="AJ17" s="170"/>
      <c r="AK17" s="149"/>
      <c r="AL17" s="135"/>
      <c r="AM17" s="149"/>
      <c r="AN17" s="135"/>
      <c r="AO17" s="149"/>
      <c r="AP17" s="135"/>
      <c r="AQ17" s="149"/>
      <c r="AR17" s="135"/>
      <c r="AS17" s="149"/>
      <c r="AT17" s="135"/>
      <c r="AU17" s="135"/>
      <c r="AV17" s="170"/>
      <c r="AW17" s="149"/>
      <c r="AX17" s="135"/>
      <c r="AY17" s="149"/>
      <c r="AZ17" s="135"/>
      <c r="BA17" s="149"/>
      <c r="BB17" s="135"/>
      <c r="BC17" s="149"/>
      <c r="BD17" s="135"/>
      <c r="BE17" s="149"/>
      <c r="BF17" s="135"/>
      <c r="BG17" s="135"/>
      <c r="BH17" s="170"/>
      <c r="BI17" s="149"/>
      <c r="BJ17" s="135"/>
      <c r="BK17" s="149"/>
      <c r="BL17" s="135"/>
      <c r="BM17" s="149"/>
      <c r="BN17" s="135"/>
      <c r="BO17" s="149"/>
      <c r="BP17" s="135"/>
      <c r="BQ17" s="149"/>
      <c r="BR17" s="135"/>
      <c r="BS17" s="135"/>
      <c r="BT17" s="170"/>
      <c r="BU17" s="149"/>
      <c r="BV17" s="135"/>
      <c r="BW17" s="149"/>
      <c r="BX17" s="135"/>
      <c r="BY17" s="149"/>
      <c r="BZ17" s="135"/>
      <c r="CA17" s="149"/>
      <c r="CB17" s="135"/>
      <c r="CC17" s="149"/>
      <c r="CD17" s="135"/>
      <c r="CE17" s="135"/>
      <c r="CF17" s="149"/>
      <c r="CG17" s="149"/>
      <c r="CH17" s="135"/>
      <c r="CI17" s="149"/>
      <c r="CJ17" s="135"/>
      <c r="CK17" s="149"/>
      <c r="CL17" s="135"/>
      <c r="CM17" s="149"/>
      <c r="CN17" s="135"/>
      <c r="CO17" s="149"/>
      <c r="CP17" s="135"/>
      <c r="CQ17" s="135"/>
      <c r="CR17" s="136"/>
      <c r="CS17" s="149"/>
      <c r="CT17" s="135"/>
      <c r="CU17" s="149"/>
      <c r="CV17" s="135"/>
      <c r="CW17" s="150"/>
      <c r="CX17" s="135"/>
      <c r="CY17" s="150"/>
      <c r="CZ17" s="135"/>
      <c r="DA17" s="149"/>
      <c r="DB17" s="135"/>
      <c r="DC17" s="135"/>
      <c r="DE17" s="150"/>
      <c r="DF17" s="135"/>
    </row>
    <row r="18" spans="1:110" ht="15" customHeight="1">
      <c r="A18" s="62" t="s">
        <v>96</v>
      </c>
      <c r="B18" s="150">
        <v>-18952</v>
      </c>
      <c r="C18" s="151">
        <f>B18/B8</f>
        <v>-0.27652305813024775</v>
      </c>
      <c r="D18" s="150">
        <v>-22774</v>
      </c>
      <c r="E18" s="151">
        <f>D18/D8</f>
        <v>-0.32381629461111899</v>
      </c>
      <c r="F18" s="150">
        <v>-21358</v>
      </c>
      <c r="G18" s="151">
        <f>F18/F8</f>
        <v>-0.26425973126129026</v>
      </c>
      <c r="H18" s="150">
        <v>-15210</v>
      </c>
      <c r="I18" s="151">
        <f>H18/H8</f>
        <v>-0.21618625277161863</v>
      </c>
      <c r="J18" s="150">
        <f t="shared" si="27"/>
        <v>-78294</v>
      </c>
      <c r="K18" s="151">
        <f t="shared" ref="K18:K24" si="28">J18/J$8</f>
        <v>-0.26993762825174789</v>
      </c>
      <c r="L18" s="170"/>
      <c r="M18" s="150">
        <v>-23955</v>
      </c>
      <c r="N18" s="151">
        <f>M18/M8</f>
        <v>-0.26401348998170476</v>
      </c>
      <c r="O18" s="150">
        <v>-27462</v>
      </c>
      <c r="P18" s="151">
        <f>O18/O8</f>
        <v>-0.2685271196550274</v>
      </c>
      <c r="Q18" s="150">
        <v>-27323</v>
      </c>
      <c r="R18" s="151">
        <f>Q18/Q8</f>
        <v>-0.26745039692250466</v>
      </c>
      <c r="S18" s="150">
        <v>-29173</v>
      </c>
      <c r="T18" s="151">
        <f>S18/S8</f>
        <v>-0.33043369918561055</v>
      </c>
      <c r="U18" s="150">
        <f>SUM(M18,O18,Q18,S18)</f>
        <v>-107913</v>
      </c>
      <c r="V18" s="151">
        <f t="shared" ref="V18:V24" si="29">U18/U$8</f>
        <v>-0.28142578843189875</v>
      </c>
      <c r="W18" s="151">
        <f>IFERROR(U18/J18-1,"-")</f>
        <v>0.37830485094643262</v>
      </c>
      <c r="X18" s="170"/>
      <c r="Y18" s="150">
        <f>SUM(Y19:Y21)</f>
        <v>-26131</v>
      </c>
      <c r="Z18" s="151">
        <f>Y18/Y8</f>
        <v>-0.33077215189873416</v>
      </c>
      <c r="AA18" s="150">
        <f>SUM(AA19:AA21)</f>
        <v>-30084</v>
      </c>
      <c r="AB18" s="151">
        <f>AA18/AA8</f>
        <v>-0.27996054272366877</v>
      </c>
      <c r="AC18" s="150">
        <f>SUM(AC19:AC21)</f>
        <v>-29900</v>
      </c>
      <c r="AD18" s="151">
        <f>AC18/AC8</f>
        <v>-0.24740596091151307</v>
      </c>
      <c r="AE18" s="150">
        <f>SUM(AE19:AE21)</f>
        <v>-38929</v>
      </c>
      <c r="AF18" s="151">
        <f>AE18/AE8</f>
        <v>-0.31490604347157847</v>
      </c>
      <c r="AG18" s="150">
        <f>SUM(Y18,AA18,AC18,AE18)</f>
        <v>-125044</v>
      </c>
      <c r="AH18" s="151">
        <f t="shared" ref="AH18:AH24" si="30">AG18/AG$8</f>
        <v>-0.29017039771843883</v>
      </c>
      <c r="AI18" s="151">
        <f t="shared" ref="AI18:AI24" si="31">IFERROR(AG18/U18-1,"-")</f>
        <v>0.15874825090582223</v>
      </c>
      <c r="AJ18" s="170"/>
      <c r="AK18" s="150">
        <f>SUM(AK19:AK21)</f>
        <v>-29389</v>
      </c>
      <c r="AL18" s="151">
        <f>AK18/AK8</f>
        <v>-0.21649355432780848</v>
      </c>
      <c r="AM18" s="150">
        <f>SUM(AM19:AM21)</f>
        <v>-34286</v>
      </c>
      <c r="AN18" s="151">
        <f>AM18/AM8</f>
        <v>-0.17126301855690701</v>
      </c>
      <c r="AO18" s="150">
        <f>SUM(AO19:AO21)</f>
        <v>-25668</v>
      </c>
      <c r="AP18" s="151">
        <f>AO18/AO8</f>
        <v>-0.16451315182279649</v>
      </c>
      <c r="AQ18" s="150">
        <f>SUM(AQ19:AQ21)</f>
        <v>-37231</v>
      </c>
      <c r="AR18" s="151">
        <f>AQ18/AQ8</f>
        <v>-0.29621526147872923</v>
      </c>
      <c r="AS18" s="150">
        <f>SUM(AJ18,AL18,AN18,AQ18)</f>
        <v>-37231.387756572884</v>
      </c>
      <c r="AT18" s="151">
        <f t="shared" ref="AT18:AT24" si="32">AS18/AS$8</f>
        <v>-6.0278321913701242E-2</v>
      </c>
      <c r="AU18" s="151">
        <f t="shared" ref="AU18:AU24" si="33">IFERROR(AS18/AG18-1,"-")</f>
        <v>-0.70225370464338244</v>
      </c>
      <c r="AV18" s="170"/>
      <c r="AW18" s="150">
        <f>SUM(AW19:AW21)</f>
        <v>-28993</v>
      </c>
      <c r="AX18" s="151">
        <f>AW18/AW8</f>
        <v>-0.19083507210699877</v>
      </c>
      <c r="AY18" s="150">
        <f>SUM(AY19:AY21)</f>
        <v>-30971</v>
      </c>
      <c r="AZ18" s="151">
        <f>AY18/AY8</f>
        <v>-0.16994156218277592</v>
      </c>
      <c r="BA18" s="150">
        <f>SUM(BA19:BA21)</f>
        <v>-34914</v>
      </c>
      <c r="BB18" s="151">
        <f>BA18/BA8</f>
        <v>-0.16114426551833955</v>
      </c>
      <c r="BC18" s="150">
        <f>SUM(BC19:BC21)</f>
        <v>-44729</v>
      </c>
      <c r="BD18" s="151">
        <f>BC18/BC8</f>
        <v>-0.19335581204340122</v>
      </c>
      <c r="BE18" s="150">
        <f>SUM(BE19:BE21)</f>
        <v>-139607</v>
      </c>
      <c r="BF18" s="151">
        <f t="shared" ref="BF18:BF24" si="34">BE18/BE$8</f>
        <v>-0.17848791495400587</v>
      </c>
      <c r="BG18" s="151">
        <f t="shared" ref="BG18:BG24" si="35">IFERROR(BE18/AS18-1,"-")</f>
        <v>2.7497124983033592</v>
      </c>
      <c r="BH18" s="170"/>
      <c r="BI18" s="150">
        <f>SUM(BI19:BI21)</f>
        <v>-30397</v>
      </c>
      <c r="BJ18" s="151">
        <f>BI18/BI8</f>
        <v>-0.16142514232305208</v>
      </c>
      <c r="BK18" s="150">
        <f>SUM(BK19:BK21)</f>
        <v>-34720</v>
      </c>
      <c r="BL18" s="151">
        <f>BK18/BK8</f>
        <v>-0.11508463958155861</v>
      </c>
      <c r="BM18" s="150">
        <f>SUM(BM19:BM21)</f>
        <v>-35031</v>
      </c>
      <c r="BN18" s="151">
        <f>BM18/BM8</f>
        <v>-0.13205989459636741</v>
      </c>
      <c r="BO18" s="150">
        <f>SUM(BO19:BO21)</f>
        <v>-27041</v>
      </c>
      <c r="BP18" s="151">
        <f>BO18/BO8</f>
        <v>-0.12167531351382971</v>
      </c>
      <c r="BQ18" s="150">
        <f>SUM(BQ19:BQ21)</f>
        <v>-127189</v>
      </c>
      <c r="BR18" s="151">
        <f t="shared" ref="BR18:BR24" si="36">BQ18/BQ$8</f>
        <v>-0.13011662404092073</v>
      </c>
      <c r="BS18" s="151">
        <f t="shared" ref="BS18:BS24" si="37">IFERROR(BQ18/BE18-1,"-")</f>
        <v>-8.8949694499559473E-2</v>
      </c>
      <c r="BT18" s="170"/>
      <c r="BU18" s="150">
        <f>SUM(BU19:BU21)</f>
        <v>-34467</v>
      </c>
      <c r="BV18" s="151">
        <f>BU18/BU8</f>
        <v>-0.15736056831878448</v>
      </c>
      <c r="BW18" s="150">
        <f>SUM(BW19:BW21)</f>
        <v>-36540</v>
      </c>
      <c r="BX18" s="151">
        <f>BW18/BW8</f>
        <v>-0.11343563443550715</v>
      </c>
      <c r="BY18" s="150">
        <f>SUM(BY19:BY21)</f>
        <v>-39250.207532166896</v>
      </c>
      <c r="BZ18" s="151">
        <f>BY18/BY8</f>
        <v>-0.12961555858988313</v>
      </c>
      <c r="CA18" s="150">
        <f>CC18-SUM(BY18,BW18,BU18)</f>
        <v>-51643.792467833075</v>
      </c>
      <c r="CB18" s="151">
        <f>CA18/CA8</f>
        <v>-0.15286880383327597</v>
      </c>
      <c r="CC18" s="150">
        <f>SUM(CC19:CC22)</f>
        <v>-161900.99999999997</v>
      </c>
      <c r="CD18" s="151">
        <f t="shared" ref="CD18:CD24" si="38">CC18/CC$8</f>
        <v>-0.13699479778372722</v>
      </c>
      <c r="CE18" s="151">
        <f t="shared" ref="CE18:CE24" si="39">IFERROR(CC18/BQ18-1,"-")</f>
        <v>0.27291668304648975</v>
      </c>
      <c r="CF18" s="149"/>
      <c r="CG18" s="150">
        <f>SUM(CG19:CG21)</f>
        <v>-46823</v>
      </c>
      <c r="CH18" s="151">
        <f>CG18/CG8</f>
        <v>-0.14357246234607271</v>
      </c>
      <c r="CI18" s="150">
        <f>SUM(CI19:CI21)</f>
        <v>-49519</v>
      </c>
      <c r="CJ18" s="151">
        <f>CI18/CI8</f>
        <v>-0.13355935311950459</v>
      </c>
      <c r="CK18" s="150">
        <f>SUM(CK19:CK21)</f>
        <v>-43701</v>
      </c>
      <c r="CL18" s="151">
        <f>CK18/CK8</f>
        <v>-0.13672713392695121</v>
      </c>
      <c r="CM18" s="150">
        <f>SUM(CM19:CM22)</f>
        <v>-62383</v>
      </c>
      <c r="CN18" s="151">
        <f>CM18/CM8</f>
        <v>-0.17829164916131504</v>
      </c>
      <c r="CO18" s="150">
        <f>SUM(CO19:CO22)</f>
        <v>-203896</v>
      </c>
      <c r="CP18" s="151">
        <f>CO18/CO$8</f>
        <v>-0.14922054702588614</v>
      </c>
      <c r="CQ18" s="151">
        <f t="shared" ref="CQ18:CQ24" si="40">IFERROR(CO18/CC18-1,"-")</f>
        <v>0.25938690928406882</v>
      </c>
      <c r="CR18" s="136"/>
      <c r="CS18" s="150">
        <f>SUM(CS19:CS22)</f>
        <v>-51900</v>
      </c>
      <c r="CT18" s="151">
        <f>CS18/CS8</f>
        <v>-0.16563371651422407</v>
      </c>
      <c r="CU18" s="150">
        <f>SUM(CU19:CU22)</f>
        <v>-51468</v>
      </c>
      <c r="CV18" s="151">
        <f>CU18/CU8</f>
        <v>-0.14091594818735129</v>
      </c>
      <c r="CW18" s="150">
        <f>SUM(CW19:CW22)</f>
        <v>-64445</v>
      </c>
      <c r="CX18" s="151">
        <f t="shared" si="20"/>
        <v>-0.17820552880959425</v>
      </c>
      <c r="CY18" s="150">
        <v>-45222</v>
      </c>
      <c r="CZ18" s="151">
        <v>-0.12332319775290092</v>
      </c>
      <c r="DA18" s="150">
        <v>-213848</v>
      </c>
      <c r="DB18" s="151">
        <v>-0.15199845903324238</v>
      </c>
      <c r="DC18" s="151">
        <v>4.8809196845450709E-2</v>
      </c>
      <c r="DE18" s="150">
        <v>-55875</v>
      </c>
      <c r="DF18" s="151">
        <v>-0.2164011758281339</v>
      </c>
    </row>
    <row r="19" spans="1:110" ht="15" customHeight="1">
      <c r="A19" s="65" t="s">
        <v>97</v>
      </c>
      <c r="B19" s="137"/>
      <c r="C19" s="138">
        <f>B19/B8</f>
        <v>0</v>
      </c>
      <c r="D19" s="137"/>
      <c r="E19" s="138">
        <f>D19/D8</f>
        <v>0</v>
      </c>
      <c r="F19" s="137"/>
      <c r="G19" s="138">
        <f>F19/F8</f>
        <v>0</v>
      </c>
      <c r="H19" s="137"/>
      <c r="I19" s="138">
        <f>H19/H8</f>
        <v>0</v>
      </c>
      <c r="J19" s="137">
        <f t="shared" si="27"/>
        <v>0</v>
      </c>
      <c r="K19" s="138">
        <f t="shared" si="28"/>
        <v>0</v>
      </c>
      <c r="L19" s="170"/>
      <c r="M19" s="137"/>
      <c r="N19" s="138">
        <f>M19/M8</f>
        <v>0</v>
      </c>
      <c r="O19" s="137"/>
      <c r="P19" s="138">
        <f>O19/O8</f>
        <v>0</v>
      </c>
      <c r="Q19" s="137"/>
      <c r="R19" s="138">
        <f>Q19/Q8</f>
        <v>0</v>
      </c>
      <c r="S19" s="137"/>
      <c r="T19" s="138">
        <f>S19/S8</f>
        <v>0</v>
      </c>
      <c r="U19" s="137">
        <f t="shared" ref="U19:U30" si="41">SUM(M19,O19,Q19,S19)</f>
        <v>0</v>
      </c>
      <c r="V19" s="138">
        <f t="shared" si="29"/>
        <v>0</v>
      </c>
      <c r="W19" s="141" t="str">
        <f t="shared" ref="W19:W24" si="42">IFERROR(U19/J19-1,"-")</f>
        <v>-</v>
      </c>
      <c r="X19" s="170"/>
      <c r="Y19" s="137">
        <v>-7737</v>
      </c>
      <c r="Z19" s="138">
        <f>Y19/Y8</f>
        <v>-9.7936708860759489E-2</v>
      </c>
      <c r="AA19" s="137">
        <v>-10016</v>
      </c>
      <c r="AB19" s="138">
        <f>AA19/AA8</f>
        <v>-9.3208509371103129E-2</v>
      </c>
      <c r="AC19" s="137">
        <v>-6591</v>
      </c>
      <c r="AD19" s="138">
        <f>AC19/AC8</f>
        <v>-5.4536879209624835E-2</v>
      </c>
      <c r="AE19" s="137">
        <v>2063</v>
      </c>
      <c r="AF19" s="138">
        <f>AE19/AE8</f>
        <v>1.6688103153994872E-2</v>
      </c>
      <c r="AG19" s="137">
        <f t="shared" ref="AG19:AG30" si="43">SUM(Y19,AA19,AC19,AE19)</f>
        <v>-22281</v>
      </c>
      <c r="AH19" s="138">
        <f t="shared" si="30"/>
        <v>-5.1704093211705764E-2</v>
      </c>
      <c r="AI19" s="141" t="str">
        <f t="shared" si="31"/>
        <v>-</v>
      </c>
      <c r="AJ19" s="170"/>
      <c r="AK19" s="137">
        <v>-5669</v>
      </c>
      <c r="AL19" s="138">
        <f>AK19/AK8</f>
        <v>-4.1760589318600369E-2</v>
      </c>
      <c r="AM19" s="137">
        <v>-8597</v>
      </c>
      <c r="AN19" s="138">
        <f>AM19/AM8</f>
        <v>-4.294313044781338E-2</v>
      </c>
      <c r="AO19" s="137">
        <v>-8250</v>
      </c>
      <c r="AP19" s="138">
        <f>AO19/AO8</f>
        <v>-5.2876480541455162E-2</v>
      </c>
      <c r="AQ19" s="137">
        <v>-12789</v>
      </c>
      <c r="AR19" s="138">
        <f>AQ19/AQ8</f>
        <v>-0.1017511476740208</v>
      </c>
      <c r="AS19" s="137">
        <f t="shared" ref="AS19:AS24" si="44">SUM(AJ19,AL19,AN19,AQ19)</f>
        <v>-12789.084703719767</v>
      </c>
      <c r="AT19" s="138">
        <f t="shared" si="32"/>
        <v>-2.0705770351423874E-2</v>
      </c>
      <c r="AU19" s="141">
        <f t="shared" si="33"/>
        <v>-0.42600939348683775</v>
      </c>
      <c r="AV19" s="170"/>
      <c r="AW19" s="137">
        <v>-10037</v>
      </c>
      <c r="AX19" s="138">
        <f>AW19/AW8</f>
        <v>-6.6064623141377107E-2</v>
      </c>
      <c r="AY19" s="137">
        <v>-11368</v>
      </c>
      <c r="AZ19" s="138">
        <f>AY19/AY8</f>
        <v>-6.2377568657576342E-2</v>
      </c>
      <c r="BA19" s="137">
        <v>-12164</v>
      </c>
      <c r="BB19" s="138">
        <f>BA19/BA8</f>
        <v>-5.6142488565191107E-2</v>
      </c>
      <c r="BC19" s="137">
        <v>-14885</v>
      </c>
      <c r="BD19" s="138">
        <f>BC19/BC8</f>
        <v>-6.4345307569273327E-2</v>
      </c>
      <c r="BE19" s="137">
        <v>-48454</v>
      </c>
      <c r="BF19" s="138">
        <f t="shared" si="34"/>
        <v>-6.1948565839688559E-2</v>
      </c>
      <c r="BG19" s="141">
        <f t="shared" si="35"/>
        <v>2.7886995920753357</v>
      </c>
      <c r="BH19" s="170"/>
      <c r="BI19" s="137">
        <v>-10132</v>
      </c>
      <c r="BJ19" s="138">
        <f>BI19/BI8</f>
        <v>-5.3806610587135692E-2</v>
      </c>
      <c r="BK19" s="137">
        <v>-14700</v>
      </c>
      <c r="BL19" s="138">
        <f>BK19/BK8</f>
        <v>-4.8725351435740541E-2</v>
      </c>
      <c r="BM19" s="137">
        <v>-14237.5</v>
      </c>
      <c r="BN19" s="138">
        <f>BM19/BM8</f>
        <v>-5.3672540016436329E-2</v>
      </c>
      <c r="BO19" s="137">
        <v>-13650.5</v>
      </c>
      <c r="BP19" s="138">
        <f>BO19/BO8</f>
        <v>-6.1422612592749247E-2</v>
      </c>
      <c r="BQ19" s="137">
        <v>-52720</v>
      </c>
      <c r="BR19" s="138">
        <f t="shared" si="36"/>
        <v>-5.3933503836317134E-2</v>
      </c>
      <c r="BS19" s="141">
        <f t="shared" si="37"/>
        <v>8.8042266892310206E-2</v>
      </c>
      <c r="BT19" s="170"/>
      <c r="BU19" s="137">
        <v>-12921</v>
      </c>
      <c r="BV19" s="138">
        <f>BU19/BU8</f>
        <v>-5.8991380254939919E-2</v>
      </c>
      <c r="BW19" s="137">
        <v>-13078</v>
      </c>
      <c r="BX19" s="138">
        <f>BW19/BW8</f>
        <v>-4.0599650441914686E-2</v>
      </c>
      <c r="BY19" s="137">
        <v>-13520.658372166901</v>
      </c>
      <c r="BZ19" s="138">
        <f>BY19/BY8</f>
        <v>-4.4649131752365109E-2</v>
      </c>
      <c r="CA19" s="137">
        <f t="shared" ref="CA19:CA24" si="45">CC19-SUM(BY19,BW19,BU19)</f>
        <v>-14449.508148316905</v>
      </c>
      <c r="CB19" s="138">
        <f>CA19/CA8</f>
        <v>-4.2771433333216292E-2</v>
      </c>
      <c r="CC19" s="137">
        <v>-53969.166520483806</v>
      </c>
      <c r="CD19" s="138">
        <f t="shared" si="38"/>
        <v>-4.5666765826214671E-2</v>
      </c>
      <c r="CE19" s="141">
        <f t="shared" si="39"/>
        <v>2.3694357368812646E-2</v>
      </c>
      <c r="CF19" s="139"/>
      <c r="CG19" s="180">
        <v>-13812</v>
      </c>
      <c r="CH19" s="138">
        <f>CG19/CG8</f>
        <v>-4.2351469361723001E-2</v>
      </c>
      <c r="CI19" s="180">
        <v>-15654</v>
      </c>
      <c r="CJ19" s="138">
        <f>CI19/CI8</f>
        <v>-4.2220927598148689E-2</v>
      </c>
      <c r="CK19" s="180">
        <v>-9000</v>
      </c>
      <c r="CL19" s="138">
        <f>CK19/CK8</f>
        <v>-2.8158261946924806E-2</v>
      </c>
      <c r="CM19" s="180">
        <v>-12849</v>
      </c>
      <c r="CN19" s="138">
        <f>CM19/CM8</f>
        <v>-3.6722655211736156E-2</v>
      </c>
      <c r="CO19" s="180">
        <v>-51315</v>
      </c>
      <c r="CP19" s="138">
        <f>CO19/CO$8</f>
        <v>-3.7554696367919659E-2</v>
      </c>
      <c r="CQ19" s="141">
        <f t="shared" si="40"/>
        <v>-4.9179312774386252E-2</v>
      </c>
      <c r="CR19" s="144"/>
      <c r="CS19" s="180">
        <v>-15158</v>
      </c>
      <c r="CT19" s="138">
        <f>CS19/CS8</f>
        <v>-4.8375257705637928E-2</v>
      </c>
      <c r="CU19" s="180">
        <v>-14832</v>
      </c>
      <c r="CV19" s="138">
        <f>CU19/CU8</f>
        <v>-4.0609025870731223E-2</v>
      </c>
      <c r="CW19" s="180">
        <v>-20506</v>
      </c>
      <c r="CX19" s="138">
        <f t="shared" si="20"/>
        <v>-5.6703895938700281E-2</v>
      </c>
      <c r="CY19" s="180">
        <v>-14722</v>
      </c>
      <c r="CZ19" s="138">
        <v>-4.0147806760386699E-2</v>
      </c>
      <c r="DA19" s="180">
        <v>-65218</v>
      </c>
      <c r="DB19" s="138">
        <v>-4.6355521217079428E-2</v>
      </c>
      <c r="DC19" s="141">
        <v>0.27093442463217388</v>
      </c>
      <c r="DE19" s="180">
        <v>-15597</v>
      </c>
      <c r="DF19" s="138">
        <v>-6.0406427550629159E-2</v>
      </c>
    </row>
    <row r="20" spans="1:110" ht="15" customHeight="1">
      <c r="A20" s="65" t="s">
        <v>100</v>
      </c>
      <c r="B20" s="137"/>
      <c r="C20" s="138">
        <f>B20/B8</f>
        <v>0</v>
      </c>
      <c r="D20" s="137"/>
      <c r="E20" s="138">
        <f>D20/D8</f>
        <v>0</v>
      </c>
      <c r="F20" s="137"/>
      <c r="G20" s="138">
        <f>F20/F8</f>
        <v>0</v>
      </c>
      <c r="H20" s="137"/>
      <c r="I20" s="138">
        <f>H20/H8</f>
        <v>0</v>
      </c>
      <c r="J20" s="137">
        <f>SUM(B20,D20,F20,H20)</f>
        <v>0</v>
      </c>
      <c r="K20" s="138">
        <f>J20/J$8</f>
        <v>0</v>
      </c>
      <c r="L20" s="170"/>
      <c r="M20" s="137"/>
      <c r="N20" s="138">
        <f>M20/M8</f>
        <v>0</v>
      </c>
      <c r="O20" s="137"/>
      <c r="P20" s="138">
        <f>O20/O8</f>
        <v>0</v>
      </c>
      <c r="Q20" s="137"/>
      <c r="R20" s="138">
        <f>Q20/Q8</f>
        <v>0</v>
      </c>
      <c r="S20" s="137"/>
      <c r="T20" s="138">
        <f>S20/S8</f>
        <v>0</v>
      </c>
      <c r="U20" s="137">
        <f>SUM(M20,O20,Q20,S20)</f>
        <v>0</v>
      </c>
      <c r="V20" s="138">
        <f>U20/U$8</f>
        <v>0</v>
      </c>
      <c r="W20" s="141" t="str">
        <f>IFERROR(U20/J20-1,"-")</f>
        <v>-</v>
      </c>
      <c r="X20" s="170"/>
      <c r="Y20" s="137">
        <v>-18394</v>
      </c>
      <c r="Z20" s="138">
        <f>Y20/Y8</f>
        <v>-0.23283544303797468</v>
      </c>
      <c r="AA20" s="137">
        <v>-20068</v>
      </c>
      <c r="AB20" s="138">
        <f>AA20/AA8</f>
        <v>-0.18675203335256566</v>
      </c>
      <c r="AC20" s="137">
        <v>-23309</v>
      </c>
      <c r="AD20" s="138">
        <f>AC20/AC8</f>
        <v>-0.19286908170188824</v>
      </c>
      <c r="AE20" s="137">
        <v>-27400</v>
      </c>
      <c r="AF20" s="138">
        <f>AE20/AE8</f>
        <v>-0.22164518973313596</v>
      </c>
      <c r="AG20" s="137">
        <f>SUM(Y20,AA20,AC20,AE20)</f>
        <v>-89171</v>
      </c>
      <c r="AH20" s="138">
        <f>AG20/AG$8</f>
        <v>-0.20692543852524639</v>
      </c>
      <c r="AI20" s="141" t="str">
        <f>IFERROR(AG20/U20-1,"-")</f>
        <v>-</v>
      </c>
      <c r="AJ20" s="170"/>
      <c r="AK20" s="137">
        <v>-20657</v>
      </c>
      <c r="AL20" s="138">
        <f>AK20/AK8</f>
        <v>-0.15216942909760589</v>
      </c>
      <c r="AM20" s="137">
        <v>-21936</v>
      </c>
      <c r="AN20" s="138">
        <f>AM20/AM8</f>
        <v>-0.10957316616299108</v>
      </c>
      <c r="AO20" s="137">
        <v>-14749</v>
      </c>
      <c r="AP20" s="138">
        <f>AO20/AO8</f>
        <v>-9.4530328667384506E-2</v>
      </c>
      <c r="AQ20" s="137">
        <v>-21682</v>
      </c>
      <c r="AR20" s="138">
        <f>AQ20/AQ8</f>
        <v>-0.17250515160435678</v>
      </c>
      <c r="AS20" s="137">
        <f>SUM(AJ20,AL20,AN20,AQ20)</f>
        <v>-21682.261742595259</v>
      </c>
      <c r="AT20" s="138">
        <f>AS20/AS$8</f>
        <v>-3.5103992407764913E-2</v>
      </c>
      <c r="AU20" s="141">
        <f>IFERROR(AS20/AG20-1,"-")</f>
        <v>-0.75684626456364446</v>
      </c>
      <c r="AV20" s="170"/>
      <c r="AW20" s="137">
        <v>-15816</v>
      </c>
      <c r="AX20" s="138">
        <f>AW20/AW8</f>
        <v>-0.1041026282359291</v>
      </c>
      <c r="AY20" s="137">
        <v>-16942</v>
      </c>
      <c r="AZ20" s="138">
        <f>AY20/AY8</f>
        <v>-9.2962769897665234E-2</v>
      </c>
      <c r="BA20" s="137">
        <v>-18976</v>
      </c>
      <c r="BB20" s="138">
        <f>BA20/BA8</f>
        <v>-8.7583020635733838E-2</v>
      </c>
      <c r="BC20" s="137">
        <v>-24138</v>
      </c>
      <c r="BD20" s="138">
        <f>BC20/BC8</f>
        <v>-0.10434444300350149</v>
      </c>
      <c r="BE20" s="137">
        <v>-75872</v>
      </c>
      <c r="BF20" s="138">
        <f>BE20/BE$8</f>
        <v>-9.700255061272238E-2</v>
      </c>
      <c r="BG20" s="141">
        <f>IFERROR(BE20/AS20-1,"-")</f>
        <v>2.4992659391685077</v>
      </c>
      <c r="BH20" s="170"/>
      <c r="BI20" s="137">
        <v>-15154</v>
      </c>
      <c r="BJ20" s="138">
        <f>BI20/BI8</f>
        <v>-8.0476251168323562E-2</v>
      </c>
      <c r="BK20" s="137">
        <v>-15876</v>
      </c>
      <c r="BL20" s="138">
        <f>BK20/BK8</f>
        <v>-5.2623379550599786E-2</v>
      </c>
      <c r="BM20" s="137">
        <v>-16361</v>
      </c>
      <c r="BN20" s="138">
        <f>BM20/BM8</f>
        <v>-6.1677712183242479E-2</v>
      </c>
      <c r="BO20" s="137">
        <v>-15121</v>
      </c>
      <c r="BP20" s="138">
        <f>BO20/BO8</f>
        <v>-6.8039363028091382E-2</v>
      </c>
      <c r="BQ20" s="137">
        <v>-62512</v>
      </c>
      <c r="BR20" s="138">
        <f>BQ20/BQ$8</f>
        <v>-6.395089514066496E-2</v>
      </c>
      <c r="BS20" s="141">
        <f>IFERROR(BQ20/BE20-1,"-")</f>
        <v>-0.17608603964571912</v>
      </c>
      <c r="BT20" s="170"/>
      <c r="BU20" s="137">
        <v>-17122</v>
      </c>
      <c r="BV20" s="138">
        <f>BU20/BU8</f>
        <v>-7.8171226122210447E-2</v>
      </c>
      <c r="BW20" s="137">
        <v>-19090</v>
      </c>
      <c r="BX20" s="138">
        <f>BW20/BW8</f>
        <v>-5.926344448204246E-2</v>
      </c>
      <c r="BY20" s="137">
        <v>-18479</v>
      </c>
      <c r="BZ20" s="138">
        <f>BY20/BY8</f>
        <v>-6.1023012559093599E-2</v>
      </c>
      <c r="CA20" s="137">
        <f>CC20-SUM(BY20,BW20,BU20)</f>
        <v>-24159</v>
      </c>
      <c r="CB20" s="138">
        <f>CA20/CA8</f>
        <v>-7.1512126730592832E-2</v>
      </c>
      <c r="CC20" s="137">
        <v>-78850</v>
      </c>
      <c r="CD20" s="138">
        <f>CC20/CC$8</f>
        <v>-6.672003140960768E-2</v>
      </c>
      <c r="CE20" s="141">
        <f>IFERROR(CC20/BQ20-1,"-")</f>
        <v>0.26135781929869473</v>
      </c>
      <c r="CF20" s="139"/>
      <c r="CG20" s="180">
        <v>-23761</v>
      </c>
      <c r="CH20" s="138">
        <f>CG20/CG8</f>
        <v>-7.2857896286120785E-2</v>
      </c>
      <c r="CI20" s="180">
        <v>-22363</v>
      </c>
      <c r="CJ20" s="138">
        <f>CI20/CI8</f>
        <v>-6.0315996159281918E-2</v>
      </c>
      <c r="CK20" s="180">
        <v>-21426</v>
      </c>
      <c r="CL20" s="138">
        <f>CK20/CK8</f>
        <v>-6.7035435608312322E-2</v>
      </c>
      <c r="CM20" s="180">
        <v>-30785</v>
      </c>
      <c r="CN20" s="138">
        <f>CM20/CM8</f>
        <v>-8.7984040835341087E-2</v>
      </c>
      <c r="CO20" s="180">
        <v>-98335</v>
      </c>
      <c r="CP20" s="138">
        <f>CO20/CO$8</f>
        <v>-7.1966112585781547E-2</v>
      </c>
      <c r="CQ20" s="141">
        <f>IFERROR(CO20/CC20-1,"-")</f>
        <v>0.24711477488902989</v>
      </c>
      <c r="CR20" s="144"/>
      <c r="CS20" s="180">
        <v>-26382</v>
      </c>
      <c r="CT20" s="138">
        <f>CS20/CS8</f>
        <v>-8.4195543527519456E-2</v>
      </c>
      <c r="CU20" s="180">
        <v>-25307</v>
      </c>
      <c r="CV20" s="138">
        <f>CU20/CU8</f>
        <v>-6.9288876598610771E-2</v>
      </c>
      <c r="CW20" s="180">
        <v>-36215</v>
      </c>
      <c r="CX20" s="138">
        <f t="shared" si="20"/>
        <v>-0.10014296261679659</v>
      </c>
      <c r="CY20" s="180">
        <v>-21813</v>
      </c>
      <c r="CZ20" s="138">
        <v>-5.9485403400646314E-2</v>
      </c>
      <c r="DA20" s="180">
        <v>-109717</v>
      </c>
      <c r="DB20" s="138">
        <v>-7.7984432539702289E-2</v>
      </c>
      <c r="DC20" s="141">
        <v>0.11574719072558093</v>
      </c>
      <c r="DE20" s="180">
        <v>-30013</v>
      </c>
      <c r="DF20" s="138">
        <v>-0.11623889915221088</v>
      </c>
    </row>
    <row r="21" spans="1:110" ht="15" customHeight="1">
      <c r="A21" s="65" t="s">
        <v>99</v>
      </c>
      <c r="B21" s="137"/>
      <c r="C21" s="138">
        <f>B21/B8</f>
        <v>0</v>
      </c>
      <c r="D21" s="137"/>
      <c r="E21" s="138">
        <f>D21/D8</f>
        <v>0</v>
      </c>
      <c r="F21" s="137"/>
      <c r="G21" s="138">
        <f>F21/F8</f>
        <v>0</v>
      </c>
      <c r="H21" s="137"/>
      <c r="I21" s="138">
        <f>H21/H8</f>
        <v>0</v>
      </c>
      <c r="J21" s="137">
        <f t="shared" si="27"/>
        <v>0</v>
      </c>
      <c r="K21" s="138">
        <f t="shared" si="28"/>
        <v>0</v>
      </c>
      <c r="L21" s="170"/>
      <c r="M21" s="137"/>
      <c r="N21" s="138">
        <f>M21/M8</f>
        <v>0</v>
      </c>
      <c r="O21" s="137"/>
      <c r="P21" s="138">
        <f>O21/O8</f>
        <v>0</v>
      </c>
      <c r="Q21" s="137"/>
      <c r="R21" s="138">
        <f>Q21/Q8</f>
        <v>0</v>
      </c>
      <c r="S21" s="137"/>
      <c r="T21" s="138">
        <f>S21/S8</f>
        <v>0</v>
      </c>
      <c r="U21" s="137">
        <f t="shared" si="41"/>
        <v>0</v>
      </c>
      <c r="V21" s="138">
        <f t="shared" si="29"/>
        <v>0</v>
      </c>
      <c r="W21" s="141" t="str">
        <f t="shared" si="42"/>
        <v>-</v>
      </c>
      <c r="X21" s="170"/>
      <c r="Y21" s="137">
        <v>0</v>
      </c>
      <c r="Z21" s="138">
        <f>Y21/Y8</f>
        <v>0</v>
      </c>
      <c r="AA21" s="137">
        <v>0</v>
      </c>
      <c r="AB21" s="138">
        <f>AA21/AA8</f>
        <v>0</v>
      </c>
      <c r="AC21" s="137">
        <v>0</v>
      </c>
      <c r="AD21" s="138">
        <f>AC21/AC8</f>
        <v>0</v>
      </c>
      <c r="AE21" s="137">
        <v>-13592</v>
      </c>
      <c r="AF21" s="138">
        <f>AE21/AE8</f>
        <v>-0.10994895689243737</v>
      </c>
      <c r="AG21" s="137">
        <f t="shared" si="43"/>
        <v>-13592</v>
      </c>
      <c r="AH21" s="138">
        <f t="shared" si="30"/>
        <v>-3.1540865981486678E-2</v>
      </c>
      <c r="AI21" s="141" t="str">
        <f t="shared" si="31"/>
        <v>-</v>
      </c>
      <c r="AJ21" s="170"/>
      <c r="AK21" s="137">
        <v>-3063</v>
      </c>
      <c r="AL21" s="138">
        <f>AK21/AK8</f>
        <v>-2.256353591160221E-2</v>
      </c>
      <c r="AM21" s="137">
        <v>-3753</v>
      </c>
      <c r="AN21" s="138">
        <f>AM21/AM8</f>
        <v>-1.8746721946102551E-2</v>
      </c>
      <c r="AO21" s="137">
        <v>-2669</v>
      </c>
      <c r="AP21" s="138">
        <f>AO21/AO8</f>
        <v>-1.7106342613956826E-2</v>
      </c>
      <c r="AQ21" s="137">
        <v>-2760</v>
      </c>
      <c r="AR21" s="138">
        <f>AQ21/AQ8</f>
        <v>-2.1958962200351661E-2</v>
      </c>
      <c r="AS21" s="137">
        <f t="shared" si="44"/>
        <v>-2760.0413102578577</v>
      </c>
      <c r="AT21" s="138">
        <f t="shared" si="32"/>
        <v>-4.4685591545124614E-3</v>
      </c>
      <c r="AU21" s="141">
        <f t="shared" si="33"/>
        <v>-0.79693633679680276</v>
      </c>
      <c r="AV21" s="170"/>
      <c r="AW21" s="137">
        <v>-3140</v>
      </c>
      <c r="AX21" s="138">
        <f>AW21/AW8</f>
        <v>-2.0667820729692549E-2</v>
      </c>
      <c r="AY21" s="137">
        <v>-2661</v>
      </c>
      <c r="AZ21" s="138">
        <f>AY21/AY8</f>
        <v>-1.4601223627534363E-2</v>
      </c>
      <c r="BA21" s="137">
        <v>-3774</v>
      </c>
      <c r="BB21" s="138">
        <f>BA21/BA8</f>
        <v>-1.7418756317414602E-2</v>
      </c>
      <c r="BC21" s="137">
        <v>-5706</v>
      </c>
      <c r="BD21" s="138">
        <f>BC21/BC8</f>
        <v>-2.4666061470626378E-2</v>
      </c>
      <c r="BE21" s="137">
        <v>-15281</v>
      </c>
      <c r="BF21" s="138">
        <f t="shared" si="34"/>
        <v>-1.9536798501594933E-2</v>
      </c>
      <c r="BG21" s="141">
        <f t="shared" si="35"/>
        <v>4.5365113352496769</v>
      </c>
      <c r="BH21" s="170"/>
      <c r="BI21" s="137">
        <v>-5111</v>
      </c>
      <c r="BJ21" s="138">
        <f>BI21/BI8</f>
        <v>-2.7142280567592828E-2</v>
      </c>
      <c r="BK21" s="137">
        <v>-4144</v>
      </c>
      <c r="BL21" s="138">
        <f>BK21/BK8</f>
        <v>-1.3735908595218286E-2</v>
      </c>
      <c r="BM21" s="137">
        <v>-4432.5</v>
      </c>
      <c r="BN21" s="138">
        <f>BM21/BM8</f>
        <v>-1.6709642396688606E-2</v>
      </c>
      <c r="BO21" s="137">
        <v>1730.5</v>
      </c>
      <c r="BP21" s="138">
        <f>BO21/BO8</f>
        <v>7.7866621070109207E-3</v>
      </c>
      <c r="BQ21" s="137">
        <v>-11957</v>
      </c>
      <c r="BR21" s="138">
        <f t="shared" si="36"/>
        <v>-1.2232225063938619E-2</v>
      </c>
      <c r="BS21" s="141">
        <f t="shared" si="37"/>
        <v>-0.21752503108435317</v>
      </c>
      <c r="BT21" s="170"/>
      <c r="BU21" s="137">
        <v>-4424</v>
      </c>
      <c r="BV21" s="138">
        <f>BU21/BU8</f>
        <v>-2.0197961941634097E-2</v>
      </c>
      <c r="BW21" s="137">
        <v>-4372</v>
      </c>
      <c r="BX21" s="138">
        <f>BW21/BW8</f>
        <v>-1.3572539511550007E-2</v>
      </c>
      <c r="BY21" s="137">
        <v>-7250.5491599999968</v>
      </c>
      <c r="BZ21" s="138">
        <f>BY21/BY8</f>
        <v>-2.3943414278424446E-2</v>
      </c>
      <c r="CA21" s="137">
        <f t="shared" si="45"/>
        <v>-12490.450840000003</v>
      </c>
      <c r="CB21" s="138">
        <f>CA21/CA8</f>
        <v>-3.6972503141368435E-2</v>
      </c>
      <c r="CC21" s="137">
        <v>-28537</v>
      </c>
      <c r="CD21" s="138">
        <f t="shared" si="38"/>
        <v>-2.4146982071477165E-2</v>
      </c>
      <c r="CE21" s="141">
        <f t="shared" si="39"/>
        <v>1.3866354436731623</v>
      </c>
      <c r="CF21" s="139"/>
      <c r="CG21" s="180">
        <v>-9250</v>
      </c>
      <c r="CH21" s="138">
        <f>CG21/CG8</f>
        <v>-2.8363096698228916E-2</v>
      </c>
      <c r="CI21" s="180">
        <v>-11502</v>
      </c>
      <c r="CJ21" s="138">
        <f>CI21/CI8</f>
        <v>-3.1022429362073986E-2</v>
      </c>
      <c r="CK21" s="180">
        <v>-13275</v>
      </c>
      <c r="CL21" s="138">
        <f>CK21/CK8</f>
        <v>-4.153343637171409E-2</v>
      </c>
      <c r="CM21" s="180">
        <v>-18091</v>
      </c>
      <c r="CN21" s="138">
        <f>CM21/CM8</f>
        <v>-5.17043781956198E-2</v>
      </c>
      <c r="CO21" s="180">
        <v>-52118</v>
      </c>
      <c r="CP21" s="138">
        <f>CO21/CO$8</f>
        <v>-3.8142369001329765E-2</v>
      </c>
      <c r="CQ21" s="141">
        <f>IFERROR(CO21/CC21-1,"-")</f>
        <v>0.82633072852787604</v>
      </c>
      <c r="CR21" s="144"/>
      <c r="CS21" s="180">
        <v>-11173</v>
      </c>
      <c r="CT21" s="138">
        <f>CS21/CS8</f>
        <v>-3.5657524366347317E-2</v>
      </c>
      <c r="CU21" s="180">
        <v>-11329</v>
      </c>
      <c r="CV21" s="138">
        <f>CU21/CU8</f>
        <v>-3.1018045718009302E-2</v>
      </c>
      <c r="CW21" s="180">
        <v>-7724</v>
      </c>
      <c r="CX21" s="138">
        <f t="shared" si="20"/>
        <v>-2.1358670254097385E-2</v>
      </c>
      <c r="CY21" s="180">
        <v>-8687</v>
      </c>
      <c r="CZ21" s="138">
        <v>-2.3689987591867901E-2</v>
      </c>
      <c r="DA21" s="180">
        <v>-38913</v>
      </c>
      <c r="DB21" s="138">
        <v>-2.7658505276460667E-2</v>
      </c>
      <c r="DC21" s="141">
        <v>-0.25336735868605853</v>
      </c>
      <c r="DE21" s="180">
        <v>-9243</v>
      </c>
      <c r="DF21" s="138">
        <v>-3.5797692495381506E-2</v>
      </c>
    </row>
    <row r="22" spans="1:110" ht="15" customHeight="1">
      <c r="A22" s="65" t="s">
        <v>98</v>
      </c>
      <c r="B22" s="137"/>
      <c r="C22" s="141">
        <f t="shared" ref="C22" si="46">IF(B22=0,0,B22/B$8)</f>
        <v>0</v>
      </c>
      <c r="D22" s="137"/>
      <c r="E22" s="141">
        <f t="shared" ref="E22" si="47">IF(D22=0,0,D22/D$8)</f>
        <v>0</v>
      </c>
      <c r="F22" s="137"/>
      <c r="G22" s="141">
        <f t="shared" ref="G22" si="48">IF(F22=0,0,F22/F$8)</f>
        <v>0</v>
      </c>
      <c r="H22" s="137"/>
      <c r="I22" s="141">
        <f t="shared" ref="I22" si="49">IF(H22=0,0,H22/H$8)</f>
        <v>0</v>
      </c>
      <c r="J22" s="137">
        <f t="shared" ref="J22" si="50">SUM(B22,D22,F22,H22)</f>
        <v>0</v>
      </c>
      <c r="K22" s="141">
        <f t="shared" ref="K22" si="51">IF(J22=0,0,J22/J$8)</f>
        <v>0</v>
      </c>
      <c r="L22" s="170"/>
      <c r="M22" s="137"/>
      <c r="N22" s="141">
        <f t="shared" ref="N22" si="52">IF(M22=0,0,M22/M$8)</f>
        <v>0</v>
      </c>
      <c r="O22" s="137"/>
      <c r="P22" s="141">
        <f t="shared" ref="P22" si="53">IF(O22=0,0,O22/O$8)</f>
        <v>0</v>
      </c>
      <c r="Q22" s="137"/>
      <c r="R22" s="141">
        <f t="shared" ref="R22" si="54">IF(Q22=0,0,Q22/Q$8)</f>
        <v>0</v>
      </c>
      <c r="S22" s="137"/>
      <c r="T22" s="141">
        <f t="shared" ref="T22" si="55">IF(S22=0,0,S22/S$8)</f>
        <v>0</v>
      </c>
      <c r="U22" s="137">
        <f t="shared" ref="U22" si="56">SUM(M22,O22,Q22,S22)</f>
        <v>0</v>
      </c>
      <c r="V22" s="141">
        <f t="shared" ref="V22" si="57">IF(U22=0,0,U22/U$8)</f>
        <v>0</v>
      </c>
      <c r="W22" s="141" t="str">
        <f t="shared" ref="W22" si="58">IFERROR(U22/J22-1,"-")</f>
        <v>-</v>
      </c>
      <c r="X22" s="170"/>
      <c r="Y22" s="137">
        <v>0</v>
      </c>
      <c r="Z22" s="141">
        <f t="shared" ref="Z22" si="59">IF(Y22=0,0,Y22/Y$8)</f>
        <v>0</v>
      </c>
      <c r="AA22" s="137">
        <v>0</v>
      </c>
      <c r="AB22" s="141">
        <f t="shared" ref="AB22" si="60">IF(AA22=0,0,AA22/AA$8)</f>
        <v>0</v>
      </c>
      <c r="AC22" s="137">
        <v>0</v>
      </c>
      <c r="AD22" s="141">
        <f t="shared" ref="AD22" si="61">IF(AC22=0,0,AC22/AC$8)</f>
        <v>0</v>
      </c>
      <c r="AE22" s="137">
        <v>0</v>
      </c>
      <c r="AF22" s="141">
        <f t="shared" ref="AF22" si="62">IF(AE22=0,0,AE22/AE$8)</f>
        <v>0</v>
      </c>
      <c r="AG22" s="137">
        <f t="shared" ref="AG22" si="63">SUM(Y22,AA22,AC22,AE22)</f>
        <v>0</v>
      </c>
      <c r="AH22" s="141">
        <f t="shared" ref="AH22" si="64">IF(AG22=0,0,AG22/AG$8)</f>
        <v>0</v>
      </c>
      <c r="AI22" s="141" t="str">
        <f t="shared" ref="AI22" si="65">IFERROR(AG22/U22-1,"-")</f>
        <v>-</v>
      </c>
      <c r="AJ22" s="170"/>
      <c r="AK22" s="137">
        <v>0</v>
      </c>
      <c r="AL22" s="141">
        <f t="shared" ref="AL22" si="66">IF(AK22=0,0,AK22/AK$8)</f>
        <v>0</v>
      </c>
      <c r="AM22" s="137">
        <v>0</v>
      </c>
      <c r="AN22" s="141">
        <f t="shared" ref="AN22" si="67">IF(AM22=0,0,AM22/AM$8)</f>
        <v>0</v>
      </c>
      <c r="AO22" s="137">
        <v>0</v>
      </c>
      <c r="AP22" s="141">
        <f t="shared" ref="AP22" si="68">IF(AO22=0,0,AO22/AO$8)</f>
        <v>0</v>
      </c>
      <c r="AQ22" s="137">
        <v>0</v>
      </c>
      <c r="AR22" s="141">
        <f t="shared" ref="AR22" si="69">IF(AQ22=0,0,AQ22/AQ$8)</f>
        <v>0</v>
      </c>
      <c r="AS22" s="137">
        <f t="shared" ref="AS22" si="70">SUM(AJ22,AL22,AN22,AQ22)</f>
        <v>0</v>
      </c>
      <c r="AT22" s="141">
        <f t="shared" ref="AT22" si="71">IF(AS22=0,0,AS22/AS$8)</f>
        <v>0</v>
      </c>
      <c r="AU22" s="141" t="str">
        <f t="shared" ref="AU22" si="72">IFERROR(AS22/AG22-1,"-")</f>
        <v>-</v>
      </c>
      <c r="AV22" s="170"/>
      <c r="AW22" s="137">
        <v>-583</v>
      </c>
      <c r="AX22" s="141">
        <f t="shared" ref="AX22" si="73">IF(AW22=0,0,AW22/AW$8)</f>
        <v>-3.8373692628696676E-3</v>
      </c>
      <c r="AY22" s="137">
        <v>-652</v>
      </c>
      <c r="AZ22" s="141">
        <f t="shared" ref="AZ22" si="74">IF(AY22=0,0,AY22/AY$8)</f>
        <v>-3.5776015802902687E-3</v>
      </c>
      <c r="BA22" s="137">
        <v>-1046</v>
      </c>
      <c r="BB22" s="141">
        <f t="shared" ref="BB22" si="75">IF(BA22=0,0,BA22/BA$8)</f>
        <v>-4.8277740084832202E-3</v>
      </c>
      <c r="BC22" s="137">
        <v>-531</v>
      </c>
      <c r="BD22" s="141">
        <f t="shared" ref="BD22" si="76">IF(BC22=0,0,BC22/BC$8)</f>
        <v>-2.2954221242381012E-3</v>
      </c>
      <c r="BE22" s="137">
        <v>-2812</v>
      </c>
      <c r="BF22" s="141">
        <f t="shared" ref="BF22" si="77">IF(BE22=0,0,BE22/BE$8)</f>
        <v>-3.5951493610683169E-3</v>
      </c>
      <c r="BG22" s="141" t="str">
        <f t="shared" ref="BG22" si="78">IFERROR(BE22/AS22-1,"-")</f>
        <v>-</v>
      </c>
      <c r="BH22" s="170"/>
      <c r="BI22" s="137">
        <v>-1941</v>
      </c>
      <c r="BJ22" s="141">
        <f t="shared" ref="BJ22" si="79">IF(BI22=0,0,BI22/BI$8)</f>
        <v>-1.0307800152944175E-2</v>
      </c>
      <c r="BK22" s="137">
        <v>543</v>
      </c>
      <c r="BL22" s="141">
        <f t="shared" ref="BL22" si="80">IF(BK22=0,0,BK22/BK$8)</f>
        <v>1.7998548183406201E-3</v>
      </c>
      <c r="BM22" s="137">
        <v>478</v>
      </c>
      <c r="BN22" s="141">
        <f t="shared" ref="BN22" si="81">IF(BM22=0,0,BM22/BM$8)</f>
        <v>1.8019648202181962E-3</v>
      </c>
      <c r="BO22" s="137">
        <v>1109</v>
      </c>
      <c r="BP22" s="141">
        <f t="shared" ref="BP22" si="82">IF(BO22=0,0,BO22/BO$8)</f>
        <v>4.9901232456949505E-3</v>
      </c>
      <c r="BQ22" s="137">
        <v>189</v>
      </c>
      <c r="BR22" s="141">
        <f t="shared" ref="BR22" si="83">IF(BQ22=0,0,BQ22/BQ$8)</f>
        <v>1.9335038363171357E-4</v>
      </c>
      <c r="BS22" s="141">
        <f t="shared" ref="BS22" si="84">IFERROR(BQ22/BE22-1,"-")</f>
        <v>-1.0672119487908962</v>
      </c>
      <c r="BT22" s="170"/>
      <c r="BU22" s="137">
        <v>653</v>
      </c>
      <c r="BV22" s="138">
        <f>BU22/BU10</f>
        <v>9.7861435400962132E-3</v>
      </c>
      <c r="BW22" s="137">
        <v>-468</v>
      </c>
      <c r="BX22" s="138">
        <f>BW22/BW10</f>
        <v>-4.4399380656948133E-3</v>
      </c>
      <c r="BY22" s="137">
        <v>-300</v>
      </c>
      <c r="BZ22" s="138">
        <f>BY22/BY10</f>
        <v>-2.8392383731711927E-3</v>
      </c>
      <c r="CA22" s="137">
        <f t="shared" ref="CA22" si="85">CC22-SUM(BY22,BW22,BU22)</f>
        <v>-429.83347951618271</v>
      </c>
      <c r="CB22" s="138">
        <f>CA22/CA10</f>
        <v>-3.3026948291574507E-3</v>
      </c>
      <c r="CC22" s="137">
        <v>-544.83347951618271</v>
      </c>
      <c r="CD22" s="141">
        <f t="shared" ref="CD22" si="86">IF(CC22=0,0,CC22/CC$8)</f>
        <v>-4.6101847642771786E-4</v>
      </c>
      <c r="CE22" s="141">
        <f t="shared" ref="CE22" si="87">IFERROR(CC22/BQ22-1,"-")</f>
        <v>-3.8827168228369455</v>
      </c>
      <c r="CF22" s="139"/>
      <c r="CG22" s="180">
        <v>-216</v>
      </c>
      <c r="CH22" s="138">
        <f>CG22/CG10</f>
        <v>-1.7283594987757454E-3</v>
      </c>
      <c r="CI22" s="180">
        <v>1231</v>
      </c>
      <c r="CJ22" s="138">
        <f>CI22/CI10</f>
        <v>7.4974571987161138E-3</v>
      </c>
      <c r="CK22" s="180">
        <v>-2485</v>
      </c>
      <c r="CL22" s="138">
        <f>CK22/CK10</f>
        <v>-2.0464296596421013E-2</v>
      </c>
      <c r="CM22" s="180">
        <v>-658</v>
      </c>
      <c r="CN22" s="138">
        <f>CM22/CM10</f>
        <v>-7.2961944469085429E-3</v>
      </c>
      <c r="CO22" s="180">
        <v>-2128</v>
      </c>
      <c r="CP22" s="141">
        <f>IF(CO22=0,0,CO22/CO$8)</f>
        <v>-1.5573690708551699E-3</v>
      </c>
      <c r="CQ22" s="141">
        <f t="shared" si="40"/>
        <v>2.9057805366323746</v>
      </c>
      <c r="CR22" s="144"/>
      <c r="CS22" s="180">
        <v>813</v>
      </c>
      <c r="CT22" s="138">
        <f>CS22/CS8</f>
        <v>2.5946090852806197E-3</v>
      </c>
      <c r="CU22" s="180">
        <v>0</v>
      </c>
      <c r="CV22" s="138">
        <f>CU22/CU8</f>
        <v>0</v>
      </c>
      <c r="CW22" s="180">
        <v>0</v>
      </c>
      <c r="CX22" s="138">
        <f t="shared" si="20"/>
        <v>0</v>
      </c>
      <c r="CY22" s="180">
        <v>0</v>
      </c>
      <c r="CZ22" s="138">
        <v>0</v>
      </c>
      <c r="DA22" s="180">
        <v>0</v>
      </c>
      <c r="DB22" s="141">
        <v>0</v>
      </c>
      <c r="DC22" s="141" t="s">
        <v>245</v>
      </c>
      <c r="DE22" s="180">
        <v>-1022</v>
      </c>
      <c r="DF22" s="138">
        <v>-3.9581566299123549E-3</v>
      </c>
    </row>
    <row r="23" spans="1:110" s="66" customFormat="1" ht="15" hidden="1" customHeight="1">
      <c r="A23" s="63" t="s">
        <v>30</v>
      </c>
      <c r="B23" s="137">
        <v>0</v>
      </c>
      <c r="C23" s="138">
        <f>B23/B8</f>
        <v>0</v>
      </c>
      <c r="D23" s="137"/>
      <c r="E23" s="138">
        <f>D23/D8</f>
        <v>0</v>
      </c>
      <c r="F23" s="137"/>
      <c r="G23" s="138">
        <f>F23/F8</f>
        <v>0</v>
      </c>
      <c r="H23" s="137"/>
      <c r="I23" s="138">
        <f>H23/H8</f>
        <v>0</v>
      </c>
      <c r="J23" s="137">
        <f t="shared" si="27"/>
        <v>0</v>
      </c>
      <c r="K23" s="138">
        <f t="shared" si="28"/>
        <v>0</v>
      </c>
      <c r="L23" s="170"/>
      <c r="M23" s="137"/>
      <c r="N23" s="138">
        <f>M23/M8</f>
        <v>0</v>
      </c>
      <c r="O23" s="137"/>
      <c r="P23" s="138">
        <f>O23/O8</f>
        <v>0</v>
      </c>
      <c r="Q23" s="137"/>
      <c r="R23" s="138">
        <f>Q23/Q8</f>
        <v>0</v>
      </c>
      <c r="S23" s="137"/>
      <c r="T23" s="138">
        <f>S23/S8</f>
        <v>0</v>
      </c>
      <c r="U23" s="137">
        <f t="shared" si="41"/>
        <v>0</v>
      </c>
      <c r="V23" s="138">
        <f t="shared" si="29"/>
        <v>0</v>
      </c>
      <c r="W23" s="141" t="str">
        <f t="shared" si="42"/>
        <v>-</v>
      </c>
      <c r="X23" s="170"/>
      <c r="Y23" s="137">
        <v>0</v>
      </c>
      <c r="Z23" s="138">
        <f>Y23/Y8</f>
        <v>0</v>
      </c>
      <c r="AA23" s="137">
        <v>0</v>
      </c>
      <c r="AB23" s="138">
        <f>AA23/AA8</f>
        <v>0</v>
      </c>
      <c r="AC23" s="137">
        <v>0</v>
      </c>
      <c r="AD23" s="138">
        <f>AC23/AC8</f>
        <v>0</v>
      </c>
      <c r="AE23" s="137">
        <v>0</v>
      </c>
      <c r="AF23" s="138">
        <f>AE23/AE8</f>
        <v>0</v>
      </c>
      <c r="AG23" s="137">
        <f t="shared" si="43"/>
        <v>0</v>
      </c>
      <c r="AH23" s="138">
        <f t="shared" si="30"/>
        <v>0</v>
      </c>
      <c r="AI23" s="141" t="str">
        <f t="shared" si="31"/>
        <v>-</v>
      </c>
      <c r="AJ23" s="170"/>
      <c r="AK23" s="137">
        <v>0</v>
      </c>
      <c r="AL23" s="138">
        <f>AK23/AK8</f>
        <v>0</v>
      </c>
      <c r="AM23" s="137">
        <v>0</v>
      </c>
      <c r="AN23" s="138">
        <f>AM23/AM8</f>
        <v>0</v>
      </c>
      <c r="AO23" s="137">
        <v>0</v>
      </c>
      <c r="AP23" s="138">
        <f>AO23/AO8</f>
        <v>0</v>
      </c>
      <c r="AQ23" s="137">
        <v>0</v>
      </c>
      <c r="AR23" s="138">
        <f>AQ23/AQ8</f>
        <v>0</v>
      </c>
      <c r="AS23" s="137">
        <f t="shared" si="44"/>
        <v>0</v>
      </c>
      <c r="AT23" s="138">
        <f t="shared" si="32"/>
        <v>0</v>
      </c>
      <c r="AU23" s="141" t="str">
        <f t="shared" si="33"/>
        <v>-</v>
      </c>
      <c r="AV23" s="170"/>
      <c r="AW23" s="137">
        <v>0</v>
      </c>
      <c r="AX23" s="138">
        <f>AW23/AW8</f>
        <v>0</v>
      </c>
      <c r="AY23" s="137">
        <v>0</v>
      </c>
      <c r="AZ23" s="138">
        <f>AY23/AY8</f>
        <v>0</v>
      </c>
      <c r="BA23" s="137">
        <v>0</v>
      </c>
      <c r="BB23" s="138">
        <f>BA23/BA8</f>
        <v>0</v>
      </c>
      <c r="BC23" s="137">
        <v>0</v>
      </c>
      <c r="BD23" s="138">
        <f>BC23/BC8</f>
        <v>0</v>
      </c>
      <c r="BE23" s="137">
        <v>0</v>
      </c>
      <c r="BF23" s="138">
        <f t="shared" si="34"/>
        <v>0</v>
      </c>
      <c r="BG23" s="141" t="str">
        <f t="shared" si="35"/>
        <v>-</v>
      </c>
      <c r="BH23" s="170"/>
      <c r="BI23" s="137">
        <v>0</v>
      </c>
      <c r="BJ23" s="138">
        <f>BI23/BI8</f>
        <v>0</v>
      </c>
      <c r="BK23" s="137">
        <v>0</v>
      </c>
      <c r="BL23" s="138">
        <f>BK23/BK8</f>
        <v>0</v>
      </c>
      <c r="BM23" s="137">
        <v>0</v>
      </c>
      <c r="BN23" s="138">
        <f>BM23/BM8</f>
        <v>0</v>
      </c>
      <c r="BO23" s="137">
        <v>0</v>
      </c>
      <c r="BP23" s="138">
        <f>BO23/BO8</f>
        <v>0</v>
      </c>
      <c r="BQ23" s="137">
        <v>0</v>
      </c>
      <c r="BR23" s="138">
        <f t="shared" si="36"/>
        <v>0</v>
      </c>
      <c r="BS23" s="141" t="str">
        <f t="shared" si="37"/>
        <v>-</v>
      </c>
      <c r="BT23" s="170"/>
      <c r="BU23" s="137">
        <v>0</v>
      </c>
      <c r="BV23" s="138">
        <f>BU23/BU8</f>
        <v>0</v>
      </c>
      <c r="BW23" s="137">
        <v>0</v>
      </c>
      <c r="BX23" s="138">
        <f>BW23/BW8</f>
        <v>0</v>
      </c>
      <c r="BY23" s="137">
        <v>0</v>
      </c>
      <c r="BZ23" s="138">
        <f>BY23/BY8</f>
        <v>0</v>
      </c>
      <c r="CA23" s="137">
        <f t="shared" si="45"/>
        <v>0</v>
      </c>
      <c r="CB23" s="138">
        <f>CA23/CA8</f>
        <v>0</v>
      </c>
      <c r="CC23" s="137">
        <v>0</v>
      </c>
      <c r="CD23" s="138">
        <f t="shared" si="38"/>
        <v>0</v>
      </c>
      <c r="CE23" s="141" t="str">
        <f t="shared" si="39"/>
        <v>-</v>
      </c>
      <c r="CF23" s="152"/>
      <c r="CG23" s="137">
        <v>0</v>
      </c>
      <c r="CH23" s="138">
        <f>CG23/CG8</f>
        <v>0</v>
      </c>
      <c r="CI23" s="137">
        <v>0</v>
      </c>
      <c r="CJ23" s="138">
        <f>CI23/CI8</f>
        <v>0</v>
      </c>
      <c r="CK23" s="137">
        <v>0</v>
      </c>
      <c r="CL23" s="138">
        <f>CK23/CK8</f>
        <v>0</v>
      </c>
      <c r="CM23" s="137">
        <v>0</v>
      </c>
      <c r="CN23" s="138">
        <f>CM23/CM8</f>
        <v>0</v>
      </c>
      <c r="CO23" s="137">
        <v>0</v>
      </c>
      <c r="CP23" s="138">
        <f>CO23/CO$8</f>
        <v>0</v>
      </c>
      <c r="CQ23" s="141" t="str">
        <f t="shared" si="40"/>
        <v>-</v>
      </c>
      <c r="CR23" s="136"/>
      <c r="CS23" s="137">
        <v>0</v>
      </c>
      <c r="CT23" s="138">
        <f>CS23/CS8</f>
        <v>0</v>
      </c>
      <c r="CU23" s="137">
        <v>0</v>
      </c>
      <c r="CV23" s="138">
        <f>CU23/CU8</f>
        <v>0</v>
      </c>
      <c r="CW23" s="137"/>
      <c r="CX23" s="138">
        <f t="shared" si="20"/>
        <v>0</v>
      </c>
      <c r="CY23" s="137">
        <v>0</v>
      </c>
      <c r="CZ23" s="138">
        <v>0</v>
      </c>
      <c r="DA23" s="137">
        <v>0</v>
      </c>
      <c r="DB23" s="138">
        <v>0</v>
      </c>
      <c r="DC23" s="141" t="s">
        <v>245</v>
      </c>
      <c r="DE23" s="180">
        <v>0</v>
      </c>
      <c r="DF23" s="138">
        <v>0</v>
      </c>
    </row>
    <row r="24" spans="1:110" ht="15" customHeight="1">
      <c r="A24" s="63" t="s">
        <v>101</v>
      </c>
      <c r="B24" s="140">
        <v>801</v>
      </c>
      <c r="C24" s="141">
        <f>B24/B8</f>
        <v>1.1687155422241897E-2</v>
      </c>
      <c r="D24" s="140">
        <v>262</v>
      </c>
      <c r="E24" s="141">
        <f>D24/D8</f>
        <v>3.725295037679511E-3</v>
      </c>
      <c r="F24" s="140">
        <v>1918</v>
      </c>
      <c r="G24" s="141">
        <f>F24/F8</f>
        <v>2.373116230729257E-2</v>
      </c>
      <c r="H24" s="140">
        <v>315</v>
      </c>
      <c r="I24" s="141">
        <f>H24/H8</f>
        <v>4.4772300869861843E-3</v>
      </c>
      <c r="J24" s="140">
        <f t="shared" si="27"/>
        <v>3296</v>
      </c>
      <c r="K24" s="141">
        <f t="shared" si="28"/>
        <v>1.1363762519704715E-2</v>
      </c>
      <c r="L24" s="171"/>
      <c r="M24" s="140">
        <v>656</v>
      </c>
      <c r="N24" s="141">
        <f>M24/M8</f>
        <v>7.2299248352326578E-3</v>
      </c>
      <c r="O24" s="140">
        <v>804</v>
      </c>
      <c r="P24" s="141">
        <f>O24/O8</f>
        <v>7.8616198457010442E-3</v>
      </c>
      <c r="Q24" s="140">
        <v>72</v>
      </c>
      <c r="R24" s="141">
        <f>Q24/Q8</f>
        <v>7.0476992198588505E-4</v>
      </c>
      <c r="S24" s="140">
        <v>576</v>
      </c>
      <c r="T24" s="141">
        <f>S24/S8</f>
        <v>6.5241768323762274E-3</v>
      </c>
      <c r="U24" s="140">
        <f t="shared" si="41"/>
        <v>2108</v>
      </c>
      <c r="V24" s="141">
        <f t="shared" si="29"/>
        <v>5.497442958813512E-3</v>
      </c>
      <c r="W24" s="141">
        <f t="shared" si="42"/>
        <v>-0.3604368932038835</v>
      </c>
      <c r="X24" s="171"/>
      <c r="Y24" s="140">
        <v>5814</v>
      </c>
      <c r="Z24" s="141">
        <f>Y24/Y8</f>
        <v>7.3594936708860761E-2</v>
      </c>
      <c r="AA24" s="140">
        <v>1839</v>
      </c>
      <c r="AB24" s="141">
        <f>AA24/AA8</f>
        <v>1.7113663012525825E-2</v>
      </c>
      <c r="AC24" s="140">
        <v>202</v>
      </c>
      <c r="AD24" s="141">
        <f>AC24/AC8</f>
        <v>1.671438264352028E-3</v>
      </c>
      <c r="AE24" s="140">
        <f>13855-Y24-AA24-AC24</f>
        <v>6000</v>
      </c>
      <c r="AF24" s="141">
        <f>AE24/AE8</f>
        <v>4.8535443007256047E-2</v>
      </c>
      <c r="AG24" s="140">
        <f t="shared" si="43"/>
        <v>13855</v>
      </c>
      <c r="AH24" s="141">
        <f t="shared" si="30"/>
        <v>3.2151169671387432E-2</v>
      </c>
      <c r="AI24" s="141">
        <f t="shared" si="31"/>
        <v>5.57258064516129</v>
      </c>
      <c r="AJ24" s="171"/>
      <c r="AK24" s="140">
        <v>1162</v>
      </c>
      <c r="AL24" s="141">
        <f>AK24/AK8</f>
        <v>8.5598526703499073E-3</v>
      </c>
      <c r="AM24" s="140">
        <v>812</v>
      </c>
      <c r="AN24" s="141">
        <f>AM24/AM8</f>
        <v>4.0560453557781165E-3</v>
      </c>
      <c r="AO24" s="140">
        <v>4401</v>
      </c>
      <c r="AP24" s="141">
        <f>AO24/AO8</f>
        <v>2.820719889247808E-2</v>
      </c>
      <c r="AQ24" s="140">
        <v>4098</v>
      </c>
      <c r="AR24" s="141">
        <f>AQ24/AQ8</f>
        <v>3.2604285180087358E-2</v>
      </c>
      <c r="AS24" s="140">
        <f t="shared" si="44"/>
        <v>4098.0126158980265</v>
      </c>
      <c r="AT24" s="141">
        <f t="shared" si="32"/>
        <v>6.634760038561836E-3</v>
      </c>
      <c r="AU24" s="141">
        <f t="shared" si="33"/>
        <v>-0.70422139185145971</v>
      </c>
      <c r="AV24" s="171"/>
      <c r="AW24" s="140">
        <v>456</v>
      </c>
      <c r="AX24" s="141">
        <f>AW24/AW8</f>
        <v>3.0014414817642683E-3</v>
      </c>
      <c r="AY24" s="140">
        <v>2212</v>
      </c>
      <c r="AZ24" s="141">
        <f>AY24/AY8</f>
        <v>1.2137507201843672E-2</v>
      </c>
      <c r="BA24" s="140">
        <v>2610</v>
      </c>
      <c r="BB24" s="141">
        <f>BA24/BA8</f>
        <v>1.2046357707591975E-2</v>
      </c>
      <c r="BC24" s="140">
        <v>1901</v>
      </c>
      <c r="BD24" s="141">
        <f>BC24/BC8</f>
        <v>8.2176976613495874E-3</v>
      </c>
      <c r="BE24" s="140">
        <v>7179</v>
      </c>
      <c r="BF24" s="141">
        <f t="shared" si="34"/>
        <v>9.1783702927131748E-3</v>
      </c>
      <c r="BG24" s="141">
        <f t="shared" si="35"/>
        <v>0.75182476797397912</v>
      </c>
      <c r="BH24" s="171"/>
      <c r="BI24" s="140">
        <v>-1039</v>
      </c>
      <c r="BJ24" s="141">
        <f>BI24/BI8</f>
        <v>-5.5176735491545585E-3</v>
      </c>
      <c r="BK24" s="140">
        <v>-2641</v>
      </c>
      <c r="BL24" s="141">
        <f>BK24/BK8</f>
        <v>-8.7539900096456312E-3</v>
      </c>
      <c r="BM24" s="140">
        <v>-250</v>
      </c>
      <c r="BN24" s="141">
        <f>BM24/BM8</f>
        <v>-9.4245021977939125E-4</v>
      </c>
      <c r="BO24" s="140">
        <v>2340</v>
      </c>
      <c r="BP24" s="141">
        <f>BO24/BO8</f>
        <v>1.0529205045019101E-2</v>
      </c>
      <c r="BQ24" s="140">
        <v>-1590</v>
      </c>
      <c r="BR24" s="141">
        <f t="shared" si="36"/>
        <v>-1.6265984654731459E-3</v>
      </c>
      <c r="BS24" s="141">
        <f t="shared" si="37"/>
        <v>-1.2214793146677811</v>
      </c>
      <c r="BT24" s="171"/>
      <c r="BU24" s="140">
        <v>1205</v>
      </c>
      <c r="BV24" s="141">
        <f>BU24/BU8</f>
        <v>5.5014792359107346E-3</v>
      </c>
      <c r="BW24" s="140">
        <v>-741</v>
      </c>
      <c r="BX24" s="141">
        <f>BW24/BW8</f>
        <v>-2.3003778083391024E-3</v>
      </c>
      <c r="BY24" s="140">
        <v>-2803</v>
      </c>
      <c r="BZ24" s="141">
        <f>BY24/BY8</f>
        <v>-9.2563182100297292E-3</v>
      </c>
      <c r="CA24" s="137">
        <f t="shared" si="45"/>
        <v>-2594</v>
      </c>
      <c r="CB24" s="141">
        <f>CA24/CA8</f>
        <v>-7.678399633228106E-3</v>
      </c>
      <c r="CC24" s="140">
        <v>-4933</v>
      </c>
      <c r="CD24" s="141">
        <f t="shared" si="38"/>
        <v>-4.1741270126010744E-3</v>
      </c>
      <c r="CE24" s="141">
        <f t="shared" si="39"/>
        <v>2.1025157232704403</v>
      </c>
      <c r="CF24" s="139"/>
      <c r="CG24" s="140">
        <v>-311</v>
      </c>
      <c r="CH24" s="141">
        <f>CG24/CG8</f>
        <v>-9.5361330520531812E-4</v>
      </c>
      <c r="CI24" s="140">
        <v>-1011</v>
      </c>
      <c r="CJ24" s="141">
        <f>CI24/CI8</f>
        <v>-2.7268019548823512E-3</v>
      </c>
      <c r="CK24" s="140">
        <v>-4268</v>
      </c>
      <c r="CL24" s="141">
        <f>CK24/CK8</f>
        <v>-1.3353273554386119E-2</v>
      </c>
      <c r="CM24" s="140">
        <v>177</v>
      </c>
      <c r="CN24" s="141">
        <f>CM24/CM8</f>
        <v>5.0586893707504866E-4</v>
      </c>
      <c r="CO24" s="140">
        <v>-5413</v>
      </c>
      <c r="CP24" s="141">
        <f>CO24/CO$8</f>
        <v>-3.96148438935105E-3</v>
      </c>
      <c r="CQ24" s="141">
        <f t="shared" si="40"/>
        <v>9.7303871883235304E-2</v>
      </c>
      <c r="CR24" s="144"/>
      <c r="CS24" s="140">
        <v>604</v>
      </c>
      <c r="CT24" s="141">
        <f>CS24/CS8</f>
        <v>1.9276062576992551E-3</v>
      </c>
      <c r="CU24" s="140">
        <v>80</v>
      </c>
      <c r="CV24" s="141">
        <f>CU24/CU8</f>
        <v>2.1903465949693214E-4</v>
      </c>
      <c r="CW24" s="140">
        <v>-348</v>
      </c>
      <c r="CX24" s="141">
        <f t="shared" si="20"/>
        <v>-9.6230155986870667E-4</v>
      </c>
      <c r="CY24" s="140">
        <v>-2983</v>
      </c>
      <c r="CZ24" s="141">
        <v>-8.1348259452678658E-3</v>
      </c>
      <c r="DA24" s="140">
        <v>-1851</v>
      </c>
      <c r="DB24" s="141">
        <v>-1.3156501237819929E-3</v>
      </c>
      <c r="DC24" s="141" t="s">
        <v>245</v>
      </c>
      <c r="DE24" s="180">
        <v>-206</v>
      </c>
      <c r="DF24" s="138">
        <v>-7.9782804869074869E-4</v>
      </c>
    </row>
    <row r="25" spans="1:110" s="66" customFormat="1" ht="15" customHeight="1">
      <c r="A25" s="112" t="s">
        <v>102</v>
      </c>
      <c r="B25" s="145">
        <f>SUM(B24,B18)</f>
        <v>-18151</v>
      </c>
      <c r="C25" s="146">
        <f>IF(B25=0,0,B25/B$8)</f>
        <v>-0.26483590270800583</v>
      </c>
      <c r="D25" s="145">
        <f>SUM(D24,D18)</f>
        <v>-22512</v>
      </c>
      <c r="E25" s="146">
        <f>IF(D25=0,0,D25/D$8)</f>
        <v>-0.32009099957343951</v>
      </c>
      <c r="F25" s="145">
        <f>SUM(F24,F18)</f>
        <v>-19440</v>
      </c>
      <c r="G25" s="146">
        <f>IF(F25=0,0,F25/F$8)</f>
        <v>-0.24052856895399768</v>
      </c>
      <c r="H25" s="145">
        <f>SUM(H24,H18)</f>
        <v>-14895</v>
      </c>
      <c r="I25" s="146">
        <f>IF(H25=0,0,H25/H$8)</f>
        <v>-0.21170902268463243</v>
      </c>
      <c r="J25" s="145">
        <f>SUM(J24,J18)</f>
        <v>-74998</v>
      </c>
      <c r="K25" s="146">
        <f>IF(J25=0,0,J25/J$8)</f>
        <v>-0.25857386573204316</v>
      </c>
      <c r="L25" s="170"/>
      <c r="M25" s="145">
        <f>SUM(M24,M18)</f>
        <v>-23299</v>
      </c>
      <c r="N25" s="146">
        <f>IF(M25=0,0,M25/M$8)</f>
        <v>-0.2567835651464721</v>
      </c>
      <c r="O25" s="145">
        <f>SUM(O24,O18)</f>
        <v>-26658</v>
      </c>
      <c r="P25" s="146">
        <f>IF(O25=0,0,O25/O$8)</f>
        <v>-0.26066549980932641</v>
      </c>
      <c r="Q25" s="145">
        <f>SUM(Q24,Q18)</f>
        <v>-27251</v>
      </c>
      <c r="R25" s="146">
        <f>IF(Q25=0,0,Q25/Q$8)</f>
        <v>-0.26674562700051879</v>
      </c>
      <c r="S25" s="145">
        <f>SUM(S24,S18)</f>
        <v>-28597</v>
      </c>
      <c r="T25" s="146">
        <f>IF(S25=0,0,S25/S$8)</f>
        <v>-0.32390952235323434</v>
      </c>
      <c r="U25" s="145">
        <f>SUM(U24,U18)</f>
        <v>-105805</v>
      </c>
      <c r="V25" s="146">
        <f>IF(U25=0,0,U25/U$8)</f>
        <v>-0.2759283454730852</v>
      </c>
      <c r="W25" s="146">
        <f>U25/J25-1</f>
        <v>0.41077095389210383</v>
      </c>
      <c r="X25" s="170"/>
      <c r="Y25" s="145">
        <f>SUM(Y24,Y18)</f>
        <v>-20317</v>
      </c>
      <c r="Z25" s="146">
        <f>IF(Y25=0,0,Y25/Y$8)</f>
        <v>-0.25717721518987341</v>
      </c>
      <c r="AA25" s="145">
        <f>SUM(AA24,AA18)</f>
        <v>-28245</v>
      </c>
      <c r="AB25" s="146">
        <f>IF(AA25=0,0,AA25/AA$8)</f>
        <v>-0.26284687971114296</v>
      </c>
      <c r="AC25" s="145">
        <f>SUM(AC24,AC18)</f>
        <v>-29698</v>
      </c>
      <c r="AD25" s="146">
        <f>IF(AC25=0,0,AC25/AC$8)</f>
        <v>-0.24573452264716103</v>
      </c>
      <c r="AE25" s="145">
        <f>SUM(AE24,AE18)</f>
        <v>-32929</v>
      </c>
      <c r="AF25" s="146">
        <f>IF(AE25=0,0,AE25/AE$8)</f>
        <v>-0.26637060046432243</v>
      </c>
      <c r="AG25" s="145">
        <f>SUM(AG24,AG18)</f>
        <v>-111189</v>
      </c>
      <c r="AH25" s="146">
        <f>IF(AG25=0,0,AG25/AG$8)</f>
        <v>-0.25801922804705141</v>
      </c>
      <c r="AI25" s="146">
        <f>AG25/U25-1</f>
        <v>5.0886063985633889E-2</v>
      </c>
      <c r="AJ25" s="170"/>
      <c r="AK25" s="145">
        <f>SUM(AK24,AK18)</f>
        <v>-28227</v>
      </c>
      <c r="AL25" s="146">
        <f>IF(AK25=0,0,AK25/AK$8)</f>
        <v>-0.20793370165745856</v>
      </c>
      <c r="AM25" s="145">
        <f>SUM(AM24,AM18)</f>
        <v>-33474</v>
      </c>
      <c r="AN25" s="146">
        <f>IF(AM25=0,0,AM25/AM$8)</f>
        <v>-0.1672069732011289</v>
      </c>
      <c r="AO25" s="145">
        <f>SUM(AO24,AO18)</f>
        <v>-21267</v>
      </c>
      <c r="AP25" s="146">
        <f>IF(AO25=0,0,AO25/AO$8)</f>
        <v>-0.13630595293031841</v>
      </c>
      <c r="AQ25" s="145">
        <f>SUM(AQ24,AQ18)</f>
        <v>-33133</v>
      </c>
      <c r="AR25" s="146">
        <f>IF(AQ25=0,0,AQ25/AQ$8)</f>
        <v>-0.26361097629864189</v>
      </c>
      <c r="AS25" s="145">
        <f>SUM(AS24,AS18)</f>
        <v>-33133.375140674856</v>
      </c>
      <c r="AT25" s="146">
        <f>IF(AS25=0,0,AS25/AS$8)</f>
        <v>-5.3643561875139405E-2</v>
      </c>
      <c r="AU25" s="146">
        <f>AS25/AG25-1</f>
        <v>-0.7020085157643754</v>
      </c>
      <c r="AV25" s="170"/>
      <c r="AW25" s="145">
        <f>SUM(AW24,AW18)</f>
        <v>-28537</v>
      </c>
      <c r="AX25" s="146">
        <f>IF(AW25=0,0,AW25/AW$8)</f>
        <v>-0.18783363062523448</v>
      </c>
      <c r="AY25" s="145">
        <f>SUM(AY24,AY18)</f>
        <v>-28759</v>
      </c>
      <c r="AZ25" s="146">
        <f>IF(AY25=0,0,AY25/AY$8)</f>
        <v>-0.15780405498093225</v>
      </c>
      <c r="BA25" s="145">
        <f>SUM(BA24,BA18)</f>
        <v>-32304</v>
      </c>
      <c r="BB25" s="146">
        <f>IF(BA25=0,0,BA25/BA$8)</f>
        <v>-0.14909790781074755</v>
      </c>
      <c r="BC25" s="145">
        <f>SUM(BC24,BC18)</f>
        <v>-42828</v>
      </c>
      <c r="BD25" s="146">
        <f>IF(BC25=0,0,BC25/BC$8)</f>
        <v>-0.18513811438205161</v>
      </c>
      <c r="BE25" s="145">
        <f>SUM(BE24,BE18)</f>
        <v>-132428</v>
      </c>
      <c r="BF25" s="146">
        <f>IF(BE25=0,0,BE25/BE$8)</f>
        <v>-0.16930954466129269</v>
      </c>
      <c r="BG25" s="146">
        <f>BE25/AS25-1</f>
        <v>2.9968158824070441</v>
      </c>
      <c r="BH25" s="170"/>
      <c r="BI25" s="145">
        <f>SUM(BI24,BI18)</f>
        <v>-31436</v>
      </c>
      <c r="BJ25" s="146">
        <f>IF(BI25=0,0,BI25/BI$8)</f>
        <v>-0.16694281587220663</v>
      </c>
      <c r="BK25" s="145">
        <f>SUM(BK24,BK18)</f>
        <v>-37361</v>
      </c>
      <c r="BL25" s="146">
        <f>IF(BK25=0,0,BK25/BK$8)</f>
        <v>-0.12383862959120424</v>
      </c>
      <c r="BM25" s="145">
        <f>SUM(BM24,BM18)</f>
        <v>-35281</v>
      </c>
      <c r="BN25" s="146">
        <f>IF(BM25=0,0,BM25/BM$8)</f>
        <v>-0.13300234481614681</v>
      </c>
      <c r="BO25" s="145">
        <f>SUM(BO24,BO18)</f>
        <v>-24701</v>
      </c>
      <c r="BP25" s="146">
        <f>IF(BO25=0,0,BO25/BO$8)</f>
        <v>-0.11114610846881061</v>
      </c>
      <c r="BQ25" s="145">
        <f>SUM(BQ24,BQ18)</f>
        <v>-128779</v>
      </c>
      <c r="BR25" s="146">
        <f>IF(BQ25=0,0,BQ25/BQ$8)</f>
        <v>-0.13174322250639386</v>
      </c>
      <c r="BS25" s="146">
        <f>BQ25/BE25-1</f>
        <v>-2.7554595704835871E-2</v>
      </c>
      <c r="BT25" s="170"/>
      <c r="BU25" s="145">
        <f>SUM(BU24,BU18)</f>
        <v>-33262</v>
      </c>
      <c r="BV25" s="146">
        <f>IF(BU25=0,0,BU25/BU$8)</f>
        <v>-0.15185908908287374</v>
      </c>
      <c r="BW25" s="145">
        <f>SUM(BW24,BW18)</f>
        <v>-37281</v>
      </c>
      <c r="BX25" s="146">
        <f>IF(BW25=0,0,BW25/BW$8)</f>
        <v>-0.11573601224384626</v>
      </c>
      <c r="BY25" s="145">
        <f>SUM(BY24,BY18)</f>
        <v>-42053.207532166896</v>
      </c>
      <c r="BZ25" s="146">
        <f>IF(BY25=0,0,BY25/BY$8)</f>
        <v>-0.13887187679991286</v>
      </c>
      <c r="CA25" s="145">
        <f>SUM(CA24,CA18)</f>
        <v>-54237.792467833075</v>
      </c>
      <c r="CB25" s="146">
        <f>IF(CA25=0,0,CA25/CA$8)</f>
        <v>-0.16054720346650408</v>
      </c>
      <c r="CC25" s="145">
        <f>SUM(CC24,CC18)</f>
        <v>-166833.99999999997</v>
      </c>
      <c r="CD25" s="146">
        <f>IF(CC25=0,0,CC25/CC$8)</f>
        <v>-0.14116892479632831</v>
      </c>
      <c r="CE25" s="146">
        <f>CC25/BQ25-1</f>
        <v>0.29550625490180837</v>
      </c>
      <c r="CF25" s="147"/>
      <c r="CG25" s="145">
        <f>SUM(CG24,CG18)</f>
        <v>-47134</v>
      </c>
      <c r="CH25" s="146">
        <f>IF(CG25=0,0,CG25/CG$8)</f>
        <v>-0.14452607565127804</v>
      </c>
      <c r="CI25" s="145">
        <f>SUM(CI24,CI18)</f>
        <v>-50530</v>
      </c>
      <c r="CJ25" s="146">
        <f>IF(CI25=0,0,CI25/CI$8)</f>
        <v>-0.13628615507438693</v>
      </c>
      <c r="CK25" s="145">
        <f>SUM(CK24,CK18)</f>
        <v>-47969</v>
      </c>
      <c r="CL25" s="146">
        <f>IF(CK25=0,0,CK25/CK$8)</f>
        <v>-0.15008040748133733</v>
      </c>
      <c r="CM25" s="145">
        <f>SUM(CM24,CM18)</f>
        <v>-62206</v>
      </c>
      <c r="CN25" s="146">
        <f>IF(CM25=0,0,CM25/CM$8)</f>
        <v>-0.17778578022423999</v>
      </c>
      <c r="CO25" s="145">
        <f>SUM(CO24,CO18)</f>
        <v>-209309</v>
      </c>
      <c r="CP25" s="146">
        <f>IF(CO25=0,0,CO25/CO$8)</f>
        <v>-0.15318203141523717</v>
      </c>
      <c r="CQ25" s="146">
        <f>CO25/CC25-1</f>
        <v>0.2545943872352161</v>
      </c>
      <c r="CR25" s="148"/>
      <c r="CS25" s="145">
        <f>SUM(CS24,CS18)</f>
        <v>-51296</v>
      </c>
      <c r="CT25" s="146">
        <f>IF(CS25=0,0,CS25/CS$8)</f>
        <v>-0.16370611025652482</v>
      </c>
      <c r="CU25" s="145">
        <f>SUM(CU24,CU18)</f>
        <v>-51388</v>
      </c>
      <c r="CV25" s="146">
        <f>IF(CU25=0,0,CU25/CU$8)</f>
        <v>-0.14069691352785435</v>
      </c>
      <c r="CW25" s="145">
        <f>SUM(CW24,CW18)</f>
        <v>-64793</v>
      </c>
      <c r="CX25" s="146">
        <f>CW25/$CW$8</f>
        <v>-0.17916783036946296</v>
      </c>
      <c r="CY25" s="145">
        <v>-48205</v>
      </c>
      <c r="CZ25" s="146">
        <v>-0.13145802369816878</v>
      </c>
      <c r="DA25" s="145">
        <v>-215699</v>
      </c>
      <c r="DB25" s="146">
        <v>-0.15331410915702437</v>
      </c>
      <c r="DC25" s="146">
        <v>3.0529026463267162E-2</v>
      </c>
      <c r="DE25" s="145">
        <v>-56081</v>
      </c>
      <c r="DF25" s="146">
        <v>-0.21719900387682464</v>
      </c>
    </row>
    <row r="26" spans="1:110" s="66" customFormat="1" ht="15" customHeight="1">
      <c r="A26" s="62"/>
      <c r="B26" s="137"/>
      <c r="C26" s="138"/>
      <c r="D26" s="137"/>
      <c r="E26" s="138"/>
      <c r="F26" s="137"/>
      <c r="G26" s="138"/>
      <c r="H26" s="137"/>
      <c r="I26" s="138"/>
      <c r="J26" s="137"/>
      <c r="K26" s="138"/>
      <c r="L26" s="170"/>
      <c r="M26" s="137"/>
      <c r="N26" s="138"/>
      <c r="O26" s="137"/>
      <c r="P26" s="138"/>
      <c r="Q26" s="137"/>
      <c r="R26" s="138"/>
      <c r="S26" s="137"/>
      <c r="T26" s="138"/>
      <c r="U26" s="137"/>
      <c r="V26" s="138"/>
      <c r="W26" s="138"/>
      <c r="X26" s="170"/>
      <c r="Y26" s="137"/>
      <c r="Z26" s="138"/>
      <c r="AA26" s="137"/>
      <c r="AB26" s="138"/>
      <c r="AC26" s="137"/>
      <c r="AD26" s="138"/>
      <c r="AE26" s="137"/>
      <c r="AF26" s="138"/>
      <c r="AG26" s="137"/>
      <c r="AH26" s="138"/>
      <c r="AI26" s="138"/>
      <c r="AJ26" s="170"/>
      <c r="AK26" s="137"/>
      <c r="AL26" s="138"/>
      <c r="AM26" s="137"/>
      <c r="AN26" s="138"/>
      <c r="AO26" s="137"/>
      <c r="AP26" s="138"/>
      <c r="AQ26" s="137"/>
      <c r="AR26" s="138"/>
      <c r="AS26" s="137"/>
      <c r="AT26" s="138"/>
      <c r="AU26" s="138"/>
      <c r="AV26" s="170"/>
      <c r="AW26" s="137"/>
      <c r="AX26" s="138"/>
      <c r="AY26" s="137"/>
      <c r="AZ26" s="138"/>
      <c r="BA26" s="137"/>
      <c r="BB26" s="138"/>
      <c r="BC26" s="137"/>
      <c r="BD26" s="138"/>
      <c r="BE26" s="137"/>
      <c r="BF26" s="138"/>
      <c r="BG26" s="138"/>
      <c r="BH26" s="170"/>
      <c r="BI26" s="137"/>
      <c r="BJ26" s="138"/>
      <c r="BK26" s="137"/>
      <c r="BL26" s="138"/>
      <c r="BM26" s="137"/>
      <c r="BN26" s="138"/>
      <c r="BO26" s="137"/>
      <c r="BP26" s="138"/>
      <c r="BQ26" s="137"/>
      <c r="BR26" s="138"/>
      <c r="BS26" s="138"/>
      <c r="BT26" s="170"/>
      <c r="BU26" s="137"/>
      <c r="BV26" s="138"/>
      <c r="BW26" s="137"/>
      <c r="BX26" s="138"/>
      <c r="BY26" s="137"/>
      <c r="BZ26" s="138"/>
      <c r="CA26" s="137"/>
      <c r="CB26" s="138"/>
      <c r="CC26" s="137"/>
      <c r="CD26" s="138"/>
      <c r="CE26" s="138"/>
      <c r="CF26" s="152"/>
      <c r="CG26" s="137"/>
      <c r="CH26" s="138"/>
      <c r="CI26" s="137"/>
      <c r="CJ26" s="138"/>
      <c r="CK26" s="137"/>
      <c r="CL26" s="138"/>
      <c r="CM26" s="137"/>
      <c r="CN26" s="138"/>
      <c r="CO26" s="137"/>
      <c r="CP26" s="138"/>
      <c r="CQ26" s="138"/>
      <c r="CR26" s="136"/>
      <c r="CS26" s="137"/>
      <c r="CT26" s="138"/>
      <c r="CU26" s="137"/>
      <c r="CV26" s="138"/>
      <c r="CW26" s="137"/>
      <c r="CX26" s="138"/>
      <c r="CY26" s="137"/>
      <c r="CZ26" s="138"/>
      <c r="DA26" s="137"/>
      <c r="DB26" s="138"/>
      <c r="DC26" s="138"/>
      <c r="DE26" s="137"/>
      <c r="DF26" s="138"/>
    </row>
    <row r="27" spans="1:110" s="66" customFormat="1" ht="15" customHeight="1">
      <c r="A27" s="112" t="s">
        <v>103</v>
      </c>
      <c r="B27" s="145">
        <f>B16+B25</f>
        <v>12046.779999999999</v>
      </c>
      <c r="C27" s="146">
        <f>IF(B27=0,0,B27/B$8)</f>
        <v>0.1757710239669853</v>
      </c>
      <c r="D27" s="145">
        <f>D16+D25</f>
        <v>9209</v>
      </c>
      <c r="E27" s="146">
        <f>IF(D27=0,0,D27/D$8)</f>
        <v>0.13093985496942984</v>
      </c>
      <c r="F27" s="145">
        <f>F16+F25</f>
        <v>18116</v>
      </c>
      <c r="G27" s="146">
        <f>IF(F27=0,0,F27/F$8)</f>
        <v>0.22414689069807725</v>
      </c>
      <c r="H27" s="145">
        <f>H16+H25</f>
        <v>4232</v>
      </c>
      <c r="I27" s="146">
        <f>IF(H27=0,0,H27/H$8)</f>
        <v>6.0151230882938202E-2</v>
      </c>
      <c r="J27" s="145">
        <f>J16+J25</f>
        <v>43603.780000000028</v>
      </c>
      <c r="K27" s="146">
        <f>IF(J27=0,0,J27/J$8)</f>
        <v>0.15033464832568275</v>
      </c>
      <c r="L27" s="170"/>
      <c r="M27" s="145">
        <f>M16+M25</f>
        <v>12682.102460000002</v>
      </c>
      <c r="N27" s="146">
        <f>IF(M27=0,0,M27/M$8)</f>
        <v>0.13977232856481586</v>
      </c>
      <c r="O27" s="145">
        <f>O16+O25</f>
        <v>16372.215629999999</v>
      </c>
      <c r="P27" s="146">
        <f>IF(O27=0,0,O27/O$8)</f>
        <v>0.16008972054092638</v>
      </c>
      <c r="Q27" s="145">
        <f>Q16+Q25</f>
        <v>17133.957739999998</v>
      </c>
      <c r="R27" s="146">
        <f>IF(Q27=0,0,Q27/Q$8)</f>
        <v>0.16771525082957292</v>
      </c>
      <c r="S27" s="145">
        <f>S16+S25</f>
        <v>10856.724170000016</v>
      </c>
      <c r="T27" s="146">
        <f>IF(S27=0,0,S27/S$8)</f>
        <v>0.12297081303023114</v>
      </c>
      <c r="U27" s="145">
        <f>U16+U25</f>
        <v>57045</v>
      </c>
      <c r="V27" s="146">
        <f>IF(U27=0,0,U27/U$8)</f>
        <v>0.14876737836125084</v>
      </c>
      <c r="W27" s="146">
        <f>IFERROR(U27/J27-1,"-")</f>
        <v>0.30825813725323736</v>
      </c>
      <c r="X27" s="170"/>
      <c r="Y27" s="145">
        <f>Y16+Y25</f>
        <v>9164</v>
      </c>
      <c r="Z27" s="146">
        <f>IF(Y27=0,0,Y27/Y$8)</f>
        <v>0.11600000000000001</v>
      </c>
      <c r="AA27" s="145">
        <f>AA16+AA18+AA23+AA24</f>
        <v>20887</v>
      </c>
      <c r="AB27" s="146">
        <f>AA27/AA8</f>
        <v>0.19437361573824191</v>
      </c>
      <c r="AC27" s="145">
        <f>AC16+AC18+AC23+AC24</f>
        <v>24527</v>
      </c>
      <c r="AD27" s="146">
        <f>AC27/AC8</f>
        <v>0.20294735796911975</v>
      </c>
      <c r="AE27" s="145">
        <f>AE16+AE18+AE23+AE24</f>
        <v>13368</v>
      </c>
      <c r="AF27" s="146">
        <f>AE27/AE8</f>
        <v>0.10813696702016648</v>
      </c>
      <c r="AG27" s="145">
        <f t="shared" si="43"/>
        <v>67946</v>
      </c>
      <c r="AH27" s="146">
        <f>IF(AG27=0,0,AG27/AG$8)</f>
        <v>0.15767184225854136</v>
      </c>
      <c r="AI27" s="146">
        <f>IFERROR(AG27/U27-1,"-")</f>
        <v>0.19109474975896212</v>
      </c>
      <c r="AJ27" s="170"/>
      <c r="AK27" s="145">
        <f>AK16+AK18+AK23+AK24</f>
        <v>27702</v>
      </c>
      <c r="AL27" s="146">
        <f>AK27/AK8</f>
        <v>0.20406629834254145</v>
      </c>
      <c r="AM27" s="145">
        <f>AM16+AM18+AM23+AM24</f>
        <v>74300</v>
      </c>
      <c r="AN27" s="146">
        <f>AM27/AM8</f>
        <v>0.37113814031319464</v>
      </c>
      <c r="AO27" s="145">
        <f>AO16+AO18+AO23+AO24</f>
        <v>42784</v>
      </c>
      <c r="AP27" s="146">
        <f>AO27/AO8</f>
        <v>0.27421422345280211</v>
      </c>
      <c r="AQ27" s="145">
        <f>AQ16+AQ18+AQ23+AQ24</f>
        <v>19547</v>
      </c>
      <c r="AR27" s="146">
        <f>AQ27/AQ8</f>
        <v>0.15551878048198331</v>
      </c>
      <c r="AS27" s="145">
        <f>SUM(AK27,AM27,AO27,AQ27)</f>
        <v>164333</v>
      </c>
      <c r="AT27" s="146">
        <f>IF(AS27=0,0,AS27/AS$8)</f>
        <v>0.26605823934928391</v>
      </c>
      <c r="AU27" s="146">
        <f>IFERROR(AS27/AG27-1,"-")</f>
        <v>1.4185824036735055</v>
      </c>
      <c r="AV27" s="170"/>
      <c r="AW27" s="145">
        <f>AW16+AW18+AW23+AW24</f>
        <v>38543</v>
      </c>
      <c r="AX27" s="146">
        <f>AW27/AW8</f>
        <v>0.25369420840271972</v>
      </c>
      <c r="AY27" s="145">
        <f>AY16+AY18+AY23+AY24</f>
        <v>37287</v>
      </c>
      <c r="AZ27" s="146">
        <f>AY27/AY8</f>
        <v>0.20459820571209086</v>
      </c>
      <c r="BA27" s="145">
        <f>BA16+BA18+BA23+BA24</f>
        <v>68981.200000000012</v>
      </c>
      <c r="BB27" s="146">
        <f>BA27/BA8</f>
        <v>0.31838015720266039</v>
      </c>
      <c r="BC27" s="145">
        <f>BC16+BC18+BC23+BC24</f>
        <v>61018.799999999988</v>
      </c>
      <c r="BD27" s="146">
        <f>BC27/BC8</f>
        <v>0.2637738295940863</v>
      </c>
      <c r="BE27" s="145">
        <f>BE16+BE18+BE23+BE24</f>
        <v>205830</v>
      </c>
      <c r="BF27" s="146">
        <f>IF(BE27=0,0,BE27/BE$8)</f>
        <v>0.26315419380821181</v>
      </c>
      <c r="BG27" s="146">
        <f>IFERROR(BE27/AS27-1,"-")</f>
        <v>0.25251775358570705</v>
      </c>
      <c r="BH27" s="170"/>
      <c r="BI27" s="145">
        <f>BI16+BI18+BI23+BI24</f>
        <v>46724</v>
      </c>
      <c r="BJ27" s="146">
        <f>BI27/BI8</f>
        <v>0.24813068230096014</v>
      </c>
      <c r="BK27" s="145">
        <f>BK16+BK18+BK23+BK24</f>
        <v>91003</v>
      </c>
      <c r="BL27" s="146">
        <f>BK27/BK8</f>
        <v>0.30164307188480927</v>
      </c>
      <c r="BM27" s="145">
        <f>BM16+BM18+BM23+BM24</f>
        <v>84151</v>
      </c>
      <c r="BN27" s="146">
        <f>BM27/BM8</f>
        <v>0.31723251377862222</v>
      </c>
      <c r="BO27" s="145">
        <f>BO16+BO18+BO23+BO24</f>
        <v>79408</v>
      </c>
      <c r="BP27" s="146">
        <f>BO27/BO8</f>
        <v>0.35730902316875074</v>
      </c>
      <c r="BQ27" s="145">
        <f>BQ16+BQ18+BQ23+BQ24</f>
        <v>301286</v>
      </c>
      <c r="BR27" s="146">
        <f>IF(BQ27=0,0,BQ27/BQ$8)</f>
        <v>0.3082209718670077</v>
      </c>
      <c r="BS27" s="146">
        <f>IFERROR(BQ27/BE27-1,"-")</f>
        <v>0.46376135645921401</v>
      </c>
      <c r="BT27" s="170"/>
      <c r="BU27" s="145">
        <f>BU16+BU18+BU23+BU24</f>
        <v>67072</v>
      </c>
      <c r="BV27" s="146">
        <f>BU27/BU8</f>
        <v>0.30622009569377989</v>
      </c>
      <c r="BW27" s="145">
        <f>BW16+BW18+BW23+BW24</f>
        <v>107583</v>
      </c>
      <c r="BX27" s="146">
        <f>BW27/BW8</f>
        <v>0.33398319265120868</v>
      </c>
      <c r="BY27" s="145">
        <f>BY16+BY18+BY23+BY24</f>
        <v>108249.97824783316</v>
      </c>
      <c r="BZ27" s="146">
        <f>BY27/BY8</f>
        <v>0.35747279518042813</v>
      </c>
      <c r="CA27" s="145">
        <f>CC27-SUM(BY27,BW27,BU27)</f>
        <v>106226.02175216685</v>
      </c>
      <c r="CB27" s="146">
        <f>CA27/CA8</f>
        <v>0.31443556147306045</v>
      </c>
      <c r="CC27" s="145">
        <f>CC16+CC18+CC23+CC24</f>
        <v>389131</v>
      </c>
      <c r="CD27" s="146">
        <f>IF(CC27=0,0,CC27/CC$8)</f>
        <v>0.32926864353141466</v>
      </c>
      <c r="CE27" s="146">
        <f>IFERROR(CC27/BQ27-1,"-")</f>
        <v>0.29156681691150599</v>
      </c>
      <c r="CF27" s="147"/>
      <c r="CG27" s="145">
        <f>CG16+CG18+CG23+CG24</f>
        <v>123751</v>
      </c>
      <c r="CH27" s="146">
        <f>CG27/CG8</f>
        <v>0.37945530589216503</v>
      </c>
      <c r="CI27" s="145">
        <f>CI16+CI18+CI23+CI24</f>
        <v>143964.18332999997</v>
      </c>
      <c r="CJ27" s="146">
        <f>CI27/CI8</f>
        <v>0.38829061972036111</v>
      </c>
      <c r="CK27" s="145">
        <f>CK16+CK18+CK23+CK24</f>
        <v>105959.81667000003</v>
      </c>
      <c r="CL27" s="146">
        <f>CK27/CK8</f>
        <v>0.3315160304046656</v>
      </c>
      <c r="CM27" s="145">
        <f>CM16+CM18+CM23+CM24</f>
        <v>84420</v>
      </c>
      <c r="CN27" s="146">
        <f>CM27/CM8</f>
        <v>0.2412737608354554</v>
      </c>
      <c r="CO27" s="145">
        <f>CO16+CO18+CO23+CO24</f>
        <v>456625</v>
      </c>
      <c r="CP27" s="146">
        <f>IF(CO27=0,0,CO27/CO$8)</f>
        <v>0.33417934773460617</v>
      </c>
      <c r="CQ27" s="146">
        <f>IFERROR(CO27/CC27-1,"-")</f>
        <v>0.17344801622075856</v>
      </c>
      <c r="CR27" s="148"/>
      <c r="CS27" s="145">
        <f>CS16+CS18+CS23+CS24</f>
        <v>110190</v>
      </c>
      <c r="CT27" s="146">
        <f>CS27/CS8</f>
        <v>0.3516604859865578</v>
      </c>
      <c r="CU27" s="145">
        <f>CU16+CU18+CU23+CU24</f>
        <v>115244</v>
      </c>
      <c r="CV27" s="146">
        <f>CU27/CU8</f>
        <v>0.31553037873830558</v>
      </c>
      <c r="CW27" s="145">
        <f>CW16+CW18+CW23+CW24</f>
        <v>113093</v>
      </c>
      <c r="CX27" s="146">
        <f>CW27/$CW$8</f>
        <v>0.31272865031675762</v>
      </c>
      <c r="CY27" s="145">
        <v>113669</v>
      </c>
      <c r="CZ27" s="146">
        <v>0.30998241045010161</v>
      </c>
      <c r="DA27" s="145">
        <v>452179</v>
      </c>
      <c r="DB27" s="146">
        <v>0.32139889644603881</v>
      </c>
      <c r="DC27" s="146">
        <v>-9.7366548042704393E-3</v>
      </c>
      <c r="DE27" s="145">
        <v>51278</v>
      </c>
      <c r="DF27" s="146">
        <v>0.19859721689691365</v>
      </c>
    </row>
    <row r="28" spans="1:110" ht="15" customHeight="1">
      <c r="A28" s="62"/>
      <c r="B28" s="137"/>
      <c r="C28" s="138"/>
      <c r="D28" s="137"/>
      <c r="E28" s="138"/>
      <c r="F28" s="137"/>
      <c r="G28" s="138"/>
      <c r="H28" s="137"/>
      <c r="I28" s="138"/>
      <c r="J28" s="137"/>
      <c r="K28" s="138"/>
      <c r="L28" s="170"/>
      <c r="M28" s="137"/>
      <c r="N28" s="138"/>
      <c r="O28" s="137"/>
      <c r="P28" s="138"/>
      <c r="Q28" s="137"/>
      <c r="R28" s="138"/>
      <c r="S28" s="137"/>
      <c r="T28" s="138"/>
      <c r="U28" s="137"/>
      <c r="V28" s="138"/>
      <c r="W28" s="138"/>
      <c r="X28" s="170"/>
      <c r="Y28" s="137"/>
      <c r="Z28" s="138"/>
      <c r="AA28" s="137"/>
      <c r="AB28" s="138"/>
      <c r="AC28" s="137"/>
      <c r="AD28" s="138"/>
      <c r="AE28" s="137"/>
      <c r="AF28" s="138"/>
      <c r="AG28" s="137"/>
      <c r="AH28" s="138"/>
      <c r="AI28" s="138"/>
      <c r="AJ28" s="170"/>
      <c r="AK28" s="137"/>
      <c r="AL28" s="138"/>
      <c r="AM28" s="137"/>
      <c r="AN28" s="138"/>
      <c r="AO28" s="137"/>
      <c r="AP28" s="138"/>
      <c r="AQ28" s="137"/>
      <c r="AR28" s="138"/>
      <c r="AS28" s="137"/>
      <c r="AT28" s="138"/>
      <c r="AU28" s="138"/>
      <c r="AV28" s="170"/>
      <c r="AW28" s="137"/>
      <c r="AX28" s="138"/>
      <c r="AY28" s="137"/>
      <c r="AZ28" s="138"/>
      <c r="BA28" s="137"/>
      <c r="BB28" s="138"/>
      <c r="BC28" s="137"/>
      <c r="BD28" s="138"/>
      <c r="BE28" s="137"/>
      <c r="BF28" s="138"/>
      <c r="BG28" s="138"/>
      <c r="BH28" s="170"/>
      <c r="BI28" s="137"/>
      <c r="BJ28" s="138"/>
      <c r="BK28" s="137"/>
      <c r="BL28" s="138"/>
      <c r="BM28" s="137"/>
      <c r="BN28" s="138"/>
      <c r="BO28" s="137"/>
      <c r="BP28" s="138"/>
      <c r="BQ28" s="137"/>
      <c r="BR28" s="138"/>
      <c r="BS28" s="138"/>
      <c r="BT28" s="170"/>
      <c r="BU28" s="137"/>
      <c r="BV28" s="138"/>
      <c r="BW28" s="137"/>
      <c r="BX28" s="138"/>
      <c r="BY28" s="137"/>
      <c r="BZ28" s="138"/>
      <c r="CA28" s="137"/>
      <c r="CB28" s="138"/>
      <c r="CC28" s="137"/>
      <c r="CD28" s="138"/>
      <c r="CE28" s="138"/>
      <c r="CF28" s="149"/>
      <c r="CG28" s="137"/>
      <c r="CH28" s="138"/>
      <c r="CI28" s="137"/>
      <c r="CJ28" s="138"/>
      <c r="CK28" s="137"/>
      <c r="CL28" s="138"/>
      <c r="CM28" s="137"/>
      <c r="CN28" s="138"/>
      <c r="CO28" s="137"/>
      <c r="CP28" s="138"/>
      <c r="CQ28" s="138"/>
      <c r="CR28" s="136"/>
      <c r="CS28" s="137"/>
      <c r="CT28" s="138"/>
      <c r="CU28" s="137"/>
      <c r="CV28" s="138"/>
      <c r="CW28" s="137"/>
      <c r="CX28" s="138"/>
      <c r="CY28" s="137"/>
      <c r="CZ28" s="138"/>
      <c r="DA28" s="137"/>
      <c r="DB28" s="138"/>
      <c r="DC28" s="138"/>
      <c r="DE28" s="137"/>
      <c r="DF28" s="138"/>
    </row>
    <row r="29" spans="1:110" ht="15" customHeight="1">
      <c r="A29" s="65" t="s">
        <v>104</v>
      </c>
      <c r="B29" s="137">
        <v>1878</v>
      </c>
      <c r="C29" s="138">
        <f>B29/B8</f>
        <v>2.7401345671623323E-2</v>
      </c>
      <c r="D29" s="137">
        <v>1776</v>
      </c>
      <c r="E29" s="138">
        <f>D29/D8</f>
        <v>2.5252381629461113E-2</v>
      </c>
      <c r="F29" s="137">
        <v>1803</v>
      </c>
      <c r="G29" s="138">
        <f>F29/F8</f>
        <v>2.2308282398356884E-2</v>
      </c>
      <c r="H29" s="137">
        <v>1708</v>
      </c>
      <c r="I29" s="138">
        <f>H29/H8</f>
        <v>2.4276536471658422E-2</v>
      </c>
      <c r="J29" s="137">
        <f t="shared" si="27"/>
        <v>7165</v>
      </c>
      <c r="K29" s="146">
        <f>IF(J29=0,0,J29/J$8)</f>
        <v>2.4703082055122658E-2</v>
      </c>
      <c r="L29" s="170"/>
      <c r="M29" s="137">
        <v>1806</v>
      </c>
      <c r="N29" s="138">
        <f>M29/M8</f>
        <v>1.9904335750655762E-2</v>
      </c>
      <c r="O29" s="137">
        <v>1855</v>
      </c>
      <c r="P29" s="138">
        <f>O29/O8</f>
        <v>1.8138438823103776E-2</v>
      </c>
      <c r="Q29" s="137">
        <v>1872</v>
      </c>
      <c r="R29" s="138">
        <f>Q29/Q8</f>
        <v>1.8324017971633012E-2</v>
      </c>
      <c r="S29" s="137">
        <v>1973</v>
      </c>
      <c r="T29" s="138">
        <f>S29/S8</f>
        <v>2.2347570990066488E-2</v>
      </c>
      <c r="U29" s="137">
        <f t="shared" si="41"/>
        <v>7506</v>
      </c>
      <c r="V29" s="146">
        <f>IF(U29=0,0,U29/U$8)</f>
        <v>1.9574860933991568E-2</v>
      </c>
      <c r="W29" s="138">
        <f t="shared" ref="W29:W30" si="88">U29/J29-1</f>
        <v>4.7592463363572923E-2</v>
      </c>
      <c r="X29" s="170"/>
      <c r="Y29" s="137">
        <v>2065</v>
      </c>
      <c r="Z29" s="138">
        <f>Y29/Y8</f>
        <v>2.6139240506329115E-2</v>
      </c>
      <c r="AA29" s="137">
        <f>4313-2065</f>
        <v>2248</v>
      </c>
      <c r="AB29" s="138">
        <f>AA29/AA8</f>
        <v>2.0919801224664521E-2</v>
      </c>
      <c r="AC29" s="137">
        <f>6338-4313</f>
        <v>2025</v>
      </c>
      <c r="AD29" s="138">
        <f>AC29/AC8</f>
        <v>1.6755754877786421E-2</v>
      </c>
      <c r="AE29" s="137">
        <f>8751-Y29-AA29-AC29</f>
        <v>2413</v>
      </c>
      <c r="AF29" s="138">
        <f>AE29/AE8</f>
        <v>1.951933732941814E-2</v>
      </c>
      <c r="AG29" s="137">
        <f t="shared" si="43"/>
        <v>8751</v>
      </c>
      <c r="AH29" s="146">
        <f>IF(AG29=0,0,AG29/AG$8)</f>
        <v>2.0307101103883899E-2</v>
      </c>
      <c r="AI29" s="138">
        <f>AG29/U29-1</f>
        <v>0.16586730615507594</v>
      </c>
      <c r="AJ29" s="170"/>
      <c r="AK29" s="137">
        <v>2201</v>
      </c>
      <c r="AL29" s="138">
        <f>AK29/AK8</f>
        <v>1.6213627992633518E-2</v>
      </c>
      <c r="AM29" s="137">
        <v>2119</v>
      </c>
      <c r="AN29" s="138">
        <f>AM29/AM8</f>
        <v>1.0584679937061366E-2</v>
      </c>
      <c r="AO29" s="137">
        <v>2297</v>
      </c>
      <c r="AP29" s="138">
        <f>AO29/AO8</f>
        <v>1.472209403681485E-2</v>
      </c>
      <c r="AQ29" s="137">
        <v>2295</v>
      </c>
      <c r="AR29" s="138">
        <f>AQ29/AQ8</f>
        <v>1.8259354438335894E-2</v>
      </c>
      <c r="AS29" s="137">
        <f>SUM(AQ29,AO29,AM29,AK29)</f>
        <v>8912</v>
      </c>
      <c r="AT29" s="146">
        <f>IF(AS29=0,0,AS29/AS$8)</f>
        <v>1.4428696786895014E-2</v>
      </c>
      <c r="AU29" s="138">
        <f>AS29/AG29-1</f>
        <v>1.8397897383156225E-2</v>
      </c>
      <c r="AV29" s="170"/>
      <c r="AW29" s="137">
        <v>2413</v>
      </c>
      <c r="AX29" s="138">
        <f>AW29/AW8</f>
        <v>1.5882627841002587E-2</v>
      </c>
      <c r="AY29" s="137">
        <v>2307</v>
      </c>
      <c r="AZ29" s="138">
        <f>AY29/AY8</f>
        <v>1.2658783505720321E-2</v>
      </c>
      <c r="BA29" s="137">
        <v>2686</v>
      </c>
      <c r="BB29" s="138">
        <f>BA29/BA8</f>
        <v>1.2397132874556339E-2</v>
      </c>
      <c r="BC29" s="137">
        <v>2834</v>
      </c>
      <c r="BD29" s="138">
        <f>BC29/BC8</f>
        <v>1.2250896986988285E-2</v>
      </c>
      <c r="BE29" s="137">
        <v>10240</v>
      </c>
      <c r="BF29" s="146">
        <f>IF(BE29=0,0,BE29/BE$8)</f>
        <v>1.3091866805597284E-2</v>
      </c>
      <c r="BG29" s="138">
        <f>BE29/AS29-1</f>
        <v>0.14901256732495516</v>
      </c>
      <c r="BH29" s="170"/>
      <c r="BI29" s="137">
        <v>2445</v>
      </c>
      <c r="BJ29" s="138">
        <f>BI29/BI8</f>
        <v>1.2984323222023961E-2</v>
      </c>
      <c r="BK29" s="137">
        <v>2345</v>
      </c>
      <c r="BL29" s="138">
        <f>BK29/BK8</f>
        <v>7.7728536814157534E-3</v>
      </c>
      <c r="BM29" s="137">
        <v>2397.2525358380653</v>
      </c>
      <c r="BN29" s="138">
        <f>BM29/BM8</f>
        <v>9.0371647170691509E-3</v>
      </c>
      <c r="BO29" s="137">
        <v>2741.7474641619347</v>
      </c>
      <c r="BP29" s="138">
        <f>BO29/BO8</f>
        <v>1.2336932150351355E-2</v>
      </c>
      <c r="BQ29" s="137">
        <v>9929</v>
      </c>
      <c r="BR29" s="146">
        <f>IF(BQ29=0,0,BQ29/BQ$8)</f>
        <v>1.0157544757033248E-2</v>
      </c>
      <c r="BS29" s="138">
        <f>BQ29/BE29-1</f>
        <v>-3.0371093750000022E-2</v>
      </c>
      <c r="BT29" s="170"/>
      <c r="BU29" s="137">
        <v>2690</v>
      </c>
      <c r="BV29" s="138">
        <f>BU29/BU8</f>
        <v>1.228131049344388E-2</v>
      </c>
      <c r="BW29" s="137">
        <v>6418</v>
      </c>
      <c r="BX29" s="138">
        <f>BW29/BW8</f>
        <v>1.9924189978300078E-2</v>
      </c>
      <c r="BY29" s="137">
        <v>4322.9580989504029</v>
      </c>
      <c r="BZ29" s="138">
        <f>BY29/BY8</f>
        <v>1.4275660282736394E-2</v>
      </c>
      <c r="CA29" s="137">
        <f t="shared" ref="CA29" si="89">CC29-SUM(BY29,BW29,BU29)</f>
        <v>3741.0419010495971</v>
      </c>
      <c r="CB29" s="138">
        <f>CA29/CA8</f>
        <v>1.1073714248616116E-2</v>
      </c>
      <c r="CC29" s="137">
        <v>17172</v>
      </c>
      <c r="CD29" s="165">
        <f>IF(CC29=0,0,CC29/CC$8)</f>
        <v>1.4530328210092367E-2</v>
      </c>
      <c r="CE29" s="138">
        <f>CC29/BQ29-1</f>
        <v>0.72947930305166686</v>
      </c>
      <c r="CF29" s="139"/>
      <c r="CG29" s="137">
        <v>4854</v>
      </c>
      <c r="CH29" s="138">
        <f>CG29/CG8</f>
        <v>1.4883726634940883E-2</v>
      </c>
      <c r="CI29" s="137">
        <v>4977</v>
      </c>
      <c r="CJ29" s="138">
        <f>CI29/CI8</f>
        <v>1.3423633362462375E-2</v>
      </c>
      <c r="CK29" s="137">
        <v>4385</v>
      </c>
      <c r="CL29" s="138">
        <f>CK29/CK8</f>
        <v>1.371933095969614E-2</v>
      </c>
      <c r="CM29" s="137">
        <v>6694</v>
      </c>
      <c r="CN29" s="138">
        <f>CM29/CM8</f>
        <v>1.913156307785523E-2</v>
      </c>
      <c r="CO29" s="137">
        <v>20910</v>
      </c>
      <c r="CP29" s="165">
        <f>IF(CO29=0,0,CO29/CO$8)</f>
        <v>1.5302907552434963E-2</v>
      </c>
      <c r="CQ29" s="138">
        <f>CO29/CC29-1</f>
        <v>0.21767994409503832</v>
      </c>
      <c r="CR29" s="144"/>
      <c r="CS29" s="137">
        <v>5205</v>
      </c>
      <c r="CT29" s="138">
        <f>CS29/CS8</f>
        <v>1.6611242667755998E-2</v>
      </c>
      <c r="CU29" s="137">
        <v>5277</v>
      </c>
      <c r="CV29" s="138">
        <f>CU29/CU8</f>
        <v>1.4448073727066387E-2</v>
      </c>
      <c r="CW29" s="137">
        <v>5949</v>
      </c>
      <c r="CX29" s="146">
        <f>CW29/$CW$8</f>
        <v>1.6450379251893493E-2</v>
      </c>
      <c r="CY29" s="137">
        <v>5854</v>
      </c>
      <c r="CZ29" s="146">
        <v>1.5964220946563221E-2</v>
      </c>
      <c r="DA29" s="137">
        <v>22285</v>
      </c>
      <c r="DB29" s="165">
        <v>1.5839688281189472E-2</v>
      </c>
      <c r="DC29" s="138">
        <v>6.5758010521281607E-2</v>
      </c>
      <c r="DE29" s="137">
        <v>6857</v>
      </c>
      <c r="DF29" s="138">
        <v>2.6556829756662445E-2</v>
      </c>
    </row>
    <row r="30" spans="1:110" ht="15" customHeight="1">
      <c r="A30" s="156" t="s">
        <v>35</v>
      </c>
      <c r="B30" s="132">
        <f>B27+B29</f>
        <v>13924.779999999999</v>
      </c>
      <c r="C30" s="133">
        <f>B30/B8</f>
        <v>0.20317236963860863</v>
      </c>
      <c r="D30" s="132">
        <f>D27+D29</f>
        <v>10985</v>
      </c>
      <c r="E30" s="133">
        <f>D30/D8</f>
        <v>0.15619223659889095</v>
      </c>
      <c r="F30" s="132">
        <f>F27+F29</f>
        <v>19919</v>
      </c>
      <c r="G30" s="133">
        <f>F30/F8</f>
        <v>0.24645517309643414</v>
      </c>
      <c r="H30" s="132">
        <f>H27+H29</f>
        <v>5940</v>
      </c>
      <c r="I30" s="133">
        <f>H30/H8</f>
        <v>8.4427767354596617E-2</v>
      </c>
      <c r="J30" s="132">
        <f t="shared" si="27"/>
        <v>50768.78</v>
      </c>
      <c r="K30" s="146">
        <f>IF(J30=0,0,J30/J$8)</f>
        <v>0.17503773038080531</v>
      </c>
      <c r="L30" s="170"/>
      <c r="M30" s="132">
        <f>M27+M29</f>
        <v>14488.102460000002</v>
      </c>
      <c r="N30" s="133">
        <f>M30/M8</f>
        <v>0.15967666431547162</v>
      </c>
      <c r="O30" s="132">
        <f>O27+O29</f>
        <v>18227.215629999999</v>
      </c>
      <c r="P30" s="133">
        <f>O30/O8</f>
        <v>0.17822815936403014</v>
      </c>
      <c r="Q30" s="132">
        <f>Q27+Q29</f>
        <v>19005.957739999998</v>
      </c>
      <c r="R30" s="133">
        <f>Q30/Q8</f>
        <v>0.18603926880120591</v>
      </c>
      <c r="S30" s="132">
        <f>S27+S29</f>
        <v>12829.724170000016</v>
      </c>
      <c r="T30" s="133">
        <f>S30/S8</f>
        <v>0.14531838402029762</v>
      </c>
      <c r="U30" s="132">
        <f t="shared" si="41"/>
        <v>64551.000000000015</v>
      </c>
      <c r="V30" s="146">
        <f>IF(U30=0,0,U30/U$8)</f>
        <v>0.16834223929524245</v>
      </c>
      <c r="W30" s="133">
        <f t="shared" si="88"/>
        <v>0.27147038002488966</v>
      </c>
      <c r="X30" s="170"/>
      <c r="Y30" s="132">
        <f>Y27+Y29</f>
        <v>11229</v>
      </c>
      <c r="Z30" s="133">
        <f>Y30/Y8</f>
        <v>0.14213924050632912</v>
      </c>
      <c r="AA30" s="132">
        <f>AA27+AA29</f>
        <v>23135</v>
      </c>
      <c r="AB30" s="133">
        <f>AA30/AA8</f>
        <v>0.21529341696290644</v>
      </c>
      <c r="AC30" s="132">
        <f>AC27+AC29</f>
        <v>26552</v>
      </c>
      <c r="AD30" s="133">
        <f>AC30/AC8</f>
        <v>0.21970311284690619</v>
      </c>
      <c r="AE30" s="132">
        <f>AE27+AE29</f>
        <v>15781</v>
      </c>
      <c r="AF30" s="133">
        <f>AE30/AE8</f>
        <v>0.12765630434958461</v>
      </c>
      <c r="AG30" s="132">
        <f t="shared" si="43"/>
        <v>76697</v>
      </c>
      <c r="AH30" s="146">
        <f>IF(AG30=0,0,AG30/AG$8)</f>
        <v>0.17797894336242526</v>
      </c>
      <c r="AI30" s="133">
        <f>AG30/U30-1</f>
        <v>0.1881612988179886</v>
      </c>
      <c r="AJ30" s="170"/>
      <c r="AK30" s="132">
        <f>AK27+AK29</f>
        <v>29903</v>
      </c>
      <c r="AL30" s="133">
        <f>AK30/AK8</f>
        <v>0.22027992633517496</v>
      </c>
      <c r="AM30" s="132">
        <f>AM27+AM29</f>
        <v>76419</v>
      </c>
      <c r="AN30" s="133">
        <f>AM30/AM8</f>
        <v>0.381722820250256</v>
      </c>
      <c r="AO30" s="132">
        <f>AO27+AO29</f>
        <v>45081</v>
      </c>
      <c r="AP30" s="133">
        <f>AO30/AO8</f>
        <v>0.28893631748961696</v>
      </c>
      <c r="AQ30" s="132">
        <f>AQ27+AQ29</f>
        <v>21842</v>
      </c>
      <c r="AR30" s="133">
        <f>AQ30/AQ8</f>
        <v>0.17377813492031921</v>
      </c>
      <c r="AS30" s="132">
        <f>SUM(AK30,AM30,AO30,AQ30)</f>
        <v>173245</v>
      </c>
      <c r="AT30" s="146">
        <f>IF(AS30=0,0,AS30/AS$8)</f>
        <v>0.28048693613617892</v>
      </c>
      <c r="AU30" s="133">
        <f>AS30/AG30-1</f>
        <v>1.2588236828037602</v>
      </c>
      <c r="AV30" s="170"/>
      <c r="AW30" s="132">
        <f>AW27+AW29</f>
        <v>40956</v>
      </c>
      <c r="AX30" s="133">
        <f>AW30/AW8</f>
        <v>0.26957683624372231</v>
      </c>
      <c r="AY30" s="132">
        <f>AY27+AY29</f>
        <v>39594</v>
      </c>
      <c r="AZ30" s="133">
        <f>AY30/AY8</f>
        <v>0.2172569892178112</v>
      </c>
      <c r="BA30" s="132">
        <f>BA27+BA29</f>
        <v>71667.200000000012</v>
      </c>
      <c r="BB30" s="133">
        <f>BA30/BA8</f>
        <v>0.33077729007721673</v>
      </c>
      <c r="BC30" s="132">
        <f>BC27+BC29</f>
        <v>63852.799999999988</v>
      </c>
      <c r="BD30" s="133">
        <f>BC30/BC8</f>
        <v>0.27602472658107463</v>
      </c>
      <c r="BE30" s="132">
        <f>BE27+BE29</f>
        <v>216070</v>
      </c>
      <c r="BF30" s="146">
        <f>IF(BE30=0,0,BE30/BE$8)</f>
        <v>0.27624606061380913</v>
      </c>
      <c r="BG30" s="133">
        <f>BE30/AS30-1</f>
        <v>0.2471932811913764</v>
      </c>
      <c r="BH30" s="170"/>
      <c r="BI30" s="132">
        <f>BI27+BI29</f>
        <v>49169</v>
      </c>
      <c r="BJ30" s="133">
        <f>BI30/BI8</f>
        <v>0.26111500552298411</v>
      </c>
      <c r="BK30" s="132">
        <f>BK27+BK29</f>
        <v>93348</v>
      </c>
      <c r="BL30" s="133">
        <f>BK30/BK8</f>
        <v>0.30941592556622505</v>
      </c>
      <c r="BM30" s="132">
        <f>BM27+BM29</f>
        <v>86548.252535838066</v>
      </c>
      <c r="BN30" s="133">
        <f>BM30/BM8</f>
        <v>0.32626967849569138</v>
      </c>
      <c r="BO30" s="132">
        <f>BO27+BO29</f>
        <v>82149.747464161934</v>
      </c>
      <c r="BP30" s="133">
        <f>BO30/BO8</f>
        <v>0.3696459553191021</v>
      </c>
      <c r="BQ30" s="132">
        <f>BQ27+BQ29</f>
        <v>311215</v>
      </c>
      <c r="BR30" s="146">
        <f>IF(BQ30=0,0,BQ30/BQ$8)</f>
        <v>0.31837851662404093</v>
      </c>
      <c r="BS30" s="133">
        <f>BQ30/BE30-1</f>
        <v>0.44034340722913878</v>
      </c>
      <c r="BT30" s="170"/>
      <c r="BU30" s="132">
        <f>BU27+BU29</f>
        <v>69762</v>
      </c>
      <c r="BV30" s="133">
        <f>BU30/BU8</f>
        <v>0.31850140618722378</v>
      </c>
      <c r="BW30" s="132">
        <f>BW27+BW29</f>
        <v>114001</v>
      </c>
      <c r="BX30" s="133">
        <f>BW30/BW8</f>
        <v>0.35390738262950877</v>
      </c>
      <c r="BY30" s="132">
        <f>BY27+BY29</f>
        <v>112572.93634678356</v>
      </c>
      <c r="BZ30" s="133">
        <f>BY30/BY8</f>
        <v>0.37174845546316454</v>
      </c>
      <c r="CA30" s="132">
        <f>CC30-SUM(BY30,BW30,BU30)</f>
        <v>109967.06365321646</v>
      </c>
      <c r="CB30" s="133">
        <f>CA30/CA8</f>
        <v>0.32550927572167659</v>
      </c>
      <c r="CC30" s="132">
        <f>CC27+CC29</f>
        <v>406303</v>
      </c>
      <c r="CD30" s="146">
        <f>IF(CC30=0,0,CC30/CC$8)</f>
        <v>0.34379897174150703</v>
      </c>
      <c r="CE30" s="133">
        <f>CC30/BQ30-1</f>
        <v>0.30553797214144574</v>
      </c>
      <c r="CF30" s="157"/>
      <c r="CG30" s="132">
        <f>CG27+CG29</f>
        <v>128605</v>
      </c>
      <c r="CH30" s="133">
        <f>CG30/CG8</f>
        <v>0.39433903252710595</v>
      </c>
      <c r="CI30" s="132">
        <f>CI27+CI29</f>
        <v>148941.18332999997</v>
      </c>
      <c r="CJ30" s="133">
        <f>CI30/CI8</f>
        <v>0.40171425308282349</v>
      </c>
      <c r="CK30" s="132">
        <f>CK27+CK29</f>
        <v>110344.81667000003</v>
      </c>
      <c r="CL30" s="133">
        <f>CK30/CK8</f>
        <v>0.34523536136436173</v>
      </c>
      <c r="CM30" s="132">
        <f>CM27+CM29</f>
        <v>91114</v>
      </c>
      <c r="CN30" s="133">
        <f>CM30/CM8</f>
        <v>0.26040532391331062</v>
      </c>
      <c r="CO30" s="132">
        <f>CO27+CO29</f>
        <v>477535</v>
      </c>
      <c r="CP30" s="146">
        <f>IF(CO30=0,0,CO30/CO$8)</f>
        <v>0.34948225528704113</v>
      </c>
      <c r="CQ30" s="133">
        <f>CO30/CC30-1</f>
        <v>0.17531743550995182</v>
      </c>
      <c r="CR30" s="158"/>
      <c r="CS30" s="132">
        <f>CS27+CS29</f>
        <v>115395</v>
      </c>
      <c r="CT30" s="133">
        <f>CS30/CS8</f>
        <v>0.36827172865431379</v>
      </c>
      <c r="CU30" s="132">
        <f>CU27+CU29</f>
        <v>120521</v>
      </c>
      <c r="CV30" s="133">
        <f>CU30/CU8</f>
        <v>0.329978452465372</v>
      </c>
      <c r="CW30" s="132">
        <f>CW27+CW29</f>
        <v>119042</v>
      </c>
      <c r="CX30" s="133">
        <f>CW30/$CW$8</f>
        <v>0.32917902956865108</v>
      </c>
      <c r="CY30" s="132">
        <v>119523</v>
      </c>
      <c r="CZ30" s="133">
        <v>0.3259466313966648</v>
      </c>
      <c r="DA30" s="132">
        <v>474464</v>
      </c>
      <c r="DB30" s="146">
        <v>0.33723858472722829</v>
      </c>
      <c r="DC30" s="133">
        <v>-6.4309422346006118E-3</v>
      </c>
      <c r="DE30" s="132">
        <v>58135</v>
      </c>
      <c r="DF30" s="133">
        <v>0.22515404665357608</v>
      </c>
    </row>
    <row r="31" spans="1:110" s="128" customFormat="1" ht="15" customHeight="1">
      <c r="A31" s="127" t="s">
        <v>105</v>
      </c>
      <c r="B31" s="127">
        <f>IF(B8=0,0,B30/B8)</f>
        <v>0.20317236963860863</v>
      </c>
      <c r="C31" s="127"/>
      <c r="D31" s="127">
        <f>IF(D8=0,0,D30/D8)</f>
        <v>0.15619223659889095</v>
      </c>
      <c r="E31" s="127"/>
      <c r="F31" s="127">
        <f>IF(F8=0,0,F30/F8)</f>
        <v>0.24645517309643414</v>
      </c>
      <c r="G31" s="127"/>
      <c r="H31" s="127">
        <f>IF(H8=0,0,H30/H8)</f>
        <v>8.4427767354596617E-2</v>
      </c>
      <c r="I31" s="127"/>
      <c r="J31" s="127">
        <f>IF(J8=0,0,J30/J8)</f>
        <v>0.17503773038080531</v>
      </c>
      <c r="K31" s="127"/>
      <c r="L31" s="159"/>
      <c r="M31" s="127">
        <f>IF(M8=0,0,M30/M8)</f>
        <v>0.15967666431547162</v>
      </c>
      <c r="N31" s="127"/>
      <c r="O31" s="127">
        <f>IF(O8=0,0,O30/O8)</f>
        <v>0.17822815936403014</v>
      </c>
      <c r="P31" s="127"/>
      <c r="Q31" s="127">
        <f>IF(Q8=0,0,Q30/Q8)</f>
        <v>0.18603926880120591</v>
      </c>
      <c r="R31" s="127"/>
      <c r="S31" s="127">
        <f>IF(S8=0,0,S30/S8)</f>
        <v>0.14531838402029762</v>
      </c>
      <c r="T31" s="127"/>
      <c r="U31" s="127">
        <f>IF(U8=0,0,U30/U8)</f>
        <v>0.16834223929524245</v>
      </c>
      <c r="V31" s="127"/>
      <c r="W31" s="127"/>
      <c r="X31" s="159"/>
      <c r="Y31" s="127">
        <f>IF(Y8=0,0,Y30/Y8)</f>
        <v>0.14213924050632912</v>
      </c>
      <c r="Z31" s="127"/>
      <c r="AA31" s="127">
        <f>IF(AA8=0,0,AA30/AA8)</f>
        <v>0.21529341696290644</v>
      </c>
      <c r="AB31" s="127"/>
      <c r="AC31" s="127">
        <f>IF(AC8=0,0,AC30/AC8)</f>
        <v>0.21970311284690619</v>
      </c>
      <c r="AD31" s="127"/>
      <c r="AE31" s="127">
        <f>IF(AE8=0,0,AE30/AE8)</f>
        <v>0.12765630434958461</v>
      </c>
      <c r="AF31" s="127"/>
      <c r="AG31" s="127">
        <f>IF(AG8=0,0,AG30/AG8)</f>
        <v>0.17797894336242526</v>
      </c>
      <c r="AH31" s="127"/>
      <c r="AI31" s="127"/>
      <c r="AJ31" s="159"/>
      <c r="AK31" s="127">
        <f>IF(AK8=0,0,AK30/AK8)</f>
        <v>0.22027992633517496</v>
      </c>
      <c r="AL31" s="127"/>
      <c r="AM31" s="127">
        <f>IF(AM8=0,0,AM30/AM8)</f>
        <v>0.381722820250256</v>
      </c>
      <c r="AN31" s="127"/>
      <c r="AO31" s="127">
        <f>IF(AO8=0,0,AO30/AO8)</f>
        <v>0.28893631748961696</v>
      </c>
      <c r="AP31" s="127"/>
      <c r="AQ31" s="127">
        <f>IF(AQ8=0,0,AQ30/AQ8)</f>
        <v>0.17377813492031921</v>
      </c>
      <c r="AR31" s="127"/>
      <c r="AS31" s="127">
        <f>IF(AS8=0,0,AS30/AS8)</f>
        <v>0.28048693613617892</v>
      </c>
      <c r="AT31" s="127"/>
      <c r="AU31" s="127"/>
      <c r="AV31" s="159"/>
      <c r="AW31" s="127">
        <f>IF(AW8=0,0,AW30/AW8)</f>
        <v>0.26957683624372231</v>
      </c>
      <c r="AX31" s="127"/>
      <c r="AY31" s="127">
        <f>IF(AY8=0,0,AY30/AY8)</f>
        <v>0.2172569892178112</v>
      </c>
      <c r="AZ31" s="127"/>
      <c r="BA31" s="127">
        <f>IF(BA8=0,0,BA30/BA8)</f>
        <v>0.33077729007721673</v>
      </c>
      <c r="BB31" s="127"/>
      <c r="BC31" s="127">
        <f>IF(BC8=0,0,BC30/BC8)</f>
        <v>0.27602472658107463</v>
      </c>
      <c r="BD31" s="127"/>
      <c r="BE31" s="127">
        <f>IF(BE8=0,0,BE30/BE8)</f>
        <v>0.27624606061380913</v>
      </c>
      <c r="BF31" s="127"/>
      <c r="BG31" s="127"/>
      <c r="BH31" s="159"/>
      <c r="BI31" s="127">
        <f>IF(BI8=0,0,BI30/BI8)</f>
        <v>0.26111500552298411</v>
      </c>
      <c r="BJ31" s="127"/>
      <c r="BK31" s="127">
        <f>IF(BK8=0,0,BK30/BK8)</f>
        <v>0.30941592556622505</v>
      </c>
      <c r="BL31" s="127"/>
      <c r="BM31" s="127">
        <f>IF(BM8=0,0,BM30/BM8)</f>
        <v>0.32626967849569138</v>
      </c>
      <c r="BN31" s="127"/>
      <c r="BO31" s="127">
        <f>IF(BO8=0,0,BO30/BO8)</f>
        <v>0.3696459553191021</v>
      </c>
      <c r="BP31" s="127"/>
      <c r="BQ31" s="127">
        <f>IF(BQ8=0,0,BQ30/BQ8)</f>
        <v>0.31837851662404093</v>
      </c>
      <c r="BR31" s="127"/>
      <c r="BS31" s="127"/>
      <c r="BT31" s="159"/>
      <c r="BU31" s="127">
        <f>IF(BU8=0,0,BU30/BU8)</f>
        <v>0.31850140618722378</v>
      </c>
      <c r="BV31" s="127"/>
      <c r="BW31" s="127">
        <f>IF(BW8=0,0,BW30/BW8)</f>
        <v>0.35390738262950877</v>
      </c>
      <c r="BX31" s="127"/>
      <c r="BY31" s="127">
        <f>IF(BY8=0,0,BY30/BY8)</f>
        <v>0.37174845546316454</v>
      </c>
      <c r="BZ31" s="127"/>
      <c r="CA31" s="127">
        <f>IF(CA8=0,0,CA30/CA8)</f>
        <v>0.32550927572167659</v>
      </c>
      <c r="CB31" s="127"/>
      <c r="CC31" s="127">
        <f>IF(CC8=0,0,CC30/CC8)</f>
        <v>0.34379897174150703</v>
      </c>
      <c r="CD31" s="127"/>
      <c r="CE31" s="127"/>
      <c r="CF31" s="127"/>
      <c r="CG31" s="127">
        <f>IF(CG8=0,0,CG30/CG8)</f>
        <v>0.39433903252710595</v>
      </c>
      <c r="CH31" s="127"/>
      <c r="CI31" s="127">
        <f>IF(CI8=0,0,CI30/CI8)</f>
        <v>0.40171425308282349</v>
      </c>
      <c r="CJ31" s="127"/>
      <c r="CK31" s="127">
        <f>IF(CK8=0,0,CK30/CK8)</f>
        <v>0.34523536136436173</v>
      </c>
      <c r="CL31" s="127"/>
      <c r="CM31" s="127">
        <f>IF(CM8=0,0,CM30/CM8)</f>
        <v>0.26040532391331062</v>
      </c>
      <c r="CN31" s="127"/>
      <c r="CO31" s="127">
        <f>IF(CO8=0,0,CO30/CO8)</f>
        <v>0.34948225528704113</v>
      </c>
      <c r="CP31" s="127"/>
      <c r="CQ31" s="127"/>
      <c r="CR31" s="127"/>
      <c r="CS31" s="127">
        <f>IF(CS8=0,0,CS30/CS8)</f>
        <v>0.36827172865431379</v>
      </c>
      <c r="CT31" s="127"/>
      <c r="CU31" s="127">
        <f>IF(CU8=0,0,CU30/CU8)</f>
        <v>0.329978452465372</v>
      </c>
      <c r="CV31" s="127"/>
      <c r="CW31" s="127">
        <f>IF(CW8=0,0,CW30/CW8)</f>
        <v>0.32917902956865108</v>
      </c>
      <c r="CX31" s="127"/>
      <c r="CY31" s="127">
        <v>0.3259466313966648</v>
      </c>
      <c r="CZ31" s="127"/>
      <c r="DA31" s="127">
        <v>0.33723858472722829</v>
      </c>
      <c r="DB31" s="127"/>
      <c r="DC31" s="127"/>
      <c r="DE31" s="127">
        <v>0.22515404665357608</v>
      </c>
      <c r="DF31" s="127"/>
    </row>
    <row r="32" spans="1:110" s="128" customFormat="1" ht="10.4" customHeight="1">
      <c r="A32" s="159"/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E32" s="159"/>
      <c r="DF32" s="159"/>
    </row>
    <row r="33" spans="1:110" ht="15" hidden="1" customHeight="1">
      <c r="A33" s="166" t="s">
        <v>109</v>
      </c>
      <c r="B33" s="137">
        <f>SUM(B34:B34)</f>
        <v>3225</v>
      </c>
      <c r="C33" s="138">
        <f>B33/B8</f>
        <v>4.7055026512771686E-2</v>
      </c>
      <c r="D33" s="137">
        <f>SUM(D34:D34)</f>
        <v>5850</v>
      </c>
      <c r="E33" s="138">
        <f>D33/D8</f>
        <v>8.3179297597042512E-2</v>
      </c>
      <c r="F33" s="137">
        <f>SUM(F34:F34)</f>
        <v>5850</v>
      </c>
      <c r="G33" s="138">
        <f>F33/F8</f>
        <v>7.2381282324119667E-2</v>
      </c>
      <c r="H33" s="137">
        <f>SUM(H34:H34)</f>
        <v>5850</v>
      </c>
      <c r="I33" s="138">
        <f>H33/H8</f>
        <v>8.3148558758314853E-2</v>
      </c>
      <c r="J33" s="137">
        <f>SUM(B33,D33,F33,H33)</f>
        <v>20775</v>
      </c>
      <c r="K33" s="141">
        <f t="shared" ref="K33" si="90">IF(J33=0,0,J33/J$8)</f>
        <v>7.1626870857665489E-2</v>
      </c>
      <c r="L33" s="170"/>
      <c r="M33" s="137">
        <f>SUM(M34:M34)</f>
        <v>6225</v>
      </c>
      <c r="N33" s="138">
        <f>M33/M8</f>
        <v>6.8607137346529415E-2</v>
      </c>
      <c r="O33" s="137">
        <f>SUM(O34:O34)</f>
        <v>6225</v>
      </c>
      <c r="P33" s="138">
        <f>O33/O8</f>
        <v>6.0868884999364423E-2</v>
      </c>
      <c r="Q33" s="137">
        <f>SUM(Q34:Q34)</f>
        <v>6225</v>
      </c>
      <c r="R33" s="138">
        <f>Q33/Q8</f>
        <v>6.0933232838362973E-2</v>
      </c>
      <c r="S33" s="137">
        <f>SUM(S34:S34)</f>
        <v>6225</v>
      </c>
      <c r="T33" s="138">
        <f>S33/S8</f>
        <v>7.050868191239934E-2</v>
      </c>
      <c r="U33" s="137">
        <f>SUM(M33,O33,Q33,S33)</f>
        <v>24900</v>
      </c>
      <c r="V33" s="141">
        <f t="shared" ref="V33" si="91">IF(U33=0,0,U33/U$8)</f>
        <v>6.4936589029628303E-2</v>
      </c>
      <c r="W33" s="141">
        <f>IFERROR(U33/J33-1,"-")</f>
        <v>0.1985559566787003</v>
      </c>
      <c r="X33" s="170"/>
      <c r="Y33" s="137">
        <f>SUM(Y34:Y34)</f>
        <v>6225</v>
      </c>
      <c r="Z33" s="138">
        <f>Y33/Y8</f>
        <v>7.8797468354430383E-2</v>
      </c>
      <c r="AA33" s="137">
        <f>SUM(AA34:AA34)</f>
        <v>6225</v>
      </c>
      <c r="AB33" s="138">
        <f>AA33/AA8</f>
        <v>5.7929609707978932E-2</v>
      </c>
      <c r="AC33" s="137">
        <f>SUM(AC34:AC34)</f>
        <v>6225</v>
      </c>
      <c r="AD33" s="138">
        <f>AC33/AC8</f>
        <v>5.1508431661343439E-2</v>
      </c>
      <c r="AE33" s="137">
        <f>SUM(AE34:AE34)</f>
        <v>8299</v>
      </c>
      <c r="AF33" s="138">
        <f>AE33/AE8</f>
        <v>6.713260691953632E-2</v>
      </c>
      <c r="AG33" s="137">
        <f>SUM(Y33,AA33,AC33,AE33)</f>
        <v>26974</v>
      </c>
      <c r="AH33" s="141">
        <f t="shared" ref="AH33" si="92">IF(AG33=0,0,AG33/AG$8)</f>
        <v>6.2594417229592539E-2</v>
      </c>
      <c r="AI33" s="141">
        <f>IFERROR(AG33/U33-1,"-")</f>
        <v>8.3293172690763084E-2</v>
      </c>
      <c r="AJ33" s="170"/>
      <c r="AK33" s="137">
        <f>SUM(AK34:AK34)</f>
        <v>6009</v>
      </c>
      <c r="AL33" s="138">
        <f>AK33/AK8</f>
        <v>4.4265193370165747E-2</v>
      </c>
      <c r="AM33" s="137">
        <f>SUM(AM34:AM34)</f>
        <v>6009</v>
      </c>
      <c r="AN33" s="138">
        <f>AM33/AM8</f>
        <v>3.0015734658707761E-2</v>
      </c>
      <c r="AO33" s="137">
        <f>SUM(AO34:AO34)</f>
        <v>0</v>
      </c>
      <c r="AP33" s="138">
        <f>AO33/AO8</f>
        <v>0</v>
      </c>
      <c r="AQ33" s="137">
        <f>SUM(AQ34:AQ34)</f>
        <v>0</v>
      </c>
      <c r="AR33" s="138">
        <f>AQ33/AQ8</f>
        <v>0</v>
      </c>
      <c r="AS33" s="137">
        <f>SUM(AS34:AS34)</f>
        <v>12018</v>
      </c>
      <c r="AT33" s="141">
        <f t="shared" ref="AT33" si="93">IF(AS33=0,0,AS33/AS$8)</f>
        <v>1.9457369612309726E-2</v>
      </c>
      <c r="AU33" s="141">
        <f>IFERROR(AS33/AG33-1,"-")</f>
        <v>-0.55445985022614375</v>
      </c>
      <c r="AV33" s="170"/>
      <c r="AW33" s="137">
        <f>SUM(AW34:AW34)</f>
        <v>0</v>
      </c>
      <c r="AX33" s="138">
        <f>AW33/AW8</f>
        <v>0</v>
      </c>
      <c r="AY33" s="137">
        <f>SUM(AY34:AY34)</f>
        <v>0</v>
      </c>
      <c r="AZ33" s="138">
        <f>AY33/AY8</f>
        <v>0</v>
      </c>
      <c r="BA33" s="137">
        <f>SUM(BA34:BA34)</f>
        <v>0</v>
      </c>
      <c r="BB33" s="138">
        <f>BA33/BA8</f>
        <v>0</v>
      </c>
      <c r="BC33" s="137">
        <f>SUM(BC34:BC34)</f>
        <v>0</v>
      </c>
      <c r="BD33" s="138">
        <f>BC33/BC8</f>
        <v>0</v>
      </c>
      <c r="BE33" s="137">
        <f>SUM(BE34:BE34)</f>
        <v>0</v>
      </c>
      <c r="BF33" s="141">
        <f t="shared" ref="BF33" si="94">IF(BE33=0,0,BE33/BE$8)</f>
        <v>0</v>
      </c>
      <c r="BG33" s="141">
        <f>IFERROR(BE33/AS33-1,"-")</f>
        <v>-1</v>
      </c>
      <c r="BH33" s="170"/>
      <c r="BI33" s="137">
        <f>SUM(BI34:BI34)</f>
        <v>0</v>
      </c>
      <c r="BJ33" s="138">
        <f>BI33/BI8</f>
        <v>0</v>
      </c>
      <c r="BK33" s="137">
        <f>SUM(BK34:BK34)</f>
        <v>0</v>
      </c>
      <c r="BL33" s="138">
        <f>BK33/BK8</f>
        <v>0</v>
      </c>
      <c r="BM33" s="137">
        <f>SUM(BM34:BM34)</f>
        <v>0</v>
      </c>
      <c r="BN33" s="138">
        <f>BM33/BM8</f>
        <v>0</v>
      </c>
      <c r="BO33" s="137">
        <f>SUM(BO34:BO34)</f>
        <v>0</v>
      </c>
      <c r="BP33" s="138">
        <f>BO33/BO8</f>
        <v>0</v>
      </c>
      <c r="BQ33" s="137">
        <f>SUM(BQ34:BQ34)</f>
        <v>0</v>
      </c>
      <c r="BR33" s="141">
        <f t="shared" ref="BR33" si="95">IF(BQ33=0,0,BQ33/BQ$8)</f>
        <v>0</v>
      </c>
      <c r="BS33" s="141" t="str">
        <f>IFERROR(BQ33/BE33-1,"-")</f>
        <v>-</v>
      </c>
      <c r="BT33" s="170"/>
      <c r="BU33" s="137">
        <f>SUM(BU34:BU34)</f>
        <v>0</v>
      </c>
      <c r="BV33" s="138">
        <f>BU33/BU8</f>
        <v>0</v>
      </c>
      <c r="BW33" s="137">
        <f>SUM(BW34:BW34)</f>
        <v>0</v>
      </c>
      <c r="BX33" s="138">
        <f>BW33/BW8</f>
        <v>0</v>
      </c>
      <c r="BY33" s="137">
        <f>SUM(BY34:BY34)</f>
        <v>0</v>
      </c>
      <c r="BZ33" s="138">
        <f>BY33/BY8</f>
        <v>0</v>
      </c>
      <c r="CA33" s="137">
        <f>SUM(CA34:CA34)</f>
        <v>0</v>
      </c>
      <c r="CB33" s="138">
        <f>CA33/CA8</f>
        <v>0</v>
      </c>
      <c r="CC33" s="137">
        <f>SUM(CC34:CC34)</f>
        <v>0</v>
      </c>
      <c r="CD33" s="141">
        <f t="shared" ref="CD33" si="96">IF(CC33=0,0,CC33/CC$8)</f>
        <v>0</v>
      </c>
      <c r="CE33" s="141" t="str">
        <f>IFERROR(CC33/BQ33-1,"-")</f>
        <v>-</v>
      </c>
      <c r="CF33" s="149"/>
      <c r="CG33" s="137">
        <f>SUM(CG34:CG34)</f>
        <v>0</v>
      </c>
      <c r="CH33" s="138">
        <f>CG33/CG8</f>
        <v>0</v>
      </c>
      <c r="CI33" s="137">
        <f>SUM(CI34:CI34)</f>
        <v>0</v>
      </c>
      <c r="CJ33" s="138">
        <f>CI33/CI8</f>
        <v>0</v>
      </c>
      <c r="CK33" s="137">
        <f>SUM(CK34:CK34)</f>
        <v>0</v>
      </c>
      <c r="CL33" s="138">
        <f>CK33/CK8</f>
        <v>0</v>
      </c>
      <c r="CM33" s="137">
        <f>SUM(CM34:CM34)</f>
        <v>0</v>
      </c>
      <c r="CN33" s="138">
        <f>CM33/CM8</f>
        <v>0</v>
      </c>
      <c r="CO33" s="137">
        <f>SUM(CO34:CO34)</f>
        <v>0</v>
      </c>
      <c r="CP33" s="141">
        <f>IF(CO33=0,0,CO33/CO$8)</f>
        <v>0</v>
      </c>
      <c r="CQ33" s="141" t="str">
        <f>IFERROR(CO33/CC33-1,"-")</f>
        <v>-</v>
      </c>
      <c r="CR33" s="136"/>
      <c r="CS33" s="137">
        <f>SUM(CS34:CS34)</f>
        <v>0</v>
      </c>
      <c r="CT33" s="138">
        <f>CS33/CS8</f>
        <v>0</v>
      </c>
      <c r="CU33" s="137">
        <f>SUM(CU34:CU34)</f>
        <v>0</v>
      </c>
      <c r="CV33" s="138">
        <f>CU33/CU8</f>
        <v>0</v>
      </c>
      <c r="CW33" s="137"/>
      <c r="CX33" s="138"/>
      <c r="CY33" s="137"/>
      <c r="CZ33" s="138"/>
      <c r="DA33" s="137">
        <v>0</v>
      </c>
      <c r="DB33" s="141">
        <v>0</v>
      </c>
      <c r="DC33" s="141" t="s">
        <v>245</v>
      </c>
      <c r="DE33" s="137">
        <v>0</v>
      </c>
      <c r="DF33" s="138">
        <v>0</v>
      </c>
    </row>
    <row r="34" spans="1:110" ht="15" hidden="1" customHeight="1">
      <c r="A34" s="65" t="s">
        <v>108</v>
      </c>
      <c r="B34" s="137">
        <v>3225</v>
      </c>
      <c r="C34" s="138">
        <f>B34/B8</f>
        <v>4.7055026512771686E-2</v>
      </c>
      <c r="D34" s="137">
        <v>5850</v>
      </c>
      <c r="E34" s="138">
        <f>D34/D8</f>
        <v>8.3179297597042512E-2</v>
      </c>
      <c r="F34" s="137">
        <v>5850</v>
      </c>
      <c r="G34" s="138">
        <f>F34/F8</f>
        <v>7.2381282324119667E-2</v>
      </c>
      <c r="H34" s="137">
        <v>5850</v>
      </c>
      <c r="I34" s="138">
        <f>H34/H8</f>
        <v>8.3148558758314853E-2</v>
      </c>
      <c r="J34" s="137">
        <f>SUM(B34,D34,F34,H34)</f>
        <v>20775</v>
      </c>
      <c r="K34" s="165">
        <f>IF(J34=0,0,J34/J$8)</f>
        <v>7.1626870857665489E-2</v>
      </c>
      <c r="L34" s="171"/>
      <c r="M34" s="137">
        <v>6225</v>
      </c>
      <c r="N34" s="138">
        <f>M34/M8</f>
        <v>6.8607137346529415E-2</v>
      </c>
      <c r="O34" s="137">
        <v>6225</v>
      </c>
      <c r="P34" s="138">
        <f>O34/O8</f>
        <v>6.0868884999364423E-2</v>
      </c>
      <c r="Q34" s="137">
        <v>6225</v>
      </c>
      <c r="R34" s="138">
        <f>Q34/Q8</f>
        <v>6.0933232838362973E-2</v>
      </c>
      <c r="S34" s="137">
        <v>6225</v>
      </c>
      <c r="T34" s="138">
        <f>S34/S8</f>
        <v>7.050868191239934E-2</v>
      </c>
      <c r="U34" s="137">
        <f>SUM(M34,O34,Q34,S34)</f>
        <v>24900</v>
      </c>
      <c r="V34" s="165">
        <f>IF(U34=0,0,U34/U$8)</f>
        <v>6.4936589029628303E-2</v>
      </c>
      <c r="W34" s="165">
        <f>IFERROR(U34/J34-1,"-")</f>
        <v>0.1985559566787003</v>
      </c>
      <c r="X34" s="171"/>
      <c r="Y34" s="137">
        <v>6225</v>
      </c>
      <c r="Z34" s="138">
        <f>Y34/Y8</f>
        <v>7.8797468354430383E-2</v>
      </c>
      <c r="AA34" s="137">
        <v>6225</v>
      </c>
      <c r="AB34" s="138">
        <f>AA34/AA8</f>
        <v>5.7929609707978932E-2</v>
      </c>
      <c r="AC34" s="137">
        <v>6225</v>
      </c>
      <c r="AD34" s="138">
        <f>AC34/AC8</f>
        <v>5.1508431661343439E-2</v>
      </c>
      <c r="AE34" s="137">
        <v>8299</v>
      </c>
      <c r="AF34" s="138">
        <f>AE34/AE8</f>
        <v>6.713260691953632E-2</v>
      </c>
      <c r="AG34" s="137">
        <f>SUM(Y34,AA34,AC34,AE34)</f>
        <v>26974</v>
      </c>
      <c r="AH34" s="165">
        <f>IF(AG34=0,0,AG34/AG$8)</f>
        <v>6.2594417229592539E-2</v>
      </c>
      <c r="AI34" s="165">
        <f>IFERROR(AG34/U34-1,"-")</f>
        <v>8.3293172690763084E-2</v>
      </c>
      <c r="AJ34" s="171"/>
      <c r="AK34" s="137">
        <v>6009</v>
      </c>
      <c r="AL34" s="138">
        <f>AK34/AK8</f>
        <v>4.4265193370165747E-2</v>
      </c>
      <c r="AM34" s="137">
        <v>6009</v>
      </c>
      <c r="AN34" s="138">
        <f>AM34/AM8</f>
        <v>3.0015734658707761E-2</v>
      </c>
      <c r="AO34" s="137">
        <v>0</v>
      </c>
      <c r="AP34" s="138">
        <f>AO34/AO8</f>
        <v>0</v>
      </c>
      <c r="AQ34" s="137">
        <v>0</v>
      </c>
      <c r="AR34" s="138">
        <f>AQ34/AQ8</f>
        <v>0</v>
      </c>
      <c r="AS34" s="137">
        <v>12018</v>
      </c>
      <c r="AT34" s="165">
        <f>IF(AS34=0,0,AS34/AS$8)</f>
        <v>1.9457369612309726E-2</v>
      </c>
      <c r="AU34" s="165">
        <f>IFERROR(AS34/AG34-1,"-")</f>
        <v>-0.55445985022614375</v>
      </c>
      <c r="AV34" s="171"/>
      <c r="AW34" s="137">
        <v>0</v>
      </c>
      <c r="AX34" s="138">
        <f>AW34/AW8</f>
        <v>0</v>
      </c>
      <c r="AY34" s="137">
        <v>0</v>
      </c>
      <c r="AZ34" s="138">
        <f>AY34/AY8</f>
        <v>0</v>
      </c>
      <c r="BA34" s="137">
        <v>0</v>
      </c>
      <c r="BB34" s="138">
        <f>BA34/BA8</f>
        <v>0</v>
      </c>
      <c r="BC34" s="137">
        <v>0</v>
      </c>
      <c r="BD34" s="138">
        <f>BC34/BC8</f>
        <v>0</v>
      </c>
      <c r="BE34" s="137">
        <v>0</v>
      </c>
      <c r="BF34" s="165">
        <f>IF(BE34=0,0,BE34/BE$8)</f>
        <v>0</v>
      </c>
      <c r="BG34" s="165">
        <f>IFERROR(BE34/AS34-1,"-")</f>
        <v>-1</v>
      </c>
      <c r="BH34" s="171"/>
      <c r="BI34" s="137">
        <v>0</v>
      </c>
      <c r="BJ34" s="138">
        <f>BI34/BI8</f>
        <v>0</v>
      </c>
      <c r="BK34" s="137">
        <v>0</v>
      </c>
      <c r="BL34" s="138">
        <f>BK34/BK8</f>
        <v>0</v>
      </c>
      <c r="BM34" s="137">
        <v>0</v>
      </c>
      <c r="BN34" s="138">
        <f>BM34/BM8</f>
        <v>0</v>
      </c>
      <c r="BO34" s="137">
        <v>0</v>
      </c>
      <c r="BP34" s="138">
        <f>BO34/BO8</f>
        <v>0</v>
      </c>
      <c r="BQ34" s="137">
        <v>0</v>
      </c>
      <c r="BR34" s="165">
        <f>IF(BQ34=0,0,BQ34/BQ$8)</f>
        <v>0</v>
      </c>
      <c r="BS34" s="165" t="str">
        <f>IFERROR(BQ34/BE34-1,"-")</f>
        <v>-</v>
      </c>
      <c r="BT34" s="171"/>
      <c r="BU34" s="137">
        <v>0</v>
      </c>
      <c r="BV34" s="138">
        <f>BU34/BU8</f>
        <v>0</v>
      </c>
      <c r="BW34" s="137">
        <v>0</v>
      </c>
      <c r="BX34" s="138">
        <f>BW34/BW8</f>
        <v>0</v>
      </c>
      <c r="BY34" s="137">
        <v>0</v>
      </c>
      <c r="BZ34" s="138">
        <f>BY34/BY8</f>
        <v>0</v>
      </c>
      <c r="CA34" s="137">
        <v>0</v>
      </c>
      <c r="CB34" s="138">
        <f>CA34/CA8</f>
        <v>0</v>
      </c>
      <c r="CC34" s="137">
        <v>0</v>
      </c>
      <c r="CD34" s="165">
        <f>IF(CC34=0,0,CC34/CC$8)</f>
        <v>0</v>
      </c>
      <c r="CE34" s="165" t="str">
        <f>IFERROR(CC34/BQ34-1,"-")</f>
        <v>-</v>
      </c>
      <c r="CF34" s="139"/>
      <c r="CG34" s="137">
        <v>0</v>
      </c>
      <c r="CH34" s="138">
        <f>CG34/CG8</f>
        <v>0</v>
      </c>
      <c r="CI34" s="137">
        <v>0</v>
      </c>
      <c r="CJ34" s="138">
        <f>CI34/CI8</f>
        <v>0</v>
      </c>
      <c r="CK34" s="137">
        <v>0</v>
      </c>
      <c r="CL34" s="138">
        <f>CK34/CK8</f>
        <v>0</v>
      </c>
      <c r="CM34" s="137">
        <v>0</v>
      </c>
      <c r="CN34" s="138">
        <f>CM34/CM8</f>
        <v>0</v>
      </c>
      <c r="CO34" s="137">
        <v>0</v>
      </c>
      <c r="CP34" s="165">
        <f>IF(CO34=0,0,CO34/CO$8)</f>
        <v>0</v>
      </c>
      <c r="CQ34" s="165" t="str">
        <f>IFERROR(CO34/CC34-1,"-")</f>
        <v>-</v>
      </c>
      <c r="CR34" s="144"/>
      <c r="CS34" s="137">
        <v>0</v>
      </c>
      <c r="CT34" s="138">
        <f>CS34/CS8</f>
        <v>0</v>
      </c>
      <c r="CU34" s="137">
        <v>0</v>
      </c>
      <c r="CV34" s="138">
        <f>CU34/CU8</f>
        <v>0</v>
      </c>
      <c r="CW34" s="137"/>
      <c r="CX34" s="138"/>
      <c r="CY34" s="137"/>
      <c r="CZ34" s="138"/>
      <c r="DA34" s="137">
        <v>0</v>
      </c>
      <c r="DB34" s="165">
        <v>0</v>
      </c>
      <c r="DC34" s="165" t="s">
        <v>245</v>
      </c>
      <c r="DE34" s="137">
        <v>0</v>
      </c>
      <c r="DF34" s="138">
        <v>0</v>
      </c>
    </row>
    <row r="35" spans="1:110" ht="15" hidden="1" customHeight="1">
      <c r="A35" s="156" t="s">
        <v>106</v>
      </c>
      <c r="B35" s="132">
        <f>B30+B33</f>
        <v>17149.78</v>
      </c>
      <c r="C35" s="133">
        <f>B35/B8</f>
        <v>0.25022739615138029</v>
      </c>
      <c r="D35" s="132">
        <f>D30+D33</f>
        <v>16835</v>
      </c>
      <c r="E35" s="133">
        <f>D35/D8</f>
        <v>0.23937153419593346</v>
      </c>
      <c r="F35" s="132">
        <f>F30+F33</f>
        <v>25769</v>
      </c>
      <c r="G35" s="133">
        <f>F35/F8</f>
        <v>0.31883645542055383</v>
      </c>
      <c r="H35" s="132">
        <f>H30+H33</f>
        <v>11790</v>
      </c>
      <c r="I35" s="133">
        <f>H35/H8</f>
        <v>0.16757632611291148</v>
      </c>
      <c r="J35" s="132">
        <f>J30+J33</f>
        <v>71543.78</v>
      </c>
      <c r="K35" s="146">
        <f>IF(J35=0,0,J35/J$8)</f>
        <v>0.24666460123847081</v>
      </c>
      <c r="L35" s="170"/>
      <c r="M35" s="132">
        <f>M30+M33</f>
        <v>20713.102460000002</v>
      </c>
      <c r="N35" s="133">
        <f>M35/M8</f>
        <v>0.22828380166200105</v>
      </c>
      <c r="O35" s="132">
        <f>O30+O33</f>
        <v>24452.215629999999</v>
      </c>
      <c r="P35" s="133">
        <f>O35/O8</f>
        <v>0.23909704436339457</v>
      </c>
      <c r="Q35" s="132">
        <f>Q30+Q33</f>
        <v>25230.957739999998</v>
      </c>
      <c r="R35" s="133">
        <f>Q35/Q8</f>
        <v>0.24697250163956891</v>
      </c>
      <c r="S35" s="132">
        <f>S30+S33</f>
        <v>19054.724170000016</v>
      </c>
      <c r="T35" s="133">
        <f>S35/S8</f>
        <v>0.21582706593269696</v>
      </c>
      <c r="U35" s="132">
        <f>U30+U33</f>
        <v>89451.000000000015</v>
      </c>
      <c r="V35" s="146">
        <f>IF(U35=0,0,U35/U$8)</f>
        <v>0.23327882832487076</v>
      </c>
      <c r="W35" s="146">
        <f>IFERROR(U35/J35-1,"-")</f>
        <v>0.25029737036539057</v>
      </c>
      <c r="X35" s="170"/>
      <c r="Y35" s="132">
        <f>Y30+Y33</f>
        <v>17454</v>
      </c>
      <c r="Z35" s="133">
        <f>Y35/Y8</f>
        <v>0.2209367088607595</v>
      </c>
      <c r="AA35" s="132">
        <f>AA30+AA33</f>
        <v>29360</v>
      </c>
      <c r="AB35" s="133">
        <f>AA35/AA8</f>
        <v>0.27322302667088538</v>
      </c>
      <c r="AC35" s="132">
        <f>AC30+AC33</f>
        <v>32777</v>
      </c>
      <c r="AD35" s="133">
        <f>AC35/AC8</f>
        <v>0.27121154450824964</v>
      </c>
      <c r="AE35" s="132">
        <f>AE30+AE33</f>
        <v>24080</v>
      </c>
      <c r="AF35" s="133">
        <f>AE35/AE8</f>
        <v>0.19478891126912093</v>
      </c>
      <c r="AG35" s="132">
        <f>AG30+AG33</f>
        <v>103671</v>
      </c>
      <c r="AH35" s="146">
        <f>IF(AG35=0,0,AG35/AG$8)</f>
        <v>0.24057336059201778</v>
      </c>
      <c r="AI35" s="146">
        <f>IFERROR(AG35/U35-1,"-")</f>
        <v>0.15896971526310466</v>
      </c>
      <c r="AJ35" s="170"/>
      <c r="AK35" s="132">
        <f>AK30+AK33</f>
        <v>35912</v>
      </c>
      <c r="AL35" s="133">
        <f>AK35/AK8</f>
        <v>0.26454511970534073</v>
      </c>
      <c r="AM35" s="132">
        <f>AM30+AM33</f>
        <v>82428</v>
      </c>
      <c r="AN35" s="133">
        <f>AM35/AM8</f>
        <v>0.41173855490896377</v>
      </c>
      <c r="AO35" s="132">
        <f>AO30+AO33</f>
        <v>45081</v>
      </c>
      <c r="AP35" s="133">
        <f>AO35/AO8</f>
        <v>0.28893631748961696</v>
      </c>
      <c r="AQ35" s="132">
        <f>AQ30+AQ33</f>
        <v>21842</v>
      </c>
      <c r="AR35" s="133">
        <f>AQ35/AQ8</f>
        <v>0.17377813492031921</v>
      </c>
      <c r="AS35" s="132">
        <f>AS30+AS33</f>
        <v>185263</v>
      </c>
      <c r="AT35" s="146">
        <f>IF(AS35=0,0,AS35/AS$8)</f>
        <v>0.29994430574848863</v>
      </c>
      <c r="AU35" s="146">
        <f>IFERROR(AS35/AG35-1,"-")</f>
        <v>0.78702819496291143</v>
      </c>
      <c r="AV35" s="170"/>
      <c r="AW35" s="132">
        <f>AW30+AW33</f>
        <v>40956</v>
      </c>
      <c r="AX35" s="133">
        <f>AW35/AW8</f>
        <v>0.26957683624372231</v>
      </c>
      <c r="AY35" s="132">
        <f>AY30+AY33</f>
        <v>39594</v>
      </c>
      <c r="AZ35" s="133">
        <f>AY35/AY8</f>
        <v>0.2172569892178112</v>
      </c>
      <c r="BA35" s="132">
        <f>BA30+BA33</f>
        <v>71667.200000000012</v>
      </c>
      <c r="BB35" s="133">
        <f>BA35/BA8</f>
        <v>0.33077729007721673</v>
      </c>
      <c r="BC35" s="132">
        <f>BC30+BC33</f>
        <v>63852.799999999988</v>
      </c>
      <c r="BD35" s="133">
        <f>BC35/BC8</f>
        <v>0.27602472658107463</v>
      </c>
      <c r="BE35" s="132">
        <f>BE30+BE33</f>
        <v>216070</v>
      </c>
      <c r="BF35" s="146">
        <f>IF(BE35=0,0,BE35/BE$8)</f>
        <v>0.27624606061380913</v>
      </c>
      <c r="BG35" s="146">
        <f>IFERROR(BE35/AS35-1,"-")</f>
        <v>0.16628792581357321</v>
      </c>
      <c r="BH35" s="170"/>
      <c r="BI35" s="132">
        <f>BI30+BI33</f>
        <v>49169</v>
      </c>
      <c r="BJ35" s="133">
        <f>BI35/BI8</f>
        <v>0.26111500552298411</v>
      </c>
      <c r="BK35" s="132">
        <f>BK30+BK33</f>
        <v>93348</v>
      </c>
      <c r="BL35" s="133">
        <f>BK35/BK8</f>
        <v>0.30941592556622505</v>
      </c>
      <c r="BM35" s="132">
        <f>BM30+BM33</f>
        <v>86548.252535838066</v>
      </c>
      <c r="BN35" s="133">
        <f>BM35/BM8</f>
        <v>0.32626967849569138</v>
      </c>
      <c r="BO35" s="132">
        <f>BO30+BO33</f>
        <v>82149.747464161934</v>
      </c>
      <c r="BP35" s="133">
        <f>BO35/BO8</f>
        <v>0.3696459553191021</v>
      </c>
      <c r="BQ35" s="132">
        <f>BQ30+BQ33</f>
        <v>311215</v>
      </c>
      <c r="BR35" s="146">
        <f>IF(BQ35=0,0,BQ35/BQ$8)</f>
        <v>0.31837851662404093</v>
      </c>
      <c r="BS35" s="146">
        <f>IFERROR(BQ35/BE35-1,"-")</f>
        <v>0.44034340722913878</v>
      </c>
      <c r="BT35" s="170"/>
      <c r="BU35" s="132">
        <f>BU30+BU33</f>
        <v>69762</v>
      </c>
      <c r="BV35" s="133">
        <f>BU35/BU8</f>
        <v>0.31850140618722378</v>
      </c>
      <c r="BW35" s="132">
        <f>BW30+BW33</f>
        <v>114001</v>
      </c>
      <c r="BX35" s="133">
        <f>BW35/BW8</f>
        <v>0.35390738262950877</v>
      </c>
      <c r="BY35" s="132">
        <f>BY30+BY33</f>
        <v>112572.93634678356</v>
      </c>
      <c r="BZ35" s="133">
        <f>BY35/BY8</f>
        <v>0.37174845546316454</v>
      </c>
      <c r="CA35" s="132">
        <f>CA30+CA33</f>
        <v>109967.06365321646</v>
      </c>
      <c r="CB35" s="133">
        <f>CA35/CA8</f>
        <v>0.32550927572167659</v>
      </c>
      <c r="CC35" s="132">
        <f>CC30+CC33</f>
        <v>406303</v>
      </c>
      <c r="CD35" s="146">
        <f>IF(CC35=0,0,CC35/CC$8)</f>
        <v>0.34379897174150703</v>
      </c>
      <c r="CE35" s="146">
        <f>IFERROR(CC35/BQ35-1,"-")</f>
        <v>0.30553797214144574</v>
      </c>
      <c r="CF35" s="157"/>
      <c r="CG35" s="132">
        <f>CG30+CG33</f>
        <v>128605</v>
      </c>
      <c r="CH35" s="133">
        <f>CG35/CG8</f>
        <v>0.39433903252710595</v>
      </c>
      <c r="CI35" s="132">
        <f>CI30+CI33</f>
        <v>148941.18332999997</v>
      </c>
      <c r="CJ35" s="133">
        <f>CI35/CI8</f>
        <v>0.40171425308282349</v>
      </c>
      <c r="CK35" s="132">
        <f>CK30+CK33</f>
        <v>110344.81667000003</v>
      </c>
      <c r="CL35" s="133">
        <f>CK35/CK8</f>
        <v>0.34523536136436173</v>
      </c>
      <c r="CM35" s="132">
        <f>CM30+CM33</f>
        <v>91114</v>
      </c>
      <c r="CN35" s="133">
        <f>CM35/CM8</f>
        <v>0.26040532391331062</v>
      </c>
      <c r="CO35" s="132">
        <f>CO30+CO33</f>
        <v>477535</v>
      </c>
      <c r="CP35" s="146">
        <f>IF(CO35=0,0,CO35/CO$8)</f>
        <v>0.34948225528704113</v>
      </c>
      <c r="CQ35" s="146">
        <f>IFERROR(CO35/CC35-1,"-")</f>
        <v>0.17531743550995182</v>
      </c>
      <c r="CR35" s="158"/>
      <c r="CS35" s="132">
        <f>CS30+CS33</f>
        <v>115395</v>
      </c>
      <c r="CT35" s="133">
        <f>CS35/CS8</f>
        <v>0.36827172865431379</v>
      </c>
      <c r="CU35" s="132">
        <f>CU30+CU33</f>
        <v>120521</v>
      </c>
      <c r="CV35" s="133">
        <f>CU35/CU8</f>
        <v>0.329978452465372</v>
      </c>
      <c r="CW35" s="132"/>
      <c r="CX35" s="133"/>
      <c r="CY35" s="132"/>
      <c r="CZ35" s="133"/>
      <c r="DA35" s="132">
        <v>474464</v>
      </c>
      <c r="DB35" s="146">
        <v>0.33723858472722829</v>
      </c>
      <c r="DC35" s="146">
        <v>-6.4309422346006118E-3</v>
      </c>
      <c r="DE35" s="132">
        <v>0</v>
      </c>
      <c r="DF35" s="133">
        <v>0</v>
      </c>
    </row>
    <row r="36" spans="1:110" s="128" customFormat="1" ht="15" hidden="1" customHeight="1">
      <c r="A36" s="127" t="s">
        <v>107</v>
      </c>
      <c r="B36" s="127">
        <f>IF(B8=0,0,B35/B8)</f>
        <v>0.25022739615138029</v>
      </c>
      <c r="C36" s="127"/>
      <c r="D36" s="127">
        <f>IF(D8=0,0,D35/D8)</f>
        <v>0.23937153419593346</v>
      </c>
      <c r="E36" s="127"/>
      <c r="F36" s="127">
        <f>IF(F8=0,0,F35/F8)</f>
        <v>0.31883645542055383</v>
      </c>
      <c r="G36" s="127"/>
      <c r="H36" s="127">
        <f>IF(H8=0,0,H35/H8)</f>
        <v>0.16757632611291148</v>
      </c>
      <c r="I36" s="127"/>
      <c r="J36" s="127">
        <f>IF(J8=0,0,J35/J8)</f>
        <v>0.24666460123847081</v>
      </c>
      <c r="K36" s="127"/>
      <c r="L36" s="159"/>
      <c r="M36" s="127">
        <f>IF(M8=0,0,M35/M8)</f>
        <v>0.22828380166200105</v>
      </c>
      <c r="N36" s="127"/>
      <c r="O36" s="127">
        <f>IF(O8=0,0,O35/O8)</f>
        <v>0.23909704436339457</v>
      </c>
      <c r="P36" s="127"/>
      <c r="Q36" s="127">
        <f>IF(Q8=0,0,Q35/Q8)</f>
        <v>0.24697250163956891</v>
      </c>
      <c r="R36" s="127"/>
      <c r="S36" s="127">
        <f>IF(S8=0,0,S35/S8)</f>
        <v>0.21582706593269696</v>
      </c>
      <c r="T36" s="127"/>
      <c r="U36" s="127">
        <f>IF(U8=0,0,U35/U8)</f>
        <v>0.23327882832487076</v>
      </c>
      <c r="V36" s="127"/>
      <c r="W36" s="127"/>
      <c r="X36" s="159"/>
      <c r="Y36" s="127">
        <f>IF(Y8=0,0,Y35/Y8)</f>
        <v>0.2209367088607595</v>
      </c>
      <c r="Z36" s="127"/>
      <c r="AA36" s="127">
        <f>IF(AA8=0,0,AA35/AA8)</f>
        <v>0.27322302667088538</v>
      </c>
      <c r="AB36" s="127"/>
      <c r="AC36" s="127">
        <f>IF(AC8=0,0,AC35/AC8)</f>
        <v>0.27121154450824964</v>
      </c>
      <c r="AD36" s="127"/>
      <c r="AE36" s="127">
        <f>IF(AE8=0,0,AE35/AE8)</f>
        <v>0.19478891126912093</v>
      </c>
      <c r="AF36" s="127"/>
      <c r="AG36" s="127">
        <f>IF(AG8=0,0,AG35/AG8)</f>
        <v>0.24057336059201778</v>
      </c>
      <c r="AH36" s="127"/>
      <c r="AI36" s="127"/>
      <c r="AJ36" s="159"/>
      <c r="AK36" s="127">
        <f>IF(AK8=0,0,AK35/AK8)</f>
        <v>0.26454511970534073</v>
      </c>
      <c r="AL36" s="127"/>
      <c r="AM36" s="127">
        <f>IF(AM8=0,0,AM35/AM8)</f>
        <v>0.41173855490896377</v>
      </c>
      <c r="AN36" s="127"/>
      <c r="AO36" s="127">
        <f>IF(AO8=0,0,AO35/AO8)</f>
        <v>0.28893631748961696</v>
      </c>
      <c r="AP36" s="127"/>
      <c r="AQ36" s="127">
        <f>IF(AQ8=0,0,AQ35/AQ8)</f>
        <v>0.17377813492031921</v>
      </c>
      <c r="AR36" s="127"/>
      <c r="AS36" s="127">
        <f>IF(AS8=0,0,AS35/AS8)</f>
        <v>0.29994430574848863</v>
      </c>
      <c r="AT36" s="127"/>
      <c r="AU36" s="127"/>
      <c r="AV36" s="159"/>
      <c r="AW36" s="127">
        <f>IF(AW8=0,0,AW35/AW8)</f>
        <v>0.26957683624372231</v>
      </c>
      <c r="AX36" s="127"/>
      <c r="AY36" s="127">
        <f>IF(AY8=0,0,AY35/AY8)</f>
        <v>0.2172569892178112</v>
      </c>
      <c r="AZ36" s="127"/>
      <c r="BA36" s="127">
        <f>IF(BA8=0,0,BA35/BA8)</f>
        <v>0.33077729007721673</v>
      </c>
      <c r="BB36" s="127"/>
      <c r="BC36" s="127">
        <f>IF(BC8=0,0,BC35/BC8)</f>
        <v>0.27602472658107463</v>
      </c>
      <c r="BD36" s="127"/>
      <c r="BE36" s="127">
        <f>IF(BE8=0,0,BE35/BE8)</f>
        <v>0.27624606061380913</v>
      </c>
      <c r="BF36" s="127"/>
      <c r="BG36" s="127"/>
      <c r="BH36" s="159"/>
      <c r="BI36" s="127">
        <f>IF(BI8=0,0,BI35/BI8)</f>
        <v>0.26111500552298411</v>
      </c>
      <c r="BJ36" s="127"/>
      <c r="BK36" s="127">
        <f>IF(BK8=0,0,BK35/BK8)</f>
        <v>0.30941592556622505</v>
      </c>
      <c r="BL36" s="127"/>
      <c r="BM36" s="127">
        <f>IF(BM8=0,0,BM35/BM8)</f>
        <v>0.32626967849569138</v>
      </c>
      <c r="BN36" s="127"/>
      <c r="BO36" s="127">
        <f>IF(BO8=0,0,BO35/BO8)</f>
        <v>0.3696459553191021</v>
      </c>
      <c r="BP36" s="127"/>
      <c r="BQ36" s="127">
        <f>IF(BQ8=0,0,BQ35/BQ8)</f>
        <v>0.31837851662404093</v>
      </c>
      <c r="BR36" s="127"/>
      <c r="BS36" s="127"/>
      <c r="BT36" s="159"/>
      <c r="BU36" s="127">
        <f>IF(BU8=0,0,BU35/BU8)</f>
        <v>0.31850140618722378</v>
      </c>
      <c r="BV36" s="127"/>
      <c r="BW36" s="127">
        <f>IF(BW8=0,0,BW35/BW8)</f>
        <v>0.35390738262950877</v>
      </c>
      <c r="BX36" s="127"/>
      <c r="BY36" s="127">
        <f>IF(BY8=0,0,BY35/BY8)</f>
        <v>0.37174845546316454</v>
      </c>
      <c r="BZ36" s="127"/>
      <c r="CA36" s="127">
        <f>IF(CA8=0,0,CA35/CA8)</f>
        <v>0.32550927572167659</v>
      </c>
      <c r="CB36" s="127"/>
      <c r="CC36" s="127">
        <f>IF(CC8=0,0,CC35/CC8)</f>
        <v>0.34379897174150703</v>
      </c>
      <c r="CD36" s="127"/>
      <c r="CE36" s="127"/>
      <c r="CF36" s="127"/>
      <c r="CG36" s="127">
        <f>IF(CG8=0,0,CG35/CG8)</f>
        <v>0.39433903252710595</v>
      </c>
      <c r="CH36" s="127"/>
      <c r="CI36" s="127">
        <f>IF(CI8=0,0,CI35/CI8)</f>
        <v>0.40171425308282349</v>
      </c>
      <c r="CJ36" s="127"/>
      <c r="CK36" s="127">
        <f>IF(CK8=0,0,CK35/CK8)</f>
        <v>0.34523536136436173</v>
      </c>
      <c r="CL36" s="127"/>
      <c r="CM36" s="127">
        <f>IF(CM8=0,0,CM35/CM8)</f>
        <v>0.26040532391331062</v>
      </c>
      <c r="CN36" s="127"/>
      <c r="CO36" s="127">
        <f>IF(CO8=0,0,CO35/CO8)</f>
        <v>0.34948225528704113</v>
      </c>
      <c r="CP36" s="127"/>
      <c r="CQ36" s="127"/>
      <c r="CR36" s="127"/>
      <c r="CS36" s="127">
        <f>IF(CS8=0,0,CS35/CS8)</f>
        <v>0.36827172865431379</v>
      </c>
      <c r="CT36" s="127"/>
      <c r="CU36" s="127">
        <f>IF(CU8=0,0,CU35/CU8)</f>
        <v>0.329978452465372</v>
      </c>
      <c r="CV36" s="127"/>
      <c r="CW36" s="127"/>
      <c r="CX36" s="127"/>
      <c r="CY36" s="127"/>
      <c r="CZ36" s="127"/>
      <c r="DA36" s="127">
        <v>0.33723858472722829</v>
      </c>
      <c r="DB36" s="127">
        <v>0</v>
      </c>
      <c r="DC36" s="127">
        <v>0</v>
      </c>
      <c r="DE36" s="127">
        <v>0</v>
      </c>
      <c r="DF36" s="127"/>
    </row>
    <row r="37" spans="1:110" s="128" customFormat="1" ht="7.4" customHeight="1">
      <c r="A37" s="159"/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  <c r="CX37" s="159"/>
      <c r="CY37" s="159"/>
      <c r="CZ37" s="159"/>
      <c r="DA37" s="159"/>
      <c r="DB37" s="159"/>
      <c r="DC37" s="159"/>
      <c r="DE37" s="159"/>
      <c r="DF37" s="159"/>
    </row>
    <row r="38" spans="1:110" s="66" customFormat="1" ht="15" customHeight="1">
      <c r="A38" s="67" t="s">
        <v>110</v>
      </c>
      <c r="B38" s="150">
        <f>B39+B40</f>
        <v>-2021</v>
      </c>
      <c r="C38" s="151">
        <f>B38/B8</f>
        <v>-2.9487816614670256E-2</v>
      </c>
      <c r="D38" s="150">
        <f>D39+D40</f>
        <v>-3164</v>
      </c>
      <c r="E38" s="151">
        <f>D38/D8</f>
        <v>-4.4987914119152567E-2</v>
      </c>
      <c r="F38" s="150">
        <f>F39+F40</f>
        <v>-6444</v>
      </c>
      <c r="G38" s="151">
        <f>F38/F8</f>
        <v>-7.9730766375491827E-2</v>
      </c>
      <c r="H38" s="150">
        <f>H39+H40</f>
        <v>-7107</v>
      </c>
      <c r="I38" s="151">
        <f>H38/H8</f>
        <v>-0.10101483881971687</v>
      </c>
      <c r="J38" s="150">
        <f>SUM(B38,D38,F38,H38)</f>
        <v>-18736</v>
      </c>
      <c r="K38" s="151">
        <f>IF(J38=0,0,J38/J$8)</f>
        <v>-6.4596921895991366E-2</v>
      </c>
      <c r="L38" s="170"/>
      <c r="M38" s="150">
        <f>M39+M40</f>
        <v>-9590</v>
      </c>
      <c r="N38" s="151">
        <f>M38/M8</f>
        <v>-0.10569356580774572</v>
      </c>
      <c r="O38" s="150">
        <f>O39+O40</f>
        <v>-4768</v>
      </c>
      <c r="P38" s="151">
        <f>O38/O8</f>
        <v>-4.6622143562565388E-2</v>
      </c>
      <c r="Q38" s="150">
        <f>Q39+Q40</f>
        <v>-14151</v>
      </c>
      <c r="R38" s="151">
        <f>Q38/Q8</f>
        <v>-0.1385166550836425</v>
      </c>
      <c r="S38" s="150">
        <f>S39+S40</f>
        <v>-4416</v>
      </c>
      <c r="T38" s="151">
        <f>S38/S8</f>
        <v>-5.0018689048217747E-2</v>
      </c>
      <c r="U38" s="150">
        <f>SUM(M38,O38,Q38,S38)</f>
        <v>-32925</v>
      </c>
      <c r="V38" s="151">
        <f t="shared" ref="V38:V40" si="97">IF(U38=0,0,U38/U$8)</f>
        <v>-8.5864947542189221E-2</v>
      </c>
      <c r="W38" s="151">
        <f>IFERROR(U38/J38-1,"-")</f>
        <v>0.75731212638770273</v>
      </c>
      <c r="X38" s="170"/>
      <c r="Y38" s="150">
        <f>Y39+Y40</f>
        <v>-5041</v>
      </c>
      <c r="Z38" s="151">
        <f>Y38/Y8</f>
        <v>-6.3810126582278484E-2</v>
      </c>
      <c r="AA38" s="150">
        <f>AA39+AA40</f>
        <v>-3707</v>
      </c>
      <c r="AB38" s="151">
        <f>AA38/AA8</f>
        <v>-3.4497198905618941E-2</v>
      </c>
      <c r="AC38" s="150">
        <f>SUM(AC39:AC40)</f>
        <v>-7541</v>
      </c>
      <c r="AD38" s="151">
        <f>AC38/AC8</f>
        <v>-6.2397603720191305E-2</v>
      </c>
      <c r="AE38" s="150">
        <f>SUM(AE39:AE40)</f>
        <v>-5945</v>
      </c>
      <c r="AF38" s="151">
        <f>AE38/AE8</f>
        <v>-4.8090534779689532E-2</v>
      </c>
      <c r="AG38" s="150">
        <f>SUM(Y38,AA38,AC38,AE38)</f>
        <v>-22234</v>
      </c>
      <c r="AH38" s="151">
        <f t="shared" ref="AH38:AH40" si="98">IF(AG38=0,0,AG38/AG$8)</f>
        <v>-5.1595027533282434E-2</v>
      </c>
      <c r="AI38" s="151">
        <f>IFERROR(AG38/U38-1,"-")</f>
        <v>-0.32470766894457104</v>
      </c>
      <c r="AJ38" s="170"/>
      <c r="AK38" s="150">
        <f>AK39+AK40</f>
        <v>-4656</v>
      </c>
      <c r="AL38" s="151">
        <f>AK38/AK8</f>
        <v>-3.4298342541436461E-2</v>
      </c>
      <c r="AM38" s="150">
        <f>AM39+AM40</f>
        <v>-7146</v>
      </c>
      <c r="AN38" s="151">
        <f>AM38/AM8</f>
        <v>-3.5695197182746823E-2</v>
      </c>
      <c r="AO38" s="150">
        <f>AO39+AO40</f>
        <v>1070</v>
      </c>
      <c r="AP38" s="151">
        <f>AO38/AO8</f>
        <v>6.8579192944675177E-3</v>
      </c>
      <c r="AQ38" s="150">
        <f>AQ39+AQ40</f>
        <v>-5114</v>
      </c>
      <c r="AR38" s="151">
        <f>AQ38/AQ8</f>
        <v>-4.0687729236448693E-2</v>
      </c>
      <c r="AS38" s="150">
        <f>AS39+AS40</f>
        <v>-15846</v>
      </c>
      <c r="AT38" s="151">
        <f t="shared" ref="AT38:AT40" si="99">IF(AS38=0,0,AS38/AS$8)</f>
        <v>-2.565497411188716E-2</v>
      </c>
      <c r="AU38" s="151">
        <f>IFERROR(AS38/AG38-1,"-")</f>
        <v>-0.28730772690474049</v>
      </c>
      <c r="AV38" s="170"/>
      <c r="AW38" s="150">
        <f>AW39+AW40</f>
        <v>-5085</v>
      </c>
      <c r="AX38" s="151">
        <f>AW38/AW8</f>
        <v>-3.3470021786779179E-2</v>
      </c>
      <c r="AY38" s="150">
        <f>AY39+AY40</f>
        <v>-15276</v>
      </c>
      <c r="AZ38" s="151">
        <f>AY38/AY8</f>
        <v>-8.3821229663365249E-2</v>
      </c>
      <c r="BA38" s="150">
        <f>BA39+BA40</f>
        <v>-5610</v>
      </c>
      <c r="BB38" s="151">
        <f>BA38/BA8</f>
        <v>-2.5892745877237923E-2</v>
      </c>
      <c r="BC38" s="150">
        <f>BC39+BC40</f>
        <v>1354</v>
      </c>
      <c r="BD38" s="151">
        <f>BC38/BC8</f>
        <v>5.8531102753641984E-3</v>
      </c>
      <c r="BE38" s="150">
        <f>BE39+BE40</f>
        <v>-24617</v>
      </c>
      <c r="BF38" s="151">
        <f t="shared" ref="BF38:BF40" si="100">IF(BE38=0,0,BE38/BE$8)</f>
        <v>-3.147289894076058E-2</v>
      </c>
      <c r="BG38" s="151">
        <f>IFERROR(BE38/AS38-1,"-")</f>
        <v>0.55351508267070559</v>
      </c>
      <c r="BH38" s="170"/>
      <c r="BI38" s="150">
        <f>BI39+BI40</f>
        <v>-3544</v>
      </c>
      <c r="BJ38" s="151">
        <f>BI38/BI8</f>
        <v>-1.8820630469878495E-2</v>
      </c>
      <c r="BK38" s="150">
        <f>BK39+BK40</f>
        <v>-945</v>
      </c>
      <c r="BL38" s="151">
        <f>BK38/BK8</f>
        <v>-3.1323440208690348E-3</v>
      </c>
      <c r="BM38" s="150">
        <f>BM39+BM40</f>
        <v>-10536</v>
      </c>
      <c r="BN38" s="151">
        <f>BM38/BM8</f>
        <v>-3.9718622062382664E-2</v>
      </c>
      <c r="BO38" s="150">
        <f>BO39+BO40</f>
        <v>-88</v>
      </c>
      <c r="BP38" s="151">
        <f>BO38/BO8</f>
        <v>-3.9597010425712858E-4</v>
      </c>
      <c r="BQ38" s="150">
        <f>BQ39+BQ40</f>
        <v>-15113</v>
      </c>
      <c r="BR38" s="151">
        <f t="shared" ref="BR38:BR40" si="101">IF(BQ38=0,0,BQ38/BQ$8)</f>
        <v>-1.5460869565217391E-2</v>
      </c>
      <c r="BS38" s="151">
        <f>IFERROR(BQ38/BE38-1,"-")</f>
        <v>-0.38607466385018485</v>
      </c>
      <c r="BT38" s="170"/>
      <c r="BU38" s="150">
        <f>BU39+BU40</f>
        <v>-27657</v>
      </c>
      <c r="BV38" s="151">
        <f>BU38/BU8</f>
        <v>-0.12626922093575368</v>
      </c>
      <c r="BW38" s="150">
        <f>BW39+BW40</f>
        <v>-8875</v>
      </c>
      <c r="BX38" s="151">
        <f>BW38/BW8</f>
        <v>-2.7551758500687629E-2</v>
      </c>
      <c r="BY38" s="150">
        <f>BY39+BY40</f>
        <v>-1413</v>
      </c>
      <c r="BZ38" s="151">
        <f>BY38/BY8</f>
        <v>-4.6661354373071732E-3</v>
      </c>
      <c r="CA38" s="150">
        <f>CA39+CA40</f>
        <v>2455</v>
      </c>
      <c r="CB38" s="151">
        <f>CA38/CA8</f>
        <v>7.266951079250193E-3</v>
      </c>
      <c r="CC38" s="150">
        <v>-35490</v>
      </c>
      <c r="CD38" s="151">
        <f t="shared" ref="CD38:CD40" si="102">IF(CC38=0,0,CC38/CC$8)</f>
        <v>-3.0030360364324372E-2</v>
      </c>
      <c r="CE38" s="151">
        <f>IFERROR(CC38/BQ38-1,"-")</f>
        <v>1.3483094025011582</v>
      </c>
      <c r="CF38" s="149"/>
      <c r="CG38" s="150">
        <f>CG39+CG40</f>
        <v>-486</v>
      </c>
      <c r="CH38" s="151">
        <f>CG38/CG8</f>
        <v>-1.4902124319285679E-3</v>
      </c>
      <c r="CI38" s="150">
        <f>CI39+CI40</f>
        <v>-984</v>
      </c>
      <c r="CJ38" s="151">
        <f>CI38/CI8</f>
        <v>-2.6539793507460272E-3</v>
      </c>
      <c r="CK38" s="150">
        <f>CK39+CK40</f>
        <v>19939</v>
      </c>
      <c r="CL38" s="151">
        <f>CK38/CK8</f>
        <v>6.2383064995525962E-2</v>
      </c>
      <c r="CM38" s="150">
        <f>CM39+CM40</f>
        <v>7375</v>
      </c>
      <c r="CN38" s="151">
        <f>CM38/CM8</f>
        <v>2.1077872378127027E-2</v>
      </c>
      <c r="CO38" s="150">
        <f>CO39+CO40</f>
        <v>25844</v>
      </c>
      <c r="CP38" s="151">
        <f>IF(CO38=0,0,CO38/CO$8)</f>
        <v>1.8913837531570023E-2</v>
      </c>
      <c r="CQ38" s="151" t="s">
        <v>153</v>
      </c>
      <c r="CR38" s="136"/>
      <c r="CS38" s="150">
        <f>CS39+CS40</f>
        <v>-32167</v>
      </c>
      <c r="CT38" s="151">
        <f>CS38/CS8</f>
        <v>-0.10265779882684097</v>
      </c>
      <c r="CU38" s="150">
        <f>CU39+CU40</f>
        <v>31168</v>
      </c>
      <c r="CV38" s="151">
        <f>CU38/CU8</f>
        <v>8.5335903340004765E-2</v>
      </c>
      <c r="CW38" s="150">
        <f>CW39+CW40</f>
        <v>13371</v>
      </c>
      <c r="CX38" s="151">
        <f>CW38/$CW$8</f>
        <v>3.6973948727024357E-2</v>
      </c>
      <c r="CY38" s="150">
        <v>3998</v>
      </c>
      <c r="CZ38" s="151">
        <v>1.0902793875018749E-2</v>
      </c>
      <c r="DA38" s="150">
        <v>16370</v>
      </c>
      <c r="DB38" s="151">
        <v>1.1635436264889911E-2</v>
      </c>
      <c r="DC38" s="151">
        <v>-0.36658412010524688</v>
      </c>
      <c r="DE38" s="150">
        <v>8332</v>
      </c>
      <c r="DF38" s="151">
        <v>3.2269433503355913E-2</v>
      </c>
    </row>
    <row r="39" spans="1:110" ht="15" customHeight="1">
      <c r="A39" s="65" t="s">
        <v>111</v>
      </c>
      <c r="B39" s="137">
        <v>3941</v>
      </c>
      <c r="C39" s="138">
        <f>B39/B8</f>
        <v>5.7501971933901767E-2</v>
      </c>
      <c r="D39" s="137">
        <v>2438</v>
      </c>
      <c r="E39" s="138">
        <f>D39/D8</f>
        <v>3.466515000710934E-2</v>
      </c>
      <c r="F39" s="137">
        <v>1756</v>
      </c>
      <c r="G39" s="138">
        <f>F39/F8</f>
        <v>2.1726757566009256E-2</v>
      </c>
      <c r="H39" s="137">
        <v>1782</v>
      </c>
      <c r="I39" s="138">
        <f>H39/H8</f>
        <v>2.5328330206378986E-2</v>
      </c>
      <c r="J39" s="137">
        <f>SUM(B39,D39,F39,H39)</f>
        <v>9917</v>
      </c>
      <c r="K39" s="141">
        <f t="shared" ref="K39:K40" si="103">IF(J39=0,0,J39/J$8)</f>
        <v>3.4191272120118826E-2</v>
      </c>
      <c r="L39" s="171"/>
      <c r="M39" s="137">
        <v>2994</v>
      </c>
      <c r="N39" s="138">
        <f>M39/M8</f>
        <v>3.299755328763198E-2</v>
      </c>
      <c r="O39" s="137">
        <v>3301</v>
      </c>
      <c r="P39" s="138">
        <f>O39/O8</f>
        <v>3.2277620784401918E-2</v>
      </c>
      <c r="Q39" s="137">
        <v>5758</v>
      </c>
      <c r="R39" s="138">
        <f>Q39/Q8</f>
        <v>5.6362016816593419E-2</v>
      </c>
      <c r="S39" s="137">
        <v>-7267</v>
      </c>
      <c r="T39" s="138">
        <f>S39/S8</f>
        <v>-8.2311099029302157E-2</v>
      </c>
      <c r="U39" s="137">
        <f>SUM(M39,O39,Q39,S39)</f>
        <v>4786</v>
      </c>
      <c r="V39" s="141">
        <f t="shared" si="97"/>
        <v>1.2481386148425744E-2</v>
      </c>
      <c r="W39" s="141">
        <f>IFERROR(U39/J39-1,"-")</f>
        <v>-0.51739437329837656</v>
      </c>
      <c r="X39" s="171"/>
      <c r="Y39" s="137">
        <v>9986</v>
      </c>
      <c r="Z39" s="138">
        <f>Y39/Y8</f>
        <v>0.12640506329113924</v>
      </c>
      <c r="AA39" s="137">
        <v>12679</v>
      </c>
      <c r="AB39" s="138">
        <f>AA39/AA8</f>
        <v>0.11799028457629958</v>
      </c>
      <c r="AC39" s="137">
        <v>1212</v>
      </c>
      <c r="AD39" s="138">
        <f>AC39/AC8</f>
        <v>1.0028629586112168E-2</v>
      </c>
      <c r="AE39" s="137">
        <f>13158-Y39-AA39-AC39</f>
        <v>-10719</v>
      </c>
      <c r="AF39" s="138">
        <f>AE39/AE8</f>
        <v>-8.6708568932462926E-2</v>
      </c>
      <c r="AG39" s="137">
        <f>SUM(Y39,AA39,AC39,AE39)</f>
        <v>13158</v>
      </c>
      <c r="AH39" s="141">
        <f t="shared" si="98"/>
        <v>3.0533748865832971E-2</v>
      </c>
      <c r="AI39" s="141">
        <f>IFERROR(AG39/U39-1,"-")</f>
        <v>1.7492687003760969</v>
      </c>
      <c r="AJ39" s="171"/>
      <c r="AK39" s="137">
        <v>4341</v>
      </c>
      <c r="AL39" s="138">
        <f>AK39/AK8</f>
        <v>3.1977900552486185E-2</v>
      </c>
      <c r="AM39" s="137">
        <v>1026</v>
      </c>
      <c r="AN39" s="138">
        <f>AM39/AM8</f>
        <v>5.1250031219560932E-3</v>
      </c>
      <c r="AO39" s="137">
        <v>4500</v>
      </c>
      <c r="AP39" s="138">
        <f>AO39/AO8</f>
        <v>2.8841716658975541E-2</v>
      </c>
      <c r="AQ39" s="137">
        <v>-9260</v>
      </c>
      <c r="AR39" s="138">
        <f>AQ39/AQ8</f>
        <v>-7.3673909411324776E-2</v>
      </c>
      <c r="AS39" s="137">
        <v>607</v>
      </c>
      <c r="AT39" s="141">
        <f t="shared" si="99"/>
        <v>9.827444961451159E-4</v>
      </c>
      <c r="AU39" s="141">
        <f>IFERROR(AS39/AG39-1,"-")</f>
        <v>-0.95386836905304762</v>
      </c>
      <c r="AV39" s="171"/>
      <c r="AW39" s="137">
        <v>1598</v>
      </c>
      <c r="AX39" s="138">
        <f>AW39/AW8</f>
        <v>1.051820940320022E-2</v>
      </c>
      <c r="AY39" s="137">
        <v>-664</v>
      </c>
      <c r="AZ39" s="138">
        <f>AY39/AY8</f>
        <v>-3.6434470081483719E-3</v>
      </c>
      <c r="BA39" s="137">
        <v>1395</v>
      </c>
      <c r="BB39" s="138">
        <f>BA39/BA8</f>
        <v>6.4385704988853655E-3</v>
      </c>
      <c r="BC39" s="137">
        <v>1349</v>
      </c>
      <c r="BD39" s="138">
        <f>BC39/BC8</f>
        <v>5.8314961310681713E-3</v>
      </c>
      <c r="BE39" s="137">
        <v>3678</v>
      </c>
      <c r="BF39" s="141">
        <f t="shared" si="100"/>
        <v>4.7023326280260557E-3</v>
      </c>
      <c r="BG39" s="141">
        <f>IFERROR(BE39/AS39-1,"-")</f>
        <v>5.059308072487644</v>
      </c>
      <c r="BH39" s="171"/>
      <c r="BI39" s="137">
        <v>1727</v>
      </c>
      <c r="BJ39" s="138">
        <f>BI39/BI8</f>
        <v>9.1713399609142671E-3</v>
      </c>
      <c r="BK39" s="137">
        <v>1573</v>
      </c>
      <c r="BL39" s="138">
        <f>BK39/BK8</f>
        <v>5.213944068599991E-3</v>
      </c>
      <c r="BM39" s="137">
        <v>2880</v>
      </c>
      <c r="BN39" s="138">
        <f>BM39/BM8</f>
        <v>1.0857026531858587E-2</v>
      </c>
      <c r="BO39" s="137">
        <v>1561</v>
      </c>
      <c r="BP39" s="138">
        <f>BO39/BO8</f>
        <v>7.0239696902883834E-3</v>
      </c>
      <c r="BQ39" s="137">
        <v>7741</v>
      </c>
      <c r="BR39" s="141">
        <f t="shared" si="101"/>
        <v>7.9191815856777502E-3</v>
      </c>
      <c r="BS39" s="141">
        <f>IFERROR(BQ39/BE39-1,"-")</f>
        <v>1.1046764545948884</v>
      </c>
      <c r="BT39" s="171"/>
      <c r="BU39" s="137">
        <v>1338</v>
      </c>
      <c r="BV39" s="138">
        <f>BU39/BU8</f>
        <v>6.1086964461813803E-3</v>
      </c>
      <c r="BW39" s="137">
        <v>1857</v>
      </c>
      <c r="BX39" s="138">
        <f>BW39/BW8</f>
        <v>5.7649144265664145E-3</v>
      </c>
      <c r="BY39" s="137">
        <v>1451</v>
      </c>
      <c r="BZ39" s="138">
        <f>BY39/BY8</f>
        <v>4.7916224483600198E-3</v>
      </c>
      <c r="CA39" s="137">
        <f t="shared" ref="CA39:CA40" si="104">CC39-SUM(BY39,BW39,BU39)</f>
        <v>3538</v>
      </c>
      <c r="CB39" s="138">
        <f>CA39/CA8</f>
        <v>1.0472697726430624E-2</v>
      </c>
      <c r="CC39" s="150">
        <v>8184</v>
      </c>
      <c r="CD39" s="141">
        <f t="shared" si="102"/>
        <v>6.9250061769972008E-3</v>
      </c>
      <c r="CE39" s="141">
        <f>IFERROR(CC39/BQ39-1,"-")</f>
        <v>5.7227748352925989E-2</v>
      </c>
      <c r="CF39" s="139"/>
      <c r="CG39" s="137">
        <v>13501</v>
      </c>
      <c r="CH39" s="138">
        <f>CG39/CG8</f>
        <v>4.1397856056517683E-2</v>
      </c>
      <c r="CI39" s="137">
        <v>-5345</v>
      </c>
      <c r="CJ39" s="138">
        <f>CI39/CI8</f>
        <v>-1.4416178485505604E-2</v>
      </c>
      <c r="CK39" s="137">
        <v>30411</v>
      </c>
      <c r="CL39" s="138">
        <f>CK39/CK8</f>
        <v>9.5146767118658909E-2</v>
      </c>
      <c r="CM39" s="137">
        <v>18278</v>
      </c>
      <c r="CN39" s="138">
        <f>CM39/CM8</f>
        <v>5.2238827298631295E-2</v>
      </c>
      <c r="CO39" s="137">
        <v>56845</v>
      </c>
      <c r="CP39" s="141">
        <f>IF(CO39=0,0,CO39/CO$8)</f>
        <v>4.1601806782313032E-2</v>
      </c>
      <c r="CQ39" s="141">
        <f>IFERROR(CO39/CC39-1,"-")</f>
        <v>5.9458699902248293</v>
      </c>
      <c r="CR39" s="144"/>
      <c r="CS39" s="137">
        <v>17094</v>
      </c>
      <c r="CT39" s="138">
        <f>CS39/CS8</f>
        <v>5.4553810213760046E-2</v>
      </c>
      <c r="CU39" s="137">
        <v>17881</v>
      </c>
      <c r="CV39" s="138">
        <f>CU39/CU8</f>
        <v>4.895698433080805E-2</v>
      </c>
      <c r="CW39" s="137">
        <v>18947</v>
      </c>
      <c r="CX39" s="138">
        <f t="shared" ref="CX39:CX40" si="105">CW39/$CW$8</f>
        <v>5.2392895559863178E-2</v>
      </c>
      <c r="CY39" s="137">
        <v>16996</v>
      </c>
      <c r="CZ39" s="138">
        <v>4.6349145747828578E-2</v>
      </c>
      <c r="DA39" s="137">
        <v>70918</v>
      </c>
      <c r="DB39" s="141">
        <v>5.0406955958061252E-2</v>
      </c>
      <c r="DC39" s="141">
        <v>0.24756794792857773</v>
      </c>
      <c r="DE39" s="137">
        <v>16344</v>
      </c>
      <c r="DF39" s="138">
        <v>6.3299522465056296E-2</v>
      </c>
    </row>
    <row r="40" spans="1:110" ht="15" customHeight="1">
      <c r="A40" s="65" t="s">
        <v>112</v>
      </c>
      <c r="B40" s="137">
        <v>-5962</v>
      </c>
      <c r="C40" s="138">
        <f>B40/B8</f>
        <v>-8.698978854857202E-2</v>
      </c>
      <c r="D40" s="137">
        <v>-5602</v>
      </c>
      <c r="E40" s="138">
        <f>D40/D8</f>
        <v>-7.9653064126261913E-2</v>
      </c>
      <c r="F40" s="137">
        <v>-8200</v>
      </c>
      <c r="G40" s="138">
        <f>F40/F8</f>
        <v>-0.10145752394150108</v>
      </c>
      <c r="H40" s="137">
        <v>-8889</v>
      </c>
      <c r="I40" s="138">
        <f>H40/H8</f>
        <v>-0.12634316902609585</v>
      </c>
      <c r="J40" s="137">
        <f>SUM(B40,D40,F40,H40)</f>
        <v>-28653</v>
      </c>
      <c r="K40" s="141">
        <f t="shared" si="103"/>
        <v>-9.8788194016110192E-2</v>
      </c>
      <c r="L40" s="171"/>
      <c r="M40" s="137">
        <v>-12584</v>
      </c>
      <c r="N40" s="138">
        <f>M40/M8</f>
        <v>-0.13869111909537771</v>
      </c>
      <c r="O40" s="137">
        <v>-8069</v>
      </c>
      <c r="P40" s="138">
        <f>O40/O8</f>
        <v>-7.8899764346967313E-2</v>
      </c>
      <c r="Q40" s="137">
        <v>-19909</v>
      </c>
      <c r="R40" s="138">
        <f>Q40/Q8</f>
        <v>-0.19487867190023589</v>
      </c>
      <c r="S40" s="137">
        <v>2851</v>
      </c>
      <c r="T40" s="138">
        <f>S40/S8</f>
        <v>3.2292409981084416E-2</v>
      </c>
      <c r="U40" s="137">
        <f>SUM(M40,O40,Q40,S40)</f>
        <v>-37711</v>
      </c>
      <c r="V40" s="141">
        <f t="shared" si="97"/>
        <v>-9.8346333690614962E-2</v>
      </c>
      <c r="W40" s="141">
        <f>IFERROR(U40/J40-1,"-")</f>
        <v>0.31612745611279802</v>
      </c>
      <c r="X40" s="171"/>
      <c r="Y40" s="137">
        <v>-15027</v>
      </c>
      <c r="Z40" s="138">
        <f>Y40/Y8</f>
        <v>-0.19021518987341773</v>
      </c>
      <c r="AA40" s="137">
        <v>-16386</v>
      </c>
      <c r="AB40" s="138">
        <f>AA40/AA8</f>
        <v>-0.15248748348191851</v>
      </c>
      <c r="AC40" s="137">
        <v>-8753</v>
      </c>
      <c r="AD40" s="138">
        <f>AC40/AC8</f>
        <v>-7.2426233306303475E-2</v>
      </c>
      <c r="AE40" s="137">
        <f>-35392-Y40-AA40-AC40</f>
        <v>4774</v>
      </c>
      <c r="AF40" s="138">
        <f>AE40/AE8</f>
        <v>3.8618034152773394E-2</v>
      </c>
      <c r="AG40" s="137">
        <f>SUM(Y40,AA40,AC40,AE40)</f>
        <v>-35392</v>
      </c>
      <c r="AH40" s="141">
        <f t="shared" si="98"/>
        <v>-8.2128776399115408E-2</v>
      </c>
      <c r="AI40" s="141">
        <f>IFERROR(AG40/U40-1,"-")</f>
        <v>-6.1493993794913937E-2</v>
      </c>
      <c r="AJ40" s="171"/>
      <c r="AK40" s="137">
        <v>-8997</v>
      </c>
      <c r="AL40" s="138">
        <f>AK40/AK8</f>
        <v>-6.6276243093922646E-2</v>
      </c>
      <c r="AM40" s="137">
        <v>-8172</v>
      </c>
      <c r="AN40" s="138">
        <f>AM40/AM8</f>
        <v>-4.0820200304702917E-2</v>
      </c>
      <c r="AO40" s="137">
        <v>-3430</v>
      </c>
      <c r="AP40" s="138">
        <f>AO40/AO8</f>
        <v>-2.1983797364508024E-2</v>
      </c>
      <c r="AQ40" s="137">
        <v>4146</v>
      </c>
      <c r="AR40" s="138">
        <f>AQ40/AQ8</f>
        <v>3.2986180174876083E-2</v>
      </c>
      <c r="AS40" s="137">
        <v>-16453</v>
      </c>
      <c r="AT40" s="141">
        <f t="shared" si="99"/>
        <v>-2.6637718608032275E-2</v>
      </c>
      <c r="AU40" s="141">
        <f>IFERROR(AS40/AG40-1,"-")</f>
        <v>-0.53512093128390603</v>
      </c>
      <c r="AV40" s="171"/>
      <c r="AW40" s="137">
        <v>-6683</v>
      </c>
      <c r="AX40" s="138">
        <f>AW40/AW8</f>
        <v>-4.3988231189979396E-2</v>
      </c>
      <c r="AY40" s="137">
        <v>-14612</v>
      </c>
      <c r="AZ40" s="138">
        <f>AY40/AY8</f>
        <v>-8.0177782655216884E-2</v>
      </c>
      <c r="BA40" s="137">
        <v>-7005</v>
      </c>
      <c r="BB40" s="138">
        <f>BA40/BA8</f>
        <v>-3.2331316376123291E-2</v>
      </c>
      <c r="BC40" s="137">
        <v>5</v>
      </c>
      <c r="BD40" s="138">
        <f>BC40/BC8</f>
        <v>2.1614144296027319E-5</v>
      </c>
      <c r="BE40" s="137">
        <v>-28295</v>
      </c>
      <c r="BF40" s="141">
        <f t="shared" si="100"/>
        <v>-3.6175231568786638E-2</v>
      </c>
      <c r="BG40" s="141">
        <f>IFERROR(BE40/AS40-1,"-")</f>
        <v>0.71974715857290472</v>
      </c>
      <c r="BH40" s="171"/>
      <c r="BI40" s="137">
        <v>-5271</v>
      </c>
      <c r="BJ40" s="138">
        <f>BI40/BI8</f>
        <v>-2.7991970430792761E-2</v>
      </c>
      <c r="BK40" s="137">
        <v>-2518</v>
      </c>
      <c r="BL40" s="138">
        <f>BK40/BK8</f>
        <v>-8.3462880894690263E-3</v>
      </c>
      <c r="BM40" s="137">
        <v>-13416</v>
      </c>
      <c r="BN40" s="138">
        <f>BM40/BM8</f>
        <v>-5.0575648594241254E-2</v>
      </c>
      <c r="BO40" s="137">
        <v>-1649</v>
      </c>
      <c r="BP40" s="138">
        <f>BO40/BO8</f>
        <v>-7.4199397945455122E-3</v>
      </c>
      <c r="BQ40" s="137">
        <v>-22854</v>
      </c>
      <c r="BR40" s="141">
        <f t="shared" si="101"/>
        <v>-2.3380051150895139E-2</v>
      </c>
      <c r="BS40" s="141">
        <f>IFERROR(BQ40/BE40-1,"-")</f>
        <v>-0.19229545856158337</v>
      </c>
      <c r="BT40" s="171"/>
      <c r="BU40" s="137">
        <v>-28995</v>
      </c>
      <c r="BV40" s="138">
        <f>BU40/BU8</f>
        <v>-0.13237791738193505</v>
      </c>
      <c r="BW40" s="137">
        <v>-10732</v>
      </c>
      <c r="BX40" s="138">
        <f>BW40/BW8</f>
        <v>-3.3316672927254043E-2</v>
      </c>
      <c r="BY40" s="137">
        <v>-2864</v>
      </c>
      <c r="BZ40" s="138">
        <f>BY40/BY8</f>
        <v>-9.457757885667193E-3</v>
      </c>
      <c r="CA40" s="137">
        <f t="shared" si="104"/>
        <v>-1083</v>
      </c>
      <c r="CB40" s="138">
        <f>CA40/CA8</f>
        <v>-3.2057466471804314E-3</v>
      </c>
      <c r="CC40" s="150">
        <v>-43674</v>
      </c>
      <c r="CD40" s="141">
        <f t="shared" si="102"/>
        <v>-3.6955366541321574E-2</v>
      </c>
      <c r="CE40" s="141">
        <f>IFERROR(CC40/BQ40-1,"-")</f>
        <v>0.91100026253609867</v>
      </c>
      <c r="CF40" s="139"/>
      <c r="CG40" s="137">
        <v>-13987</v>
      </c>
      <c r="CH40" s="138">
        <f>CG40/CG8</f>
        <v>-4.2888068488446257E-2</v>
      </c>
      <c r="CI40" s="137">
        <v>4361</v>
      </c>
      <c r="CJ40" s="138">
        <f>CI40/CI8</f>
        <v>1.1762199134759578E-2</v>
      </c>
      <c r="CK40" s="137">
        <v>-10472</v>
      </c>
      <c r="CL40" s="138">
        <f>CK40/CK8</f>
        <v>-3.2763702123132954E-2</v>
      </c>
      <c r="CM40" s="137">
        <v>-10903</v>
      </c>
      <c r="CN40" s="138">
        <f>CM40/CM8</f>
        <v>-3.1160954920504268E-2</v>
      </c>
      <c r="CO40" s="137">
        <v>-31001</v>
      </c>
      <c r="CP40" s="141">
        <f>IF(CO40=0,0,CO40/CO$8)</f>
        <v>-2.2687969250743008E-2</v>
      </c>
      <c r="CQ40" s="141">
        <f>IFERROR(CO40/CC40-1,"-")</f>
        <v>-0.29017264276228416</v>
      </c>
      <c r="CR40" s="144"/>
      <c r="CS40" s="137">
        <v>-49261</v>
      </c>
      <c r="CT40" s="138">
        <f>CS40/CS8</f>
        <v>-0.157211609040601</v>
      </c>
      <c r="CU40" s="137">
        <v>13287</v>
      </c>
      <c r="CV40" s="138">
        <f>CU40/CU8</f>
        <v>3.6378919009196715E-2</v>
      </c>
      <c r="CW40" s="137">
        <v>-5576</v>
      </c>
      <c r="CX40" s="138">
        <f t="shared" si="105"/>
        <v>-1.5418946832838818E-2</v>
      </c>
      <c r="CY40" s="137">
        <v>-12998</v>
      </c>
      <c r="CZ40" s="138">
        <v>-3.5446351872809825E-2</v>
      </c>
      <c r="DA40" s="137">
        <v>-54548</v>
      </c>
      <c r="DB40" s="141">
        <v>-3.8771519693171344E-2</v>
      </c>
      <c r="DC40" s="141">
        <v>0.75955614335021449</v>
      </c>
      <c r="DE40" s="137">
        <v>-8012</v>
      </c>
      <c r="DF40" s="138">
        <v>-3.103008896170038E-2</v>
      </c>
    </row>
    <row r="41" spans="1:110" ht="15" customHeight="1">
      <c r="A41" s="63"/>
      <c r="B41" s="137"/>
      <c r="C41" s="138"/>
      <c r="D41" s="137"/>
      <c r="E41" s="138"/>
      <c r="F41" s="137"/>
      <c r="G41" s="138"/>
      <c r="H41" s="137"/>
      <c r="I41" s="138"/>
      <c r="J41" s="137"/>
      <c r="K41" s="138"/>
      <c r="L41" s="171"/>
      <c r="M41" s="137"/>
      <c r="N41" s="138"/>
      <c r="O41" s="137"/>
      <c r="P41" s="138"/>
      <c r="Q41" s="137"/>
      <c r="R41" s="138"/>
      <c r="S41" s="137"/>
      <c r="T41" s="138"/>
      <c r="U41" s="137"/>
      <c r="V41" s="138"/>
      <c r="W41" s="138"/>
      <c r="X41" s="171"/>
      <c r="Y41" s="137"/>
      <c r="Z41" s="138"/>
      <c r="AA41" s="137"/>
      <c r="AB41" s="138"/>
      <c r="AC41" s="137"/>
      <c r="AD41" s="138"/>
      <c r="AE41" s="137"/>
      <c r="AF41" s="138"/>
      <c r="AG41" s="137"/>
      <c r="AH41" s="138"/>
      <c r="AI41" s="138"/>
      <c r="AJ41" s="171"/>
      <c r="AK41" s="137"/>
      <c r="AL41" s="138"/>
      <c r="AM41" s="137"/>
      <c r="AN41" s="138"/>
      <c r="AO41" s="137"/>
      <c r="AP41" s="138"/>
      <c r="AQ41" s="137"/>
      <c r="AR41" s="138"/>
      <c r="AS41" s="137"/>
      <c r="AT41" s="138"/>
      <c r="AU41" s="138"/>
      <c r="AV41" s="171"/>
      <c r="AW41" s="137"/>
      <c r="AX41" s="138"/>
      <c r="AY41" s="137"/>
      <c r="AZ41" s="138"/>
      <c r="BA41" s="137"/>
      <c r="BB41" s="138"/>
      <c r="BC41" s="137"/>
      <c r="BD41" s="138"/>
      <c r="BE41" s="137"/>
      <c r="BF41" s="138"/>
      <c r="BG41" s="138"/>
      <c r="BH41" s="171"/>
      <c r="BI41" s="137"/>
      <c r="BJ41" s="138"/>
      <c r="BK41" s="137"/>
      <c r="BL41" s="138"/>
      <c r="BM41" s="137"/>
      <c r="BN41" s="138"/>
      <c r="BO41" s="137"/>
      <c r="BP41" s="138"/>
      <c r="BQ41" s="137"/>
      <c r="BR41" s="138"/>
      <c r="BS41" s="138"/>
      <c r="BT41" s="171"/>
      <c r="BU41" s="137"/>
      <c r="BV41" s="138"/>
      <c r="BW41" s="137"/>
      <c r="BX41" s="138"/>
      <c r="BY41" s="137"/>
      <c r="BZ41" s="138"/>
      <c r="CA41" s="137"/>
      <c r="CB41" s="138"/>
      <c r="CC41" s="137"/>
      <c r="CD41" s="138"/>
      <c r="CE41" s="138"/>
      <c r="CF41" s="139"/>
      <c r="CG41" s="137"/>
      <c r="CH41" s="138"/>
      <c r="CI41" s="137"/>
      <c r="CJ41" s="138"/>
      <c r="CK41" s="137"/>
      <c r="CL41" s="138"/>
      <c r="CM41" s="137"/>
      <c r="CN41" s="138"/>
      <c r="CO41" s="137"/>
      <c r="CP41" s="138"/>
      <c r="CQ41" s="138"/>
      <c r="CR41" s="144"/>
      <c r="CS41" s="137"/>
      <c r="CT41" s="138"/>
      <c r="CU41" s="137"/>
      <c r="CV41" s="138"/>
      <c r="CW41" s="137"/>
      <c r="CX41" s="138"/>
      <c r="CY41" s="137"/>
      <c r="CZ41" s="138"/>
      <c r="DA41" s="137"/>
      <c r="DB41" s="138"/>
      <c r="DC41" s="138"/>
      <c r="DE41" s="137"/>
      <c r="DF41" s="138"/>
    </row>
    <row r="42" spans="1:110" ht="15" customHeight="1">
      <c r="A42" s="42" t="s">
        <v>113</v>
      </c>
      <c r="B42" s="145">
        <f>B27+B38</f>
        <v>10025.779999999999</v>
      </c>
      <c r="C42" s="146">
        <f>B42/B8</f>
        <v>0.14628320735231504</v>
      </c>
      <c r="D42" s="145">
        <f>D27+D38</f>
        <v>6045</v>
      </c>
      <c r="E42" s="146">
        <f>D42/D8</f>
        <v>8.595194085027727E-2</v>
      </c>
      <c r="F42" s="145">
        <f>F27+F38</f>
        <v>11672</v>
      </c>
      <c r="G42" s="146">
        <f>F42/F8</f>
        <v>0.14441612432258544</v>
      </c>
      <c r="H42" s="145">
        <f>H27+H38</f>
        <v>-2875</v>
      </c>
      <c r="I42" s="146">
        <f>H42/H8</f>
        <v>-4.0863607936778672E-2</v>
      </c>
      <c r="J42" s="145">
        <f>J27+J38</f>
        <v>24867.780000000028</v>
      </c>
      <c r="K42" s="146">
        <f>IF(J42=0,0,J42/J$8)</f>
        <v>8.5737726429691394E-2</v>
      </c>
      <c r="L42" s="170"/>
      <c r="M42" s="145">
        <f>M27+M38</f>
        <v>3092.1024600000019</v>
      </c>
      <c r="N42" s="146">
        <f>M42/M8</f>
        <v>3.4078762757070141E-2</v>
      </c>
      <c r="O42" s="145">
        <f>O27+O38</f>
        <v>11604.215629999999</v>
      </c>
      <c r="P42" s="146">
        <f>O42/O8</f>
        <v>0.11346757697836098</v>
      </c>
      <c r="Q42" s="145">
        <f>Q27+Q38</f>
        <v>2982.957739999998</v>
      </c>
      <c r="R42" s="146">
        <f>Q42/Q8</f>
        <v>2.9198595745930422E-2</v>
      </c>
      <c r="S42" s="145">
        <f>S27+S38</f>
        <v>6440.7241700000159</v>
      </c>
      <c r="T42" s="146">
        <f>S42/S8</f>
        <v>7.2952123982013381E-2</v>
      </c>
      <c r="U42" s="145">
        <f>U27+U38</f>
        <v>24120</v>
      </c>
      <c r="V42" s="146">
        <f>IF(U42=0,0,U42/U$8)</f>
        <v>6.2902430819061633E-2</v>
      </c>
      <c r="W42" s="146">
        <f>IFERROR(U42/J42-1,"-")</f>
        <v>-3.0070235461308825E-2</v>
      </c>
      <c r="X42" s="170"/>
      <c r="Y42" s="145">
        <f>Y27+Y38</f>
        <v>4123</v>
      </c>
      <c r="Z42" s="146">
        <f>Y42/Y8</f>
        <v>5.2189873417721522E-2</v>
      </c>
      <c r="AA42" s="145">
        <f>AA27+AA38</f>
        <v>17180</v>
      </c>
      <c r="AB42" s="146">
        <f>AA42/AA8</f>
        <v>0.15987641683262299</v>
      </c>
      <c r="AC42" s="145">
        <f>AC27+AC38</f>
        <v>16986</v>
      </c>
      <c r="AD42" s="146">
        <f>AC42/AC8</f>
        <v>0.14054975424892846</v>
      </c>
      <c r="AE42" s="145">
        <f>AE27+AE38</f>
        <v>7423</v>
      </c>
      <c r="AF42" s="146">
        <f>AE42/AE8</f>
        <v>6.0046432240476941E-2</v>
      </c>
      <c r="AG42" s="145">
        <f>AG27+AG38</f>
        <v>45712</v>
      </c>
      <c r="AH42" s="146">
        <f>IF(AG42=0,0,AG42/AG$8)</f>
        <v>0.10607681472525891</v>
      </c>
      <c r="AI42" s="146">
        <f>IFERROR(AG42/U42-1,"-")</f>
        <v>0.89519071310116094</v>
      </c>
      <c r="AJ42" s="170"/>
      <c r="AK42" s="145">
        <f>AK27+AK38</f>
        <v>23046</v>
      </c>
      <c r="AL42" s="146">
        <f>AK42/AK8</f>
        <v>0.16976795580110499</v>
      </c>
      <c r="AM42" s="145">
        <f>AM27+AM38</f>
        <v>67154</v>
      </c>
      <c r="AN42" s="146">
        <f>AM42/AM8</f>
        <v>0.33544294313044781</v>
      </c>
      <c r="AO42" s="145">
        <f>AO27+AO38</f>
        <v>43854</v>
      </c>
      <c r="AP42" s="146">
        <f>AO42/AO8</f>
        <v>0.28107214274726966</v>
      </c>
      <c r="AQ42" s="145">
        <f>AQ27+AQ38</f>
        <v>14433</v>
      </c>
      <c r="AR42" s="146">
        <f>AQ42/AQ8</f>
        <v>0.11483105124553461</v>
      </c>
      <c r="AS42" s="145">
        <f>AS27+AS38</f>
        <v>148487</v>
      </c>
      <c r="AT42" s="146">
        <f>IF(AS42=0,0,AS42/AS$8)</f>
        <v>0.24040326523739675</v>
      </c>
      <c r="AU42" s="146">
        <f>IFERROR(AS42/AG42-1,"-")</f>
        <v>2.248315540777039</v>
      </c>
      <c r="AV42" s="170"/>
      <c r="AW42" s="145">
        <f>AW27+AW38</f>
        <v>33458</v>
      </c>
      <c r="AX42" s="146">
        <f>AW42/AW8</f>
        <v>0.22022418661594054</v>
      </c>
      <c r="AY42" s="145">
        <f>AY27+AY38</f>
        <v>22011</v>
      </c>
      <c r="AZ42" s="146">
        <f>AY42/AY8</f>
        <v>0.12077697604872561</v>
      </c>
      <c r="BA42" s="145">
        <f>BA27+BA38</f>
        <v>63371.200000000012</v>
      </c>
      <c r="BB42" s="146">
        <f>BA42/BA8</f>
        <v>0.2924874113254225</v>
      </c>
      <c r="BC42" s="145">
        <f>BC27+BC38</f>
        <v>62372.799999999988</v>
      </c>
      <c r="BD42" s="146">
        <f>BC42/BC8</f>
        <v>0.26962693986945052</v>
      </c>
      <c r="BE42" s="145">
        <f>BE27+BE38</f>
        <v>181213</v>
      </c>
      <c r="BF42" s="146">
        <f>IF(BE42=0,0,BE42/BE$8)</f>
        <v>0.23168129486745123</v>
      </c>
      <c r="BG42" s="146">
        <f>IFERROR(BE42/AS42-1,"-")</f>
        <v>0.22039639833790159</v>
      </c>
      <c r="BH42" s="170"/>
      <c r="BI42" s="145">
        <f>BI27+BI38</f>
        <v>43180</v>
      </c>
      <c r="BJ42" s="146">
        <f>BI42/BI8</f>
        <v>0.22931005183108166</v>
      </c>
      <c r="BK42" s="145">
        <f>BK27+BK38</f>
        <v>90058</v>
      </c>
      <c r="BL42" s="146">
        <f>BK42/BK8</f>
        <v>0.29851072786394028</v>
      </c>
      <c r="BM42" s="145">
        <f>BM27+BM38</f>
        <v>73615</v>
      </c>
      <c r="BN42" s="146">
        <f>BM42/BM8</f>
        <v>0.27751389171623952</v>
      </c>
      <c r="BO42" s="145">
        <f>BO27+BO38</f>
        <v>79320</v>
      </c>
      <c r="BP42" s="146">
        <f>BO42/BO8</f>
        <v>0.35691305306449361</v>
      </c>
      <c r="BQ42" s="145">
        <f>BQ27+BQ38</f>
        <v>286173</v>
      </c>
      <c r="BR42" s="146">
        <f>IF(BQ42=0,0,BQ42/BQ$8)</f>
        <v>0.29276010230179028</v>
      </c>
      <c r="BS42" s="146">
        <f>IFERROR(BQ42/BE42-1,"-")</f>
        <v>0.57920789347342638</v>
      </c>
      <c r="BT42" s="170"/>
      <c r="BU42" s="145">
        <f>BU27+BU38</f>
        <v>39415</v>
      </c>
      <c r="BV42" s="146">
        <f>BU42/BU8</f>
        <v>0.17995087475802624</v>
      </c>
      <c r="BW42" s="145">
        <f>BW27+BW38</f>
        <v>98708</v>
      </c>
      <c r="BX42" s="146">
        <f>BW42/BW8</f>
        <v>0.3064314341505211</v>
      </c>
      <c r="BY42" s="145">
        <f>BY27+BY38</f>
        <v>106836.97824783316</v>
      </c>
      <c r="BZ42" s="146">
        <f>BY42/BY8</f>
        <v>0.35280665974312098</v>
      </c>
      <c r="CA42" s="145">
        <f>CC42-SUM(BY42,BW42,BU42)</f>
        <v>108681.02175216685</v>
      </c>
      <c r="CB42" s="146">
        <f>CA42/CA8</f>
        <v>0.32170251255231064</v>
      </c>
      <c r="CC42" s="145">
        <f>CC27+CC38</f>
        <v>353641</v>
      </c>
      <c r="CD42" s="146">
        <f>IF(CC42=0,0,CC42/CC$8)</f>
        <v>0.29923828316709034</v>
      </c>
      <c r="CE42" s="146">
        <f>IFERROR(CC42/BQ42-1,"-")</f>
        <v>0.23575948814178838</v>
      </c>
      <c r="CF42" s="147"/>
      <c r="CG42" s="145">
        <f>CG27+CG38</f>
        <v>123265</v>
      </c>
      <c r="CH42" s="146">
        <f>CG42/CG8</f>
        <v>0.37796509346023649</v>
      </c>
      <c r="CI42" s="145">
        <f>CI27+CI38</f>
        <v>142980.18332999997</v>
      </c>
      <c r="CJ42" s="146">
        <f>CI42/CI8</f>
        <v>0.38563664036961509</v>
      </c>
      <c r="CK42" s="145">
        <f>CK27+CK38</f>
        <v>125898.81667000003</v>
      </c>
      <c r="CL42" s="146">
        <f>CK42/CK8</f>
        <v>0.39389909540019158</v>
      </c>
      <c r="CM42" s="145">
        <f>CM27+CM38</f>
        <v>91795</v>
      </c>
      <c r="CN42" s="146">
        <f>CM42/CM8</f>
        <v>0.26235163321358246</v>
      </c>
      <c r="CO42" s="145">
        <f>CO27+CO38</f>
        <v>482469</v>
      </c>
      <c r="CP42" s="146">
        <f>IF(CO42=0,0,CO42/CO$8)</f>
        <v>0.35309318526617617</v>
      </c>
      <c r="CQ42" s="146">
        <f>IFERROR(CO42/CC42-1,"-")</f>
        <v>0.36429033963822066</v>
      </c>
      <c r="CR42" s="148"/>
      <c r="CS42" s="145">
        <f>CS27+CS38</f>
        <v>78023</v>
      </c>
      <c r="CT42" s="146">
        <f>CS42/CS8</f>
        <v>0.24900268715971685</v>
      </c>
      <c r="CU42" s="145">
        <f>CU27+CU38</f>
        <v>146412</v>
      </c>
      <c r="CV42" s="146">
        <f>CU42/CU8</f>
        <v>0.40086628207831038</v>
      </c>
      <c r="CW42" s="145">
        <f>CW27+CW38</f>
        <v>126464</v>
      </c>
      <c r="CX42" s="146">
        <f>CW42/$CW$8</f>
        <v>0.34970259904378198</v>
      </c>
      <c r="CY42" s="145">
        <v>117667</v>
      </c>
      <c r="CZ42" s="146">
        <v>0.32088520432512035</v>
      </c>
      <c r="DA42" s="145">
        <v>468549</v>
      </c>
      <c r="DB42" s="146">
        <v>0.33303433271092869</v>
      </c>
      <c r="DC42" s="146">
        <v>-2.8851594610223685E-2</v>
      </c>
      <c r="DE42" s="145">
        <v>59610</v>
      </c>
      <c r="DF42" s="146">
        <v>0.23086665040026955</v>
      </c>
    </row>
    <row r="43" spans="1:110" ht="6.65" customHeight="1">
      <c r="A43" s="45"/>
      <c r="B43" s="150"/>
      <c r="C43" s="164"/>
      <c r="D43" s="150"/>
      <c r="E43" s="164"/>
      <c r="F43" s="150"/>
      <c r="G43" s="164"/>
      <c r="H43" s="150"/>
      <c r="I43" s="164"/>
      <c r="J43" s="150"/>
      <c r="K43" s="164"/>
      <c r="L43" s="170"/>
      <c r="M43" s="150"/>
      <c r="N43" s="164"/>
      <c r="O43" s="150"/>
      <c r="P43" s="164"/>
      <c r="Q43" s="150"/>
      <c r="R43" s="164"/>
      <c r="S43" s="150"/>
      <c r="T43" s="164"/>
      <c r="U43" s="150"/>
      <c r="V43" s="164"/>
      <c r="W43" s="164"/>
      <c r="X43" s="170"/>
      <c r="Y43" s="150"/>
      <c r="Z43" s="164"/>
      <c r="AA43" s="150"/>
      <c r="AB43" s="164"/>
      <c r="AC43" s="150"/>
      <c r="AD43" s="164"/>
      <c r="AE43" s="150"/>
      <c r="AF43" s="164"/>
      <c r="AG43" s="150"/>
      <c r="AH43" s="164"/>
      <c r="AI43" s="164"/>
      <c r="AJ43" s="170"/>
      <c r="AK43" s="150"/>
      <c r="AL43" s="164"/>
      <c r="AM43" s="150"/>
      <c r="AN43" s="164"/>
      <c r="AO43" s="150"/>
      <c r="AP43" s="164"/>
      <c r="AQ43" s="150"/>
      <c r="AR43" s="164"/>
      <c r="AS43" s="150"/>
      <c r="AT43" s="164"/>
      <c r="AU43" s="164"/>
      <c r="AV43" s="170"/>
      <c r="AW43" s="150"/>
      <c r="AX43" s="164"/>
      <c r="AY43" s="150"/>
      <c r="AZ43" s="164"/>
      <c r="BA43" s="150"/>
      <c r="BB43" s="164"/>
      <c r="BC43" s="150"/>
      <c r="BD43" s="164"/>
      <c r="BE43" s="150"/>
      <c r="BF43" s="164"/>
      <c r="BG43" s="164"/>
      <c r="BH43" s="170"/>
      <c r="BI43" s="150"/>
      <c r="BJ43" s="164"/>
      <c r="BK43" s="150"/>
      <c r="BL43" s="164"/>
      <c r="BM43" s="150"/>
      <c r="BN43" s="164"/>
      <c r="BO43" s="150"/>
      <c r="BP43" s="164"/>
      <c r="BQ43" s="150"/>
      <c r="BR43" s="164"/>
      <c r="BS43" s="164"/>
      <c r="BT43" s="170"/>
      <c r="BU43" s="150"/>
      <c r="BV43" s="164"/>
      <c r="BW43" s="150"/>
      <c r="BX43" s="164"/>
      <c r="BY43" s="150"/>
      <c r="BZ43" s="164"/>
      <c r="CA43" s="150"/>
      <c r="CB43" s="164"/>
      <c r="CC43" s="150"/>
      <c r="CD43" s="164"/>
      <c r="CE43" s="164"/>
      <c r="CF43" s="149"/>
      <c r="CG43" s="150"/>
      <c r="CH43" s="164"/>
      <c r="CI43" s="150"/>
      <c r="CJ43" s="164"/>
      <c r="CK43" s="150"/>
      <c r="CL43" s="164"/>
      <c r="CM43" s="150"/>
      <c r="CN43" s="164"/>
      <c r="CO43" s="150"/>
      <c r="CP43" s="164"/>
      <c r="CQ43" s="164"/>
      <c r="CR43" s="136"/>
      <c r="CS43" s="150"/>
      <c r="CT43" s="164"/>
      <c r="CU43" s="150"/>
      <c r="CV43" s="164"/>
      <c r="CW43" s="150"/>
      <c r="CX43" s="164"/>
      <c r="CY43" s="150"/>
      <c r="CZ43" s="164"/>
      <c r="DA43" s="150"/>
      <c r="DB43" s="164"/>
      <c r="DC43" s="164"/>
      <c r="DE43" s="150"/>
      <c r="DF43" s="164"/>
    </row>
    <row r="44" spans="1:110" s="66" customFormat="1" ht="15" customHeight="1">
      <c r="A44" s="62" t="s">
        <v>114</v>
      </c>
      <c r="B44" s="150">
        <f>SUM(B45:B46)</f>
        <v>-3570</v>
      </c>
      <c r="C44" s="151">
        <f>B44/B8</f>
        <v>-5.2088820046696099E-2</v>
      </c>
      <c r="D44" s="150">
        <f>SUM(D45:D46)</f>
        <v>-2282</v>
      </c>
      <c r="E44" s="151">
        <f>D44/D8</f>
        <v>-3.244703540452154E-2</v>
      </c>
      <c r="F44" s="150">
        <f>SUM(F45:F46)</f>
        <v>-3577</v>
      </c>
      <c r="G44" s="151">
        <f>F44/F8</f>
        <v>-4.4257751602286503E-2</v>
      </c>
      <c r="H44" s="150">
        <f>SUM(H45:H46)</f>
        <v>1716</v>
      </c>
      <c r="I44" s="151">
        <f>H44/H8</f>
        <v>2.4390243902439025E-2</v>
      </c>
      <c r="J44" s="150">
        <f>SUM(B44,D44,F44,H44)</f>
        <v>-7713</v>
      </c>
      <c r="K44" s="151">
        <f t="shared" ref="K44:K46" si="106">IF(J44=0,0,J44/J$8)</f>
        <v>-2.6592445483762883E-2</v>
      </c>
      <c r="L44" s="170"/>
      <c r="M44" s="150">
        <f>SUM(M45:M46)</f>
        <v>536</v>
      </c>
      <c r="N44" s="151">
        <f>M44/M8</f>
        <v>5.9073776092754644E-3</v>
      </c>
      <c r="O44" s="150">
        <f>SUM(O45:O46)</f>
        <v>-3716</v>
      </c>
      <c r="P44" s="151">
        <f>O44/O8</f>
        <v>-3.6335546451026213E-2</v>
      </c>
      <c r="Q44" s="150">
        <f>SUM(Q45:Q46)</f>
        <v>-715</v>
      </c>
      <c r="R44" s="151">
        <f>Q44/Q8</f>
        <v>-6.998756864165386E-3</v>
      </c>
      <c r="S44" s="150">
        <f>SUM(S45:S46)</f>
        <v>2555</v>
      </c>
      <c r="T44" s="151">
        <f>S44/S8</f>
        <v>2.8939707997779968E-2</v>
      </c>
      <c r="U44" s="150">
        <f>SUM(M44,O44,Q44,S44)</f>
        <v>-1340</v>
      </c>
      <c r="V44" s="151">
        <f t="shared" ref="V44:V46" si="107">IF(U44=0,0,U44/U$8)</f>
        <v>-3.4945794899478681E-3</v>
      </c>
      <c r="W44" s="151">
        <f>IFERROR(U44/J44-1,"-")</f>
        <v>-0.82626734085310516</v>
      </c>
      <c r="X44" s="170"/>
      <c r="Y44" s="150">
        <f>SUM(Y45:Y46)</f>
        <v>-1877</v>
      </c>
      <c r="Z44" s="151">
        <f>Y44/Y8</f>
        <v>-2.3759493670886075E-2</v>
      </c>
      <c r="AA44" s="150">
        <f>SUM(AA45:AA46)</f>
        <v>-10378</v>
      </c>
      <c r="AB44" s="151">
        <f>AA44/AA8</f>
        <v>-9.6577267397494837E-2</v>
      </c>
      <c r="AC44" s="150">
        <f>SUM(AC45:AC46)</f>
        <v>-1826</v>
      </c>
      <c r="AD44" s="151">
        <f>AC44/AC8</f>
        <v>-1.5109139953994075E-2</v>
      </c>
      <c r="AE44" s="150">
        <f>SUM(AE45:AE46)</f>
        <v>470</v>
      </c>
      <c r="AF44" s="151">
        <f>AE44/AE8</f>
        <v>3.8019430355683906E-3</v>
      </c>
      <c r="AG44" s="150">
        <f>SUM(Y44,AA44,AC44,AE44)</f>
        <v>-13611</v>
      </c>
      <c r="AH44" s="151">
        <f t="shared" ref="AH44:AH46" si="108">IF(AG44=0,0,AG44/AG$8)</f>
        <v>-3.1584956362125896E-2</v>
      </c>
      <c r="AI44" s="151">
        <f>IFERROR(AG44/U44-1,"-")</f>
        <v>9.1574626865671647</v>
      </c>
      <c r="AJ44" s="170"/>
      <c r="AK44" s="150">
        <f>SUM(AK45:AK46)</f>
        <v>-7138</v>
      </c>
      <c r="AL44" s="151">
        <f>AK44/AK8</f>
        <v>-5.258195211786372E-2</v>
      </c>
      <c r="AM44" s="150">
        <f>SUM(AM45:AM46)</f>
        <v>-20739</v>
      </c>
      <c r="AN44" s="151">
        <f>AM44/AM8</f>
        <v>-0.1035939958540423</v>
      </c>
      <c r="AO44" s="150">
        <f>SUM(AO45:AO46)</f>
        <v>-13391</v>
      </c>
      <c r="AP44" s="151">
        <f>AO44/AO8</f>
        <v>-8.5826539506742558E-2</v>
      </c>
      <c r="AQ44" s="150">
        <f>SUM(AQ45:AQ46)</f>
        <v>-4091</v>
      </c>
      <c r="AR44" s="151">
        <f>AQ44/AQ8</f>
        <v>-3.2548592160014003E-2</v>
      </c>
      <c r="AS44" s="150">
        <f>SUM(AS45:AS46)</f>
        <v>-45359</v>
      </c>
      <c r="AT44" s="151">
        <f t="shared" ref="AT44:AT46" si="109">IF(AS44=0,0,AS44/AS$8)</f>
        <v>-7.3437080066962618E-2</v>
      </c>
      <c r="AU44" s="151">
        <f>IFERROR(AS44/AG44-1,"-")</f>
        <v>2.3325251634707223</v>
      </c>
      <c r="AV44" s="170"/>
      <c r="AW44" s="150">
        <f>SUM(AW45:AW46)</f>
        <v>-10197</v>
      </c>
      <c r="AX44" s="151">
        <f>AW44/AW8</f>
        <v>-6.7117760503399654E-2</v>
      </c>
      <c r="AY44" s="150">
        <f>SUM(AY45:AY46)</f>
        <v>-6347</v>
      </c>
      <c r="AZ44" s="151">
        <f>AY44/AY8</f>
        <v>-3.4826744217948367E-2</v>
      </c>
      <c r="BA44" s="150">
        <f>SUM(BA45:BA46)</f>
        <v>-19884</v>
      </c>
      <c r="BB44" s="151">
        <f>BA44/BA8</f>
        <v>-9.1773860788413347E-2</v>
      </c>
      <c r="BC44" s="150">
        <f>SUM(BC45:BC46)</f>
        <v>-18720</v>
      </c>
      <c r="BD44" s="151">
        <f>BC44/BC8</f>
        <v>-8.0923356244326283E-2</v>
      </c>
      <c r="BE44" s="150">
        <f>SUM(BE45:BE46)</f>
        <v>-55148</v>
      </c>
      <c r="BF44" s="151">
        <f t="shared" ref="BF44:BF46" si="110">IF(BE44=0,0,BE44/BE$8)</f>
        <v>-7.0506862362800682E-2</v>
      </c>
      <c r="BG44" s="151">
        <f>IFERROR(BE44/AS44-1,"-")</f>
        <v>0.21581163605899611</v>
      </c>
      <c r="BH44" s="170"/>
      <c r="BI44" s="150">
        <f>SUM(BI45:BI46)</f>
        <v>-12355</v>
      </c>
      <c r="BJ44" s="151">
        <f>BI44/BI8</f>
        <v>-6.5611989123969747E-2</v>
      </c>
      <c r="BK44" s="150">
        <f>SUM(BK45:BK46)</f>
        <v>-28286</v>
      </c>
      <c r="BL44" s="151">
        <f>BK44/BK8</f>
        <v>-9.3758183041588908E-2</v>
      </c>
      <c r="BM44" s="150">
        <f>SUM(BM45:BM46)</f>
        <v>-22637</v>
      </c>
      <c r="BN44" s="151">
        <f>BM44/BM8</f>
        <v>-8.5336982500584316E-2</v>
      </c>
      <c r="BO44" s="150">
        <f>SUM(BO45:BO46)</f>
        <v>-22847</v>
      </c>
      <c r="BP44" s="151">
        <f>BO44/BO8</f>
        <v>-0.10280373831775701</v>
      </c>
      <c r="BQ44" s="150">
        <f>SUM(BQ45:BQ46)</f>
        <v>-86125</v>
      </c>
      <c r="BR44" s="151">
        <f t="shared" ref="BR44:BR46" si="111">IF(BQ44=0,0,BQ44/BQ$8)</f>
        <v>-8.8107416879795397E-2</v>
      </c>
      <c r="BS44" s="151">
        <f>IFERROR(BQ44/BE44-1,"-")</f>
        <v>0.56170668020599113</v>
      </c>
      <c r="BT44" s="170"/>
      <c r="BU44" s="150">
        <f>SUM(BU45:BU46)</f>
        <v>-8660</v>
      </c>
      <c r="BV44" s="151">
        <f>BU44/BU8</f>
        <v>-3.953760181160744E-2</v>
      </c>
      <c r="BW44" s="150">
        <f>SUM(BW45:BW46)</f>
        <v>-24488</v>
      </c>
      <c r="BX44" s="151">
        <f>BW44/BW8</f>
        <v>-7.6021122497446608E-2</v>
      </c>
      <c r="BY44" s="150">
        <f>SUM(BY45:BY46)</f>
        <v>-31154</v>
      </c>
      <c r="BZ44" s="151">
        <f>BY44/BY8</f>
        <v>-0.10287953532474711</v>
      </c>
      <c r="CA44" s="150">
        <f>SUM(CA45:CA46)</f>
        <v>-35010</v>
      </c>
      <c r="CB44" s="151">
        <f>CA44/CA8</f>
        <v>-0.10363175449472475</v>
      </c>
      <c r="CC44" s="150">
        <f>SUM(CC45:CC46)</f>
        <v>-99312</v>
      </c>
      <c r="CD44" s="151">
        <f t="shared" ref="CD44:CD46" si="112">IF(CC44=0,0,CC44/CC$8)</f>
        <v>-8.4034239180100931E-2</v>
      </c>
      <c r="CE44" s="151">
        <f>IFERROR(CC44/BQ44-1,"-")</f>
        <v>0.15311465892597975</v>
      </c>
      <c r="CF44" s="152"/>
      <c r="CG44" s="150">
        <f>SUM(CG45:CG46)</f>
        <v>-36884</v>
      </c>
      <c r="CH44" s="151">
        <f>CG44/CG8</f>
        <v>-0.11309669822891626</v>
      </c>
      <c r="CI44" s="150">
        <f>SUM(CI45:CI46)</f>
        <v>-44718</v>
      </c>
      <c r="CJ44" s="151">
        <f>CI44/CI8</f>
        <v>-0.12061041525067158</v>
      </c>
      <c r="CK44" s="150">
        <f>SUM(CK45:CK46)</f>
        <v>-29022</v>
      </c>
      <c r="CL44" s="151">
        <f>CK44/CK8</f>
        <v>-9.080100869151686E-2</v>
      </c>
      <c r="CM44" s="150">
        <f>SUM(CM45:CM46)</f>
        <v>-47980</v>
      </c>
      <c r="CN44" s="151">
        <f>CM44/CM8</f>
        <v>-0.13712763616305557</v>
      </c>
      <c r="CO44" s="150">
        <f>SUM(CO45:CO46)</f>
        <v>-158604</v>
      </c>
      <c r="CP44" s="151">
        <f>IF(CO44=0,0,CO44/CO$8)</f>
        <v>-0.1160737613317262</v>
      </c>
      <c r="CQ44" s="151">
        <f>IFERROR(CO44/CC44-1,"-")</f>
        <v>0.59702754954084103</v>
      </c>
      <c r="CR44" s="136"/>
      <c r="CS44" s="150">
        <f>SUM(CS45:CS46)</f>
        <v>-16876</v>
      </c>
      <c r="CT44" s="151">
        <f>CS44/CS8</f>
        <v>-5.3858084776378524E-2</v>
      </c>
      <c r="CU44" s="150">
        <f>SUM(CU45:CU46)</f>
        <v>-34227</v>
      </c>
      <c r="CV44" s="151">
        <f>CU44/CU8</f>
        <v>-9.3711241132518705E-2</v>
      </c>
      <c r="CW44" s="150">
        <f>SUM(CW45:CW46)</f>
        <v>-32557</v>
      </c>
      <c r="CX44" s="151">
        <f t="shared" ref="CX44:CX48" si="113">CW44/$CW$8</f>
        <v>-9.0027735300705417E-2</v>
      </c>
      <c r="CY44" s="150">
        <v>-24408</v>
      </c>
      <c r="CZ44" s="151">
        <v>-6.6562129290009403E-2</v>
      </c>
      <c r="DA44" s="150">
        <v>-108068</v>
      </c>
      <c r="DB44" s="151">
        <v>-7.6812359576916484E-2</v>
      </c>
      <c r="DC44" s="151">
        <v>-0.31863004716148391</v>
      </c>
      <c r="DE44" s="150">
        <v>-8084</v>
      </c>
      <c r="DF44" s="151">
        <v>-3.1308941483572876E-2</v>
      </c>
    </row>
    <row r="45" spans="1:110" ht="15" customHeight="1">
      <c r="A45" s="65" t="s">
        <v>116</v>
      </c>
      <c r="B45" s="137">
        <v>-3570</v>
      </c>
      <c r="C45" s="138">
        <f>B45/B8</f>
        <v>-5.2088820046696099E-2</v>
      </c>
      <c r="D45" s="137">
        <v>-2282</v>
      </c>
      <c r="E45" s="138">
        <f>D45/D8</f>
        <v>-3.244703540452154E-2</v>
      </c>
      <c r="F45" s="137">
        <v>-3577</v>
      </c>
      <c r="G45" s="138">
        <f>F45/F8</f>
        <v>-4.4257751602286503E-2</v>
      </c>
      <c r="H45" s="137">
        <v>-1506</v>
      </c>
      <c r="I45" s="138">
        <f>H45/H8</f>
        <v>-2.1405423844448233E-2</v>
      </c>
      <c r="J45" s="137">
        <f>SUM(B45,D45,F45,H45)</f>
        <v>-10935</v>
      </c>
      <c r="K45" s="141">
        <f t="shared" si="106"/>
        <v>-3.7701074985731511E-2</v>
      </c>
      <c r="L45" s="171"/>
      <c r="M45" s="137">
        <v>-88</v>
      </c>
      <c r="N45" s="138">
        <f>M45/M8</f>
        <v>-9.6986796570194193E-4</v>
      </c>
      <c r="O45" s="137">
        <v>-3822</v>
      </c>
      <c r="P45" s="138">
        <f>O45/O8</f>
        <v>-3.7372028669489285E-2</v>
      </c>
      <c r="Q45" s="137">
        <v>-821</v>
      </c>
      <c r="R45" s="138">
        <f>Q45/Q8</f>
        <v>-8.0363348048668286E-3</v>
      </c>
      <c r="S45" s="137">
        <v>-371</v>
      </c>
      <c r="T45" s="138">
        <f>S45/S8</f>
        <v>-4.2022041750201045E-3</v>
      </c>
      <c r="U45" s="137">
        <f>SUM(M45,O45,Q45,S45)</f>
        <v>-5102</v>
      </c>
      <c r="V45" s="141">
        <f t="shared" si="107"/>
        <v>-1.3305481013219421E-2</v>
      </c>
      <c r="W45" s="141">
        <f>IFERROR(U45/J45-1,"-")</f>
        <v>-0.53342478280749883</v>
      </c>
      <c r="X45" s="171"/>
      <c r="Y45" s="137">
        <v>-6246</v>
      </c>
      <c r="Z45" s="138">
        <f>Y45/Y8</f>
        <v>-7.9063291139240502E-2</v>
      </c>
      <c r="AA45" s="137">
        <v>-5757</v>
      </c>
      <c r="AB45" s="138">
        <f>AA45/AA8</f>
        <v>-5.3574419773306778E-2</v>
      </c>
      <c r="AC45" s="137">
        <v>-2555</v>
      </c>
      <c r="AD45" s="138">
        <f>AC45/AC8</f>
        <v>-2.1141211709997186E-2</v>
      </c>
      <c r="AE45" s="137">
        <f>-14530-Y45-AA45-AC45</f>
        <v>28</v>
      </c>
      <c r="AF45" s="138">
        <f>AE45/AE8</f>
        <v>2.2649873403386155E-4</v>
      </c>
      <c r="AG45" s="137">
        <f>SUM(Y45,AA45,AC45,AE45)</f>
        <v>-14530</v>
      </c>
      <c r="AH45" s="141">
        <f t="shared" si="108"/>
        <v>-3.3717538457254378E-2</v>
      </c>
      <c r="AI45" s="141">
        <f>IFERROR(AG45/U45-1,"-")</f>
        <v>1.8479027832222656</v>
      </c>
      <c r="AJ45" s="171"/>
      <c r="AK45" s="137">
        <v>-6792</v>
      </c>
      <c r="AL45" s="138">
        <f>AK45/AK8</f>
        <v>-5.0033149171270719E-2</v>
      </c>
      <c r="AM45" s="137">
        <v>-21793</v>
      </c>
      <c r="AN45" s="138">
        <f>AM45/AM8</f>
        <v>-0.10885886260895626</v>
      </c>
      <c r="AO45" s="137">
        <v>-13031</v>
      </c>
      <c r="AP45" s="138">
        <f>AO45/AO8</f>
        <v>-8.3519202174024504E-2</v>
      </c>
      <c r="AQ45" s="137">
        <v>-4315</v>
      </c>
      <c r="AR45" s="138">
        <f>AQ45/AQ8</f>
        <v>-3.4330768802361383E-2</v>
      </c>
      <c r="AS45" s="137">
        <v>-45931</v>
      </c>
      <c r="AT45" s="141">
        <f t="shared" si="109"/>
        <v>-7.4363158900232817E-2</v>
      </c>
      <c r="AU45" s="141">
        <f>IFERROR(AS45/AG45-1,"-")</f>
        <v>2.1611149346180318</v>
      </c>
      <c r="AV45" s="171"/>
      <c r="AW45" s="137">
        <v>-12718</v>
      </c>
      <c r="AX45" s="138">
        <f>AW45/AW8</f>
        <v>-8.3711256063767461E-2</v>
      </c>
      <c r="AY45" s="137">
        <v>-6577</v>
      </c>
      <c r="AZ45" s="138">
        <f>AY45/AY8</f>
        <v>-3.6088781585228678E-2</v>
      </c>
      <c r="BA45" s="137">
        <v>-22011</v>
      </c>
      <c r="BB45" s="138">
        <f>BA45/BA8</f>
        <v>-0.10159095000069232</v>
      </c>
      <c r="BC45" s="137">
        <v>-18611</v>
      </c>
      <c r="BD45" s="138">
        <f>BC45/BC8</f>
        <v>-8.0452167898672891E-2</v>
      </c>
      <c r="BE45" s="137">
        <v>-59917</v>
      </c>
      <c r="BF45" s="141">
        <f t="shared" si="110"/>
        <v>-7.6604041346774662E-2</v>
      </c>
      <c r="BG45" s="141">
        <f>IFERROR(BE45/AS45-1,"-")</f>
        <v>0.30450022860377524</v>
      </c>
      <c r="BH45" s="171"/>
      <c r="BI45" s="137">
        <v>-15174</v>
      </c>
      <c r="BJ45" s="138">
        <f>BI45/BI8</f>
        <v>-8.0582462401223548E-2</v>
      </c>
      <c r="BK45" s="137">
        <v>-27802</v>
      </c>
      <c r="BL45" s="138">
        <f>BK45/BK8</f>
        <v>-9.2153892558942754E-2</v>
      </c>
      <c r="BM45" s="137">
        <v>-22340</v>
      </c>
      <c r="BN45" s="138">
        <f>BM45/BM8</f>
        <v>-8.4217351639486404E-2</v>
      </c>
      <c r="BO45" s="137">
        <v>-23440</v>
      </c>
      <c r="BP45" s="138">
        <f>BO45/BO8</f>
        <v>-0.10547203686121698</v>
      </c>
      <c r="BQ45" s="137">
        <v>-88756</v>
      </c>
      <c r="BR45" s="141">
        <f t="shared" si="111"/>
        <v>-9.0798976982097185E-2</v>
      </c>
      <c r="BS45" s="141">
        <f>IFERROR(BQ45/BE45-1,"-")</f>
        <v>0.48131582021796815</v>
      </c>
      <c r="BT45" s="171"/>
      <c r="BU45" s="137">
        <v>-9216</v>
      </c>
      <c r="BV45" s="138">
        <f>BU45/BU8</f>
        <v>-4.2076043683114794E-2</v>
      </c>
      <c r="BW45" s="137">
        <v>-24549</v>
      </c>
      <c r="BX45" s="138">
        <f>BW45/BW8</f>
        <v>-7.6210492330521754E-2</v>
      </c>
      <c r="BY45" s="137">
        <v>-33321</v>
      </c>
      <c r="BZ45" s="138">
        <f>BY45/BY8</f>
        <v>-0.11003559724452393</v>
      </c>
      <c r="CA45" s="137">
        <f t="shared" ref="CA45:CA46" si="114">CC45-SUM(BY45,BW45,BU45)</f>
        <v>-39222</v>
      </c>
      <c r="CB45" s="138">
        <f>CA45/CA8</f>
        <v>-0.11609953369871734</v>
      </c>
      <c r="CC45" s="137">
        <v>-106308</v>
      </c>
      <c r="CD45" s="141">
        <f t="shared" si="112"/>
        <v>-8.9954002524953378E-2</v>
      </c>
      <c r="CE45" s="141">
        <f>IFERROR(CC45/BQ45-1,"-")</f>
        <v>0.1977556446888098</v>
      </c>
      <c r="CF45" s="139"/>
      <c r="CG45" s="137">
        <v>-32583</v>
      </c>
      <c r="CH45" s="138">
        <f>CG45/CG8</f>
        <v>-9.9908624834420839E-2</v>
      </c>
      <c r="CI45" s="137">
        <v>-44146</v>
      </c>
      <c r="CJ45" s="138">
        <f>CI45/CI8</f>
        <v>-0.11906765489637613</v>
      </c>
      <c r="CK45" s="137">
        <v>-25865</v>
      </c>
      <c r="CL45" s="138">
        <f>CK45/CK8</f>
        <v>-8.0923716139690002E-2</v>
      </c>
      <c r="CM45" s="137">
        <v>-21891</v>
      </c>
      <c r="CN45" s="138">
        <f>CM45/CM8</f>
        <v>-6.2564841251468301E-2</v>
      </c>
      <c r="CO45" s="137">
        <v>-124485</v>
      </c>
      <c r="CP45" s="141">
        <f>IF(CO45=0,0,CO45/CO$8)</f>
        <v>-9.1103895105923788E-2</v>
      </c>
      <c r="CQ45" s="141">
        <f>IFERROR(CO45/CC45-1,"-")</f>
        <v>0.1709843097415058</v>
      </c>
      <c r="CR45" s="144"/>
      <c r="CS45" s="137">
        <v>-17213</v>
      </c>
      <c r="CT45" s="138">
        <f>CS45/CS8</f>
        <v>-5.4933586943339864E-2</v>
      </c>
      <c r="CU45" s="137">
        <v>-25768</v>
      </c>
      <c r="CV45" s="138">
        <f>CU45/CU8</f>
        <v>-7.055106382396184E-2</v>
      </c>
      <c r="CW45" s="137">
        <v>-24377</v>
      </c>
      <c r="CX45" s="138">
        <f t="shared" si="113"/>
        <v>-6.7408118175055931E-2</v>
      </c>
      <c r="CY45" s="137">
        <v>-23747</v>
      </c>
      <c r="CZ45" s="138">
        <v>-6.4759541308171645E-2</v>
      </c>
      <c r="DA45" s="137">
        <v>-91105</v>
      </c>
      <c r="DB45" s="141">
        <v>-6.4755431943359518E-2</v>
      </c>
      <c r="DC45" s="141">
        <v>-0.26814475639635293</v>
      </c>
      <c r="DE45" s="137">
        <v>-96</v>
      </c>
      <c r="DF45" s="138">
        <v>-3.7180336249665957E-4</v>
      </c>
    </row>
    <row r="46" spans="1:110" ht="15" customHeight="1">
      <c r="A46" s="65" t="s">
        <v>115</v>
      </c>
      <c r="B46" s="137">
        <v>0</v>
      </c>
      <c r="C46" s="138">
        <f>B46/B8</f>
        <v>0</v>
      </c>
      <c r="D46" s="137">
        <v>0</v>
      </c>
      <c r="E46" s="138">
        <f>D46/D8</f>
        <v>0</v>
      </c>
      <c r="F46" s="137">
        <v>0</v>
      </c>
      <c r="G46" s="138">
        <f>F46/F8</f>
        <v>0</v>
      </c>
      <c r="H46" s="137">
        <v>3222</v>
      </c>
      <c r="I46" s="138">
        <f>H46/H8</f>
        <v>4.5795667746887259E-2</v>
      </c>
      <c r="J46" s="137">
        <f>SUM(B46,D46,F46,H46)</f>
        <v>3222</v>
      </c>
      <c r="K46" s="141">
        <f t="shared" si="106"/>
        <v>1.1108629501968626E-2</v>
      </c>
      <c r="L46" s="171"/>
      <c r="M46" s="137">
        <v>624</v>
      </c>
      <c r="N46" s="138">
        <f>M46/M8</f>
        <v>6.8772455749774065E-3</v>
      </c>
      <c r="O46" s="137">
        <v>106</v>
      </c>
      <c r="P46" s="138">
        <f>O46/O8</f>
        <v>1.036482218463073E-3</v>
      </c>
      <c r="Q46" s="137">
        <v>106</v>
      </c>
      <c r="R46" s="138">
        <f>Q46/Q8</f>
        <v>1.0375779407014419E-3</v>
      </c>
      <c r="S46" s="137">
        <v>2926</v>
      </c>
      <c r="T46" s="138">
        <f>S46/S8</f>
        <v>3.3141912172800075E-2</v>
      </c>
      <c r="U46" s="137">
        <f>SUM(M46,O46,Q46,S46)</f>
        <v>3762</v>
      </c>
      <c r="V46" s="141">
        <f t="shared" si="107"/>
        <v>9.8109015232715514E-3</v>
      </c>
      <c r="W46" s="141">
        <f>IFERROR(U46/J46-1,"-")</f>
        <v>0.16759776536312843</v>
      </c>
      <c r="X46" s="171"/>
      <c r="Y46" s="137">
        <v>4369</v>
      </c>
      <c r="Z46" s="138">
        <f>Y46/Y8</f>
        <v>5.5303797468354433E-2</v>
      </c>
      <c r="AA46" s="137">
        <v>-4621</v>
      </c>
      <c r="AB46" s="138">
        <f>AA46/AA8</f>
        <v>-4.3002847624188052E-2</v>
      </c>
      <c r="AC46" s="137">
        <v>729</v>
      </c>
      <c r="AD46" s="138">
        <f>AC46/AC8</f>
        <v>6.0320717560031108E-3</v>
      </c>
      <c r="AE46" s="137">
        <f>919-Y46-AA46-AC46</f>
        <v>442</v>
      </c>
      <c r="AF46" s="138">
        <f>AE46/AE8</f>
        <v>3.5754443015345288E-3</v>
      </c>
      <c r="AG46" s="137">
        <f>SUM(Y46,AA46,AC46,AE46)</f>
        <v>919</v>
      </c>
      <c r="AH46" s="141">
        <f t="shared" si="108"/>
        <v>2.1325820951284772E-3</v>
      </c>
      <c r="AI46" s="141">
        <f>IFERROR(AG46/U46-1,"-")</f>
        <v>-0.75571504518872934</v>
      </c>
      <c r="AJ46" s="171"/>
      <c r="AK46" s="137">
        <v>-346</v>
      </c>
      <c r="AL46" s="138">
        <f>AK46/AK8</f>
        <v>-2.5488029465930017E-3</v>
      </c>
      <c r="AM46" s="137">
        <v>1054</v>
      </c>
      <c r="AN46" s="138">
        <f>AM46/AM8</f>
        <v>5.2648667549139586E-3</v>
      </c>
      <c r="AO46" s="137">
        <v>-360</v>
      </c>
      <c r="AP46" s="138">
        <f>AO46/AO8</f>
        <v>-2.3073373327180432E-3</v>
      </c>
      <c r="AQ46" s="137">
        <v>224</v>
      </c>
      <c r="AR46" s="138">
        <f>AQ46/AQ8</f>
        <v>1.7821766423473811E-3</v>
      </c>
      <c r="AS46" s="137">
        <v>572</v>
      </c>
      <c r="AT46" s="141">
        <f t="shared" si="109"/>
        <v>9.2607883327019155E-4</v>
      </c>
      <c r="AU46" s="141">
        <f>IFERROR(AS46/AG46-1,"-")</f>
        <v>-0.37758433079434173</v>
      </c>
      <c r="AV46" s="171"/>
      <c r="AW46" s="137">
        <v>2521</v>
      </c>
      <c r="AX46" s="138">
        <f>AW46/AW8</f>
        <v>1.6593495560367807E-2</v>
      </c>
      <c r="AY46" s="137">
        <v>230</v>
      </c>
      <c r="AZ46" s="138">
        <f>AY46/AY8</f>
        <v>1.2620373672803094E-3</v>
      </c>
      <c r="BA46" s="137">
        <v>2127</v>
      </c>
      <c r="BB46" s="138">
        <f>BA46/BA8</f>
        <v>9.8170892122789767E-3</v>
      </c>
      <c r="BC46" s="137">
        <v>-109</v>
      </c>
      <c r="BD46" s="138">
        <f>BC46/BC8</f>
        <v>-4.711883456533956E-4</v>
      </c>
      <c r="BE46" s="137">
        <v>4769</v>
      </c>
      <c r="BF46" s="141">
        <f t="shared" si="110"/>
        <v>6.09717898397397E-3</v>
      </c>
      <c r="BG46" s="141">
        <f>IFERROR(BE46/AS46-1,"-")</f>
        <v>7.3374125874125866</v>
      </c>
      <c r="BH46" s="171"/>
      <c r="BI46" s="137">
        <v>2819</v>
      </c>
      <c r="BJ46" s="138">
        <f>BI46/BI8</f>
        <v>1.4970473277253803E-2</v>
      </c>
      <c r="BK46" s="137">
        <v>-484</v>
      </c>
      <c r="BL46" s="138">
        <f>BK46/BK8</f>
        <v>-1.6042904826461511E-3</v>
      </c>
      <c r="BM46" s="137">
        <v>-297</v>
      </c>
      <c r="BN46" s="138">
        <f>BM46/BM8</f>
        <v>-1.1196308610979169E-3</v>
      </c>
      <c r="BO46" s="137">
        <v>593</v>
      </c>
      <c r="BP46" s="138">
        <f>BO46/BO8</f>
        <v>2.6682985434599688E-3</v>
      </c>
      <c r="BQ46" s="137">
        <v>2631</v>
      </c>
      <c r="BR46" s="141">
        <f t="shared" si="111"/>
        <v>2.6915601023017903E-3</v>
      </c>
      <c r="BS46" s="141">
        <f>IFERROR(BQ46/BE46-1,"-")</f>
        <v>-0.44831201509750473</v>
      </c>
      <c r="BT46" s="171"/>
      <c r="BU46" s="137">
        <v>556</v>
      </c>
      <c r="BV46" s="138">
        <f>BU46/BU8</f>
        <v>2.5384418715073596E-3</v>
      </c>
      <c r="BW46" s="137">
        <v>61</v>
      </c>
      <c r="BX46" s="138">
        <f>BW46/BW8</f>
        <v>1.8936983307514879E-4</v>
      </c>
      <c r="BY46" s="137">
        <v>2167</v>
      </c>
      <c r="BZ46" s="138">
        <f>BY46/BY8</f>
        <v>7.1560619197768181E-3</v>
      </c>
      <c r="CA46" s="137">
        <f t="shared" si="114"/>
        <v>4212</v>
      </c>
      <c r="CB46" s="138">
        <f>CA46/CA8</f>
        <v>1.2467779203992592E-2</v>
      </c>
      <c r="CC46" s="137">
        <v>6996</v>
      </c>
      <c r="CD46" s="141">
        <f t="shared" si="112"/>
        <v>5.9197633448524458E-3</v>
      </c>
      <c r="CE46" s="141">
        <f>IFERROR(CC46/BQ46-1,"-")</f>
        <v>1.6590649942987459</v>
      </c>
      <c r="CF46" s="139"/>
      <c r="CG46" s="137">
        <v>-4301</v>
      </c>
      <c r="CH46" s="138">
        <f>CG46/CG8</f>
        <v>-1.3188073394495414E-2</v>
      </c>
      <c r="CI46" s="137">
        <v>-572</v>
      </c>
      <c r="CJ46" s="138">
        <f>CI46/CI8</f>
        <v>-1.5427603542954547E-3</v>
      </c>
      <c r="CK46" s="137">
        <v>-3157</v>
      </c>
      <c r="CL46" s="138">
        <f>CK46/CK8</f>
        <v>-9.8772925518268457E-3</v>
      </c>
      <c r="CM46" s="137">
        <v>-26089</v>
      </c>
      <c r="CN46" s="138">
        <f>CM46/CM8</f>
        <v>-7.4562794911587252E-2</v>
      </c>
      <c r="CO46" s="137">
        <v>-34119</v>
      </c>
      <c r="CP46" s="141">
        <f>IF(CO46=0,0,CO46/CO$8)</f>
        <v>-2.4969866225802415E-2</v>
      </c>
      <c r="CQ46" s="141" t="s">
        <v>153</v>
      </c>
      <c r="CR46" s="144"/>
      <c r="CS46" s="137">
        <v>337</v>
      </c>
      <c r="CT46" s="138">
        <f>CS46/CS8</f>
        <v>1.0755021669613394E-3</v>
      </c>
      <c r="CU46" s="137">
        <v>-8459</v>
      </c>
      <c r="CV46" s="138">
        <f>CU46/CU8</f>
        <v>-2.3160177308556861E-2</v>
      </c>
      <c r="CW46" s="137">
        <v>-8180</v>
      </c>
      <c r="CX46" s="138">
        <f t="shared" si="113"/>
        <v>-2.2619617125649485E-2</v>
      </c>
      <c r="CY46" s="137">
        <v>-661</v>
      </c>
      <c r="CZ46" s="138">
        <v>-1.8025879818377671E-3</v>
      </c>
      <c r="DA46" s="137">
        <v>-16963</v>
      </c>
      <c r="DB46" s="141">
        <v>-1.2056927633556968E-2</v>
      </c>
      <c r="DC46" s="141">
        <v>-0.50282833611770572</v>
      </c>
      <c r="DE46" s="137">
        <v>-7988</v>
      </c>
      <c r="DF46" s="138">
        <v>-3.0937138121076214E-2</v>
      </c>
    </row>
    <row r="47" spans="1:110" ht="7.4" customHeight="1">
      <c r="A47" s="63"/>
      <c r="B47" s="137"/>
      <c r="C47" s="138"/>
      <c r="D47" s="137"/>
      <c r="E47" s="138"/>
      <c r="F47" s="137"/>
      <c r="G47" s="138"/>
      <c r="H47" s="137"/>
      <c r="I47" s="138"/>
      <c r="J47" s="137"/>
      <c r="K47" s="138"/>
      <c r="L47" s="171"/>
      <c r="M47" s="137"/>
      <c r="N47" s="138"/>
      <c r="O47" s="137"/>
      <c r="P47" s="138"/>
      <c r="Q47" s="137"/>
      <c r="R47" s="138"/>
      <c r="S47" s="137"/>
      <c r="T47" s="138"/>
      <c r="U47" s="137"/>
      <c r="V47" s="138"/>
      <c r="W47" s="138"/>
      <c r="X47" s="171"/>
      <c r="Y47" s="137"/>
      <c r="Z47" s="138"/>
      <c r="AA47" s="137"/>
      <c r="AB47" s="138"/>
      <c r="AC47" s="137"/>
      <c r="AD47" s="138"/>
      <c r="AE47" s="137"/>
      <c r="AF47" s="138"/>
      <c r="AG47" s="137"/>
      <c r="AH47" s="138"/>
      <c r="AI47" s="138"/>
      <c r="AJ47" s="171"/>
      <c r="AK47" s="137"/>
      <c r="AL47" s="138"/>
      <c r="AM47" s="137"/>
      <c r="AN47" s="138"/>
      <c r="AO47" s="137"/>
      <c r="AP47" s="138"/>
      <c r="AQ47" s="137"/>
      <c r="AR47" s="138"/>
      <c r="AS47" s="137"/>
      <c r="AT47" s="138"/>
      <c r="AU47" s="138"/>
      <c r="AV47" s="171"/>
      <c r="AW47" s="137"/>
      <c r="AX47" s="138"/>
      <c r="AY47" s="137"/>
      <c r="AZ47" s="138"/>
      <c r="BA47" s="137"/>
      <c r="BB47" s="138"/>
      <c r="BC47" s="137"/>
      <c r="BD47" s="138"/>
      <c r="BE47" s="137"/>
      <c r="BF47" s="138"/>
      <c r="BG47" s="138"/>
      <c r="BH47" s="171"/>
      <c r="BI47" s="137"/>
      <c r="BJ47" s="138"/>
      <c r="BK47" s="137"/>
      <c r="BL47" s="138"/>
      <c r="BM47" s="137"/>
      <c r="BN47" s="138"/>
      <c r="BO47" s="137"/>
      <c r="BP47" s="138"/>
      <c r="BQ47" s="137"/>
      <c r="BR47" s="138"/>
      <c r="BS47" s="138"/>
      <c r="BT47" s="171"/>
      <c r="BU47" s="137"/>
      <c r="BV47" s="138"/>
      <c r="BW47" s="137"/>
      <c r="BX47" s="138"/>
      <c r="BY47" s="137"/>
      <c r="BZ47" s="138"/>
      <c r="CA47" s="137"/>
      <c r="CB47" s="138"/>
      <c r="CC47" s="137"/>
      <c r="CD47" s="138"/>
      <c r="CE47" s="138"/>
      <c r="CF47" s="139"/>
      <c r="CG47" s="137"/>
      <c r="CH47" s="138"/>
      <c r="CI47" s="137"/>
      <c r="CJ47" s="138"/>
      <c r="CK47" s="137"/>
      <c r="CL47" s="138"/>
      <c r="CM47" s="137"/>
      <c r="CN47" s="138"/>
      <c r="CO47" s="137"/>
      <c r="CP47" s="138"/>
      <c r="CQ47" s="138"/>
      <c r="CR47" s="144"/>
      <c r="CS47" s="137"/>
      <c r="CT47" s="138"/>
      <c r="CU47" s="137"/>
      <c r="CV47" s="138"/>
      <c r="CW47" s="137"/>
      <c r="CX47" s="138"/>
      <c r="CY47" s="137"/>
      <c r="CZ47" s="138"/>
      <c r="DA47" s="137"/>
      <c r="DB47" s="138"/>
      <c r="DC47" s="138"/>
      <c r="DE47" s="137"/>
      <c r="DF47" s="138"/>
    </row>
    <row r="48" spans="1:110" ht="15" customHeight="1">
      <c r="A48" s="42" t="s">
        <v>117</v>
      </c>
      <c r="B48" s="145">
        <f>B42+B44</f>
        <v>6455.7799999999988</v>
      </c>
      <c r="C48" s="146">
        <f>B48/B8</f>
        <v>9.4194387305618951E-2</v>
      </c>
      <c r="D48" s="145">
        <f>D42+D44</f>
        <v>3763</v>
      </c>
      <c r="E48" s="146">
        <f>D48/D8</f>
        <v>5.3504905445755722E-2</v>
      </c>
      <c r="F48" s="145">
        <f>F42+F44</f>
        <v>8095</v>
      </c>
      <c r="G48" s="146">
        <f>F48/F8</f>
        <v>0.10015837272029893</v>
      </c>
      <c r="H48" s="145">
        <f>H42+H44</f>
        <v>-1159</v>
      </c>
      <c r="I48" s="146">
        <f>H48/H8</f>
        <v>-1.6473364034339643E-2</v>
      </c>
      <c r="J48" s="145">
        <f>J42+J44</f>
        <v>17154.780000000028</v>
      </c>
      <c r="K48" s="146">
        <f>IF(J48=0,0,J48/J$8)</f>
        <v>5.9145280945928511E-2</v>
      </c>
      <c r="L48" s="170"/>
      <c r="M48" s="145">
        <f>M42+M44</f>
        <v>3628.1024600000019</v>
      </c>
      <c r="N48" s="146">
        <f>M48/M8</f>
        <v>3.9986140366345603E-2</v>
      </c>
      <c r="O48" s="145">
        <f>O42+O44</f>
        <v>7888.2156299999988</v>
      </c>
      <c r="P48" s="146">
        <f>O48/O8</f>
        <v>7.7132030527334763E-2</v>
      </c>
      <c r="Q48" s="145">
        <f>Q42+Q44</f>
        <v>2267.957739999998</v>
      </c>
      <c r="R48" s="146">
        <f>Q48/Q8</f>
        <v>2.2199838881765039E-2</v>
      </c>
      <c r="S48" s="145">
        <f>S42+S44</f>
        <v>8995.7241700000159</v>
      </c>
      <c r="T48" s="146">
        <f>S48/S8</f>
        <v>0.10189183197979336</v>
      </c>
      <c r="U48" s="145">
        <f>U42+U44</f>
        <v>22780</v>
      </c>
      <c r="V48" s="146">
        <f>IF(U48=0,0,U48/U$8)</f>
        <v>5.9407851329113762E-2</v>
      </c>
      <c r="W48" s="146">
        <f>IFERROR(U48/J48-1,"-")</f>
        <v>0.32790977208684469</v>
      </c>
      <c r="X48" s="170"/>
      <c r="Y48" s="145">
        <f>Y42+Y44</f>
        <v>2246</v>
      </c>
      <c r="Z48" s="146">
        <f>Y48/Y8</f>
        <v>2.8430379746835443E-2</v>
      </c>
      <c r="AA48" s="145">
        <f>AA42+AA44</f>
        <v>6802</v>
      </c>
      <c r="AB48" s="146">
        <f>AA48/AA8</f>
        <v>6.3299149435128141E-2</v>
      </c>
      <c r="AC48" s="145">
        <f>AC42+AC44</f>
        <v>15160</v>
      </c>
      <c r="AD48" s="146">
        <f>AC48/AC8</f>
        <v>0.12544061429493439</v>
      </c>
      <c r="AE48" s="145">
        <f>AE42+AE44</f>
        <v>7893</v>
      </c>
      <c r="AF48" s="146">
        <f>AE48/AE8</f>
        <v>6.3848375276045338E-2</v>
      </c>
      <c r="AG48" s="145">
        <f>AG42+AG44</f>
        <v>32101</v>
      </c>
      <c r="AH48" s="146">
        <f>IF(AG48=0,0,AG48/AG$8)</f>
        <v>7.4491858363133018E-2</v>
      </c>
      <c r="AI48" s="146">
        <f>IFERROR(AG48/U48-1,"-")</f>
        <v>0.40917471466198418</v>
      </c>
      <c r="AJ48" s="170"/>
      <c r="AK48" s="145">
        <f>AK42+AK44</f>
        <v>15908</v>
      </c>
      <c r="AL48" s="146">
        <f>AK48/AK8</f>
        <v>0.11718600368324125</v>
      </c>
      <c r="AM48" s="145">
        <f>AM42+AM44</f>
        <v>46415</v>
      </c>
      <c r="AN48" s="146">
        <f>AM48/AM8</f>
        <v>0.23184894727640551</v>
      </c>
      <c r="AO48" s="145">
        <f>AO42+AO44</f>
        <v>30463</v>
      </c>
      <c r="AP48" s="146">
        <f>AO48/AO8</f>
        <v>0.19524560324052709</v>
      </c>
      <c r="AQ48" s="145">
        <f>AQ42+AQ44</f>
        <v>10342</v>
      </c>
      <c r="AR48" s="146">
        <f>AQ48/AQ8</f>
        <v>8.2282459085520607E-2</v>
      </c>
      <c r="AS48" s="145">
        <f>AS42+AS44</f>
        <v>103128</v>
      </c>
      <c r="AT48" s="146">
        <f>IF(AS48=0,0,AS48/AS$8)</f>
        <v>0.16696618517043413</v>
      </c>
      <c r="AU48" s="146">
        <f>IFERROR(AS48/AG48-1,"-")</f>
        <v>2.2126101990592195</v>
      </c>
      <c r="AV48" s="170"/>
      <c r="AW48" s="145">
        <f>AW42+AW44</f>
        <v>23261</v>
      </c>
      <c r="AX48" s="146">
        <f>AW48/AW8</f>
        <v>0.15310642611254088</v>
      </c>
      <c r="AY48" s="145">
        <f>AY42+AY44</f>
        <v>15664</v>
      </c>
      <c r="AZ48" s="146">
        <f>AY48/AY8</f>
        <v>8.5950231830777254E-2</v>
      </c>
      <c r="BA48" s="145">
        <f>BA42+BA44</f>
        <v>43487.200000000012</v>
      </c>
      <c r="BB48" s="146">
        <f>BA48/BA8</f>
        <v>0.20071355053700915</v>
      </c>
      <c r="BC48" s="145">
        <f>BC42+BC44</f>
        <v>43652.799999999988</v>
      </c>
      <c r="BD48" s="146">
        <f>BC48/BC8</f>
        <v>0.18870358362512424</v>
      </c>
      <c r="BE48" s="145">
        <f>BE42+BE44</f>
        <v>126065</v>
      </c>
      <c r="BF48" s="146">
        <f>IF(BE48=0,0,BE48/BE$8)</f>
        <v>0.16117443250465055</v>
      </c>
      <c r="BG48" s="146">
        <f>IFERROR(BE48/AS48-1,"-")</f>
        <v>0.22241292374524857</v>
      </c>
      <c r="BH48" s="170"/>
      <c r="BI48" s="145">
        <f>BI42+BI44</f>
        <v>30825</v>
      </c>
      <c r="BJ48" s="146">
        <f>BI48/BI8</f>
        <v>0.1636980627071119</v>
      </c>
      <c r="BK48" s="145">
        <f>BK42+BK44</f>
        <v>61772</v>
      </c>
      <c r="BL48" s="146">
        <f>BK48/BK8</f>
        <v>0.20475254482235133</v>
      </c>
      <c r="BM48" s="145">
        <f>BM42+BM44</f>
        <v>50978</v>
      </c>
      <c r="BN48" s="146">
        <f>BM48/BM8</f>
        <v>0.19217690921565522</v>
      </c>
      <c r="BO48" s="145">
        <f>BO42+BO44</f>
        <v>56473</v>
      </c>
      <c r="BP48" s="146">
        <f>BO48/BO8</f>
        <v>0.25410931474673665</v>
      </c>
      <c r="BQ48" s="145">
        <f>BQ42+BQ44</f>
        <v>200048</v>
      </c>
      <c r="BR48" s="146">
        <f>IF(BQ48=0,0,BQ48/BQ$8)</f>
        <v>0.20465268542199488</v>
      </c>
      <c r="BS48" s="146">
        <f>IFERROR(BQ48/BE48-1,"-")</f>
        <v>0.58686391940665539</v>
      </c>
      <c r="BT48" s="170"/>
      <c r="BU48" s="145">
        <f>BU42+BU44</f>
        <v>30755</v>
      </c>
      <c r="BV48" s="146">
        <f>BU48/BU8</f>
        <v>0.14041327294641878</v>
      </c>
      <c r="BW48" s="145">
        <f>BW42+BW44</f>
        <v>74220</v>
      </c>
      <c r="BX48" s="146">
        <f>BW48/BW8</f>
        <v>0.23041031165307446</v>
      </c>
      <c r="BY48" s="145">
        <f>BY42+BY44</f>
        <v>75682.978247833162</v>
      </c>
      <c r="BZ48" s="146">
        <f>BY48/BY8</f>
        <v>0.24992712441837386</v>
      </c>
      <c r="CA48" s="145">
        <f>CC48-SUM(BY48,BW48,BU48)</f>
        <v>73671.021752166853</v>
      </c>
      <c r="CB48" s="146">
        <f>CA48/CA8</f>
        <v>0.21807075805758588</v>
      </c>
      <c r="CC48" s="145">
        <f>CC42+CC44</f>
        <v>254329</v>
      </c>
      <c r="CD48" s="146">
        <f>IF(CC48=0,0,CC48/CC$8)</f>
        <v>0.21520404398698939</v>
      </c>
      <c r="CE48" s="146">
        <f>IFERROR(CC48/BQ48-1,"-")</f>
        <v>0.27133987842917695</v>
      </c>
      <c r="CF48" s="147"/>
      <c r="CG48" s="145">
        <f>CG42+CG44</f>
        <v>86381</v>
      </c>
      <c r="CH48" s="146">
        <f>CG48/CG8</f>
        <v>0.26486839523132022</v>
      </c>
      <c r="CI48" s="145">
        <f>CI42+CI44</f>
        <v>98262.183329999971</v>
      </c>
      <c r="CJ48" s="146">
        <f>CI48/CI8</f>
        <v>0.26502622511894353</v>
      </c>
      <c r="CK48" s="145">
        <f>CK42+CK44</f>
        <v>96876.816670000029</v>
      </c>
      <c r="CL48" s="146">
        <f>CK48/CK8</f>
        <v>0.30309808670867472</v>
      </c>
      <c r="CM48" s="145">
        <f>CM42+CM44</f>
        <v>43815</v>
      </c>
      <c r="CN48" s="146">
        <f>CM48/CM8</f>
        <v>0.12522399705052686</v>
      </c>
      <c r="CO48" s="145">
        <f>CO42+CO44</f>
        <v>323865</v>
      </c>
      <c r="CP48" s="146">
        <f>IF(CO48=0,0,CO48/CO$8)</f>
        <v>0.23701942393445</v>
      </c>
      <c r="CQ48" s="146">
        <f>IFERROR(CO48/CC48-1,"-")</f>
        <v>0.27340963869633428</v>
      </c>
      <c r="CR48" s="148"/>
      <c r="CS48" s="145">
        <f>CS42+CS44</f>
        <v>61147</v>
      </c>
      <c r="CT48" s="146">
        <f>CS48/CS8</f>
        <v>0.19514460238333833</v>
      </c>
      <c r="CU48" s="145">
        <f>CU42+CU44</f>
        <v>112185</v>
      </c>
      <c r="CV48" s="146">
        <f>CU48/CU8</f>
        <v>0.30715504094579166</v>
      </c>
      <c r="CW48" s="145">
        <f>CW42+CW44</f>
        <v>93907</v>
      </c>
      <c r="CX48" s="146">
        <f t="shared" si="113"/>
        <v>0.25967486374307652</v>
      </c>
      <c r="CY48" s="145">
        <v>93259</v>
      </c>
      <c r="CZ48" s="146">
        <v>0.25432307503511092</v>
      </c>
      <c r="DA48" s="145">
        <v>360481</v>
      </c>
      <c r="DB48" s="146">
        <v>0.25622197313401224</v>
      </c>
      <c r="DC48" s="146">
        <v>0.11305945378475601</v>
      </c>
      <c r="DE48" s="145">
        <v>51526</v>
      </c>
      <c r="DF48" s="146">
        <v>0.19955770891669669</v>
      </c>
    </row>
    <row r="49" spans="1:110" s="163" customFormat="1" ht="16.5" customHeight="1" thickBot="1">
      <c r="A49" s="160" t="s">
        <v>118</v>
      </c>
      <c r="B49" s="161">
        <f>IF(B8=0,0,B48/B8)</f>
        <v>9.4194387305618951E-2</v>
      </c>
      <c r="C49" s="161"/>
      <c r="D49" s="161">
        <f>IF(D8=0,0,D48/D8)</f>
        <v>5.3504905445755722E-2</v>
      </c>
      <c r="E49" s="161"/>
      <c r="F49" s="161">
        <f>IF(F8=0,0,F48/F8)</f>
        <v>0.10015837272029893</v>
      </c>
      <c r="G49" s="161"/>
      <c r="H49" s="161">
        <f>IF(H8=0,0,H48/H8)</f>
        <v>-1.6473364034339643E-2</v>
      </c>
      <c r="I49" s="161"/>
      <c r="J49" s="161">
        <f>IF(J8=0,0,J48/J8)</f>
        <v>5.9145280945928511E-2</v>
      </c>
      <c r="K49" s="161"/>
      <c r="L49" s="159"/>
      <c r="M49" s="161">
        <f>IF(M8=0,0,M48/M8)</f>
        <v>3.9986140366345603E-2</v>
      </c>
      <c r="N49" s="161"/>
      <c r="O49" s="161">
        <f>IF(O8=0,0,O48/O8)</f>
        <v>7.7132030527334763E-2</v>
      </c>
      <c r="P49" s="161"/>
      <c r="Q49" s="161">
        <f>IF(Q8=0,0,Q48/Q8)</f>
        <v>2.2199838881765039E-2</v>
      </c>
      <c r="R49" s="161"/>
      <c r="S49" s="161">
        <f>IF(S8=0,0,S48/S8)</f>
        <v>0.10189183197979336</v>
      </c>
      <c r="T49" s="161"/>
      <c r="U49" s="161">
        <f>IF(U8=0,0,U48/U8)</f>
        <v>5.9407851329113762E-2</v>
      </c>
      <c r="V49" s="161"/>
      <c r="W49" s="161"/>
      <c r="X49" s="159"/>
      <c r="Y49" s="161">
        <f>IF(Y8=0,0,Y48/Y8)</f>
        <v>2.8430379746835443E-2</v>
      </c>
      <c r="Z49" s="161"/>
      <c r="AA49" s="161">
        <f>IF(AA8=0,0,AA48/AA8)</f>
        <v>6.3299149435128141E-2</v>
      </c>
      <c r="AB49" s="161"/>
      <c r="AC49" s="161">
        <f>IF(AC8=0,0,AC48/AC8)</f>
        <v>0.12544061429493439</v>
      </c>
      <c r="AD49" s="161"/>
      <c r="AE49" s="161">
        <f>IF(AE8=0,0,AE48/AE8)</f>
        <v>6.3848375276045338E-2</v>
      </c>
      <c r="AF49" s="161"/>
      <c r="AG49" s="161">
        <f>IF(AG8=0,0,AG48/AG8)</f>
        <v>7.4491858363133018E-2</v>
      </c>
      <c r="AH49" s="161"/>
      <c r="AI49" s="161"/>
      <c r="AJ49" s="159"/>
      <c r="AK49" s="161">
        <f>IF(AK8=0,0,AK48/AK8)</f>
        <v>0.11718600368324125</v>
      </c>
      <c r="AL49" s="161"/>
      <c r="AM49" s="161">
        <f>IF(AM8=0,0,AM48/AM8)</f>
        <v>0.23184894727640551</v>
      </c>
      <c r="AN49" s="161"/>
      <c r="AO49" s="161">
        <f>IF(AO8=0,0,AO48/AO8)</f>
        <v>0.19524560324052709</v>
      </c>
      <c r="AP49" s="161"/>
      <c r="AQ49" s="161">
        <f>IF(AQ8=0,0,AQ48/AQ8)</f>
        <v>8.2282459085520607E-2</v>
      </c>
      <c r="AR49" s="161"/>
      <c r="AS49" s="161">
        <f>IF(AS8=0,0,AS48/AS8)</f>
        <v>0.16696618517043413</v>
      </c>
      <c r="AT49" s="161"/>
      <c r="AU49" s="161"/>
      <c r="AV49" s="159"/>
      <c r="AW49" s="161">
        <f>IF(AW8=0,0,AW48/AW8)</f>
        <v>0.15310642611254088</v>
      </c>
      <c r="AX49" s="161"/>
      <c r="AY49" s="161">
        <f>IF(AY8=0,0,AY48/AY8)</f>
        <v>8.5950231830777254E-2</v>
      </c>
      <c r="AZ49" s="161"/>
      <c r="BA49" s="161">
        <f>IF(BA8=0,0,BA48/BA8)</f>
        <v>0.20071355053700915</v>
      </c>
      <c r="BB49" s="161"/>
      <c r="BC49" s="161">
        <f>IF(BC8=0,0,BC48/BC8)</f>
        <v>0.18870358362512424</v>
      </c>
      <c r="BD49" s="161"/>
      <c r="BE49" s="161">
        <f>IF(BE8=0,0,BE48/BE8)</f>
        <v>0.16117443250465055</v>
      </c>
      <c r="BF49" s="161"/>
      <c r="BG49" s="161"/>
      <c r="BH49" s="159"/>
      <c r="BI49" s="161">
        <f>IF(BI8=0,0,BI48/BI8)</f>
        <v>0.1636980627071119</v>
      </c>
      <c r="BJ49" s="161"/>
      <c r="BK49" s="161">
        <f>IF(BK8=0,0,BK48/BK8)</f>
        <v>0.20475254482235133</v>
      </c>
      <c r="BL49" s="161"/>
      <c r="BM49" s="161">
        <f>IF(BM8=0,0,BM48/BM8)</f>
        <v>0.19217690921565522</v>
      </c>
      <c r="BN49" s="161"/>
      <c r="BO49" s="161">
        <f>IF(BO8=0,0,BO48/BO8)</f>
        <v>0.25410931474673665</v>
      </c>
      <c r="BP49" s="161"/>
      <c r="BQ49" s="161">
        <f>IF(BQ8=0,0,BQ48/BQ8)</f>
        <v>0.20465268542199488</v>
      </c>
      <c r="BR49" s="161"/>
      <c r="BS49" s="161"/>
      <c r="BT49" s="159"/>
      <c r="BU49" s="161">
        <f>IF(BU8=0,0,BU48/BU8)</f>
        <v>0.14041327294641878</v>
      </c>
      <c r="BV49" s="161"/>
      <c r="BW49" s="161">
        <f>IF(BW8=0,0,BW48/BW8)</f>
        <v>0.23041031165307446</v>
      </c>
      <c r="BX49" s="161"/>
      <c r="BY49" s="161">
        <f>IF(BY8=0,0,BY48/BY8)</f>
        <v>0.24992712441837386</v>
      </c>
      <c r="BZ49" s="161"/>
      <c r="CA49" s="161">
        <f>IF(CA8=0,0,CA48/CA8)</f>
        <v>0.21807075805758588</v>
      </c>
      <c r="CB49" s="161"/>
      <c r="CC49" s="161">
        <f>IF(CC8=0,0,CC48/CC8)</f>
        <v>0.21520404398698939</v>
      </c>
      <c r="CD49" s="161"/>
      <c r="CE49" s="161"/>
      <c r="CF49" s="161"/>
      <c r="CG49" s="161">
        <f>IF(CG8=0,0,CG48/CG8)</f>
        <v>0.26486839523132022</v>
      </c>
      <c r="CH49" s="161"/>
      <c r="CI49" s="161">
        <f>IF(CI8=0,0,CI48/CI8)</f>
        <v>0.26502622511894353</v>
      </c>
      <c r="CJ49" s="161"/>
      <c r="CK49" s="161">
        <f>IF(CK8=0,0,CK48/CK8)</f>
        <v>0.30309808670867472</v>
      </c>
      <c r="CL49" s="161"/>
      <c r="CM49" s="161">
        <f>IF(CM8=0,0,CM48/CM8)</f>
        <v>0.12522399705052686</v>
      </c>
      <c r="CN49" s="161"/>
      <c r="CO49" s="161">
        <f>IF(CO8=0,0,CO48/CO8)</f>
        <v>0.23701942393445</v>
      </c>
      <c r="CP49" s="161"/>
      <c r="CQ49" s="161"/>
      <c r="CR49" s="162"/>
      <c r="CS49" s="161">
        <f>IF(CS8=0,0,CS48/CS8)</f>
        <v>0.19514460238333833</v>
      </c>
      <c r="CT49" s="161"/>
      <c r="CU49" s="161">
        <f>IF(CU8=0,0,CU48/CU8)</f>
        <v>0.30715504094579166</v>
      </c>
      <c r="CV49" s="161"/>
      <c r="CW49" s="161">
        <f>IF(CW8=0,0,CW48/CW8)</f>
        <v>0.25967486374307652</v>
      </c>
      <c r="CX49" s="161"/>
      <c r="CY49" s="161">
        <v>0.25432307503511092</v>
      </c>
      <c r="CZ49" s="161"/>
      <c r="DA49" s="161">
        <v>0.25622197313401224</v>
      </c>
      <c r="DB49" s="161"/>
      <c r="DC49" s="161"/>
      <c r="DE49" s="161">
        <v>0.19955770891669669</v>
      </c>
      <c r="DF49" s="161"/>
    </row>
    <row r="50" spans="1:110" ht="13.5" thickTop="1">
      <c r="A50" s="68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72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4"/>
      <c r="X50" s="172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72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72"/>
      <c r="AW50" s="153"/>
      <c r="AX50" s="153"/>
      <c r="AY50" s="153"/>
      <c r="AZ50" s="153"/>
      <c r="BB50" s="154"/>
      <c r="BD50" s="154"/>
      <c r="BF50" s="154"/>
      <c r="BG50" s="154"/>
      <c r="BH50" s="172"/>
      <c r="BJ50" s="154"/>
      <c r="BL50" s="154"/>
      <c r="BN50" s="154"/>
      <c r="BP50" s="154"/>
      <c r="BR50" s="154"/>
      <c r="BS50" s="154"/>
      <c r="BT50" s="172"/>
      <c r="BV50" s="154"/>
      <c r="BX50" s="154"/>
      <c r="BZ50" s="154"/>
      <c r="CB50" s="154"/>
      <c r="CD50" s="154"/>
      <c r="CE50" s="154"/>
      <c r="CF50" s="153"/>
      <c r="CH50" s="154"/>
      <c r="CJ50" s="154"/>
      <c r="CL50" s="154"/>
      <c r="CN50" s="154"/>
      <c r="CP50" s="154"/>
      <c r="CQ50" s="154"/>
      <c r="CR50" s="155"/>
      <c r="CT50" s="154"/>
      <c r="CV50" s="154"/>
      <c r="DB50" s="154"/>
      <c r="DC50" s="154"/>
      <c r="DF50" s="154"/>
    </row>
    <row r="51" spans="1:110">
      <c r="C51" s="154"/>
      <c r="E51" s="154"/>
      <c r="G51" s="154"/>
      <c r="I51" s="154"/>
      <c r="K51" s="154"/>
      <c r="L51" s="173"/>
      <c r="N51" s="154"/>
      <c r="P51" s="154"/>
      <c r="R51" s="154"/>
      <c r="T51" s="154"/>
      <c r="V51" s="154"/>
      <c r="W51" s="154"/>
      <c r="X51" s="173"/>
      <c r="Z51" s="154"/>
      <c r="AB51" s="154"/>
      <c r="AD51" s="154"/>
      <c r="AF51" s="154"/>
      <c r="AH51" s="154"/>
      <c r="AI51" s="154"/>
      <c r="AJ51" s="173"/>
      <c r="AL51" s="154"/>
      <c r="AN51" s="154"/>
      <c r="AP51" s="154"/>
      <c r="AR51" s="154"/>
      <c r="AT51" s="154"/>
      <c r="AU51" s="154"/>
      <c r="AV51" s="173"/>
      <c r="AX51" s="154"/>
      <c r="AZ51" s="154"/>
      <c r="BB51" s="154"/>
      <c r="BD51" s="154"/>
      <c r="BF51" s="154"/>
      <c r="BG51" s="154"/>
      <c r="BH51" s="173"/>
      <c r="BJ51" s="154"/>
      <c r="BL51" s="154"/>
      <c r="BN51" s="154"/>
      <c r="BP51" s="154"/>
      <c r="BR51" s="154"/>
      <c r="BS51" s="154"/>
      <c r="BT51" s="173"/>
      <c r="BV51" s="154"/>
      <c r="BX51" s="154"/>
      <c r="BZ51" s="154"/>
      <c r="CB51" s="154"/>
      <c r="CD51" s="154"/>
      <c r="CE51" s="154"/>
      <c r="CF51" s="155"/>
      <c r="CH51" s="154"/>
      <c r="CJ51" s="154"/>
      <c r="CL51" s="154"/>
      <c r="CN51" s="154"/>
      <c r="CP51" s="154"/>
      <c r="CQ51" s="154"/>
      <c r="CR51" s="155"/>
      <c r="CT51" s="154"/>
      <c r="CV51" s="154"/>
      <c r="DB51" s="154"/>
      <c r="DC51" s="154"/>
      <c r="DF51" s="154"/>
    </row>
    <row r="52" spans="1:110">
      <c r="C52" s="154"/>
      <c r="E52" s="154"/>
      <c r="G52" s="154"/>
      <c r="I52" s="154"/>
      <c r="K52" s="154"/>
      <c r="L52" s="173"/>
      <c r="N52" s="154"/>
      <c r="P52" s="154"/>
      <c r="R52" s="154"/>
      <c r="T52" s="154"/>
      <c r="V52" s="154"/>
      <c r="W52" s="154"/>
      <c r="X52" s="173"/>
      <c r="Z52" s="154"/>
      <c r="AB52" s="154"/>
      <c r="AD52" s="154"/>
      <c r="AF52" s="154"/>
      <c r="AH52" s="154"/>
      <c r="AI52" s="154"/>
      <c r="AJ52" s="173"/>
      <c r="AL52" s="154"/>
      <c r="AN52" s="154"/>
      <c r="AP52" s="154"/>
      <c r="AR52" s="154"/>
      <c r="AT52" s="154"/>
      <c r="AU52" s="154"/>
      <c r="AV52" s="173"/>
      <c r="AX52" s="154"/>
      <c r="AZ52" s="154"/>
      <c r="BB52" s="154"/>
      <c r="BD52" s="154"/>
      <c r="BF52" s="154"/>
      <c r="BG52" s="154"/>
      <c r="BH52" s="173"/>
      <c r="BJ52" s="154"/>
      <c r="BL52" s="154"/>
      <c r="BN52" s="154"/>
      <c r="BP52" s="154"/>
      <c r="BR52" s="154"/>
      <c r="BS52" s="154"/>
      <c r="BT52" s="173"/>
      <c r="BV52" s="154"/>
      <c r="BX52" s="154"/>
      <c r="BZ52" s="154"/>
      <c r="CB52" s="154"/>
      <c r="CD52" s="154"/>
      <c r="CE52" s="154"/>
      <c r="CF52" s="155"/>
      <c r="CH52" s="154"/>
      <c r="CJ52" s="154"/>
      <c r="CL52" s="154"/>
      <c r="CN52" s="154"/>
      <c r="CP52" s="154"/>
      <c r="CQ52" s="154"/>
      <c r="CR52" s="155"/>
      <c r="CT52" s="154"/>
      <c r="CV52" s="154"/>
      <c r="DB52" s="154"/>
      <c r="DC52" s="154"/>
      <c r="DF52" s="154"/>
    </row>
    <row r="53" spans="1:110">
      <c r="C53" s="154"/>
      <c r="E53" s="154"/>
      <c r="G53" s="154"/>
      <c r="I53" s="154"/>
      <c r="K53" s="154"/>
      <c r="L53" s="173"/>
      <c r="N53" s="154"/>
      <c r="P53" s="154"/>
      <c r="R53" s="154"/>
      <c r="T53" s="154"/>
      <c r="V53" s="154"/>
      <c r="W53" s="154"/>
      <c r="X53" s="173"/>
      <c r="Z53" s="154"/>
      <c r="AB53" s="154"/>
      <c r="AD53" s="154"/>
      <c r="AF53" s="154"/>
      <c r="AH53" s="154"/>
      <c r="AI53" s="154"/>
      <c r="AJ53" s="173"/>
      <c r="AL53" s="154"/>
      <c r="AN53" s="154"/>
      <c r="AP53" s="154"/>
      <c r="AR53" s="154"/>
      <c r="AT53" s="154"/>
      <c r="AU53" s="154"/>
      <c r="AV53" s="173"/>
      <c r="AX53" s="154"/>
      <c r="AZ53" s="154"/>
      <c r="BB53" s="154"/>
      <c r="BD53" s="154"/>
      <c r="BF53" s="154"/>
      <c r="BG53" s="154"/>
      <c r="BH53" s="173"/>
      <c r="BJ53" s="154"/>
      <c r="BL53" s="154"/>
      <c r="BN53" s="154"/>
      <c r="BP53" s="154"/>
      <c r="BR53" s="154"/>
      <c r="BS53" s="154"/>
      <c r="BT53" s="173"/>
      <c r="BV53" s="154"/>
      <c r="BX53" s="154"/>
      <c r="BZ53" s="154"/>
      <c r="CB53" s="154"/>
      <c r="CD53" s="154"/>
      <c r="CE53" s="154"/>
      <c r="CF53" s="155"/>
      <c r="CH53" s="154"/>
      <c r="CJ53" s="154"/>
      <c r="CL53" s="154"/>
      <c r="CN53" s="154"/>
      <c r="CP53" s="154"/>
      <c r="CQ53" s="154"/>
      <c r="CR53" s="155"/>
      <c r="CT53" s="154"/>
      <c r="CV53" s="154"/>
      <c r="DB53" s="154"/>
      <c r="DC53" s="154"/>
      <c r="DF53" s="154"/>
    </row>
  </sheetData>
  <printOptions horizontalCentered="1"/>
  <pageMargins left="0" right="0" top="0" bottom="0" header="0" footer="0"/>
  <pageSetup scale="15" orientation="landscape" r:id="rId1"/>
  <ignoredErrors>
    <ignoredError sqref="CO18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0D01-5A26-4859-93E4-697062B7384D}">
  <sheetPr>
    <tabColor rgb="FF00B0F0"/>
    <pageSetUpPr fitToPage="1"/>
  </sheetPr>
  <dimension ref="A1:BI185"/>
  <sheetViews>
    <sheetView showGridLines="0" zoomScale="85" zoomScaleNormal="85" workbookViewId="0">
      <pane xSplit="1" ySplit="6" topLeftCell="AT7" activePane="bottomRight" state="frozenSplit"/>
      <selection activeCell="BR21" sqref="BR21"/>
      <selection pane="topRight" activeCell="BR21" sqref="BR21"/>
      <selection pane="bottomLeft" activeCell="BR21" sqref="BR21"/>
      <selection pane="bottomRight" activeCell="BI8" sqref="BI8"/>
    </sheetView>
  </sheetViews>
  <sheetFormatPr defaultColWidth="9.1796875" defaultRowHeight="12.5"/>
  <cols>
    <col min="1" max="1" width="53.1796875" style="53" customWidth="1"/>
    <col min="2" max="6" width="10" style="53" customWidth="1"/>
    <col min="7" max="7" width="3.54296875" style="115" customWidth="1"/>
    <col min="8" max="12" width="10" style="53" customWidth="1"/>
    <col min="13" max="13" width="3.54296875" style="115" customWidth="1"/>
    <col min="14" max="18" width="10" style="53" customWidth="1"/>
    <col min="19" max="19" width="3.54296875" style="115" customWidth="1"/>
    <col min="20" max="24" width="10" style="53" customWidth="1"/>
    <col min="25" max="25" width="3.54296875" style="115" customWidth="1"/>
    <col min="26" max="26" width="10" style="53" customWidth="1" collapsed="1"/>
    <col min="27" max="30" width="10" style="53" customWidth="1"/>
    <col min="31" max="31" width="3.54296875" style="115" customWidth="1"/>
    <col min="32" max="36" width="10" style="53" customWidth="1"/>
    <col min="37" max="37" width="3.54296875" style="115" customWidth="1"/>
    <col min="38" max="42" width="10" style="53" customWidth="1"/>
    <col min="43" max="43" width="3.54296875" style="53" customWidth="1"/>
    <col min="44" max="47" width="10" style="53" customWidth="1"/>
    <col min="48" max="48" width="10.26953125" style="53" customWidth="1"/>
    <col min="49" max="49" width="3.54296875" style="53" customWidth="1"/>
    <col min="50" max="53" width="10" style="53" customWidth="1"/>
    <col min="54" max="54" width="10.26953125" style="53" customWidth="1"/>
    <col min="55" max="55" width="3.54296875" style="53" customWidth="1"/>
    <col min="56" max="56" width="10" style="53" customWidth="1"/>
    <col min="57" max="60" width="10" style="53" hidden="1" customWidth="1"/>
    <col min="61" max="61" width="13.26953125" style="53" bestFit="1" customWidth="1" collapsed="1"/>
    <col min="62" max="16384" width="9.1796875" style="53"/>
  </cols>
  <sheetData>
    <row r="1" spans="1:60" ht="15" customHeight="1">
      <c r="A1" s="70"/>
      <c r="B1" s="71"/>
      <c r="C1" s="52"/>
      <c r="D1" s="52"/>
      <c r="E1" s="52"/>
      <c r="F1" s="52"/>
      <c r="G1" s="114"/>
      <c r="H1" s="52"/>
      <c r="I1" s="52"/>
      <c r="J1" s="52"/>
      <c r="K1" s="52"/>
      <c r="L1" s="52"/>
      <c r="M1" s="114"/>
      <c r="N1" s="52"/>
      <c r="O1" s="52"/>
      <c r="P1" s="52"/>
      <c r="Q1" s="52"/>
      <c r="R1" s="52"/>
      <c r="S1" s="114"/>
      <c r="T1" s="52"/>
      <c r="U1" s="52"/>
      <c r="V1" s="52"/>
      <c r="W1" s="52"/>
      <c r="X1" s="52"/>
      <c r="Y1" s="114"/>
      <c r="Z1" s="52"/>
      <c r="AA1" s="52"/>
      <c r="AB1" s="52"/>
      <c r="AC1" s="52"/>
      <c r="AD1" s="52"/>
      <c r="AE1" s="114"/>
      <c r="AF1" s="52"/>
      <c r="AG1" s="52"/>
      <c r="AH1" s="52"/>
      <c r="AI1" s="52"/>
      <c r="AJ1" s="52"/>
      <c r="AK1" s="114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</row>
    <row r="2" spans="1:60">
      <c r="O2" s="54"/>
      <c r="P2" s="54"/>
      <c r="Q2" s="54"/>
      <c r="R2" s="54"/>
      <c r="T2" s="54"/>
      <c r="U2" s="54"/>
      <c r="V2" s="54"/>
      <c r="W2" s="54"/>
      <c r="X2" s="54"/>
      <c r="Z2" s="54"/>
      <c r="AA2" s="54"/>
      <c r="AB2" s="54"/>
      <c r="AC2" s="54"/>
      <c r="AD2" s="54"/>
      <c r="AF2" s="54"/>
      <c r="AG2" s="54"/>
      <c r="AH2" s="54"/>
      <c r="AI2" s="54"/>
      <c r="AJ2" s="54"/>
      <c r="AL2" s="54"/>
      <c r="AM2" s="54"/>
      <c r="AN2" s="54"/>
      <c r="AO2" s="54"/>
      <c r="AP2" s="54"/>
      <c r="AR2" s="54"/>
      <c r="AS2" s="54"/>
      <c r="AT2" s="54"/>
      <c r="AU2" s="54"/>
      <c r="AV2" s="54"/>
      <c r="AX2" s="54"/>
      <c r="AY2" s="54"/>
      <c r="AZ2" s="54"/>
      <c r="BA2" s="54"/>
      <c r="BB2" s="54"/>
      <c r="BD2" s="54"/>
      <c r="BE2" s="54"/>
      <c r="BF2" s="54"/>
      <c r="BG2" s="54"/>
      <c r="BH2" s="54"/>
    </row>
    <row r="3" spans="1:60" ht="12" customHeight="1">
      <c r="A3" s="66"/>
      <c r="I3" s="56"/>
      <c r="J3" s="56"/>
      <c r="K3" s="56"/>
      <c r="L3" s="56"/>
      <c r="N3" s="56"/>
      <c r="O3" s="56"/>
      <c r="P3" s="56"/>
      <c r="Q3" s="56"/>
      <c r="R3" s="56"/>
      <c r="T3" s="56"/>
      <c r="U3" s="56"/>
      <c r="V3" s="56"/>
      <c r="W3" s="56"/>
      <c r="X3" s="56"/>
      <c r="Z3" s="56"/>
      <c r="AA3" s="56"/>
      <c r="AB3" s="56"/>
      <c r="AC3" s="56"/>
      <c r="AD3" s="56"/>
      <c r="AF3" s="56"/>
      <c r="AG3" s="56"/>
      <c r="AH3" s="56"/>
      <c r="AI3" s="56"/>
      <c r="AJ3" s="56"/>
      <c r="AL3" s="56"/>
      <c r="AM3" s="56"/>
      <c r="AN3" s="56"/>
      <c r="AO3" s="56"/>
      <c r="AP3" s="56"/>
      <c r="AR3" s="56"/>
      <c r="AS3" s="56"/>
      <c r="AT3" s="56"/>
      <c r="AU3" s="56"/>
      <c r="AV3" s="56"/>
      <c r="AX3" s="56"/>
      <c r="AY3" s="56"/>
      <c r="AZ3" s="56"/>
      <c r="BA3" s="56"/>
      <c r="BB3" s="56"/>
      <c r="BD3" s="56"/>
      <c r="BE3" s="56"/>
      <c r="BF3" s="56"/>
      <c r="BG3" s="56"/>
      <c r="BH3" s="56"/>
    </row>
    <row r="4" spans="1:60" ht="12" customHeight="1">
      <c r="A4" s="66"/>
      <c r="I4" s="56"/>
      <c r="J4" s="56"/>
      <c r="K4" s="56"/>
      <c r="L4" s="56"/>
      <c r="N4" s="56"/>
      <c r="O4" s="56"/>
      <c r="P4" s="56"/>
      <c r="Q4" s="56"/>
      <c r="R4" s="56"/>
      <c r="T4" s="56"/>
      <c r="U4" s="56"/>
      <c r="V4" s="56"/>
      <c r="W4" s="56"/>
      <c r="X4" s="56"/>
      <c r="Z4" s="56"/>
      <c r="AA4" s="56"/>
      <c r="AB4" s="56"/>
      <c r="AC4" s="56"/>
      <c r="AD4" s="56"/>
      <c r="AF4" s="56"/>
      <c r="AG4" s="56"/>
      <c r="AH4" s="56"/>
      <c r="AI4" s="56"/>
      <c r="AJ4" s="56"/>
      <c r="AL4" s="56"/>
      <c r="AM4" s="56"/>
      <c r="AN4" s="56"/>
      <c r="AO4" s="56"/>
      <c r="AP4" s="56"/>
      <c r="AR4" s="56"/>
      <c r="AS4" s="56"/>
      <c r="AT4" s="56"/>
      <c r="AU4" s="56"/>
      <c r="AV4" s="56"/>
      <c r="AX4" s="56"/>
      <c r="AY4" s="56"/>
      <c r="AZ4" s="56"/>
      <c r="BA4" s="56"/>
      <c r="BB4" s="56"/>
      <c r="BD4" s="56"/>
      <c r="BE4" s="56"/>
      <c r="BF4" s="56"/>
      <c r="BG4" s="56"/>
      <c r="BH4" s="56"/>
    </row>
    <row r="5" spans="1:60" ht="12" customHeight="1">
      <c r="A5" s="66"/>
      <c r="I5" s="56"/>
      <c r="J5" s="56"/>
      <c r="K5" s="56"/>
      <c r="L5" s="56"/>
      <c r="N5" s="56"/>
      <c r="O5" s="56"/>
      <c r="P5" s="56"/>
      <c r="Q5" s="56"/>
      <c r="R5" s="56"/>
      <c r="T5" s="56"/>
      <c r="U5" s="56"/>
      <c r="V5" s="56"/>
      <c r="W5" s="56"/>
      <c r="X5" s="56"/>
      <c r="Z5" s="56"/>
      <c r="AA5" s="56"/>
      <c r="AB5" s="56"/>
      <c r="AC5" s="56"/>
      <c r="AD5" s="56"/>
      <c r="AF5" s="56"/>
      <c r="AG5" s="56"/>
      <c r="AH5" s="56"/>
      <c r="AI5" s="56"/>
      <c r="AJ5" s="56"/>
      <c r="AL5" s="56"/>
      <c r="AM5" s="56"/>
      <c r="AN5" s="56"/>
      <c r="AO5" s="56"/>
      <c r="AP5" s="56"/>
      <c r="AR5" s="56"/>
      <c r="AS5" s="56"/>
      <c r="AT5" s="56"/>
      <c r="AU5" s="56"/>
      <c r="AV5" s="56"/>
      <c r="AX5" s="56"/>
      <c r="AY5" s="56"/>
      <c r="AZ5" s="56"/>
      <c r="BA5" s="56"/>
      <c r="BB5" s="56"/>
      <c r="BD5" s="56"/>
      <c r="BE5" s="56"/>
      <c r="BF5" s="56"/>
      <c r="BG5" s="56"/>
      <c r="BH5" s="56"/>
    </row>
    <row r="6" spans="1:60" s="73" customFormat="1" ht="13">
      <c r="A6" s="122" t="s">
        <v>123</v>
      </c>
      <c r="B6" s="57" t="s">
        <v>7</v>
      </c>
      <c r="C6" s="57" t="s">
        <v>8</v>
      </c>
      <c r="D6" s="57" t="s">
        <v>9</v>
      </c>
      <c r="E6" s="57" t="s">
        <v>10</v>
      </c>
      <c r="F6" s="72">
        <v>2014</v>
      </c>
      <c r="G6" s="116"/>
      <c r="H6" s="57" t="s">
        <v>11</v>
      </c>
      <c r="I6" s="57" t="s">
        <v>12</v>
      </c>
      <c r="J6" s="57" t="s">
        <v>13</v>
      </c>
      <c r="K6" s="57" t="s">
        <v>14</v>
      </c>
      <c r="L6" s="72">
        <v>2015</v>
      </c>
      <c r="M6" s="116"/>
      <c r="N6" s="57" t="s">
        <v>15</v>
      </c>
      <c r="O6" s="57" t="s">
        <v>16</v>
      </c>
      <c r="P6" s="57" t="s">
        <v>17</v>
      </c>
      <c r="Q6" s="57" t="s">
        <v>18</v>
      </c>
      <c r="R6" s="72">
        <v>2016</v>
      </c>
      <c r="S6" s="116"/>
      <c r="T6" s="57" t="s">
        <v>19</v>
      </c>
      <c r="U6" s="57" t="s">
        <v>20</v>
      </c>
      <c r="V6" s="57" t="s">
        <v>21</v>
      </c>
      <c r="W6" s="57" t="s">
        <v>22</v>
      </c>
      <c r="X6" s="72">
        <v>2017</v>
      </c>
      <c r="Y6" s="116"/>
      <c r="Z6" s="57" t="s">
        <v>23</v>
      </c>
      <c r="AA6" s="57" t="s">
        <v>24</v>
      </c>
      <c r="AB6" s="57" t="s">
        <v>40</v>
      </c>
      <c r="AC6" s="57" t="s">
        <v>41</v>
      </c>
      <c r="AD6" s="72">
        <v>2018</v>
      </c>
      <c r="AE6" s="116"/>
      <c r="AF6" s="57" t="s">
        <v>42</v>
      </c>
      <c r="AG6" s="57" t="s">
        <v>43</v>
      </c>
      <c r="AH6" s="57" t="s">
        <v>44</v>
      </c>
      <c r="AI6" s="57" t="s">
        <v>45</v>
      </c>
      <c r="AJ6" s="72">
        <v>2019</v>
      </c>
      <c r="AK6" s="116"/>
      <c r="AL6" s="57" t="s">
        <v>154</v>
      </c>
      <c r="AM6" s="57" t="s">
        <v>155</v>
      </c>
      <c r="AN6" s="57" t="s">
        <v>156</v>
      </c>
      <c r="AO6" s="57" t="s">
        <v>157</v>
      </c>
      <c r="AP6" s="72">
        <v>2020</v>
      </c>
      <c r="AQ6" s="58"/>
      <c r="AR6" s="57" t="s">
        <v>50</v>
      </c>
      <c r="AS6" s="57" t="s">
        <v>140</v>
      </c>
      <c r="AT6" s="57" t="s">
        <v>141</v>
      </c>
      <c r="AU6" s="57" t="s">
        <v>142</v>
      </c>
      <c r="AV6" s="72">
        <v>2021</v>
      </c>
      <c r="AW6" s="58"/>
      <c r="AX6" s="57" t="s">
        <v>143</v>
      </c>
      <c r="AY6" s="57" t="s">
        <v>144</v>
      </c>
      <c r="AZ6" s="57" t="s">
        <v>145</v>
      </c>
      <c r="BA6" s="57" t="s">
        <v>146</v>
      </c>
      <c r="BB6" s="72">
        <v>2022</v>
      </c>
      <c r="BC6" s="58"/>
      <c r="BD6" s="57" t="s">
        <v>147</v>
      </c>
      <c r="BE6" s="57" t="s">
        <v>148</v>
      </c>
      <c r="BF6" s="57" t="s">
        <v>149</v>
      </c>
      <c r="BG6" s="57" t="s">
        <v>150</v>
      </c>
      <c r="BH6" s="72">
        <v>2023</v>
      </c>
    </row>
    <row r="7" spans="1:60" ht="15" customHeight="1">
      <c r="A7" s="121" t="s">
        <v>124</v>
      </c>
      <c r="B7" s="123">
        <v>14191</v>
      </c>
      <c r="C7" s="123">
        <f>B25</f>
        <v>8439</v>
      </c>
      <c r="D7" s="123">
        <f>C25</f>
        <v>2918</v>
      </c>
      <c r="E7" s="123">
        <f>D25</f>
        <v>-1029</v>
      </c>
      <c r="F7" s="123">
        <f>B7</f>
        <v>14191</v>
      </c>
      <c r="G7" s="117"/>
      <c r="H7" s="123">
        <f>F25</f>
        <v>12277</v>
      </c>
      <c r="I7" s="123">
        <f>H25</f>
        <v>10559</v>
      </c>
      <c r="J7" s="123">
        <f>I25</f>
        <v>5128</v>
      </c>
      <c r="K7" s="123">
        <f>J25</f>
        <v>1711</v>
      </c>
      <c r="L7" s="123">
        <f>H7</f>
        <v>12277</v>
      </c>
      <c r="M7" s="117"/>
      <c r="N7" s="123">
        <v>10044</v>
      </c>
      <c r="O7" s="123">
        <v>8569</v>
      </c>
      <c r="P7" s="123">
        <v>7375</v>
      </c>
      <c r="Q7" s="123">
        <v>9960</v>
      </c>
      <c r="R7" s="123">
        <v>10044</v>
      </c>
      <c r="S7" s="117"/>
      <c r="T7" s="123">
        <v>10199</v>
      </c>
      <c r="U7" s="123">
        <v>8512</v>
      </c>
      <c r="V7" s="123">
        <v>14097</v>
      </c>
      <c r="W7" s="123">
        <v>10372</v>
      </c>
      <c r="X7" s="123">
        <v>10199</v>
      </c>
      <c r="Y7" s="117"/>
      <c r="Z7" s="123">
        <v>13175</v>
      </c>
      <c r="AA7" s="123">
        <v>24514</v>
      </c>
      <c r="AB7" s="123">
        <v>178897</v>
      </c>
      <c r="AC7" s="123">
        <v>143831</v>
      </c>
      <c r="AD7" s="123">
        <v>13175</v>
      </c>
      <c r="AE7" s="117"/>
      <c r="AF7" s="123">
        <v>112944.5</v>
      </c>
      <c r="AG7" s="123">
        <v>114183.5</v>
      </c>
      <c r="AH7" s="123">
        <v>70836.5</v>
      </c>
      <c r="AI7" s="123">
        <v>153243.58092560404</v>
      </c>
      <c r="AJ7" s="123">
        <f>AF7</f>
        <v>112944.5</v>
      </c>
      <c r="AK7" s="117"/>
      <c r="AL7" s="123">
        <v>159064.5</v>
      </c>
      <c r="AM7" s="123">
        <f>AL25</f>
        <v>130118.5</v>
      </c>
      <c r="AN7" s="123">
        <v>287672.5</v>
      </c>
      <c r="AO7" s="123">
        <v>242225.50553662301</v>
      </c>
      <c r="AP7" s="123">
        <f>AL7</f>
        <v>159064.5</v>
      </c>
      <c r="AQ7" s="76"/>
      <c r="AR7" s="123">
        <f>AP25</f>
        <v>214349</v>
      </c>
      <c r="AS7" s="194">
        <f>AR25</f>
        <v>240247</v>
      </c>
      <c r="AT7" s="194">
        <f>AS25</f>
        <v>239035</v>
      </c>
      <c r="AU7" s="194">
        <f>AT25</f>
        <v>244206</v>
      </c>
      <c r="AV7" s="123">
        <f>AR7</f>
        <v>214349</v>
      </c>
      <c r="AW7" s="76"/>
      <c r="AX7" s="194">
        <v>922822</v>
      </c>
      <c r="AY7" s="194">
        <v>819309</v>
      </c>
      <c r="AZ7" s="194">
        <v>798948</v>
      </c>
      <c r="BA7" s="194">
        <v>763533</v>
      </c>
      <c r="BB7" s="123">
        <v>922822</v>
      </c>
      <c r="BC7" s="76"/>
      <c r="BD7" s="194">
        <v>643647</v>
      </c>
      <c r="BE7" s="75"/>
      <c r="BF7" s="75"/>
      <c r="BG7" s="75"/>
      <c r="BH7" s="75"/>
    </row>
    <row r="8" spans="1:60" ht="15" customHeight="1">
      <c r="A8" s="74"/>
      <c r="B8" s="124"/>
      <c r="C8" s="124"/>
      <c r="D8" s="124"/>
      <c r="E8" s="124"/>
      <c r="F8" s="124"/>
      <c r="G8" s="117"/>
      <c r="H8" s="124"/>
      <c r="I8" s="124"/>
      <c r="J8" s="124"/>
      <c r="K8" s="124"/>
      <c r="L8" s="124"/>
      <c r="M8" s="117"/>
      <c r="N8" s="124"/>
      <c r="O8" s="124"/>
      <c r="P8" s="124"/>
      <c r="Q8" s="124"/>
      <c r="R8" s="124"/>
      <c r="S8" s="117"/>
      <c r="T8" s="124"/>
      <c r="U8" s="124"/>
      <c r="V8" s="124"/>
      <c r="W8" s="124"/>
      <c r="X8" s="124"/>
      <c r="Y8" s="117"/>
      <c r="Z8" s="124"/>
      <c r="AA8" s="124"/>
      <c r="AB8" s="124"/>
      <c r="AC8" s="124"/>
      <c r="AD8" s="124"/>
      <c r="AE8" s="117"/>
      <c r="AF8" s="124"/>
      <c r="AG8" s="124"/>
      <c r="AH8" s="124"/>
      <c r="AI8" s="124"/>
      <c r="AJ8" s="124"/>
      <c r="AK8" s="117"/>
      <c r="AL8" s="124"/>
      <c r="AM8" s="124"/>
      <c r="AN8" s="124"/>
      <c r="AO8" s="124"/>
      <c r="AP8" s="124"/>
      <c r="AQ8" s="76"/>
      <c r="AR8" s="124"/>
      <c r="AS8" s="75"/>
      <c r="AT8" s="75"/>
      <c r="AU8" s="75"/>
      <c r="AV8" s="124"/>
      <c r="AW8" s="76"/>
      <c r="AX8" s="75"/>
      <c r="AY8" s="75"/>
      <c r="AZ8" s="75"/>
      <c r="BA8" s="75"/>
      <c r="BB8" s="124"/>
      <c r="BC8" s="76"/>
      <c r="BD8" s="75"/>
      <c r="BE8" s="75"/>
      <c r="BF8" s="75"/>
      <c r="BG8" s="75"/>
      <c r="BH8" s="75"/>
    </row>
    <row r="9" spans="1:60" ht="13">
      <c r="A9" s="113" t="s">
        <v>125</v>
      </c>
      <c r="B9" s="125">
        <f>SUM(B10:B12)</f>
        <v>12324</v>
      </c>
      <c r="C9" s="125">
        <f>SUM(C10:C12)</f>
        <v>4758</v>
      </c>
      <c r="D9" s="125">
        <f>SUM(D10:D12)</f>
        <v>-21840</v>
      </c>
      <c r="E9" s="125">
        <f>SUM(E10:E12)</f>
        <v>22773</v>
      </c>
      <c r="F9" s="125">
        <f>SUM(F10:F12)</f>
        <v>18015</v>
      </c>
      <c r="G9" s="118"/>
      <c r="H9" s="125">
        <f>SUM(H10:H12)</f>
        <v>-2021</v>
      </c>
      <c r="I9" s="125">
        <f>SUM(I10:I12)</f>
        <v>6499</v>
      </c>
      <c r="J9" s="125">
        <f>SUM(J10:J12)</f>
        <v>7539</v>
      </c>
      <c r="K9" s="125">
        <f>SUM(K10:K12)</f>
        <v>25769</v>
      </c>
      <c r="L9" s="125">
        <f>SUM(L10:L12)</f>
        <v>37786</v>
      </c>
      <c r="M9" s="118"/>
      <c r="N9" s="125">
        <f>SUM(N10:N12)</f>
        <v>11694</v>
      </c>
      <c r="O9" s="125">
        <f>SUM(O10:O12)</f>
        <v>5905</v>
      </c>
      <c r="P9" s="125">
        <f>SUM(P10:P12)</f>
        <v>12718</v>
      </c>
      <c r="Q9" s="125">
        <f>SUM(Q10:Q12)</f>
        <v>15362</v>
      </c>
      <c r="R9" s="125">
        <f>SUM(R10:R12)</f>
        <v>45679</v>
      </c>
      <c r="S9" s="118"/>
      <c r="T9" s="125">
        <f>SUM(T10:T12)</f>
        <v>10276</v>
      </c>
      <c r="U9" s="125">
        <f>SUM(U10:U12)</f>
        <v>53645</v>
      </c>
      <c r="V9" s="125">
        <f>SUM(V10:V12)</f>
        <v>70505</v>
      </c>
      <c r="W9" s="125">
        <f>SUM(W10:W12)</f>
        <v>-7794</v>
      </c>
      <c r="X9" s="125">
        <f>SUM(X10:X12)</f>
        <v>126632</v>
      </c>
      <c r="Y9" s="118"/>
      <c r="Z9" s="125">
        <f>SUM(Z10:Z12)</f>
        <v>20582</v>
      </c>
      <c r="AA9" s="125">
        <f>SUM(AA10:AA12)</f>
        <v>6646</v>
      </c>
      <c r="AB9" s="125">
        <f>SUM(AB10:AB12)</f>
        <v>48056</v>
      </c>
      <c r="AC9" s="125">
        <f>SUM(AC10:AC12)</f>
        <v>7248</v>
      </c>
      <c r="AD9" s="125">
        <f>SUM(AD10:AD12)</f>
        <v>82532</v>
      </c>
      <c r="AE9" s="118"/>
      <c r="AF9" s="125">
        <f>SUM(AF10:AF12)</f>
        <v>14910</v>
      </c>
      <c r="AG9" s="125">
        <f>SUM(AG10:AG12)</f>
        <v>11531</v>
      </c>
      <c r="AH9" s="125">
        <f>SUM(AH10:AH12)</f>
        <v>97605.526148194054</v>
      </c>
      <c r="AI9" s="125">
        <f>SUM(AI10:AI12)</f>
        <v>99545.473851805946</v>
      </c>
      <c r="AJ9" s="125">
        <f>SUM(AJ10:AJ12)</f>
        <v>223592</v>
      </c>
      <c r="AK9" s="118"/>
      <c r="AL9" s="125">
        <f>SUM(AL10:AL12)</f>
        <v>11502</v>
      </c>
      <c r="AM9" s="125">
        <f>SUM(AM10:AM12)</f>
        <v>39093</v>
      </c>
      <c r="AN9" s="125">
        <f>SUM(AN10:AN12)</f>
        <v>35583.719981813425</v>
      </c>
      <c r="AO9" s="125">
        <f>SUM(AO10:AO12)</f>
        <v>-86178.719981813425</v>
      </c>
      <c r="AP9" s="125">
        <f>SUM(AP10:AP12)</f>
        <v>405704.07658048382</v>
      </c>
      <c r="AQ9" s="77"/>
      <c r="AR9" s="125">
        <v>0</v>
      </c>
      <c r="AS9" s="125">
        <v>0</v>
      </c>
      <c r="AT9" s="125">
        <v>66859</v>
      </c>
      <c r="AU9" s="125">
        <v>141592</v>
      </c>
      <c r="AV9" s="125">
        <v>188245</v>
      </c>
      <c r="AW9" s="77"/>
      <c r="AX9" s="125">
        <v>-5456</v>
      </c>
      <c r="AY9" s="125">
        <v>123145</v>
      </c>
      <c r="AZ9" s="125">
        <f>SUM(AZ10:AZ12)</f>
        <v>95986</v>
      </c>
      <c r="BA9" s="125">
        <v>29901</v>
      </c>
      <c r="BB9" s="125">
        <v>243576</v>
      </c>
      <c r="BC9" s="77"/>
      <c r="BD9" s="125">
        <v>45524</v>
      </c>
      <c r="BE9" s="75">
        <f>SUM(BE10:BE12)</f>
        <v>0</v>
      </c>
      <c r="BF9" s="75">
        <f>SUM(BF10:BF12)</f>
        <v>0</v>
      </c>
      <c r="BG9" s="75">
        <f>SUM(BG10:BG12)</f>
        <v>0</v>
      </c>
      <c r="BH9" s="75">
        <f>SUM(BH10:BH12)</f>
        <v>0</v>
      </c>
    </row>
    <row r="10" spans="1:60">
      <c r="A10" s="78" t="s">
        <v>126</v>
      </c>
      <c r="B10" s="126">
        <v>2153</v>
      </c>
      <c r="C10" s="126">
        <v>12703</v>
      </c>
      <c r="D10" s="126">
        <v>260</v>
      </c>
      <c r="E10" s="126">
        <v>25894</v>
      </c>
      <c r="F10" s="126">
        <f>SUM(B10:E10)</f>
        <v>41010</v>
      </c>
      <c r="G10" s="118"/>
      <c r="H10" s="126">
        <v>11182</v>
      </c>
      <c r="I10" s="126">
        <v>324</v>
      </c>
      <c r="J10" s="126">
        <v>6849</v>
      </c>
      <c r="K10" s="126">
        <v>48354</v>
      </c>
      <c r="L10" s="126">
        <f>SUM(H10:K10)</f>
        <v>66709</v>
      </c>
      <c r="M10" s="118"/>
      <c r="N10" s="126">
        <v>15356</v>
      </c>
      <c r="O10" s="126">
        <v>20277</v>
      </c>
      <c r="P10" s="126">
        <v>11814</v>
      </c>
      <c r="Q10" s="126">
        <v>20487</v>
      </c>
      <c r="R10" s="126">
        <v>67934</v>
      </c>
      <c r="S10" s="118"/>
      <c r="T10" s="126">
        <v>26894</v>
      </c>
      <c r="U10" s="126">
        <v>78542</v>
      </c>
      <c r="V10" s="126">
        <v>45487</v>
      </c>
      <c r="W10" s="126">
        <v>20274</v>
      </c>
      <c r="X10" s="126">
        <v>171197</v>
      </c>
      <c r="Y10" s="118"/>
      <c r="Z10" s="126">
        <v>38558</v>
      </c>
      <c r="AA10" s="126">
        <v>30987</v>
      </c>
      <c r="AB10" s="126">
        <v>71113</v>
      </c>
      <c r="AC10" s="126">
        <v>69571</v>
      </c>
      <c r="AD10" s="126">
        <v>210229</v>
      </c>
      <c r="AE10" s="118"/>
      <c r="AF10" s="126">
        <v>54123</v>
      </c>
      <c r="AG10" s="126">
        <v>96840</v>
      </c>
      <c r="AH10" s="126">
        <v>94471.637158313868</v>
      </c>
      <c r="AI10" s="126">
        <v>87711.362841686132</v>
      </c>
      <c r="AJ10" s="195">
        <v>333146</v>
      </c>
      <c r="AK10" s="118"/>
      <c r="AL10" s="126">
        <v>69541</v>
      </c>
      <c r="AM10" s="126">
        <v>96554</v>
      </c>
      <c r="AN10" s="126">
        <v>118160.51239889572</v>
      </c>
      <c r="AO10" s="126">
        <v>-284255.51239889575</v>
      </c>
      <c r="AP10" s="195">
        <v>405704.07658048382</v>
      </c>
      <c r="AQ10" s="77"/>
      <c r="AR10" s="126">
        <f>AR9-AR11-AR12</f>
        <v>130080.592</v>
      </c>
      <c r="AS10" s="126">
        <f>AS9-AS11-AS12</f>
        <v>0</v>
      </c>
      <c r="AT10" s="126">
        <f>AT9-AT11-AT12</f>
        <v>130690</v>
      </c>
      <c r="AU10" s="126">
        <f>AU9-AU11-AU12</f>
        <v>112849</v>
      </c>
      <c r="AV10" s="126">
        <f>AV9-AV11-AV12</f>
        <v>520346</v>
      </c>
      <c r="AW10" s="77"/>
      <c r="AX10" s="126">
        <v>104470</v>
      </c>
      <c r="AY10" s="126">
        <v>160264</v>
      </c>
      <c r="AZ10" s="126">
        <v>152761</v>
      </c>
      <c r="BA10" s="126">
        <v>137711</v>
      </c>
      <c r="BB10" s="126">
        <v>555206</v>
      </c>
      <c r="BC10" s="77"/>
      <c r="BD10" s="126">
        <v>76258</v>
      </c>
      <c r="BE10" s="79">
        <v>0</v>
      </c>
      <c r="BF10" s="79">
        <v>0</v>
      </c>
      <c r="BG10" s="79">
        <v>0</v>
      </c>
      <c r="BH10" s="79">
        <v>0</v>
      </c>
    </row>
    <row r="11" spans="1:60">
      <c r="A11" s="78" t="s">
        <v>128</v>
      </c>
      <c r="B11" s="126">
        <v>10171</v>
      </c>
      <c r="C11" s="126">
        <v>-1760</v>
      </c>
      <c r="D11" s="126">
        <v>-21719</v>
      </c>
      <c r="E11" s="126">
        <v>-3121</v>
      </c>
      <c r="F11" s="126">
        <f>SUM(B11:E11)</f>
        <v>-16429</v>
      </c>
      <c r="G11" s="118"/>
      <c r="H11" s="126">
        <v>-13203</v>
      </c>
      <c r="I11" s="126">
        <v>6175</v>
      </c>
      <c r="J11" s="126">
        <v>690</v>
      </c>
      <c r="K11" s="126">
        <v>-22585</v>
      </c>
      <c r="L11" s="126">
        <f>SUM(H11:K11)</f>
        <v>-28923</v>
      </c>
      <c r="M11" s="118"/>
      <c r="N11" s="126">
        <v>-3662</v>
      </c>
      <c r="O11" s="126">
        <v>-5242</v>
      </c>
      <c r="P11" s="126">
        <v>15</v>
      </c>
      <c r="Q11" s="126">
        <v>7443</v>
      </c>
      <c r="R11" s="126">
        <v>-1446</v>
      </c>
      <c r="S11" s="118"/>
      <c r="T11" s="126">
        <v>-16618</v>
      </c>
      <c r="U11" s="126">
        <v>-9918</v>
      </c>
      <c r="V11" s="126">
        <v>34295</v>
      </c>
      <c r="W11" s="126">
        <v>-18214</v>
      </c>
      <c r="X11" s="126">
        <v>-10455</v>
      </c>
      <c r="Y11" s="118"/>
      <c r="Z11" s="126">
        <v>-14116</v>
      </c>
      <c r="AA11" s="126">
        <v>-14146</v>
      </c>
      <c r="AB11" s="126">
        <v>-19027</v>
      </c>
      <c r="AC11" s="126">
        <v>-45292</v>
      </c>
      <c r="AD11" s="126">
        <v>-92581</v>
      </c>
      <c r="AE11" s="118"/>
      <c r="AF11" s="126">
        <v>-23555</v>
      </c>
      <c r="AG11" s="126">
        <v>-71922</v>
      </c>
      <c r="AH11" s="126">
        <v>28858.888989880186</v>
      </c>
      <c r="AI11" s="126">
        <v>29378.11101011981</v>
      </c>
      <c r="AJ11" s="126">
        <v>-37240</v>
      </c>
      <c r="AK11" s="118"/>
      <c r="AL11" s="126">
        <v>-37037</v>
      </c>
      <c r="AM11" s="126">
        <v>-50586</v>
      </c>
      <c r="AN11" s="126">
        <v>-59125.521997082302</v>
      </c>
      <c r="AO11" s="126">
        <v>146748.52199708234</v>
      </c>
      <c r="AP11" s="126">
        <v>0</v>
      </c>
      <c r="AQ11" s="77"/>
      <c r="AR11" s="126">
        <v>-93852.592000000004</v>
      </c>
      <c r="AS11" s="126">
        <v>0</v>
      </c>
      <c r="AT11" s="126">
        <v>553</v>
      </c>
      <c r="AU11" s="195">
        <v>32066</v>
      </c>
      <c r="AV11" s="126">
        <v>-197150</v>
      </c>
      <c r="AW11" s="77"/>
      <c r="AX11" s="195">
        <v>-89935</v>
      </c>
      <c r="AY11" s="195">
        <v>-22633</v>
      </c>
      <c r="AZ11" s="195">
        <v>-36656</v>
      </c>
      <c r="BA11" s="195">
        <v>-87841</v>
      </c>
      <c r="BB11" s="126">
        <v>-237065</v>
      </c>
      <c r="BC11" s="77"/>
      <c r="BD11" s="195">
        <v>-12628</v>
      </c>
      <c r="BE11" s="79">
        <v>0</v>
      </c>
      <c r="BF11" s="79">
        <v>0</v>
      </c>
      <c r="BG11" s="79">
        <v>0</v>
      </c>
      <c r="BH11" s="79">
        <v>0</v>
      </c>
    </row>
    <row r="12" spans="1:60">
      <c r="A12" s="80" t="s">
        <v>127</v>
      </c>
      <c r="B12" s="126">
        <v>0</v>
      </c>
      <c r="C12" s="126">
        <v>-6185</v>
      </c>
      <c r="D12" s="126">
        <v>-381</v>
      </c>
      <c r="E12" s="126">
        <v>0</v>
      </c>
      <c r="F12" s="126">
        <f>SUM(B12:E12)</f>
        <v>-6566</v>
      </c>
      <c r="G12" s="118"/>
      <c r="H12" s="126">
        <v>0</v>
      </c>
      <c r="I12" s="126">
        <v>0</v>
      </c>
      <c r="J12" s="126">
        <v>0</v>
      </c>
      <c r="K12" s="126">
        <v>0</v>
      </c>
      <c r="L12" s="126">
        <f>SUM(H12:K12)</f>
        <v>0</v>
      </c>
      <c r="M12" s="118"/>
      <c r="N12" s="126">
        <v>0</v>
      </c>
      <c r="O12" s="126">
        <v>-9130</v>
      </c>
      <c r="P12" s="126">
        <v>889</v>
      </c>
      <c r="Q12" s="126">
        <v>-12568</v>
      </c>
      <c r="R12" s="126">
        <v>-20809</v>
      </c>
      <c r="S12" s="118"/>
      <c r="T12" s="126">
        <v>0</v>
      </c>
      <c r="U12" s="126">
        <v>-14979</v>
      </c>
      <c r="V12" s="126">
        <v>-9277</v>
      </c>
      <c r="W12" s="126">
        <v>-9854</v>
      </c>
      <c r="X12" s="126">
        <v>-34110</v>
      </c>
      <c r="Y12" s="118"/>
      <c r="Z12" s="126">
        <v>-3860</v>
      </c>
      <c r="AA12" s="126">
        <v>-10195</v>
      </c>
      <c r="AB12" s="126">
        <v>-4030</v>
      </c>
      <c r="AC12" s="126">
        <v>-17031</v>
      </c>
      <c r="AD12" s="126">
        <v>-35116</v>
      </c>
      <c r="AE12" s="118"/>
      <c r="AF12" s="126">
        <v>-15658</v>
      </c>
      <c r="AG12" s="126">
        <v>-13387</v>
      </c>
      <c r="AH12" s="126">
        <v>-25725</v>
      </c>
      <c r="AI12" s="126">
        <v>-17544</v>
      </c>
      <c r="AJ12" s="126">
        <v>-72314</v>
      </c>
      <c r="AK12" s="118"/>
      <c r="AL12" s="126">
        <v>-21002</v>
      </c>
      <c r="AM12" s="126">
        <v>-6875</v>
      </c>
      <c r="AN12" s="126">
        <v>-23451.270419999993</v>
      </c>
      <c r="AO12" s="126">
        <v>51328.270419999993</v>
      </c>
      <c r="AP12" s="126">
        <v>0</v>
      </c>
      <c r="AQ12" s="77"/>
      <c r="AR12" s="126">
        <v>-36228</v>
      </c>
      <c r="AS12" s="126">
        <v>0</v>
      </c>
      <c r="AT12" s="126">
        <v>-64384</v>
      </c>
      <c r="AU12" s="195">
        <v>-3323</v>
      </c>
      <c r="AV12" s="126">
        <v>-134951</v>
      </c>
      <c r="AW12" s="77"/>
      <c r="AX12" s="195">
        <v>-19991</v>
      </c>
      <c r="AY12" s="195">
        <v>-14486</v>
      </c>
      <c r="AZ12" s="195">
        <v>-20119</v>
      </c>
      <c r="BA12" s="195">
        <v>-19969</v>
      </c>
      <c r="BB12" s="126">
        <v>-74565</v>
      </c>
      <c r="BC12" s="77"/>
      <c r="BD12" s="195">
        <v>-18106</v>
      </c>
      <c r="BE12" s="79">
        <v>0</v>
      </c>
      <c r="BF12" s="79">
        <v>0</v>
      </c>
      <c r="BG12" s="79">
        <v>0</v>
      </c>
      <c r="BH12" s="79">
        <v>0</v>
      </c>
    </row>
    <row r="13" spans="1:60">
      <c r="A13" s="80"/>
      <c r="B13" s="126"/>
      <c r="C13" s="126"/>
      <c r="D13" s="126"/>
      <c r="E13" s="126"/>
      <c r="F13" s="126"/>
      <c r="G13" s="118"/>
      <c r="H13" s="126"/>
      <c r="I13" s="126"/>
      <c r="J13" s="126"/>
      <c r="K13" s="126"/>
      <c r="L13" s="126"/>
      <c r="M13" s="118"/>
      <c r="N13" s="126"/>
      <c r="O13" s="126"/>
      <c r="P13" s="126"/>
      <c r="Q13" s="126"/>
      <c r="R13" s="126"/>
      <c r="S13" s="118"/>
      <c r="T13" s="126"/>
      <c r="U13" s="126"/>
      <c r="V13" s="126"/>
      <c r="W13" s="126"/>
      <c r="X13" s="126"/>
      <c r="Y13" s="118"/>
      <c r="Z13" s="126"/>
      <c r="AA13" s="126"/>
      <c r="AB13" s="126"/>
      <c r="AC13" s="126"/>
      <c r="AD13" s="126"/>
      <c r="AE13" s="118"/>
      <c r="AF13" s="126"/>
      <c r="AG13" s="126"/>
      <c r="AH13" s="126"/>
      <c r="AI13" s="126"/>
      <c r="AJ13" s="126"/>
      <c r="AK13" s="118"/>
      <c r="AL13" s="126"/>
      <c r="AM13" s="126"/>
      <c r="AN13" s="126"/>
      <c r="AO13" s="126"/>
      <c r="AP13" s="126"/>
      <c r="AQ13" s="77"/>
      <c r="AR13" s="126"/>
      <c r="AS13" s="126"/>
      <c r="AT13" s="126"/>
      <c r="AU13" s="126"/>
      <c r="AV13" s="126"/>
      <c r="AW13" s="77"/>
      <c r="AX13" s="126"/>
      <c r="AY13" s="126"/>
      <c r="AZ13" s="126"/>
      <c r="BA13" s="126"/>
      <c r="BB13" s="126"/>
      <c r="BC13" s="77"/>
      <c r="BD13" s="126"/>
      <c r="BE13" s="79"/>
      <c r="BF13" s="79"/>
      <c r="BG13" s="79"/>
      <c r="BH13" s="79"/>
    </row>
    <row r="14" spans="1:60" ht="13">
      <c r="A14" s="113" t="s">
        <v>129</v>
      </c>
      <c r="B14" s="125">
        <f>SUM(B15:B16)</f>
        <v>-3679</v>
      </c>
      <c r="C14" s="125">
        <f>SUM(C15:C16)</f>
        <v>-4958</v>
      </c>
      <c r="D14" s="125">
        <f>SUM(D15:D16)</f>
        <v>-11</v>
      </c>
      <c r="E14" s="125">
        <f>SUM(E15:E16)</f>
        <v>-9621</v>
      </c>
      <c r="F14" s="125">
        <f>SUM(F15:F16)</f>
        <v>-18269</v>
      </c>
      <c r="G14" s="118"/>
      <c r="H14" s="125">
        <f>SUM(H15:H16)</f>
        <v>-24367</v>
      </c>
      <c r="I14" s="125">
        <f>SUM(I15:I16)</f>
        <v>-3186</v>
      </c>
      <c r="J14" s="125">
        <f>SUM(J15:J16)</f>
        <v>-3677</v>
      </c>
      <c r="K14" s="125">
        <f>SUM(K15:K16)</f>
        <v>-11199</v>
      </c>
      <c r="L14" s="125">
        <f>SUM(L15:L16)</f>
        <v>-42429</v>
      </c>
      <c r="M14" s="118"/>
      <c r="N14" s="125">
        <f>SUM(N15:N16)</f>
        <v>-5632</v>
      </c>
      <c r="O14" s="125">
        <f>SUM(O15:O16)</f>
        <v>-3483</v>
      </c>
      <c r="P14" s="125">
        <f>SUM(P15:P16)</f>
        <v>-2301</v>
      </c>
      <c r="Q14" s="125">
        <f>SUM(Q15:Q16)</f>
        <v>-5433</v>
      </c>
      <c r="R14" s="125">
        <f>SUM(R15:R16)</f>
        <v>-16849</v>
      </c>
      <c r="S14" s="118"/>
      <c r="T14" s="125">
        <f>SUM(T15:T16)</f>
        <v>-7549</v>
      </c>
      <c r="U14" s="125">
        <f>SUM(U15:U16)</f>
        <v>-24391</v>
      </c>
      <c r="V14" s="125">
        <f>SUM(V15:V16)</f>
        <v>-5476</v>
      </c>
      <c r="W14" s="125">
        <f>SUM(W15:W16)</f>
        <v>1090</v>
      </c>
      <c r="X14" s="125">
        <f>SUM(X15:X16)</f>
        <v>-36326</v>
      </c>
      <c r="Y14" s="118"/>
      <c r="Z14" s="125">
        <f>SUM(Z15:Z16)</f>
        <v>-3681</v>
      </c>
      <c r="AA14" s="125">
        <f>SUM(AA15:AA16)</f>
        <v>-19653</v>
      </c>
      <c r="AB14" s="125">
        <f>SUM(AB15:AB16)</f>
        <v>-17942</v>
      </c>
      <c r="AC14" s="125">
        <f>SUM(AC15:AC16)</f>
        <v>-14118</v>
      </c>
      <c r="AD14" s="125">
        <f>SUM(AD15:AD16)</f>
        <v>-55394</v>
      </c>
      <c r="AE14" s="118"/>
      <c r="AF14" s="125">
        <f>SUM(AF15:AF16)</f>
        <v>-10038</v>
      </c>
      <c r="AG14" s="125">
        <f>SUM(AG15:AG16)</f>
        <v>-20314</v>
      </c>
      <c r="AH14" s="125">
        <f>SUM(AH15:AH16)</f>
        <v>-19143.445222590002</v>
      </c>
      <c r="AI14" s="125">
        <f>SUM(AI15:AI16)</f>
        <v>-46350.554777409998</v>
      </c>
      <c r="AJ14" s="125">
        <f>SUM(AJ15:AJ16)</f>
        <v>-95846</v>
      </c>
      <c r="AK14" s="118"/>
      <c r="AL14" s="125">
        <f>SUM(AL15:AL16)</f>
        <v>-27390</v>
      </c>
      <c r="AM14" s="125">
        <f>SUM(AM15:AM16)</f>
        <v>-76996</v>
      </c>
      <c r="AN14" s="125">
        <f>SUM(AN15:AN16)</f>
        <v>-49787.930615190387</v>
      </c>
      <c r="AO14" s="125">
        <f>SUM(AO15:AO16)</f>
        <v>154173.93061519039</v>
      </c>
      <c r="AP14" s="125">
        <f>SUM(AP15:AP16)</f>
        <v>0</v>
      </c>
      <c r="AQ14" s="77"/>
      <c r="AR14" s="125">
        <f>SUM(AR15:AR16)</f>
        <v>-51993</v>
      </c>
      <c r="AS14" s="125">
        <f>SUM(AS15:AS16)</f>
        <v>0</v>
      </c>
      <c r="AT14" s="125">
        <f>SUM(AT15:AT16)</f>
        <v>-48228</v>
      </c>
      <c r="AU14" s="125">
        <f>SUM(AU15:AU16)</f>
        <v>-36761</v>
      </c>
      <c r="AV14" s="125">
        <f>SUM(AV15:AV16)</f>
        <v>-177786</v>
      </c>
      <c r="AW14" s="77"/>
      <c r="AX14" s="125">
        <v>-32862</v>
      </c>
      <c r="AY14" s="125">
        <v>-37769</v>
      </c>
      <c r="AZ14" s="125">
        <f>SUM(AZ15:AZ16)</f>
        <v>-55627</v>
      </c>
      <c r="BA14" s="125">
        <v>-53877</v>
      </c>
      <c r="BB14" s="125">
        <v>-180135</v>
      </c>
      <c r="BC14" s="77"/>
      <c r="BD14" s="125">
        <v>-48098</v>
      </c>
      <c r="BE14" s="75">
        <f>SUM(BE15:BE16)</f>
        <v>0</v>
      </c>
      <c r="BF14" s="75">
        <f>SUM(BF15:BF16)</f>
        <v>0</v>
      </c>
      <c r="BG14" s="75">
        <f>SUM(BG15:BG16)</f>
        <v>0</v>
      </c>
      <c r="BH14" s="75">
        <f>SUM(BH15:BH16)</f>
        <v>0</v>
      </c>
    </row>
    <row r="15" spans="1:60">
      <c r="A15" s="78" t="s">
        <v>31</v>
      </c>
      <c r="B15" s="126">
        <v>-3679</v>
      </c>
      <c r="C15" s="126">
        <v>-4958</v>
      </c>
      <c r="D15" s="126">
        <v>-11</v>
      </c>
      <c r="E15" s="126">
        <v>-6483</v>
      </c>
      <c r="F15" s="126">
        <f>SUM(B15:E15)</f>
        <v>-15131</v>
      </c>
      <c r="G15" s="118"/>
      <c r="H15" s="126">
        <v>-2459</v>
      </c>
      <c r="I15" s="126">
        <v>-3186</v>
      </c>
      <c r="J15" s="126">
        <v>-3677</v>
      </c>
      <c r="K15" s="126">
        <v>-11199</v>
      </c>
      <c r="L15" s="126">
        <f>SUM(H15:K15)</f>
        <v>-20521</v>
      </c>
      <c r="M15" s="118"/>
      <c r="N15" s="126">
        <v>-5632</v>
      </c>
      <c r="O15" s="126">
        <v>-3483</v>
      </c>
      <c r="P15" s="126">
        <v>-2301</v>
      </c>
      <c r="Q15" s="126">
        <v>-3159</v>
      </c>
      <c r="R15" s="126">
        <v>-14575</v>
      </c>
      <c r="S15" s="118"/>
      <c r="T15" s="126">
        <v>-7549</v>
      </c>
      <c r="U15" s="126">
        <v>-24391</v>
      </c>
      <c r="V15" s="126">
        <v>-5476</v>
      </c>
      <c r="W15" s="126">
        <v>1090</v>
      </c>
      <c r="X15" s="126">
        <v>-36326</v>
      </c>
      <c r="Y15" s="118"/>
      <c r="Z15" s="126">
        <v>-3681</v>
      </c>
      <c r="AA15" s="126">
        <v>-19653</v>
      </c>
      <c r="AB15" s="126">
        <v>-17942</v>
      </c>
      <c r="AC15" s="126">
        <v>-14118</v>
      </c>
      <c r="AD15" s="126">
        <v>-55394</v>
      </c>
      <c r="AE15" s="118"/>
      <c r="AF15" s="126">
        <v>-10038</v>
      </c>
      <c r="AG15" s="126">
        <v>-20314</v>
      </c>
      <c r="AH15" s="126">
        <v>-19143.445222590002</v>
      </c>
      <c r="AI15" s="126">
        <v>-46350.554777409998</v>
      </c>
      <c r="AJ15" s="126">
        <v>-95846</v>
      </c>
      <c r="AK15" s="118"/>
      <c r="AL15" s="126">
        <v>-27390</v>
      </c>
      <c r="AM15" s="126">
        <v>-76996</v>
      </c>
      <c r="AN15" s="126">
        <v>-49787.930615190387</v>
      </c>
      <c r="AO15" s="126">
        <v>154173.93061519039</v>
      </c>
      <c r="AP15" s="126">
        <v>0</v>
      </c>
      <c r="AQ15" s="77"/>
      <c r="AR15" s="126">
        <v>-51993</v>
      </c>
      <c r="AS15" s="126">
        <v>0</v>
      </c>
      <c r="AT15" s="126">
        <v>-48228</v>
      </c>
      <c r="AU15" s="126">
        <v>-36761</v>
      </c>
      <c r="AV15" s="126">
        <v>-177786</v>
      </c>
      <c r="AW15" s="77"/>
      <c r="AX15" s="126">
        <v>-32862</v>
      </c>
      <c r="AY15" s="126">
        <v>-37769</v>
      </c>
      <c r="AZ15" s="126">
        <v>-55627</v>
      </c>
      <c r="BA15" s="126">
        <v>-53877</v>
      </c>
      <c r="BB15" s="126">
        <v>-180135</v>
      </c>
      <c r="BC15" s="77"/>
      <c r="BD15" s="126">
        <v>-48098</v>
      </c>
      <c r="BE15" s="79">
        <v>0</v>
      </c>
      <c r="BF15" s="79">
        <v>0</v>
      </c>
      <c r="BG15" s="79">
        <v>0</v>
      </c>
      <c r="BH15" s="79">
        <v>0</v>
      </c>
    </row>
    <row r="16" spans="1:60">
      <c r="A16" s="78" t="s">
        <v>130</v>
      </c>
      <c r="B16" s="126">
        <v>0</v>
      </c>
      <c r="C16" s="126">
        <v>0</v>
      </c>
      <c r="D16" s="126">
        <v>0</v>
      </c>
      <c r="E16" s="126">
        <v>-3138</v>
      </c>
      <c r="F16" s="126">
        <f>SUM(B16:E16)</f>
        <v>-3138</v>
      </c>
      <c r="G16" s="118"/>
      <c r="H16" s="126">
        <v>-21908</v>
      </c>
      <c r="I16" s="126">
        <v>0</v>
      </c>
      <c r="J16" s="126">
        <v>0</v>
      </c>
      <c r="K16" s="126">
        <v>0</v>
      </c>
      <c r="L16" s="126">
        <f>SUM(H16:K16)</f>
        <v>-21908</v>
      </c>
      <c r="M16" s="118"/>
      <c r="N16" s="126">
        <v>0</v>
      </c>
      <c r="O16" s="126">
        <v>0</v>
      </c>
      <c r="P16" s="126">
        <v>0</v>
      </c>
      <c r="Q16" s="126">
        <v>-2274</v>
      </c>
      <c r="R16" s="126">
        <v>-2274</v>
      </c>
      <c r="S16" s="118"/>
      <c r="T16" s="126">
        <v>0</v>
      </c>
      <c r="U16" s="126">
        <v>0</v>
      </c>
      <c r="V16" s="126">
        <v>0</v>
      </c>
      <c r="W16" s="126">
        <v>0</v>
      </c>
      <c r="X16" s="126">
        <v>0</v>
      </c>
      <c r="Y16" s="118"/>
      <c r="Z16" s="126">
        <v>0</v>
      </c>
      <c r="AA16" s="126">
        <v>0</v>
      </c>
      <c r="AB16" s="126">
        <v>0</v>
      </c>
      <c r="AC16" s="126">
        <v>0</v>
      </c>
      <c r="AD16" s="126">
        <v>0</v>
      </c>
      <c r="AE16" s="118"/>
      <c r="AF16" s="126">
        <v>0</v>
      </c>
      <c r="AG16" s="126">
        <v>0</v>
      </c>
      <c r="AH16" s="126">
        <v>0</v>
      </c>
      <c r="AI16" s="126">
        <v>0</v>
      </c>
      <c r="AJ16" s="126">
        <v>0</v>
      </c>
      <c r="AK16" s="118"/>
      <c r="AL16" s="126">
        <v>0</v>
      </c>
      <c r="AM16" s="126">
        <v>0</v>
      </c>
      <c r="AN16" s="126">
        <v>0</v>
      </c>
      <c r="AO16" s="126">
        <v>0</v>
      </c>
      <c r="AP16" s="126">
        <v>0</v>
      </c>
      <c r="AQ16" s="77"/>
      <c r="AR16" s="126">
        <v>0</v>
      </c>
      <c r="AS16" s="126">
        <v>0</v>
      </c>
      <c r="AT16" s="126">
        <v>0</v>
      </c>
      <c r="AU16" s="126">
        <v>0</v>
      </c>
      <c r="AV16" s="126">
        <v>0</v>
      </c>
      <c r="AW16" s="77"/>
      <c r="AX16" s="126">
        <v>0</v>
      </c>
      <c r="AY16" s="126">
        <v>0</v>
      </c>
      <c r="AZ16" s="126">
        <v>0</v>
      </c>
      <c r="BA16" s="126">
        <v>0</v>
      </c>
      <c r="BB16" s="126">
        <v>0</v>
      </c>
      <c r="BC16" s="77"/>
      <c r="BD16" s="126">
        <v>0</v>
      </c>
      <c r="BE16" s="79">
        <v>0</v>
      </c>
      <c r="BF16" s="79">
        <v>0</v>
      </c>
      <c r="BG16" s="79">
        <v>0</v>
      </c>
      <c r="BH16" s="79">
        <v>0</v>
      </c>
    </row>
    <row r="17" spans="1:61">
      <c r="A17" s="78"/>
      <c r="B17" s="126"/>
      <c r="C17" s="126"/>
      <c r="D17" s="126"/>
      <c r="E17" s="126"/>
      <c r="F17" s="126"/>
      <c r="G17" s="118"/>
      <c r="H17" s="126"/>
      <c r="I17" s="126"/>
      <c r="J17" s="126"/>
      <c r="K17" s="126"/>
      <c r="L17" s="126"/>
      <c r="M17" s="118"/>
      <c r="N17" s="126"/>
      <c r="O17" s="126"/>
      <c r="P17" s="126"/>
      <c r="Q17" s="126"/>
      <c r="R17" s="126"/>
      <c r="S17" s="118"/>
      <c r="T17" s="126"/>
      <c r="U17" s="126"/>
      <c r="V17" s="126"/>
      <c r="W17" s="126"/>
      <c r="X17" s="126"/>
      <c r="Y17" s="118"/>
      <c r="Z17" s="126"/>
      <c r="AA17" s="126"/>
      <c r="AB17" s="126"/>
      <c r="AC17" s="126"/>
      <c r="AD17" s="126"/>
      <c r="AE17" s="118"/>
      <c r="AF17" s="126"/>
      <c r="AG17" s="126"/>
      <c r="AH17" s="126"/>
      <c r="AI17" s="126"/>
      <c r="AJ17" s="126"/>
      <c r="AK17" s="118"/>
      <c r="AL17" s="126"/>
      <c r="AM17" s="126"/>
      <c r="AN17" s="126"/>
      <c r="AO17" s="126"/>
      <c r="AP17" s="126"/>
      <c r="AQ17" s="77"/>
      <c r="AR17" s="126"/>
      <c r="AS17" s="126"/>
      <c r="AT17" s="126"/>
      <c r="AU17" s="126"/>
      <c r="AV17" s="126"/>
      <c r="AW17" s="77"/>
      <c r="AX17" s="126"/>
      <c r="AY17" s="126"/>
      <c r="AZ17" s="126"/>
      <c r="BA17" s="126"/>
      <c r="BB17" s="126"/>
      <c r="BC17" s="77"/>
      <c r="BD17" s="126"/>
      <c r="BE17" s="79"/>
      <c r="BF17" s="79"/>
      <c r="BG17" s="79"/>
      <c r="BH17" s="79"/>
    </row>
    <row r="18" spans="1:61" ht="13">
      <c r="A18" s="113" t="s">
        <v>131</v>
      </c>
      <c r="B18" s="125">
        <f>SUM(B19:B21)</f>
        <v>-14397</v>
      </c>
      <c r="C18" s="125">
        <f>SUM(C19:C21)</f>
        <v>-5321</v>
      </c>
      <c r="D18" s="125">
        <f>SUM(D19:D21)</f>
        <v>17904</v>
      </c>
      <c r="E18" s="125">
        <f>SUM(E19:E21)</f>
        <v>731</v>
      </c>
      <c r="F18" s="125">
        <f>SUM(F19:F21)</f>
        <v>-1083</v>
      </c>
      <c r="G18" s="118"/>
      <c r="H18" s="125">
        <f>SUM(H19:H21)</f>
        <v>23640</v>
      </c>
      <c r="I18" s="125">
        <f>SUM(I19:I21)</f>
        <v>-8737</v>
      </c>
      <c r="J18" s="125">
        <f>SUM(J19:J21)</f>
        <v>-7324</v>
      </c>
      <c r="K18" s="125">
        <f>SUM(K19:K21)</f>
        <v>-6826</v>
      </c>
      <c r="L18" s="125">
        <f>SUM(L19:L21)</f>
        <v>753</v>
      </c>
      <c r="M18" s="118"/>
      <c r="N18" s="125">
        <f>SUM(N19:N21)</f>
        <v>-7763</v>
      </c>
      <c r="O18" s="125">
        <f>SUM(O19:O21)</f>
        <v>-2133</v>
      </c>
      <c r="P18" s="125">
        <f>SUM(P19:P21)</f>
        <v>-8435</v>
      </c>
      <c r="Q18" s="125">
        <f>SUM(Q19:Q21)</f>
        <v>-9023</v>
      </c>
      <c r="R18" s="125">
        <f>SUM(R19:R21)</f>
        <v>-27354</v>
      </c>
      <c r="S18" s="118"/>
      <c r="T18" s="125">
        <f>SUM(T19:T21)</f>
        <v>-4649</v>
      </c>
      <c r="U18" s="125">
        <f>SUM(U19:U21)</f>
        <v>-23266</v>
      </c>
      <c r="V18" s="125">
        <f>SUM(V19:V21)</f>
        <v>-67712</v>
      </c>
      <c r="W18" s="125">
        <f>SUM(W19:W21)</f>
        <v>7564</v>
      </c>
      <c r="X18" s="125">
        <f>SUM(X19:X21)</f>
        <v>-88063</v>
      </c>
      <c r="Y18" s="118"/>
      <c r="Z18" s="125">
        <f>SUM(Z19:Z21)</f>
        <v>-6172</v>
      </c>
      <c r="AA18" s="125">
        <f>SUM(AA19:AA21)</f>
        <v>165179</v>
      </c>
      <c r="AB18" s="125">
        <f>SUM(AB19:AB21)</f>
        <v>-66038</v>
      </c>
      <c r="AC18" s="125">
        <f>SUM(AC19:AC21)</f>
        <v>-18749.500000000007</v>
      </c>
      <c r="AD18" s="125">
        <f>SUM(AD19:AD21)</f>
        <v>74219.5</v>
      </c>
      <c r="AE18" s="118"/>
      <c r="AF18" s="125">
        <f>SUM(AF19:AF21)</f>
        <v>-1062</v>
      </c>
      <c r="AG18" s="125">
        <f>SUM(AG19:AG21)</f>
        <v>-34310</v>
      </c>
      <c r="AH18" s="125">
        <f>SUM(AH19:AH21)</f>
        <v>4038</v>
      </c>
      <c r="AI18" s="125">
        <f>SUM(AI19:AI21)</f>
        <v>-46682</v>
      </c>
      <c r="AJ18" s="125">
        <f>SUM(AJ19:AJ21)</f>
        <v>-78016</v>
      </c>
      <c r="AK18" s="118"/>
      <c r="AL18" s="125">
        <f>SUM(AL19:AL21)</f>
        <v>-15690</v>
      </c>
      <c r="AM18" s="125">
        <f>SUM(AM19:AM21)</f>
        <v>198790</v>
      </c>
      <c r="AN18" s="125">
        <f>SUM(AN19:AN21)</f>
        <v>-32705.283830000029</v>
      </c>
      <c r="AO18" s="125">
        <f>SUM(AO19:AO21)</f>
        <v>-150394.71616999997</v>
      </c>
      <c r="AP18" s="125">
        <f>SUM(AP19:AP21)</f>
        <v>-105363.5</v>
      </c>
      <c r="AQ18" s="77"/>
      <c r="AR18" s="125">
        <f>SUM(AR19:AR21)</f>
        <v>76679</v>
      </c>
      <c r="AS18" s="125">
        <f>SUM(AS19:AS21)</f>
        <v>0</v>
      </c>
      <c r="AT18" s="125">
        <f>SUM(AT19:AT21)</f>
        <v>-13460</v>
      </c>
      <c r="AU18" s="125">
        <f>SUM(AU19:AU21)</f>
        <v>-186572</v>
      </c>
      <c r="AV18" s="125">
        <f>SUM(AV19:AV21)</f>
        <v>698014</v>
      </c>
      <c r="AW18" s="77"/>
      <c r="AX18" s="125">
        <v>-65195</v>
      </c>
      <c r="AY18" s="125">
        <v>-105737</v>
      </c>
      <c r="AZ18" s="125">
        <f>SUM(AZ19:AZ21)</f>
        <v>-75774</v>
      </c>
      <c r="BA18" s="125">
        <v>-95910</v>
      </c>
      <c r="BB18" s="125">
        <v>-342616</v>
      </c>
      <c r="BC18" s="77"/>
      <c r="BD18" s="125">
        <v>-19692</v>
      </c>
      <c r="BE18" s="75">
        <f>SUM(BE19:BE21)</f>
        <v>0</v>
      </c>
      <c r="BF18" s="75">
        <f>SUM(BF19:BF21)</f>
        <v>0</v>
      </c>
      <c r="BG18" s="75">
        <f>SUM(BG19:BG21)</f>
        <v>0</v>
      </c>
      <c r="BH18" s="75">
        <f>SUM(BH19:BH21)</f>
        <v>0</v>
      </c>
    </row>
    <row r="19" spans="1:61">
      <c r="A19" s="78" t="s">
        <v>132</v>
      </c>
      <c r="B19" s="126">
        <v>0</v>
      </c>
      <c r="C19" s="126">
        <v>0</v>
      </c>
      <c r="D19" s="126">
        <v>0</v>
      </c>
      <c r="E19" s="126">
        <v>0</v>
      </c>
      <c r="F19" s="126">
        <f>SUM(B19:E19)</f>
        <v>0</v>
      </c>
      <c r="G19" s="118"/>
      <c r="H19" s="126">
        <v>0</v>
      </c>
      <c r="I19" s="126">
        <v>0</v>
      </c>
      <c r="J19" s="126">
        <v>0</v>
      </c>
      <c r="K19" s="126">
        <v>0</v>
      </c>
      <c r="L19" s="126">
        <f>SUM(H19:K19)</f>
        <v>0</v>
      </c>
      <c r="M19" s="118"/>
      <c r="N19" s="126">
        <v>0</v>
      </c>
      <c r="O19" s="126">
        <v>0</v>
      </c>
      <c r="P19" s="126">
        <v>0</v>
      </c>
      <c r="Q19" s="126">
        <v>0</v>
      </c>
      <c r="R19" s="126">
        <v>0</v>
      </c>
      <c r="S19" s="118"/>
      <c r="T19" s="126">
        <v>0</v>
      </c>
      <c r="U19" s="126">
        <v>0</v>
      </c>
      <c r="V19" s="126">
        <v>430</v>
      </c>
      <c r="W19" s="126">
        <v>-430</v>
      </c>
      <c r="X19" s="126">
        <v>0</v>
      </c>
      <c r="Y19" s="118"/>
      <c r="Z19" s="126">
        <v>0</v>
      </c>
      <c r="AA19" s="126">
        <v>0</v>
      </c>
      <c r="AB19" s="126">
        <v>0</v>
      </c>
      <c r="AC19" s="126">
        <v>0</v>
      </c>
      <c r="AD19" s="126">
        <v>0</v>
      </c>
      <c r="AE19" s="118"/>
      <c r="AF19" s="126">
        <v>0</v>
      </c>
      <c r="AG19" s="126">
        <v>0</v>
      </c>
      <c r="AH19" s="126">
        <v>0</v>
      </c>
      <c r="AI19" s="126">
        <v>0</v>
      </c>
      <c r="AJ19" s="126">
        <v>0</v>
      </c>
      <c r="AK19" s="118"/>
      <c r="AL19" s="126">
        <v>0</v>
      </c>
      <c r="AM19" s="126">
        <v>0</v>
      </c>
      <c r="AN19" s="126">
        <v>0</v>
      </c>
      <c r="AO19" s="126">
        <v>0</v>
      </c>
      <c r="AP19" s="126">
        <v>0</v>
      </c>
      <c r="AQ19" s="77"/>
      <c r="AR19" s="126">
        <v>0</v>
      </c>
      <c r="AS19" s="126">
        <v>0</v>
      </c>
      <c r="AT19" s="126">
        <v>0</v>
      </c>
      <c r="AU19" s="126">
        <v>0</v>
      </c>
      <c r="AV19" s="126">
        <v>0</v>
      </c>
      <c r="AW19" s="77"/>
      <c r="AX19" s="126">
        <v>0</v>
      </c>
      <c r="AY19" s="126">
        <v>0</v>
      </c>
      <c r="AZ19" s="126">
        <v>0</v>
      </c>
      <c r="BA19" s="126">
        <v>0</v>
      </c>
      <c r="BB19" s="126">
        <v>0</v>
      </c>
      <c r="BC19" s="77"/>
      <c r="BD19" s="126">
        <v>0</v>
      </c>
      <c r="BE19" s="79">
        <v>0</v>
      </c>
      <c r="BF19" s="79">
        <v>0</v>
      </c>
      <c r="BG19" s="79">
        <v>0</v>
      </c>
      <c r="BH19" s="79">
        <v>0</v>
      </c>
    </row>
    <row r="20" spans="1:61">
      <c r="A20" s="78" t="s">
        <v>133</v>
      </c>
      <c r="B20" s="126">
        <v>-13675</v>
      </c>
      <c r="C20" s="126">
        <v>-5321</v>
      </c>
      <c r="D20" s="126">
        <v>17904</v>
      </c>
      <c r="E20" s="126">
        <v>4257</v>
      </c>
      <c r="F20" s="126">
        <f>SUM(B20:E20)</f>
        <v>3165</v>
      </c>
      <c r="G20" s="118"/>
      <c r="H20" s="126">
        <v>23640</v>
      </c>
      <c r="I20" s="126">
        <v>-8737</v>
      </c>
      <c r="J20" s="126">
        <v>-7324</v>
      </c>
      <c r="K20" s="126">
        <v>-4304</v>
      </c>
      <c r="L20" s="126">
        <f>SUM(H20:K20)</f>
        <v>3275</v>
      </c>
      <c r="M20" s="118"/>
      <c r="N20" s="126">
        <v>-6590</v>
      </c>
      <c r="O20" s="126">
        <v>-935</v>
      </c>
      <c r="P20" s="126">
        <v>-6607</v>
      </c>
      <c r="Q20" s="126">
        <v>-510</v>
      </c>
      <c r="R20" s="126">
        <v>-14642</v>
      </c>
      <c r="S20" s="118"/>
      <c r="T20" s="126">
        <v>-2896</v>
      </c>
      <c r="U20" s="126">
        <v>-21104</v>
      </c>
      <c r="V20" s="126">
        <v>-31905</v>
      </c>
      <c r="W20" s="126">
        <v>11260</v>
      </c>
      <c r="X20" s="126">
        <v>-44645</v>
      </c>
      <c r="Y20" s="118"/>
      <c r="Z20" s="126">
        <v>-6172</v>
      </c>
      <c r="AA20" s="126">
        <v>165179</v>
      </c>
      <c r="AB20" s="126">
        <v>-35874</v>
      </c>
      <c r="AC20" s="126">
        <v>-15534.600000000006</v>
      </c>
      <c r="AD20" s="126">
        <v>107598.39999999999</v>
      </c>
      <c r="AE20" s="118"/>
      <c r="AF20" s="126">
        <v>2804</v>
      </c>
      <c r="AG20" s="126">
        <v>-10322</v>
      </c>
      <c r="AH20" s="126">
        <v>-6391</v>
      </c>
      <c r="AI20" s="126">
        <v>55958</v>
      </c>
      <c r="AJ20" s="126">
        <v>42049</v>
      </c>
      <c r="AK20" s="118"/>
      <c r="AL20" s="126">
        <v>-6718</v>
      </c>
      <c r="AM20" s="126">
        <v>225679</v>
      </c>
      <c r="AN20" s="126">
        <v>113591.96778000001</v>
      </c>
      <c r="AO20" s="126">
        <v>-332552.96778000001</v>
      </c>
      <c r="AP20" s="126">
        <v>-105363.5</v>
      </c>
      <c r="AQ20" s="77"/>
      <c r="AR20" s="126">
        <v>92379</v>
      </c>
      <c r="AS20" s="126">
        <v>0</v>
      </c>
      <c r="AT20" s="126">
        <v>-6983</v>
      </c>
      <c r="AU20" s="126">
        <v>-148172</v>
      </c>
      <c r="AV20" s="126">
        <v>802148</v>
      </c>
      <c r="AW20" s="77"/>
      <c r="AX20" s="126">
        <v>-65195</v>
      </c>
      <c r="AY20" s="126">
        <v>-47642</v>
      </c>
      <c r="AZ20" s="126">
        <v>-51454</v>
      </c>
      <c r="BA20" s="126">
        <v>-42802</v>
      </c>
      <c r="BB20" s="126">
        <v>-207093</v>
      </c>
      <c r="BC20" s="77"/>
      <c r="BD20" s="126">
        <v>-19692</v>
      </c>
      <c r="BE20" s="79">
        <v>0</v>
      </c>
      <c r="BF20" s="79">
        <v>0</v>
      </c>
      <c r="BG20" s="79">
        <v>0</v>
      </c>
      <c r="BH20" s="79">
        <v>0</v>
      </c>
    </row>
    <row r="21" spans="1:61">
      <c r="A21" s="78" t="s">
        <v>134</v>
      </c>
      <c r="B21" s="126">
        <v>-722</v>
      </c>
      <c r="C21" s="126">
        <v>0</v>
      </c>
      <c r="D21" s="126">
        <v>0</v>
      </c>
      <c r="E21" s="126">
        <v>-3526</v>
      </c>
      <c r="F21" s="126">
        <f>SUM(B21:E21)</f>
        <v>-4248</v>
      </c>
      <c r="G21" s="118"/>
      <c r="H21" s="126">
        <v>0</v>
      </c>
      <c r="I21" s="126">
        <v>0</v>
      </c>
      <c r="J21" s="126">
        <v>0</v>
      </c>
      <c r="K21" s="126">
        <v>-2522</v>
      </c>
      <c r="L21" s="126">
        <f>SUM(H21:K21)</f>
        <v>-2522</v>
      </c>
      <c r="M21" s="118"/>
      <c r="N21" s="126">
        <v>-1173</v>
      </c>
      <c r="O21" s="126">
        <v>-1198</v>
      </c>
      <c r="P21" s="126">
        <v>-1828</v>
      </c>
      <c r="Q21" s="126">
        <v>-8513</v>
      </c>
      <c r="R21" s="126">
        <v>-12712</v>
      </c>
      <c r="S21" s="118"/>
      <c r="T21" s="126">
        <v>-1753</v>
      </c>
      <c r="U21" s="126">
        <v>-2162</v>
      </c>
      <c r="V21" s="126">
        <v>-36237</v>
      </c>
      <c r="W21" s="126">
        <v>-3266</v>
      </c>
      <c r="X21" s="126">
        <v>-43418</v>
      </c>
      <c r="Y21" s="118"/>
      <c r="Z21" s="126">
        <v>0</v>
      </c>
      <c r="AA21" s="126">
        <v>0</v>
      </c>
      <c r="AB21" s="126">
        <v>-30164</v>
      </c>
      <c r="AC21" s="126">
        <v>-3214.9000000000015</v>
      </c>
      <c r="AD21" s="126">
        <v>-33378.9</v>
      </c>
      <c r="AE21" s="118"/>
      <c r="AF21" s="126">
        <v>-3866</v>
      </c>
      <c r="AG21" s="126">
        <v>-23988</v>
      </c>
      <c r="AH21" s="126">
        <v>10429</v>
      </c>
      <c r="AI21" s="126">
        <v>-102640</v>
      </c>
      <c r="AJ21" s="126">
        <v>-120065</v>
      </c>
      <c r="AK21" s="118"/>
      <c r="AL21" s="126">
        <v>-8972</v>
      </c>
      <c r="AM21" s="126">
        <v>-26889</v>
      </c>
      <c r="AN21" s="126">
        <v>-146297.25161000004</v>
      </c>
      <c r="AO21" s="126">
        <v>182158.25161000004</v>
      </c>
      <c r="AP21" s="126">
        <v>0</v>
      </c>
      <c r="AQ21" s="77"/>
      <c r="AR21" s="126">
        <v>-15700</v>
      </c>
      <c r="AS21" s="126">
        <v>0</v>
      </c>
      <c r="AT21" s="126">
        <v>-6477</v>
      </c>
      <c r="AU21" s="126">
        <v>-38400</v>
      </c>
      <c r="AV21" s="126">
        <v>-104134</v>
      </c>
      <c r="AW21" s="77"/>
      <c r="AX21" s="126">
        <v>0</v>
      </c>
      <c r="AY21" s="126">
        <v>-58095</v>
      </c>
      <c r="AZ21" s="126">
        <v>-24320</v>
      </c>
      <c r="BA21" s="126">
        <v>-53108</v>
      </c>
      <c r="BB21" s="126">
        <v>-135523</v>
      </c>
      <c r="BC21" s="77"/>
      <c r="BD21" s="126">
        <v>0</v>
      </c>
      <c r="BE21" s="79">
        <v>0</v>
      </c>
      <c r="BF21" s="79">
        <v>0</v>
      </c>
      <c r="BG21" s="79">
        <v>0</v>
      </c>
      <c r="BH21" s="79">
        <v>0</v>
      </c>
    </row>
    <row r="22" spans="1:61">
      <c r="A22" s="78"/>
      <c r="B22" s="126"/>
      <c r="C22" s="126"/>
      <c r="D22" s="126"/>
      <c r="E22" s="126"/>
      <c r="F22" s="126"/>
      <c r="G22" s="118"/>
      <c r="H22" s="126"/>
      <c r="I22" s="126"/>
      <c r="J22" s="126"/>
      <c r="K22" s="126"/>
      <c r="L22" s="126"/>
      <c r="M22" s="118"/>
      <c r="N22" s="126"/>
      <c r="O22" s="126"/>
      <c r="P22" s="126"/>
      <c r="Q22" s="126"/>
      <c r="R22" s="126"/>
      <c r="S22" s="118"/>
      <c r="T22" s="126"/>
      <c r="U22" s="126"/>
      <c r="V22" s="126"/>
      <c r="W22" s="126"/>
      <c r="X22" s="126"/>
      <c r="Y22" s="118"/>
      <c r="Z22" s="126"/>
      <c r="AA22" s="126"/>
      <c r="AB22" s="126"/>
      <c r="AC22" s="126"/>
      <c r="AD22" s="126"/>
      <c r="AE22" s="118"/>
      <c r="AF22" s="126"/>
      <c r="AG22" s="126"/>
      <c r="AH22" s="126"/>
      <c r="AI22" s="126"/>
      <c r="AJ22" s="126"/>
      <c r="AK22" s="118"/>
      <c r="AL22" s="126"/>
      <c r="AM22" s="126"/>
      <c r="AN22" s="126"/>
      <c r="AO22" s="126"/>
      <c r="AP22" s="126"/>
      <c r="AQ22" s="77"/>
      <c r="AR22" s="126"/>
      <c r="AS22" s="126"/>
      <c r="AT22" s="126"/>
      <c r="AU22" s="126"/>
      <c r="AV22" s="126"/>
      <c r="AW22" s="77"/>
      <c r="AX22" s="126"/>
      <c r="AY22" s="126"/>
      <c r="AZ22" s="126"/>
      <c r="BA22" s="126"/>
      <c r="BB22" s="126"/>
      <c r="BC22" s="77"/>
      <c r="BD22" s="126"/>
      <c r="BE22" s="79"/>
      <c r="BF22" s="79"/>
      <c r="BG22" s="79"/>
      <c r="BH22" s="79"/>
    </row>
    <row r="23" spans="1:61" s="66" customFormat="1" ht="13">
      <c r="A23" s="113" t="s">
        <v>135</v>
      </c>
      <c r="B23" s="125">
        <f>SUM(B18,B14,B9)</f>
        <v>-5752</v>
      </c>
      <c r="C23" s="125">
        <f>SUM(C18,C14,C9)</f>
        <v>-5521</v>
      </c>
      <c r="D23" s="125">
        <f>SUM(D18,D14,D9)</f>
        <v>-3947</v>
      </c>
      <c r="E23" s="125">
        <f>SUM(E18,E14,E9)</f>
        <v>13883</v>
      </c>
      <c r="F23" s="125">
        <f>SUM(F18,F14,F9)</f>
        <v>-1337</v>
      </c>
      <c r="G23" s="118"/>
      <c r="H23" s="125">
        <f>SUM(H18,H14,H9)</f>
        <v>-2748</v>
      </c>
      <c r="I23" s="125">
        <f>SUM(I18,I14,I9)</f>
        <v>-5424</v>
      </c>
      <c r="J23" s="125">
        <f>SUM(J18,J14,J9)</f>
        <v>-3462</v>
      </c>
      <c r="K23" s="125">
        <f>SUM(K18,K14,K9)</f>
        <v>7744</v>
      </c>
      <c r="L23" s="125">
        <f>SUM(L18,L14,L9)</f>
        <v>-3890</v>
      </c>
      <c r="M23" s="118"/>
      <c r="N23" s="125">
        <f>SUM(N18,N14,N9)</f>
        <v>-1701</v>
      </c>
      <c r="O23" s="125">
        <f>SUM(O18,O14,O9)</f>
        <v>289</v>
      </c>
      <c r="P23" s="125">
        <f>SUM(P18,P14,P9)</f>
        <v>1982</v>
      </c>
      <c r="Q23" s="125">
        <f>SUM(Q18,Q14,Q9)</f>
        <v>906</v>
      </c>
      <c r="R23" s="125">
        <f>SUM(R18,R14,R9)</f>
        <v>1476</v>
      </c>
      <c r="S23" s="118"/>
      <c r="T23" s="125">
        <f>SUM(T18,T14,T9)</f>
        <v>-1922</v>
      </c>
      <c r="U23" s="125">
        <f>SUM(U18,U14,U9)</f>
        <v>5988</v>
      </c>
      <c r="V23" s="125">
        <f>SUM(V18,V14,V9)</f>
        <v>-2683</v>
      </c>
      <c r="W23" s="125">
        <f>SUM(W18,W14,W9)</f>
        <v>860</v>
      </c>
      <c r="X23" s="125">
        <f>SUM(X18,X14,X9)</f>
        <v>2243</v>
      </c>
      <c r="Y23" s="118"/>
      <c r="Z23" s="125">
        <f>SUM(Z18,Z14,Z9)</f>
        <v>10729</v>
      </c>
      <c r="AA23" s="125">
        <f>SUM(AA18,AA14,AA9)</f>
        <v>152172</v>
      </c>
      <c r="AB23" s="125">
        <f>SUM(AB18,AB14,AB9)</f>
        <v>-35924</v>
      </c>
      <c r="AC23" s="125">
        <f>SUM(AC18,AC14,AC9)</f>
        <v>-25619.500000000007</v>
      </c>
      <c r="AD23" s="125">
        <f>SUM(AD18,AD14,AD9)</f>
        <v>101357.5</v>
      </c>
      <c r="AE23" s="118"/>
      <c r="AF23" s="125">
        <f>SUM(AF18,AF14,AF9)</f>
        <v>3810</v>
      </c>
      <c r="AG23" s="125">
        <f>SUM(AG18,AG14,AG9)</f>
        <v>-43093</v>
      </c>
      <c r="AH23" s="125">
        <f>SUM(AH18,AH14,AH9)</f>
        <v>82500.080925604052</v>
      </c>
      <c r="AI23" s="125">
        <f>SUM(AI18,AI14,AI9)</f>
        <v>6512.919074395948</v>
      </c>
      <c r="AJ23" s="125">
        <f>SUM(AJ18,AJ14,AJ9)</f>
        <v>49730</v>
      </c>
      <c r="AK23" s="118"/>
      <c r="AL23" s="125">
        <f>SUM(AL18,AL14,AL9)</f>
        <v>-31578</v>
      </c>
      <c r="AM23" s="125">
        <f>SUM(AM18,AM14,AM9)</f>
        <v>160887</v>
      </c>
      <c r="AN23" s="125">
        <f>SUM(AN18,AN14,AN9)</f>
        <v>-46909.494463376992</v>
      </c>
      <c r="AO23" s="125">
        <f>SUM(AO18,AO14,AO9)</f>
        <v>-82399.505536623008</v>
      </c>
      <c r="AP23" s="125">
        <f>SUM(AP18,AP14,AP9)</f>
        <v>300340.57658048382</v>
      </c>
      <c r="AQ23" s="81"/>
      <c r="AR23" s="125">
        <f>SUM(AR18,AR14,AR9)</f>
        <v>24686</v>
      </c>
      <c r="AS23" s="125">
        <f>SUM(AS18,AS14,AS9)</f>
        <v>0</v>
      </c>
      <c r="AT23" s="125">
        <f>SUM(AT18,AT14,AT9)</f>
        <v>5171</v>
      </c>
      <c r="AU23" s="125">
        <f>SUM(AU18,AU14,AU9)</f>
        <v>-81741</v>
      </c>
      <c r="AV23" s="125">
        <f>SUM(AV18,AV14,AV9)</f>
        <v>708473</v>
      </c>
      <c r="AW23" s="81"/>
      <c r="AX23" s="125">
        <v>-103513</v>
      </c>
      <c r="AY23" s="125">
        <v>-20361</v>
      </c>
      <c r="AZ23" s="125">
        <f>SUM(AZ18,AZ14,AZ9)</f>
        <v>-35415</v>
      </c>
      <c r="BA23" s="125">
        <v>-119886</v>
      </c>
      <c r="BB23" s="125">
        <v>-279175</v>
      </c>
      <c r="BC23" s="81"/>
      <c r="BD23" s="125">
        <v>-22266</v>
      </c>
      <c r="BE23" s="75">
        <f>SUM(BE18,BE14,BE9)</f>
        <v>0</v>
      </c>
      <c r="BF23" s="75">
        <f>SUM(BF18,BF14,BF9)</f>
        <v>0</v>
      </c>
      <c r="BG23" s="75">
        <f>SUM(BG18,BG14,BG9)</f>
        <v>0</v>
      </c>
      <c r="BH23" s="75">
        <f>SUM(BH18,BH14,BH9)</f>
        <v>0</v>
      </c>
      <c r="BI23" s="53"/>
    </row>
    <row r="24" spans="1:61">
      <c r="A24" s="82" t="s">
        <v>137</v>
      </c>
      <c r="B24" s="126">
        <v>0</v>
      </c>
      <c r="C24" s="126">
        <v>0</v>
      </c>
      <c r="D24" s="126">
        <v>0</v>
      </c>
      <c r="E24" s="126">
        <v>-577</v>
      </c>
      <c r="F24" s="126">
        <f>SUM(B24:E24)</f>
        <v>-577</v>
      </c>
      <c r="G24" s="118"/>
      <c r="H24" s="126">
        <v>1030</v>
      </c>
      <c r="I24" s="126">
        <v>-7</v>
      </c>
      <c r="J24" s="126">
        <v>45</v>
      </c>
      <c r="K24" s="126">
        <v>589</v>
      </c>
      <c r="L24" s="126">
        <f>SUM(H24:K24)</f>
        <v>1657</v>
      </c>
      <c r="M24" s="118"/>
      <c r="N24" s="126">
        <v>226</v>
      </c>
      <c r="O24" s="126">
        <v>-1483</v>
      </c>
      <c r="P24" s="126">
        <v>603</v>
      </c>
      <c r="Q24" s="126">
        <v>-667</v>
      </c>
      <c r="R24" s="126">
        <v>-1321</v>
      </c>
      <c r="S24" s="118"/>
      <c r="T24" s="126">
        <v>235</v>
      </c>
      <c r="U24" s="126">
        <v>-403</v>
      </c>
      <c r="V24" s="126">
        <v>-1042</v>
      </c>
      <c r="W24" s="126">
        <v>1943</v>
      </c>
      <c r="X24" s="126">
        <v>733</v>
      </c>
      <c r="Y24" s="118"/>
      <c r="Z24" s="126">
        <v>610</v>
      </c>
      <c r="AA24" s="126">
        <v>2211</v>
      </c>
      <c r="AB24" s="126">
        <v>858</v>
      </c>
      <c r="AC24" s="126">
        <v>-5267</v>
      </c>
      <c r="AD24" s="126">
        <v>-1588</v>
      </c>
      <c r="AE24" s="118"/>
      <c r="AF24" s="126">
        <v>-2571</v>
      </c>
      <c r="AG24" s="126">
        <v>-254</v>
      </c>
      <c r="AH24" s="126">
        <v>-93</v>
      </c>
      <c r="AI24" s="126">
        <v>-692</v>
      </c>
      <c r="AJ24" s="126">
        <v>-3610</v>
      </c>
      <c r="AK24" s="118"/>
      <c r="AL24" s="126">
        <v>2632</v>
      </c>
      <c r="AM24" s="126">
        <v>-3333</v>
      </c>
      <c r="AN24" s="126">
        <v>1462.5</v>
      </c>
      <c r="AO24" s="126">
        <v>-761.5</v>
      </c>
      <c r="AP24" s="126">
        <v>0</v>
      </c>
      <c r="AQ24" s="77"/>
      <c r="AR24" s="126">
        <v>1212</v>
      </c>
      <c r="AS24" s="126">
        <v>-1212</v>
      </c>
      <c r="AT24" s="126">
        <v>0</v>
      </c>
      <c r="AU24" s="126">
        <v>0</v>
      </c>
      <c r="AV24" s="126">
        <v>0</v>
      </c>
      <c r="AW24" s="77"/>
      <c r="AX24" s="126">
        <v>0</v>
      </c>
      <c r="AY24" s="126">
        <v>0</v>
      </c>
      <c r="AZ24" s="126">
        <v>0</v>
      </c>
      <c r="BA24" s="126">
        <v>0</v>
      </c>
      <c r="BB24" s="126">
        <v>0</v>
      </c>
      <c r="BC24" s="77"/>
      <c r="BD24" s="126">
        <v>0</v>
      </c>
      <c r="BE24" s="79">
        <v>0</v>
      </c>
      <c r="BF24" s="79">
        <v>0</v>
      </c>
      <c r="BG24" s="79">
        <v>0</v>
      </c>
      <c r="BH24" s="79">
        <v>0</v>
      </c>
    </row>
    <row r="25" spans="1:61" ht="13">
      <c r="A25" s="113" t="s">
        <v>136</v>
      </c>
      <c r="B25" s="125">
        <f>SUM(B24,B23,B7)</f>
        <v>8439</v>
      </c>
      <c r="C25" s="125">
        <f>SUM(C24,C23,C7)</f>
        <v>2918</v>
      </c>
      <c r="D25" s="125">
        <f>SUM(D24,D23,D7)</f>
        <v>-1029</v>
      </c>
      <c r="E25" s="125">
        <f>SUM(E24,E23,E7)</f>
        <v>12277</v>
      </c>
      <c r="F25" s="125">
        <f>SUM(F24,F23,F7)</f>
        <v>12277</v>
      </c>
      <c r="G25" s="118"/>
      <c r="H25" s="125">
        <f>SUM(H24,H23,H7)</f>
        <v>10559</v>
      </c>
      <c r="I25" s="125">
        <f>SUM(I24,I23,I7)</f>
        <v>5128</v>
      </c>
      <c r="J25" s="125">
        <f>SUM(J24,J23,J7)</f>
        <v>1711</v>
      </c>
      <c r="K25" s="125">
        <f>SUM(K24,K23,K7)</f>
        <v>10044</v>
      </c>
      <c r="L25" s="125">
        <f>SUM(L24,L23,L7)</f>
        <v>10044</v>
      </c>
      <c r="M25" s="118"/>
      <c r="N25" s="125">
        <f>SUM(N24,N23,N7)</f>
        <v>8569</v>
      </c>
      <c r="O25" s="125">
        <f>SUM(O24,O23,O7)</f>
        <v>7375</v>
      </c>
      <c r="P25" s="125">
        <f>SUM(P24,P23,P7)</f>
        <v>9960</v>
      </c>
      <c r="Q25" s="125">
        <f>SUM(Q24,Q23,Q7)</f>
        <v>10199</v>
      </c>
      <c r="R25" s="125">
        <f>SUM(R24,R23,R7)</f>
        <v>10199</v>
      </c>
      <c r="S25" s="118"/>
      <c r="T25" s="125">
        <f>SUM(T24,T23,T7)</f>
        <v>8512</v>
      </c>
      <c r="U25" s="125">
        <f>SUM(U24,U23,U7)</f>
        <v>14097</v>
      </c>
      <c r="V25" s="125">
        <f>SUM(V24,V23,V7)</f>
        <v>10372</v>
      </c>
      <c r="W25" s="125">
        <f>SUM(W24,W23,W7)</f>
        <v>13175</v>
      </c>
      <c r="X25" s="125">
        <f>SUM(X24,X23,X7)</f>
        <v>13175</v>
      </c>
      <c r="Y25" s="118"/>
      <c r="Z25" s="125">
        <f>SUM(Z24,Z23,Z7)</f>
        <v>24514</v>
      </c>
      <c r="AA25" s="125">
        <f>SUM(AA24,AA23,AA7)</f>
        <v>178897</v>
      </c>
      <c r="AB25" s="125">
        <f>SUM(AB24,AB23,AB7)</f>
        <v>143831</v>
      </c>
      <c r="AC25" s="125">
        <f>SUM(AC24,AC23,AC7)</f>
        <v>112944.5</v>
      </c>
      <c r="AD25" s="125">
        <f>SUM(AD24,AD23,AD7)</f>
        <v>112944.5</v>
      </c>
      <c r="AE25" s="118"/>
      <c r="AF25" s="125">
        <f>SUM(AF24,AF23,AF7)</f>
        <v>114183.5</v>
      </c>
      <c r="AG25" s="125">
        <f>SUM(AG24,AG23,AG7)</f>
        <v>70836.5</v>
      </c>
      <c r="AH25" s="125">
        <f>SUM(AH24,AH23,AH7)</f>
        <v>153243.58092560404</v>
      </c>
      <c r="AI25" s="125">
        <f>SUM(AI24,AI23,AI7)</f>
        <v>159064.5</v>
      </c>
      <c r="AJ25" s="125">
        <f>SUM(AJ24,AJ23,AJ7)</f>
        <v>159064.5</v>
      </c>
      <c r="AK25" s="118"/>
      <c r="AL25" s="125">
        <f>SUM(AL24,AL23,AL7)</f>
        <v>130118.5</v>
      </c>
      <c r="AM25" s="125">
        <f>SUM(AM24,AM23,AM7)</f>
        <v>287672.5</v>
      </c>
      <c r="AN25" s="125">
        <f>SUM(AN24,AN23,AN7)</f>
        <v>242225.50553662301</v>
      </c>
      <c r="AO25" s="125">
        <f>SUM(AO24,AO23,AO7)</f>
        <v>159064.5</v>
      </c>
      <c r="AP25" s="125">
        <f>70197+144152</f>
        <v>214349</v>
      </c>
      <c r="AQ25" s="77"/>
      <c r="AR25" s="125">
        <f>SUM(AR24,AR23,AR7)</f>
        <v>240247</v>
      </c>
      <c r="AS25" s="125">
        <f>SUM(AS24,AS23,AS7)</f>
        <v>239035</v>
      </c>
      <c r="AT25" s="125">
        <f>SUM(AT24,AT23,AT7)</f>
        <v>244206</v>
      </c>
      <c r="AU25" s="125">
        <f>SUM(AU24,AU23,AU7)</f>
        <v>162465</v>
      </c>
      <c r="AV25" s="125">
        <f>SUM(AV24,AV23,AV7)</f>
        <v>922822</v>
      </c>
      <c r="AW25" s="77"/>
      <c r="AX25" s="125">
        <v>819309</v>
      </c>
      <c r="AY25" s="125">
        <v>798948</v>
      </c>
      <c r="AZ25" s="125">
        <f>SUM(AZ24,AZ23,AZ7)</f>
        <v>763533</v>
      </c>
      <c r="BA25" s="125">
        <v>643647</v>
      </c>
      <c r="BB25" s="125">
        <v>643647</v>
      </c>
      <c r="BC25" s="77"/>
      <c r="BD25" s="125">
        <v>621381</v>
      </c>
      <c r="BE25" s="75">
        <f>SUM(BE24,BE23,BE7)</f>
        <v>0</v>
      </c>
      <c r="BF25" s="75">
        <f>SUM(BF24,BF23,BF7)</f>
        <v>0</v>
      </c>
      <c r="BG25" s="75">
        <f>SUM(BG24,BG23,BG7)</f>
        <v>0</v>
      </c>
      <c r="BH25" s="75">
        <f>SUM(BH24,BH23,BH7)</f>
        <v>0</v>
      </c>
    </row>
    <row r="26" spans="1:61">
      <c r="A26" s="83"/>
      <c r="B26" s="84"/>
      <c r="C26" s="84"/>
      <c r="D26" s="84"/>
      <c r="E26" s="84"/>
      <c r="F26" s="84"/>
      <c r="G26" s="119"/>
      <c r="H26" s="84"/>
      <c r="I26" s="84"/>
      <c r="J26" s="84"/>
      <c r="K26" s="84"/>
      <c r="L26" s="84"/>
      <c r="M26" s="119"/>
      <c r="N26" s="84"/>
      <c r="O26" s="84"/>
      <c r="P26" s="84"/>
      <c r="Q26" s="84"/>
      <c r="R26" s="84"/>
      <c r="S26" s="119"/>
      <c r="T26" s="84"/>
      <c r="U26" s="84"/>
      <c r="V26" s="84"/>
      <c r="W26" s="84"/>
      <c r="X26" s="84"/>
      <c r="Y26" s="119"/>
      <c r="Z26" s="84"/>
      <c r="AA26" s="84"/>
      <c r="AB26" s="84"/>
      <c r="AC26" s="84"/>
      <c r="AD26" s="84"/>
      <c r="AE26" s="119">
        <v>0</v>
      </c>
      <c r="AF26" s="84">
        <v>0</v>
      </c>
      <c r="AG26" s="84">
        <v>0</v>
      </c>
      <c r="AH26" s="84">
        <v>0</v>
      </c>
      <c r="AI26" s="84">
        <v>0</v>
      </c>
      <c r="AJ26" s="84">
        <v>0</v>
      </c>
      <c r="AK26" s="119">
        <v>0</v>
      </c>
      <c r="AL26" s="84">
        <v>0</v>
      </c>
      <c r="AM26" s="84">
        <v>0</v>
      </c>
      <c r="AN26" s="84">
        <v>0</v>
      </c>
      <c r="AO26" s="84">
        <v>0</v>
      </c>
      <c r="AP26" s="84">
        <v>0</v>
      </c>
      <c r="AQ26" s="84">
        <v>0</v>
      </c>
      <c r="AR26" s="84">
        <v>0</v>
      </c>
      <c r="AS26" s="84">
        <v>0</v>
      </c>
      <c r="AT26" s="84">
        <v>0</v>
      </c>
      <c r="AU26" s="84">
        <v>0</v>
      </c>
      <c r="AV26" s="84">
        <v>0</v>
      </c>
      <c r="AW26" s="84">
        <v>0</v>
      </c>
      <c r="AX26" s="84">
        <v>0</v>
      </c>
      <c r="AY26" s="84">
        <v>0</v>
      </c>
      <c r="AZ26" s="84">
        <v>0</v>
      </c>
      <c r="BA26" s="84">
        <v>0</v>
      </c>
      <c r="BB26" s="84">
        <v>0</v>
      </c>
      <c r="BC26" s="84">
        <v>0</v>
      </c>
      <c r="BD26" s="84">
        <v>0</v>
      </c>
      <c r="BE26" s="84">
        <v>0</v>
      </c>
      <c r="BF26" s="84">
        <v>0</v>
      </c>
      <c r="BG26" s="84">
        <v>0</v>
      </c>
      <c r="BH26" s="84">
        <v>0</v>
      </c>
    </row>
    <row r="27" spans="1:61">
      <c r="A27" s="83"/>
      <c r="D27" s="69"/>
      <c r="E27" s="69"/>
      <c r="F27" s="69"/>
      <c r="G27" s="120"/>
      <c r="M27" s="120"/>
      <c r="S27" s="120"/>
      <c r="Y27" s="120"/>
      <c r="AE27" s="120"/>
      <c r="AK27" s="120"/>
      <c r="AP27" s="197"/>
      <c r="AQ27" s="69"/>
      <c r="AV27" s="197"/>
      <c r="AW27" s="69"/>
      <c r="BB27" s="197"/>
      <c r="BC27" s="69"/>
    </row>
    <row r="28" spans="1:61">
      <c r="A28" s="83"/>
      <c r="D28" s="69"/>
      <c r="E28" s="69"/>
      <c r="F28" s="69"/>
      <c r="G28" s="120"/>
      <c r="M28" s="120"/>
      <c r="S28" s="120"/>
      <c r="Y28" s="120"/>
      <c r="AE28" s="120"/>
      <c r="AK28" s="120"/>
      <c r="AP28" s="197"/>
      <c r="AQ28" s="69"/>
      <c r="AV28" s="197"/>
      <c r="AW28" s="69"/>
      <c r="BB28" s="197"/>
      <c r="BC28" s="69"/>
    </row>
    <row r="29" spans="1:61">
      <c r="A29" s="83"/>
      <c r="D29" s="69"/>
      <c r="E29" s="69"/>
      <c r="F29" s="69"/>
      <c r="G29" s="120"/>
      <c r="M29" s="120"/>
      <c r="S29" s="120"/>
      <c r="Y29" s="120"/>
      <c r="AE29" s="120"/>
      <c r="AK29" s="120"/>
      <c r="AQ29" s="69"/>
      <c r="AW29" s="69"/>
      <c r="BC29" s="69"/>
    </row>
    <row r="30" spans="1:61">
      <c r="A30" s="83"/>
      <c r="D30" s="69"/>
      <c r="E30" s="69"/>
      <c r="F30" s="69"/>
      <c r="G30" s="120"/>
      <c r="M30" s="120"/>
      <c r="S30" s="120"/>
      <c r="Y30" s="120"/>
      <c r="AE30" s="120"/>
      <c r="AK30" s="120"/>
      <c r="AQ30" s="69"/>
      <c r="AW30" s="69"/>
      <c r="BC30" s="69"/>
    </row>
    <row r="31" spans="1:61">
      <c r="A31" s="83"/>
      <c r="D31" s="69"/>
      <c r="E31" s="69"/>
      <c r="F31" s="69"/>
      <c r="G31" s="120"/>
      <c r="M31" s="120"/>
      <c r="S31" s="120"/>
      <c r="Y31" s="120"/>
      <c r="AE31" s="120"/>
      <c r="AK31" s="120"/>
      <c r="AQ31" s="69"/>
      <c r="AW31" s="69"/>
      <c r="BC31" s="69"/>
    </row>
    <row r="32" spans="1:61">
      <c r="A32" s="83"/>
      <c r="D32" s="69"/>
      <c r="E32" s="69"/>
      <c r="F32" s="69"/>
      <c r="G32" s="120"/>
      <c r="M32" s="120"/>
      <c r="S32" s="120"/>
      <c r="Y32" s="120"/>
      <c r="AE32" s="120"/>
      <c r="AK32" s="120"/>
      <c r="AQ32" s="69"/>
      <c r="AW32" s="69"/>
      <c r="BC32" s="69"/>
    </row>
    <row r="33" spans="1:55">
      <c r="A33" s="83"/>
      <c r="D33" s="69"/>
      <c r="E33" s="69"/>
      <c r="F33" s="69"/>
      <c r="G33" s="120"/>
      <c r="M33" s="120"/>
      <c r="S33" s="120"/>
      <c r="Y33" s="120"/>
      <c r="AE33" s="120"/>
      <c r="AK33" s="120"/>
      <c r="AQ33" s="69"/>
      <c r="AW33" s="69"/>
      <c r="BC33" s="69"/>
    </row>
    <row r="34" spans="1:55">
      <c r="A34" s="83"/>
      <c r="D34" s="69"/>
      <c r="E34" s="69"/>
      <c r="F34" s="69"/>
      <c r="G34" s="120"/>
      <c r="M34" s="120"/>
      <c r="S34" s="120"/>
      <c r="Y34" s="120"/>
      <c r="AE34" s="120"/>
      <c r="AK34" s="120"/>
      <c r="AQ34" s="69"/>
      <c r="AW34" s="69"/>
      <c r="BC34" s="69"/>
    </row>
    <row r="35" spans="1:55">
      <c r="A35" s="83"/>
      <c r="D35" s="69"/>
      <c r="E35" s="69"/>
      <c r="F35" s="69"/>
      <c r="G35" s="120"/>
      <c r="M35" s="120"/>
      <c r="S35" s="120"/>
      <c r="Y35" s="120"/>
      <c r="AE35" s="120"/>
      <c r="AK35" s="120"/>
      <c r="AQ35" s="69"/>
      <c r="AW35" s="69"/>
      <c r="BC35" s="69"/>
    </row>
    <row r="36" spans="1:55">
      <c r="A36" s="83"/>
      <c r="D36" s="69"/>
      <c r="E36" s="69"/>
      <c r="F36" s="69"/>
      <c r="G36" s="120"/>
      <c r="M36" s="120"/>
      <c r="S36" s="120"/>
      <c r="Y36" s="120"/>
      <c r="AE36" s="120"/>
      <c r="AK36" s="120"/>
      <c r="AQ36" s="69"/>
      <c r="AW36" s="69"/>
      <c r="BC36" s="69"/>
    </row>
    <row r="37" spans="1:55">
      <c r="A37" s="83"/>
      <c r="D37" s="69"/>
      <c r="E37" s="69"/>
      <c r="F37" s="69"/>
      <c r="G37" s="120"/>
      <c r="M37" s="120"/>
      <c r="S37" s="120"/>
      <c r="Y37" s="120"/>
      <c r="AE37" s="120"/>
      <c r="AK37" s="120"/>
      <c r="AQ37" s="69"/>
      <c r="AW37" s="69"/>
      <c r="BC37" s="69"/>
    </row>
    <row r="38" spans="1:55">
      <c r="A38" s="83"/>
      <c r="D38" s="69"/>
      <c r="E38" s="69"/>
      <c r="F38" s="69"/>
      <c r="G38" s="120"/>
      <c r="M38" s="120"/>
      <c r="S38" s="120"/>
      <c r="Y38" s="120"/>
      <c r="AE38" s="120"/>
      <c r="AK38" s="120"/>
      <c r="AQ38" s="69"/>
      <c r="AW38" s="69"/>
      <c r="BC38" s="69"/>
    </row>
    <row r="39" spans="1:55">
      <c r="A39" s="83"/>
      <c r="D39" s="69"/>
      <c r="E39" s="69"/>
      <c r="F39" s="69"/>
      <c r="G39" s="120"/>
      <c r="M39" s="120"/>
      <c r="S39" s="120"/>
      <c r="Y39" s="120"/>
      <c r="AE39" s="120"/>
      <c r="AK39" s="120"/>
      <c r="AQ39" s="69"/>
      <c r="AW39" s="69"/>
      <c r="BC39" s="69"/>
    </row>
    <row r="40" spans="1:55">
      <c r="A40" s="83"/>
      <c r="D40" s="69"/>
      <c r="E40" s="69"/>
      <c r="F40" s="69"/>
      <c r="G40" s="120"/>
      <c r="M40" s="120"/>
      <c r="S40" s="120"/>
      <c r="Y40" s="120"/>
      <c r="AE40" s="120"/>
      <c r="AK40" s="120"/>
      <c r="AQ40" s="69"/>
      <c r="AW40" s="69"/>
      <c r="BC40" s="69"/>
    </row>
    <row r="41" spans="1:55">
      <c r="A41" s="83"/>
      <c r="D41" s="69"/>
      <c r="E41" s="69"/>
      <c r="F41" s="69"/>
      <c r="G41" s="120"/>
      <c r="M41" s="120"/>
      <c r="S41" s="120"/>
      <c r="Y41" s="120"/>
      <c r="AE41" s="120"/>
      <c r="AK41" s="120"/>
      <c r="AQ41" s="69"/>
      <c r="AW41" s="69"/>
      <c r="BC41" s="69"/>
    </row>
    <row r="42" spans="1:55">
      <c r="A42" s="83"/>
      <c r="D42" s="69"/>
      <c r="E42" s="69"/>
      <c r="F42" s="69"/>
      <c r="G42" s="120"/>
      <c r="M42" s="120"/>
      <c r="S42" s="120"/>
      <c r="Y42" s="120"/>
      <c r="AE42" s="120"/>
      <c r="AK42" s="120"/>
      <c r="AQ42" s="69"/>
      <c r="AW42" s="69"/>
      <c r="BC42" s="69"/>
    </row>
    <row r="43" spans="1:55">
      <c r="A43" s="83"/>
      <c r="D43" s="69"/>
      <c r="E43" s="69"/>
      <c r="F43" s="69"/>
      <c r="G43" s="120"/>
      <c r="M43" s="120"/>
      <c r="S43" s="120"/>
      <c r="Y43" s="120"/>
      <c r="AE43" s="120"/>
      <c r="AK43" s="120"/>
      <c r="AQ43" s="69"/>
      <c r="AW43" s="69"/>
      <c r="BC43" s="69"/>
    </row>
    <row r="44" spans="1:55">
      <c r="A44" s="83"/>
      <c r="D44" s="69"/>
      <c r="E44" s="69"/>
      <c r="F44" s="69"/>
      <c r="G44" s="120"/>
      <c r="M44" s="120"/>
      <c r="S44" s="120"/>
      <c r="Y44" s="120"/>
      <c r="AE44" s="120"/>
      <c r="AK44" s="120"/>
      <c r="AQ44" s="69"/>
      <c r="AW44" s="69"/>
      <c r="BC44" s="69"/>
    </row>
    <row r="45" spans="1:55">
      <c r="A45" s="83"/>
      <c r="D45" s="69"/>
      <c r="E45" s="69"/>
      <c r="F45" s="69"/>
      <c r="G45" s="120"/>
      <c r="M45" s="120"/>
      <c r="S45" s="120"/>
      <c r="Y45" s="120"/>
      <c r="AE45" s="120"/>
      <c r="AK45" s="120"/>
      <c r="AQ45" s="69"/>
      <c r="AW45" s="69"/>
      <c r="BC45" s="69"/>
    </row>
    <row r="46" spans="1:55">
      <c r="A46" s="83"/>
      <c r="D46" s="69"/>
      <c r="E46" s="69"/>
      <c r="F46" s="69"/>
      <c r="G46" s="120"/>
      <c r="M46" s="120"/>
      <c r="S46" s="120"/>
      <c r="Y46" s="120"/>
      <c r="AE46" s="120"/>
      <c r="AK46" s="120"/>
      <c r="AQ46" s="69"/>
      <c r="AW46" s="69"/>
      <c r="BC46" s="69"/>
    </row>
    <row r="47" spans="1:55">
      <c r="A47" s="83"/>
      <c r="D47" s="69"/>
      <c r="E47" s="69"/>
      <c r="F47" s="69"/>
      <c r="G47" s="120"/>
      <c r="M47" s="120"/>
      <c r="S47" s="120"/>
      <c r="Y47" s="120"/>
      <c r="AE47" s="120"/>
      <c r="AK47" s="120"/>
      <c r="AQ47" s="69"/>
      <c r="AW47" s="69"/>
      <c r="BC47" s="69"/>
    </row>
    <row r="48" spans="1:55">
      <c r="A48" s="83"/>
      <c r="D48" s="69"/>
      <c r="E48" s="69"/>
      <c r="F48" s="69"/>
      <c r="G48" s="120"/>
      <c r="M48" s="120"/>
      <c r="S48" s="120"/>
      <c r="Y48" s="120"/>
      <c r="AE48" s="120"/>
      <c r="AK48" s="120"/>
      <c r="AQ48" s="69"/>
      <c r="AW48" s="69"/>
      <c r="BC48" s="69"/>
    </row>
    <row r="49" spans="1:55">
      <c r="A49" s="83"/>
      <c r="D49" s="69"/>
      <c r="E49" s="69"/>
      <c r="F49" s="69"/>
      <c r="G49" s="120"/>
      <c r="M49" s="120"/>
      <c r="S49" s="120"/>
      <c r="Y49" s="120"/>
      <c r="AE49" s="120"/>
      <c r="AK49" s="120"/>
      <c r="AQ49" s="69"/>
      <c r="AW49" s="69"/>
      <c r="BC49" s="69"/>
    </row>
    <row r="50" spans="1:55">
      <c r="A50" s="83"/>
      <c r="D50" s="69"/>
      <c r="E50" s="69"/>
      <c r="F50" s="69"/>
      <c r="G50" s="120"/>
      <c r="M50" s="120"/>
      <c r="S50" s="120"/>
      <c r="Y50" s="120"/>
      <c r="AE50" s="120"/>
      <c r="AK50" s="120"/>
      <c r="AQ50" s="69"/>
      <c r="AW50" s="69"/>
      <c r="BC50" s="69"/>
    </row>
    <row r="51" spans="1:55">
      <c r="A51" s="83"/>
      <c r="D51" s="69"/>
      <c r="E51" s="69"/>
      <c r="F51" s="69"/>
      <c r="G51" s="120"/>
      <c r="M51" s="120"/>
      <c r="S51" s="120"/>
      <c r="Y51" s="120"/>
      <c r="AE51" s="120"/>
      <c r="AK51" s="120"/>
      <c r="AQ51" s="69"/>
      <c r="AW51" s="69"/>
      <c r="BC51" s="69"/>
    </row>
    <row r="52" spans="1:55">
      <c r="A52" s="83"/>
      <c r="D52" s="69"/>
      <c r="E52" s="69"/>
      <c r="F52" s="69"/>
      <c r="G52" s="120"/>
      <c r="M52" s="120"/>
      <c r="S52" s="120"/>
      <c r="Y52" s="120"/>
      <c r="AE52" s="120"/>
      <c r="AK52" s="120"/>
      <c r="AQ52" s="69"/>
      <c r="AW52" s="69"/>
      <c r="BC52" s="69"/>
    </row>
    <row r="53" spans="1:55">
      <c r="A53" s="83"/>
      <c r="D53" s="69"/>
      <c r="E53" s="69"/>
      <c r="F53" s="69"/>
      <c r="G53" s="120"/>
      <c r="M53" s="120"/>
      <c r="S53" s="120"/>
      <c r="Y53" s="120"/>
      <c r="AE53" s="120"/>
      <c r="AK53" s="120"/>
      <c r="AQ53" s="69"/>
      <c r="AW53" s="69"/>
      <c r="BC53" s="69"/>
    </row>
    <row r="54" spans="1:55">
      <c r="A54" s="83"/>
      <c r="D54" s="69"/>
      <c r="E54" s="69"/>
      <c r="F54" s="69"/>
      <c r="G54" s="120"/>
      <c r="M54" s="120"/>
      <c r="S54" s="120"/>
      <c r="Y54" s="120"/>
      <c r="AE54" s="120"/>
      <c r="AK54" s="120"/>
      <c r="AQ54" s="69"/>
      <c r="AW54" s="69"/>
      <c r="BC54" s="69"/>
    </row>
    <row r="55" spans="1:55">
      <c r="A55" s="83"/>
      <c r="D55" s="69"/>
      <c r="E55" s="69"/>
      <c r="F55" s="69"/>
      <c r="G55" s="120"/>
      <c r="M55" s="120"/>
      <c r="S55" s="120"/>
      <c r="Y55" s="120"/>
      <c r="AE55" s="120"/>
      <c r="AK55" s="120"/>
      <c r="AQ55" s="69"/>
      <c r="AW55" s="69"/>
      <c r="BC55" s="69"/>
    </row>
    <row r="56" spans="1:55">
      <c r="A56" s="83"/>
      <c r="D56" s="69"/>
      <c r="E56" s="69"/>
      <c r="F56" s="69"/>
      <c r="G56" s="120"/>
      <c r="M56" s="120"/>
      <c r="S56" s="120"/>
      <c r="Y56" s="120"/>
      <c r="AE56" s="120"/>
      <c r="AK56" s="120"/>
      <c r="AQ56" s="69"/>
      <c r="AW56" s="69"/>
      <c r="BC56" s="69"/>
    </row>
    <row r="57" spans="1:55">
      <c r="A57" s="83"/>
      <c r="D57" s="69"/>
      <c r="E57" s="69"/>
      <c r="F57" s="69"/>
      <c r="G57" s="120"/>
      <c r="M57" s="120"/>
      <c r="S57" s="120"/>
      <c r="Y57" s="120"/>
      <c r="AE57" s="120"/>
      <c r="AK57" s="120"/>
      <c r="AQ57" s="69"/>
      <c r="AW57" s="69"/>
      <c r="BC57" s="69"/>
    </row>
    <row r="58" spans="1:55">
      <c r="A58" s="83"/>
      <c r="D58" s="69"/>
      <c r="E58" s="69"/>
      <c r="F58" s="69"/>
      <c r="G58" s="120"/>
      <c r="M58" s="120"/>
      <c r="S58" s="120"/>
      <c r="Y58" s="120"/>
      <c r="AE58" s="120"/>
      <c r="AK58" s="120"/>
      <c r="AQ58" s="69"/>
      <c r="AW58" s="69"/>
      <c r="BC58" s="69"/>
    </row>
    <row r="59" spans="1:55">
      <c r="A59" s="83"/>
      <c r="D59" s="69"/>
      <c r="E59" s="69"/>
      <c r="F59" s="69"/>
      <c r="G59" s="120"/>
      <c r="M59" s="120"/>
      <c r="S59" s="120"/>
      <c r="Y59" s="120"/>
      <c r="AE59" s="120"/>
      <c r="AK59" s="120"/>
      <c r="AQ59" s="69"/>
      <c r="AW59" s="69"/>
      <c r="BC59" s="69"/>
    </row>
    <row r="60" spans="1:55">
      <c r="A60" s="83"/>
      <c r="D60" s="69"/>
      <c r="E60" s="69"/>
      <c r="F60" s="69"/>
      <c r="G60" s="120"/>
      <c r="M60" s="120"/>
      <c r="S60" s="120"/>
      <c r="Y60" s="120"/>
      <c r="AE60" s="120"/>
      <c r="AK60" s="120"/>
      <c r="AQ60" s="69"/>
      <c r="AW60" s="69"/>
      <c r="BC60" s="69"/>
    </row>
    <row r="61" spans="1:55">
      <c r="A61" s="83"/>
      <c r="D61" s="69"/>
      <c r="E61" s="69"/>
      <c r="F61" s="69"/>
      <c r="G61" s="120"/>
      <c r="M61" s="120"/>
      <c r="S61" s="120"/>
      <c r="Y61" s="120"/>
      <c r="AE61" s="120"/>
      <c r="AK61" s="120"/>
      <c r="AQ61" s="69"/>
      <c r="AW61" s="69"/>
      <c r="BC61" s="69"/>
    </row>
    <row r="62" spans="1:55">
      <c r="A62" s="83"/>
      <c r="D62" s="69"/>
      <c r="E62" s="69"/>
      <c r="F62" s="69"/>
      <c r="G62" s="120"/>
      <c r="M62" s="120"/>
      <c r="S62" s="120"/>
      <c r="Y62" s="120"/>
      <c r="AE62" s="120"/>
      <c r="AK62" s="120"/>
      <c r="AQ62" s="69"/>
      <c r="AW62" s="69"/>
      <c r="BC62" s="69"/>
    </row>
    <row r="63" spans="1:55">
      <c r="A63" s="83"/>
      <c r="D63" s="69"/>
      <c r="E63" s="69"/>
      <c r="F63" s="69"/>
      <c r="G63" s="120"/>
      <c r="M63" s="120"/>
      <c r="S63" s="120"/>
      <c r="Y63" s="120"/>
      <c r="AE63" s="120"/>
      <c r="AK63" s="120"/>
      <c r="AQ63" s="69"/>
      <c r="AW63" s="69"/>
      <c r="BC63" s="69"/>
    </row>
    <row r="64" spans="1:55">
      <c r="A64" s="83"/>
      <c r="D64" s="69"/>
      <c r="E64" s="69"/>
      <c r="F64" s="69"/>
      <c r="G64" s="120"/>
      <c r="M64" s="120"/>
      <c r="S64" s="120"/>
      <c r="Y64" s="120"/>
      <c r="AE64" s="120"/>
      <c r="AK64" s="120"/>
      <c r="AQ64" s="69"/>
      <c r="AW64" s="69"/>
      <c r="BC64" s="69"/>
    </row>
    <row r="65" spans="1:55">
      <c r="A65" s="83"/>
      <c r="D65" s="69"/>
      <c r="E65" s="69"/>
      <c r="F65" s="69"/>
      <c r="G65" s="120"/>
      <c r="M65" s="120"/>
      <c r="S65" s="120"/>
      <c r="Y65" s="120"/>
      <c r="AE65" s="120"/>
      <c r="AK65" s="120"/>
      <c r="AQ65" s="69"/>
      <c r="AW65" s="69"/>
      <c r="BC65" s="69"/>
    </row>
    <row r="66" spans="1:55">
      <c r="A66" s="83"/>
      <c r="D66" s="69"/>
      <c r="E66" s="69"/>
      <c r="F66" s="69"/>
      <c r="G66" s="120"/>
      <c r="M66" s="120"/>
      <c r="S66" s="120"/>
      <c r="Y66" s="120"/>
      <c r="AE66" s="120"/>
      <c r="AK66" s="120"/>
      <c r="AQ66" s="69"/>
      <c r="AW66" s="69"/>
      <c r="BC66" s="69"/>
    </row>
    <row r="67" spans="1:55">
      <c r="A67" s="83"/>
      <c r="D67" s="69"/>
      <c r="E67" s="69"/>
      <c r="F67" s="69"/>
      <c r="G67" s="120"/>
      <c r="M67" s="120"/>
      <c r="S67" s="120"/>
      <c r="Y67" s="120"/>
      <c r="AE67" s="120"/>
      <c r="AK67" s="120"/>
      <c r="AQ67" s="69"/>
      <c r="AW67" s="69"/>
      <c r="BC67" s="69"/>
    </row>
    <row r="68" spans="1:55">
      <c r="A68" s="83"/>
      <c r="D68" s="69"/>
      <c r="E68" s="69"/>
      <c r="F68" s="69"/>
      <c r="G68" s="120"/>
      <c r="M68" s="120"/>
      <c r="S68" s="120"/>
      <c r="Y68" s="120"/>
      <c r="AE68" s="120"/>
      <c r="AK68" s="120"/>
      <c r="AQ68" s="69"/>
      <c r="AW68" s="69"/>
      <c r="BC68" s="69"/>
    </row>
    <row r="69" spans="1:55">
      <c r="A69" s="83"/>
      <c r="D69" s="69"/>
      <c r="E69" s="69"/>
      <c r="F69" s="69"/>
      <c r="G69" s="120"/>
      <c r="M69" s="120"/>
      <c r="S69" s="120"/>
      <c r="Y69" s="120"/>
      <c r="AE69" s="120"/>
      <c r="AK69" s="120"/>
      <c r="AQ69" s="69"/>
      <c r="AW69" s="69"/>
      <c r="BC69" s="69"/>
    </row>
    <row r="70" spans="1:55">
      <c r="A70" s="83"/>
      <c r="D70" s="69"/>
      <c r="E70" s="69"/>
      <c r="F70" s="69"/>
      <c r="G70" s="120"/>
      <c r="M70" s="120"/>
      <c r="S70" s="120"/>
      <c r="Y70" s="120"/>
      <c r="AE70" s="120"/>
      <c r="AK70" s="120"/>
      <c r="AQ70" s="69"/>
      <c r="AW70" s="69"/>
      <c r="BC70" s="69"/>
    </row>
    <row r="71" spans="1:55">
      <c r="A71" s="83"/>
      <c r="D71" s="69"/>
      <c r="E71" s="69"/>
      <c r="F71" s="69"/>
      <c r="G71" s="120"/>
      <c r="M71" s="120"/>
      <c r="S71" s="120"/>
      <c r="Y71" s="120"/>
      <c r="AE71" s="120"/>
      <c r="AK71" s="120"/>
      <c r="AQ71" s="69"/>
      <c r="AW71" s="69"/>
      <c r="BC71" s="69"/>
    </row>
    <row r="72" spans="1:55">
      <c r="A72" s="83"/>
      <c r="D72" s="69"/>
      <c r="E72" s="69"/>
      <c r="F72" s="69"/>
      <c r="G72" s="120"/>
      <c r="M72" s="120"/>
      <c r="S72" s="120"/>
      <c r="Y72" s="120"/>
      <c r="AE72" s="120"/>
      <c r="AK72" s="120"/>
      <c r="AQ72" s="69"/>
      <c r="AW72" s="69"/>
      <c r="BC72" s="69"/>
    </row>
    <row r="73" spans="1:55">
      <c r="A73" s="83"/>
      <c r="D73" s="69"/>
      <c r="E73" s="69"/>
      <c r="F73" s="69"/>
      <c r="G73" s="120"/>
      <c r="M73" s="120"/>
      <c r="S73" s="120"/>
      <c r="Y73" s="120"/>
      <c r="AE73" s="120"/>
      <c r="AK73" s="120"/>
      <c r="AQ73" s="69"/>
      <c r="AW73" s="69"/>
      <c r="BC73" s="69"/>
    </row>
    <row r="74" spans="1:55">
      <c r="A74" s="83"/>
      <c r="D74" s="69"/>
      <c r="E74" s="69"/>
      <c r="F74" s="69"/>
      <c r="G74" s="120"/>
      <c r="M74" s="120"/>
      <c r="S74" s="120"/>
      <c r="Y74" s="120"/>
      <c r="AE74" s="120"/>
      <c r="AK74" s="120"/>
      <c r="AQ74" s="69"/>
      <c r="AW74" s="69"/>
      <c r="BC74" s="69"/>
    </row>
    <row r="75" spans="1:55">
      <c r="A75" s="83"/>
      <c r="D75" s="69"/>
      <c r="E75" s="69"/>
      <c r="F75" s="69"/>
      <c r="G75" s="120"/>
      <c r="M75" s="120"/>
      <c r="S75" s="120"/>
      <c r="Y75" s="120"/>
      <c r="AE75" s="120"/>
      <c r="AK75" s="120"/>
      <c r="AQ75" s="69"/>
      <c r="AW75" s="69"/>
      <c r="BC75" s="69"/>
    </row>
    <row r="76" spans="1:55">
      <c r="A76" s="83"/>
      <c r="D76" s="69"/>
      <c r="E76" s="69"/>
      <c r="F76" s="69"/>
      <c r="G76" s="120"/>
      <c r="M76" s="120"/>
      <c r="S76" s="120"/>
      <c r="Y76" s="120"/>
      <c r="AE76" s="120"/>
      <c r="AK76" s="120"/>
      <c r="AQ76" s="69"/>
      <c r="AW76" s="69"/>
      <c r="BC76" s="69"/>
    </row>
    <row r="77" spans="1:55">
      <c r="A77" s="83"/>
      <c r="D77" s="69"/>
      <c r="E77" s="69"/>
      <c r="F77" s="69"/>
      <c r="G77" s="120"/>
      <c r="M77" s="120"/>
      <c r="S77" s="120"/>
      <c r="Y77" s="120"/>
      <c r="AE77" s="120"/>
      <c r="AK77" s="120"/>
      <c r="AQ77" s="69"/>
      <c r="AW77" s="69"/>
      <c r="BC77" s="69"/>
    </row>
    <row r="78" spans="1:55">
      <c r="A78" s="83"/>
      <c r="D78" s="69"/>
      <c r="E78" s="69"/>
      <c r="F78" s="69"/>
      <c r="G78" s="120"/>
      <c r="M78" s="120"/>
      <c r="S78" s="120"/>
      <c r="Y78" s="120"/>
      <c r="AE78" s="120"/>
      <c r="AK78" s="120"/>
      <c r="AQ78" s="69"/>
      <c r="AW78" s="69"/>
      <c r="BC78" s="69"/>
    </row>
    <row r="79" spans="1:55">
      <c r="A79" s="83"/>
      <c r="D79" s="69"/>
      <c r="E79" s="69"/>
      <c r="F79" s="69"/>
      <c r="G79" s="120"/>
      <c r="M79" s="120"/>
      <c r="S79" s="120"/>
      <c r="Y79" s="120"/>
      <c r="AE79" s="120"/>
      <c r="AK79" s="120"/>
      <c r="AQ79" s="69"/>
      <c r="AW79" s="69"/>
      <c r="BC79" s="69"/>
    </row>
    <row r="80" spans="1:55">
      <c r="A80" s="83"/>
      <c r="D80" s="69"/>
      <c r="E80" s="69"/>
      <c r="F80" s="69"/>
      <c r="G80" s="120"/>
      <c r="M80" s="120"/>
      <c r="S80" s="120"/>
      <c r="Y80" s="120"/>
      <c r="AE80" s="120"/>
      <c r="AK80" s="120"/>
      <c r="AQ80" s="69"/>
      <c r="AW80" s="69"/>
      <c r="BC80" s="69"/>
    </row>
    <row r="81" spans="1:55">
      <c r="A81" s="83"/>
      <c r="D81" s="69"/>
      <c r="E81" s="69"/>
      <c r="F81" s="69"/>
      <c r="G81" s="120"/>
      <c r="M81" s="120"/>
      <c r="S81" s="120"/>
      <c r="Y81" s="120"/>
      <c r="AE81" s="120"/>
      <c r="AK81" s="120"/>
      <c r="AQ81" s="69"/>
      <c r="AW81" s="69"/>
      <c r="BC81" s="69"/>
    </row>
    <row r="82" spans="1:55">
      <c r="A82" s="83"/>
      <c r="D82" s="69"/>
      <c r="E82" s="69"/>
      <c r="F82" s="69"/>
      <c r="G82" s="120"/>
      <c r="M82" s="120"/>
      <c r="S82" s="120"/>
      <c r="Y82" s="120"/>
      <c r="AE82" s="120"/>
      <c r="AK82" s="120"/>
      <c r="AQ82" s="69"/>
      <c r="AW82" s="69"/>
      <c r="BC82" s="69"/>
    </row>
    <row r="83" spans="1:55">
      <c r="A83" s="83"/>
      <c r="D83" s="69"/>
      <c r="E83" s="69"/>
      <c r="F83" s="69"/>
      <c r="G83" s="120"/>
      <c r="M83" s="120"/>
      <c r="S83" s="120"/>
      <c r="Y83" s="120"/>
      <c r="AE83" s="120"/>
      <c r="AK83" s="120"/>
      <c r="AQ83" s="69"/>
      <c r="AW83" s="69"/>
      <c r="BC83" s="69"/>
    </row>
    <row r="84" spans="1:55">
      <c r="A84" s="83"/>
      <c r="D84" s="69"/>
      <c r="E84" s="69"/>
      <c r="F84" s="69"/>
      <c r="G84" s="120"/>
      <c r="M84" s="120"/>
      <c r="S84" s="120"/>
      <c r="Y84" s="120"/>
      <c r="AE84" s="120"/>
      <c r="AK84" s="120"/>
      <c r="AQ84" s="69"/>
      <c r="AW84" s="69"/>
      <c r="BC84" s="69"/>
    </row>
    <row r="85" spans="1:55">
      <c r="A85" s="83"/>
      <c r="D85" s="69"/>
      <c r="E85" s="69"/>
      <c r="F85" s="69"/>
      <c r="G85" s="120"/>
      <c r="M85" s="120"/>
      <c r="S85" s="120"/>
      <c r="Y85" s="120"/>
      <c r="AE85" s="120"/>
      <c r="AK85" s="120"/>
      <c r="AQ85" s="69"/>
      <c r="AW85" s="69"/>
      <c r="BC85" s="69"/>
    </row>
    <row r="86" spans="1:55">
      <c r="A86" s="83"/>
      <c r="D86" s="69"/>
      <c r="E86" s="69"/>
      <c r="F86" s="69"/>
      <c r="G86" s="120"/>
      <c r="M86" s="120"/>
      <c r="S86" s="120"/>
      <c r="Y86" s="120"/>
      <c r="AE86" s="120"/>
      <c r="AK86" s="120"/>
      <c r="AQ86" s="69"/>
      <c r="AW86" s="69"/>
      <c r="BC86" s="69"/>
    </row>
    <row r="87" spans="1:55">
      <c r="A87" s="83"/>
      <c r="D87" s="69"/>
      <c r="E87" s="69"/>
      <c r="F87" s="69"/>
      <c r="G87" s="120"/>
      <c r="M87" s="120"/>
      <c r="S87" s="120"/>
      <c r="Y87" s="120"/>
      <c r="AE87" s="120"/>
      <c r="AK87" s="120"/>
      <c r="AQ87" s="69"/>
      <c r="AW87" s="69"/>
      <c r="BC87" s="69"/>
    </row>
    <row r="88" spans="1:55">
      <c r="A88" s="83"/>
      <c r="D88" s="69"/>
      <c r="E88" s="69"/>
      <c r="F88" s="69"/>
      <c r="G88" s="120"/>
      <c r="M88" s="120"/>
      <c r="S88" s="120"/>
      <c r="Y88" s="120"/>
      <c r="AE88" s="120"/>
      <c r="AK88" s="120"/>
      <c r="AQ88" s="69"/>
      <c r="AW88" s="69"/>
      <c r="BC88" s="69"/>
    </row>
    <row r="89" spans="1:55">
      <c r="A89" s="83"/>
      <c r="D89" s="69"/>
      <c r="E89" s="69"/>
      <c r="F89" s="69"/>
      <c r="G89" s="120"/>
      <c r="M89" s="120"/>
      <c r="S89" s="120"/>
      <c r="Y89" s="120"/>
      <c r="AE89" s="120"/>
      <c r="AK89" s="120"/>
      <c r="AQ89" s="69"/>
      <c r="AW89" s="69"/>
      <c r="BC89" s="69"/>
    </row>
    <row r="90" spans="1:55">
      <c r="A90" s="83"/>
      <c r="D90" s="69"/>
      <c r="E90" s="69"/>
      <c r="F90" s="69"/>
      <c r="G90" s="120"/>
      <c r="M90" s="120"/>
      <c r="S90" s="120"/>
      <c r="Y90" s="120"/>
      <c r="AE90" s="120"/>
      <c r="AK90" s="120"/>
      <c r="AQ90" s="69"/>
      <c r="AW90" s="69"/>
      <c r="BC90" s="69"/>
    </row>
    <row r="91" spans="1:55">
      <c r="A91" s="83"/>
      <c r="D91" s="69"/>
      <c r="E91" s="69"/>
      <c r="F91" s="69"/>
      <c r="G91" s="120"/>
      <c r="M91" s="120"/>
      <c r="S91" s="120"/>
      <c r="Y91" s="120"/>
      <c r="AE91" s="120"/>
      <c r="AK91" s="120"/>
      <c r="AQ91" s="69"/>
      <c r="AW91" s="69"/>
      <c r="BC91" s="69"/>
    </row>
    <row r="92" spans="1:55">
      <c r="A92" s="83"/>
      <c r="D92" s="69"/>
      <c r="E92" s="69"/>
      <c r="F92" s="69"/>
      <c r="G92" s="120"/>
      <c r="M92" s="120"/>
      <c r="S92" s="120"/>
      <c r="Y92" s="120"/>
      <c r="AE92" s="120"/>
      <c r="AK92" s="120"/>
      <c r="AQ92" s="69"/>
      <c r="AW92" s="69"/>
      <c r="BC92" s="69"/>
    </row>
    <row r="93" spans="1:55">
      <c r="A93" s="83"/>
      <c r="D93" s="69"/>
      <c r="E93" s="69"/>
      <c r="F93" s="69"/>
      <c r="G93" s="120"/>
      <c r="M93" s="120"/>
      <c r="S93" s="120"/>
      <c r="Y93" s="120"/>
      <c r="AE93" s="120"/>
      <c r="AK93" s="120"/>
      <c r="AQ93" s="69"/>
      <c r="AW93" s="69"/>
      <c r="BC93" s="69"/>
    </row>
    <row r="94" spans="1:55">
      <c r="A94" s="83"/>
      <c r="D94" s="69"/>
      <c r="E94" s="69"/>
      <c r="F94" s="69"/>
      <c r="G94" s="120"/>
      <c r="M94" s="120"/>
      <c r="S94" s="120"/>
      <c r="Y94" s="120"/>
      <c r="AE94" s="120"/>
      <c r="AK94" s="120"/>
      <c r="AQ94" s="69"/>
      <c r="AW94" s="69"/>
      <c r="BC94" s="69"/>
    </row>
    <row r="95" spans="1:55">
      <c r="A95" s="83"/>
      <c r="D95" s="69"/>
      <c r="E95" s="69"/>
      <c r="F95" s="69"/>
      <c r="G95" s="120"/>
      <c r="M95" s="120"/>
      <c r="S95" s="120"/>
      <c r="Y95" s="120"/>
      <c r="AE95" s="120"/>
      <c r="AK95" s="120"/>
      <c r="AQ95" s="69"/>
      <c r="AW95" s="69"/>
      <c r="BC95" s="69"/>
    </row>
    <row r="96" spans="1:55">
      <c r="A96" s="83"/>
      <c r="D96" s="69"/>
      <c r="E96" s="69"/>
      <c r="F96" s="69"/>
      <c r="G96" s="120"/>
      <c r="M96" s="120"/>
      <c r="S96" s="120"/>
      <c r="Y96" s="120"/>
      <c r="AE96" s="120"/>
      <c r="AK96" s="120"/>
      <c r="AQ96" s="69"/>
      <c r="AW96" s="69"/>
      <c r="BC96" s="69"/>
    </row>
    <row r="97" spans="1:55">
      <c r="A97" s="83"/>
      <c r="D97" s="69"/>
      <c r="E97" s="69"/>
      <c r="F97" s="69"/>
      <c r="G97" s="120"/>
      <c r="M97" s="120"/>
      <c r="S97" s="120"/>
      <c r="Y97" s="120"/>
      <c r="AE97" s="120"/>
      <c r="AK97" s="120"/>
      <c r="AQ97" s="69"/>
      <c r="AW97" s="69"/>
      <c r="BC97" s="69"/>
    </row>
    <row r="98" spans="1:55">
      <c r="A98" s="83"/>
      <c r="D98" s="69"/>
      <c r="E98" s="69"/>
      <c r="F98" s="69"/>
      <c r="G98" s="120"/>
      <c r="M98" s="120"/>
      <c r="S98" s="120"/>
      <c r="Y98" s="120"/>
      <c r="AE98" s="120"/>
      <c r="AK98" s="120"/>
      <c r="AQ98" s="69"/>
      <c r="AW98" s="69"/>
      <c r="BC98" s="69"/>
    </row>
    <row r="99" spans="1:55">
      <c r="A99" s="83"/>
      <c r="D99" s="69"/>
      <c r="E99" s="69"/>
      <c r="F99" s="69"/>
      <c r="G99" s="120"/>
      <c r="M99" s="120"/>
      <c r="S99" s="120"/>
      <c r="Y99" s="120"/>
      <c r="AE99" s="120"/>
      <c r="AK99" s="120"/>
      <c r="AQ99" s="69"/>
      <c r="AW99" s="69"/>
      <c r="BC99" s="69"/>
    </row>
    <row r="100" spans="1:55">
      <c r="A100" s="83"/>
      <c r="D100" s="69"/>
      <c r="E100" s="69"/>
      <c r="F100" s="69"/>
      <c r="G100" s="120"/>
      <c r="M100" s="120"/>
      <c r="S100" s="120"/>
      <c r="Y100" s="120"/>
      <c r="AE100" s="120"/>
      <c r="AK100" s="120"/>
      <c r="AQ100" s="69"/>
      <c r="AW100" s="69"/>
      <c r="BC100" s="69"/>
    </row>
    <row r="101" spans="1:55">
      <c r="A101" s="83"/>
      <c r="D101" s="69"/>
      <c r="E101" s="69"/>
      <c r="F101" s="69"/>
      <c r="G101" s="120"/>
      <c r="M101" s="120"/>
      <c r="S101" s="120"/>
      <c r="Y101" s="120"/>
      <c r="AE101" s="120"/>
      <c r="AK101" s="120"/>
      <c r="AQ101" s="69"/>
      <c r="AW101" s="69"/>
      <c r="BC101" s="69"/>
    </row>
    <row r="102" spans="1:55">
      <c r="A102" s="83"/>
      <c r="D102" s="69"/>
      <c r="E102" s="69"/>
      <c r="F102" s="69"/>
      <c r="G102" s="120"/>
      <c r="M102" s="120"/>
      <c r="S102" s="120"/>
      <c r="Y102" s="120"/>
      <c r="AE102" s="120"/>
      <c r="AK102" s="120"/>
      <c r="AQ102" s="69"/>
      <c r="AW102" s="69"/>
      <c r="BC102" s="69"/>
    </row>
    <row r="103" spans="1:55">
      <c r="A103" s="83"/>
      <c r="D103" s="69"/>
      <c r="E103" s="69"/>
      <c r="F103" s="69"/>
      <c r="G103" s="120"/>
      <c r="M103" s="120"/>
      <c r="S103" s="120"/>
      <c r="Y103" s="120"/>
      <c r="AE103" s="120"/>
      <c r="AK103" s="120"/>
      <c r="AQ103" s="69"/>
      <c r="AW103" s="69"/>
      <c r="BC103" s="69"/>
    </row>
    <row r="104" spans="1:55">
      <c r="A104" s="83"/>
      <c r="D104" s="69"/>
      <c r="E104" s="69"/>
      <c r="F104" s="69"/>
      <c r="G104" s="120"/>
      <c r="M104" s="120"/>
      <c r="S104" s="120"/>
      <c r="Y104" s="120"/>
      <c r="AE104" s="120"/>
      <c r="AK104" s="120"/>
      <c r="AQ104" s="69"/>
      <c r="AW104" s="69"/>
      <c r="BC104" s="69"/>
    </row>
    <row r="105" spans="1:55">
      <c r="A105" s="83"/>
      <c r="D105" s="69"/>
      <c r="E105" s="69"/>
      <c r="F105" s="69"/>
      <c r="G105" s="120"/>
      <c r="M105" s="120"/>
      <c r="S105" s="120"/>
      <c r="Y105" s="120"/>
      <c r="AE105" s="120"/>
      <c r="AK105" s="120"/>
      <c r="AQ105" s="69"/>
      <c r="AW105" s="69"/>
      <c r="BC105" s="69"/>
    </row>
    <row r="106" spans="1:55">
      <c r="A106" s="83"/>
      <c r="D106" s="69"/>
      <c r="E106" s="69"/>
      <c r="F106" s="69"/>
      <c r="G106" s="120"/>
      <c r="M106" s="120"/>
      <c r="S106" s="120"/>
      <c r="Y106" s="120"/>
      <c r="AE106" s="120"/>
      <c r="AK106" s="120"/>
      <c r="AQ106" s="69"/>
      <c r="AW106" s="69"/>
      <c r="BC106" s="69"/>
    </row>
    <row r="107" spans="1:55">
      <c r="A107" s="83"/>
      <c r="D107" s="69"/>
      <c r="E107" s="69"/>
      <c r="F107" s="69"/>
      <c r="G107" s="120"/>
      <c r="M107" s="120"/>
      <c r="S107" s="120"/>
      <c r="Y107" s="120"/>
      <c r="AE107" s="120"/>
      <c r="AK107" s="120"/>
      <c r="AQ107" s="69"/>
      <c r="AW107" s="69"/>
      <c r="BC107" s="69"/>
    </row>
    <row r="108" spans="1:55">
      <c r="A108" s="83"/>
      <c r="D108" s="69"/>
      <c r="E108" s="69"/>
      <c r="F108" s="69"/>
      <c r="G108" s="120"/>
      <c r="M108" s="120"/>
      <c r="S108" s="120"/>
      <c r="Y108" s="120"/>
      <c r="AE108" s="120"/>
      <c r="AK108" s="120"/>
      <c r="AQ108" s="69"/>
      <c r="AW108" s="69"/>
      <c r="BC108" s="69"/>
    </row>
    <row r="109" spans="1:55">
      <c r="A109" s="83"/>
      <c r="D109" s="69"/>
      <c r="E109" s="69"/>
      <c r="F109" s="69"/>
      <c r="G109" s="120"/>
      <c r="M109" s="120"/>
      <c r="S109" s="120"/>
      <c r="Y109" s="120"/>
      <c r="AE109" s="120"/>
      <c r="AK109" s="120"/>
      <c r="AQ109" s="69"/>
      <c r="AW109" s="69"/>
      <c r="BC109" s="69"/>
    </row>
    <row r="110" spans="1:55">
      <c r="A110" s="83"/>
      <c r="D110" s="69"/>
      <c r="E110" s="69"/>
      <c r="F110" s="69"/>
      <c r="G110" s="120"/>
      <c r="M110" s="120"/>
      <c r="S110" s="120"/>
      <c r="Y110" s="120"/>
      <c r="AE110" s="120"/>
      <c r="AK110" s="120"/>
      <c r="AQ110" s="69"/>
      <c r="AW110" s="69"/>
      <c r="BC110" s="69"/>
    </row>
    <row r="111" spans="1:55">
      <c r="A111" s="83"/>
      <c r="D111" s="69"/>
      <c r="E111" s="69"/>
      <c r="F111" s="69"/>
      <c r="G111" s="120"/>
      <c r="M111" s="120"/>
      <c r="S111" s="120"/>
      <c r="Y111" s="120"/>
      <c r="AE111" s="120"/>
      <c r="AK111" s="120"/>
      <c r="AQ111" s="69"/>
      <c r="AW111" s="69"/>
      <c r="BC111" s="69"/>
    </row>
    <row r="112" spans="1:55">
      <c r="A112" s="83"/>
      <c r="D112" s="69"/>
      <c r="E112" s="69"/>
      <c r="F112" s="69"/>
      <c r="G112" s="120"/>
      <c r="M112" s="120"/>
      <c r="S112" s="120"/>
      <c r="Y112" s="120"/>
      <c r="AE112" s="120"/>
      <c r="AK112" s="120"/>
      <c r="AQ112" s="69"/>
      <c r="AW112" s="69"/>
      <c r="BC112" s="69"/>
    </row>
    <row r="113" spans="1:55">
      <c r="A113" s="83"/>
      <c r="D113" s="69"/>
      <c r="E113" s="69"/>
      <c r="F113" s="69"/>
      <c r="G113" s="120"/>
      <c r="M113" s="120"/>
      <c r="S113" s="120"/>
      <c r="Y113" s="120"/>
      <c r="AE113" s="120"/>
      <c r="AK113" s="120"/>
      <c r="AQ113" s="69"/>
      <c r="AW113" s="69"/>
      <c r="BC113" s="69"/>
    </row>
    <row r="114" spans="1:55">
      <c r="A114" s="83"/>
      <c r="D114" s="69"/>
      <c r="E114" s="69"/>
      <c r="F114" s="69"/>
      <c r="G114" s="120"/>
      <c r="M114" s="120"/>
      <c r="S114" s="120"/>
      <c r="Y114" s="120"/>
      <c r="AE114" s="120"/>
      <c r="AK114" s="120"/>
      <c r="AQ114" s="69"/>
      <c r="AW114" s="69"/>
      <c r="BC114" s="69"/>
    </row>
    <row r="115" spans="1:55">
      <c r="A115" s="83"/>
      <c r="D115" s="69"/>
      <c r="E115" s="69"/>
      <c r="F115" s="69"/>
      <c r="G115" s="120"/>
      <c r="M115" s="120"/>
      <c r="S115" s="120"/>
      <c r="Y115" s="120"/>
      <c r="AE115" s="120"/>
      <c r="AK115" s="120"/>
      <c r="AQ115" s="69"/>
      <c r="AW115" s="69"/>
      <c r="BC115" s="69"/>
    </row>
    <row r="116" spans="1:55">
      <c r="A116" s="83"/>
      <c r="D116" s="69"/>
      <c r="E116" s="69"/>
      <c r="F116" s="69"/>
      <c r="G116" s="120"/>
      <c r="M116" s="120"/>
      <c r="S116" s="120"/>
      <c r="Y116" s="120"/>
      <c r="AE116" s="120"/>
      <c r="AK116" s="120"/>
      <c r="AQ116" s="69"/>
      <c r="AW116" s="69"/>
      <c r="BC116" s="69"/>
    </row>
    <row r="117" spans="1:55">
      <c r="A117" s="83"/>
      <c r="D117" s="69"/>
      <c r="E117" s="69"/>
      <c r="F117" s="69"/>
      <c r="G117" s="120"/>
      <c r="M117" s="120"/>
      <c r="S117" s="120"/>
      <c r="Y117" s="120"/>
      <c r="AE117" s="120"/>
      <c r="AK117" s="120"/>
      <c r="AQ117" s="69"/>
      <c r="AW117" s="69"/>
      <c r="BC117" s="69"/>
    </row>
    <row r="118" spans="1:55">
      <c r="A118" s="83"/>
      <c r="D118" s="69"/>
      <c r="E118" s="69"/>
      <c r="F118" s="69"/>
      <c r="G118" s="120"/>
      <c r="M118" s="120"/>
      <c r="S118" s="120"/>
      <c r="Y118" s="120"/>
      <c r="AE118" s="120"/>
      <c r="AK118" s="120"/>
      <c r="AQ118" s="69"/>
      <c r="AW118" s="69"/>
      <c r="BC118" s="69"/>
    </row>
    <row r="119" spans="1:55">
      <c r="A119" s="83"/>
      <c r="D119" s="69"/>
      <c r="E119" s="69"/>
      <c r="F119" s="69"/>
      <c r="G119" s="120"/>
      <c r="M119" s="120"/>
      <c r="S119" s="120"/>
      <c r="Y119" s="120"/>
      <c r="AE119" s="120"/>
      <c r="AK119" s="120"/>
      <c r="AQ119" s="69"/>
      <c r="AW119" s="69"/>
      <c r="BC119" s="69"/>
    </row>
    <row r="120" spans="1:55">
      <c r="A120" s="83"/>
      <c r="D120" s="69"/>
      <c r="E120" s="69"/>
      <c r="F120" s="69"/>
      <c r="G120" s="120"/>
      <c r="M120" s="120"/>
      <c r="S120" s="120"/>
      <c r="Y120" s="120"/>
      <c r="AE120" s="120"/>
      <c r="AK120" s="120"/>
      <c r="AQ120" s="69"/>
      <c r="AW120" s="69"/>
      <c r="BC120" s="69"/>
    </row>
    <row r="121" spans="1:55">
      <c r="A121" s="83"/>
      <c r="D121" s="69"/>
      <c r="E121" s="69"/>
      <c r="F121" s="69"/>
      <c r="G121" s="120"/>
      <c r="M121" s="120"/>
      <c r="S121" s="120"/>
      <c r="Y121" s="120"/>
      <c r="AE121" s="120"/>
      <c r="AK121" s="120"/>
      <c r="AQ121" s="69"/>
      <c r="AW121" s="69"/>
      <c r="BC121" s="69"/>
    </row>
    <row r="122" spans="1:55">
      <c r="A122" s="83"/>
      <c r="D122" s="69"/>
      <c r="E122" s="69"/>
      <c r="F122" s="69"/>
      <c r="G122" s="120"/>
      <c r="M122" s="120"/>
      <c r="S122" s="120"/>
      <c r="Y122" s="120"/>
      <c r="AE122" s="120"/>
      <c r="AK122" s="120"/>
      <c r="AQ122" s="69"/>
      <c r="AW122" s="69"/>
      <c r="BC122" s="69"/>
    </row>
    <row r="123" spans="1:55">
      <c r="A123" s="83"/>
      <c r="D123" s="69"/>
      <c r="E123" s="69"/>
      <c r="F123" s="69"/>
      <c r="G123" s="120"/>
      <c r="M123" s="120"/>
      <c r="S123" s="120"/>
      <c r="Y123" s="120"/>
      <c r="AE123" s="120"/>
      <c r="AK123" s="120"/>
      <c r="AQ123" s="69"/>
      <c r="AW123" s="69"/>
      <c r="BC123" s="69"/>
    </row>
    <row r="124" spans="1:55">
      <c r="A124" s="83"/>
      <c r="D124" s="69"/>
      <c r="E124" s="69"/>
      <c r="F124" s="69"/>
      <c r="G124" s="120"/>
      <c r="M124" s="120"/>
      <c r="S124" s="120"/>
      <c r="Y124" s="120"/>
      <c r="AE124" s="120"/>
      <c r="AK124" s="120"/>
      <c r="AQ124" s="69"/>
      <c r="AW124" s="69"/>
      <c r="BC124" s="69"/>
    </row>
    <row r="125" spans="1:55">
      <c r="A125" s="83"/>
      <c r="D125" s="69"/>
      <c r="E125" s="69"/>
      <c r="F125" s="69"/>
      <c r="G125" s="120"/>
      <c r="M125" s="120"/>
      <c r="S125" s="120"/>
      <c r="Y125" s="120"/>
      <c r="AE125" s="120"/>
      <c r="AK125" s="120"/>
      <c r="AQ125" s="69"/>
      <c r="AW125" s="69"/>
      <c r="BC125" s="69"/>
    </row>
    <row r="126" spans="1:55">
      <c r="A126" s="83"/>
      <c r="D126" s="69"/>
      <c r="E126" s="69"/>
      <c r="F126" s="69"/>
      <c r="G126" s="120"/>
      <c r="M126" s="120"/>
      <c r="S126" s="120"/>
      <c r="Y126" s="120"/>
      <c r="AE126" s="120"/>
      <c r="AK126" s="120"/>
      <c r="AQ126" s="69"/>
      <c r="AW126" s="69"/>
      <c r="BC126" s="69"/>
    </row>
    <row r="127" spans="1:55">
      <c r="A127" s="83"/>
      <c r="D127" s="69"/>
      <c r="E127" s="69"/>
      <c r="F127" s="69"/>
      <c r="G127" s="120"/>
      <c r="M127" s="120"/>
      <c r="S127" s="120"/>
      <c r="Y127" s="120"/>
      <c r="AE127" s="120"/>
      <c r="AK127" s="120"/>
      <c r="AQ127" s="69"/>
      <c r="AW127" s="69"/>
      <c r="BC127" s="69"/>
    </row>
    <row r="128" spans="1:55">
      <c r="A128" s="83"/>
      <c r="D128" s="69"/>
      <c r="E128" s="69"/>
      <c r="F128" s="69"/>
      <c r="G128" s="120"/>
      <c r="M128" s="120"/>
      <c r="S128" s="120"/>
      <c r="Y128" s="120"/>
      <c r="AE128" s="120"/>
      <c r="AK128" s="120"/>
      <c r="AQ128" s="69"/>
      <c r="AW128" s="69"/>
      <c r="BC128" s="69"/>
    </row>
    <row r="129" spans="1:55">
      <c r="A129" s="83"/>
      <c r="D129" s="69"/>
      <c r="E129" s="69"/>
      <c r="F129" s="69"/>
      <c r="G129" s="120"/>
      <c r="M129" s="120"/>
      <c r="S129" s="120"/>
      <c r="Y129" s="120"/>
      <c r="AE129" s="120"/>
      <c r="AK129" s="120"/>
      <c r="AQ129" s="69"/>
      <c r="AW129" s="69"/>
      <c r="BC129" s="69"/>
    </row>
    <row r="130" spans="1:55">
      <c r="A130" s="83"/>
      <c r="D130" s="69"/>
      <c r="E130" s="69"/>
      <c r="F130" s="69"/>
      <c r="G130" s="120"/>
      <c r="M130" s="120"/>
      <c r="S130" s="120"/>
      <c r="Y130" s="120"/>
      <c r="AE130" s="120"/>
      <c r="AK130" s="120"/>
      <c r="AQ130" s="69"/>
      <c r="AW130" s="69"/>
      <c r="BC130" s="69"/>
    </row>
    <row r="131" spans="1:55">
      <c r="A131" s="83"/>
      <c r="D131" s="69"/>
      <c r="E131" s="69"/>
      <c r="F131" s="69"/>
      <c r="G131" s="120"/>
      <c r="M131" s="120"/>
      <c r="S131" s="120"/>
      <c r="Y131" s="120"/>
      <c r="AE131" s="120"/>
      <c r="AK131" s="120"/>
      <c r="AQ131" s="69"/>
      <c r="AW131" s="69"/>
      <c r="BC131" s="69"/>
    </row>
    <row r="132" spans="1:55">
      <c r="A132" s="83"/>
      <c r="D132" s="69"/>
      <c r="E132" s="69"/>
      <c r="F132" s="69"/>
      <c r="G132" s="120"/>
      <c r="M132" s="120"/>
      <c r="S132" s="120"/>
      <c r="Y132" s="120"/>
      <c r="AE132" s="120"/>
      <c r="AK132" s="120"/>
      <c r="AQ132" s="69"/>
      <c r="AW132" s="69"/>
      <c r="BC132" s="69"/>
    </row>
    <row r="133" spans="1:55">
      <c r="A133" s="83"/>
      <c r="D133" s="69"/>
      <c r="E133" s="69"/>
      <c r="F133" s="69"/>
      <c r="G133" s="120"/>
      <c r="M133" s="120"/>
      <c r="S133" s="120"/>
      <c r="Y133" s="120"/>
      <c r="AE133" s="120"/>
      <c r="AK133" s="120"/>
      <c r="AQ133" s="69"/>
      <c r="AW133" s="69"/>
      <c r="BC133" s="69"/>
    </row>
    <row r="134" spans="1:55">
      <c r="A134" s="83"/>
      <c r="D134" s="69"/>
      <c r="E134" s="69"/>
      <c r="F134" s="69"/>
      <c r="G134" s="120"/>
      <c r="M134" s="120"/>
      <c r="S134" s="120"/>
      <c r="Y134" s="120"/>
      <c r="AE134" s="120"/>
      <c r="AK134" s="120"/>
      <c r="AQ134" s="69"/>
      <c r="AW134" s="69"/>
      <c r="BC134" s="69"/>
    </row>
    <row r="135" spans="1:55">
      <c r="A135" s="83"/>
      <c r="D135" s="69"/>
      <c r="E135" s="69"/>
      <c r="F135" s="69"/>
      <c r="G135" s="120"/>
      <c r="M135" s="120"/>
      <c r="S135" s="120"/>
      <c r="Y135" s="120"/>
      <c r="AE135" s="120"/>
      <c r="AK135" s="120"/>
      <c r="AQ135" s="69"/>
      <c r="AW135" s="69"/>
      <c r="BC135" s="69"/>
    </row>
    <row r="136" spans="1:55">
      <c r="A136" s="83"/>
      <c r="D136" s="69"/>
      <c r="E136" s="69"/>
      <c r="F136" s="69"/>
      <c r="G136" s="120"/>
      <c r="M136" s="120"/>
      <c r="S136" s="120"/>
      <c r="Y136" s="120"/>
      <c r="AE136" s="120"/>
      <c r="AK136" s="120"/>
      <c r="AQ136" s="69"/>
      <c r="AW136" s="69"/>
      <c r="BC136" s="69"/>
    </row>
    <row r="137" spans="1:55">
      <c r="A137" s="83"/>
      <c r="D137" s="69"/>
      <c r="E137" s="69"/>
      <c r="F137" s="69"/>
      <c r="G137" s="120"/>
      <c r="M137" s="120"/>
      <c r="S137" s="120"/>
      <c r="Y137" s="120"/>
      <c r="AE137" s="120"/>
      <c r="AK137" s="120"/>
      <c r="AQ137" s="69"/>
      <c r="AW137" s="69"/>
      <c r="BC137" s="69"/>
    </row>
    <row r="138" spans="1:55">
      <c r="A138" s="83"/>
      <c r="D138" s="69"/>
      <c r="E138" s="69"/>
      <c r="F138" s="69"/>
      <c r="G138" s="120"/>
      <c r="M138" s="120"/>
      <c r="S138" s="120"/>
      <c r="Y138" s="120"/>
      <c r="AE138" s="120"/>
      <c r="AK138" s="120"/>
      <c r="AQ138" s="69"/>
      <c r="AW138" s="69"/>
      <c r="BC138" s="69"/>
    </row>
    <row r="139" spans="1:55">
      <c r="A139" s="83"/>
      <c r="D139" s="69"/>
      <c r="E139" s="69"/>
      <c r="F139" s="69"/>
      <c r="G139" s="120"/>
      <c r="M139" s="120"/>
      <c r="S139" s="120"/>
      <c r="Y139" s="120"/>
      <c r="AE139" s="120"/>
      <c r="AK139" s="120"/>
      <c r="AQ139" s="69"/>
      <c r="AW139" s="69"/>
      <c r="BC139" s="69"/>
    </row>
    <row r="140" spans="1:55">
      <c r="A140" s="83"/>
      <c r="D140" s="69"/>
      <c r="E140" s="69"/>
      <c r="F140" s="69"/>
      <c r="G140" s="120"/>
      <c r="M140" s="120"/>
      <c r="S140" s="120"/>
      <c r="Y140" s="120"/>
      <c r="AE140" s="120"/>
      <c r="AK140" s="120"/>
      <c r="AQ140" s="69"/>
      <c r="AW140" s="69"/>
      <c r="BC140" s="69"/>
    </row>
    <row r="141" spans="1:55">
      <c r="A141" s="83"/>
      <c r="D141" s="69"/>
      <c r="E141" s="69"/>
      <c r="F141" s="69"/>
      <c r="G141" s="120"/>
      <c r="M141" s="120"/>
      <c r="S141" s="120"/>
      <c r="Y141" s="120"/>
      <c r="AE141" s="120"/>
      <c r="AK141" s="120"/>
      <c r="AQ141" s="69"/>
      <c r="AW141" s="69"/>
      <c r="BC141" s="69"/>
    </row>
    <row r="142" spans="1:55">
      <c r="A142" s="83"/>
      <c r="D142" s="69"/>
      <c r="E142" s="69"/>
      <c r="F142" s="69"/>
      <c r="G142" s="120"/>
      <c r="M142" s="120"/>
      <c r="S142" s="120"/>
      <c r="Y142" s="120"/>
      <c r="AE142" s="120"/>
      <c r="AK142" s="120"/>
      <c r="AQ142" s="69"/>
      <c r="AW142" s="69"/>
      <c r="BC142" s="69"/>
    </row>
    <row r="143" spans="1:55">
      <c r="A143" s="83"/>
      <c r="D143" s="69"/>
      <c r="E143" s="69"/>
      <c r="F143" s="69"/>
      <c r="G143" s="120"/>
      <c r="M143" s="120"/>
      <c r="S143" s="120"/>
      <c r="Y143" s="120"/>
      <c r="AE143" s="120"/>
      <c r="AK143" s="120"/>
      <c r="AQ143" s="69"/>
      <c r="AW143" s="69"/>
      <c r="BC143" s="69"/>
    </row>
    <row r="144" spans="1:55">
      <c r="A144" s="83"/>
      <c r="D144" s="69"/>
      <c r="E144" s="69"/>
      <c r="F144" s="69"/>
      <c r="G144" s="120"/>
      <c r="M144" s="120"/>
      <c r="S144" s="120"/>
      <c r="Y144" s="120"/>
      <c r="AE144" s="120"/>
      <c r="AK144" s="120"/>
      <c r="AQ144" s="69"/>
      <c r="AW144" s="69"/>
      <c r="BC144" s="69"/>
    </row>
    <row r="145" spans="1:55">
      <c r="A145" s="83"/>
      <c r="D145" s="69"/>
      <c r="E145" s="69"/>
      <c r="F145" s="69"/>
      <c r="G145" s="120"/>
      <c r="M145" s="120"/>
      <c r="S145" s="120"/>
      <c r="Y145" s="120"/>
      <c r="AE145" s="120"/>
      <c r="AK145" s="120"/>
      <c r="AQ145" s="69"/>
      <c r="AW145" s="69"/>
      <c r="BC145" s="69"/>
    </row>
    <row r="146" spans="1:55">
      <c r="A146" s="83"/>
      <c r="D146" s="69"/>
      <c r="E146" s="69"/>
      <c r="F146" s="69"/>
      <c r="G146" s="120"/>
      <c r="M146" s="120"/>
      <c r="S146" s="120"/>
      <c r="Y146" s="120"/>
      <c r="AE146" s="120"/>
      <c r="AK146" s="120"/>
      <c r="AQ146" s="69"/>
      <c r="AW146" s="69"/>
      <c r="BC146" s="69"/>
    </row>
    <row r="147" spans="1:55">
      <c r="A147" s="83"/>
      <c r="D147" s="69"/>
      <c r="E147" s="69"/>
      <c r="F147" s="69"/>
      <c r="G147" s="120"/>
      <c r="M147" s="120"/>
      <c r="S147" s="120"/>
      <c r="Y147" s="120"/>
      <c r="AE147" s="120"/>
      <c r="AK147" s="120"/>
      <c r="AQ147" s="69"/>
      <c r="AW147" s="69"/>
      <c r="BC147" s="69"/>
    </row>
    <row r="148" spans="1:55">
      <c r="A148" s="83"/>
      <c r="D148" s="69"/>
      <c r="E148" s="69"/>
      <c r="F148" s="69"/>
      <c r="G148" s="120"/>
      <c r="M148" s="120"/>
      <c r="S148" s="120"/>
      <c r="Y148" s="120"/>
      <c r="AE148" s="120"/>
      <c r="AK148" s="120"/>
      <c r="AQ148" s="69"/>
      <c r="AW148" s="69"/>
      <c r="BC148" s="69"/>
    </row>
    <row r="149" spans="1:55">
      <c r="A149" s="83"/>
      <c r="D149" s="69"/>
      <c r="E149" s="69"/>
      <c r="F149" s="69"/>
      <c r="G149" s="120"/>
      <c r="M149" s="120"/>
      <c r="S149" s="120"/>
      <c r="Y149" s="120"/>
      <c r="AE149" s="120"/>
      <c r="AK149" s="120"/>
      <c r="AQ149" s="69"/>
      <c r="AW149" s="69"/>
      <c r="BC149" s="69"/>
    </row>
    <row r="150" spans="1:55">
      <c r="A150" s="83"/>
      <c r="D150" s="69"/>
      <c r="E150" s="69"/>
      <c r="F150" s="69"/>
      <c r="G150" s="120"/>
      <c r="M150" s="120"/>
      <c r="S150" s="120"/>
      <c r="Y150" s="120"/>
      <c r="AE150" s="120"/>
      <c r="AK150" s="120"/>
      <c r="AQ150" s="69"/>
      <c r="AW150" s="69"/>
      <c r="BC150" s="69"/>
    </row>
    <row r="151" spans="1:55">
      <c r="A151" s="83"/>
      <c r="D151" s="69"/>
      <c r="E151" s="69"/>
      <c r="F151" s="69"/>
      <c r="G151" s="120"/>
      <c r="M151" s="120"/>
      <c r="S151" s="120"/>
      <c r="Y151" s="120"/>
      <c r="AE151" s="120"/>
      <c r="AK151" s="120"/>
      <c r="AQ151" s="69"/>
      <c r="AW151" s="69"/>
      <c r="BC151" s="69"/>
    </row>
    <row r="152" spans="1:55">
      <c r="A152" s="83"/>
      <c r="D152" s="69"/>
      <c r="E152" s="69"/>
      <c r="F152" s="69"/>
      <c r="G152" s="120"/>
      <c r="M152" s="120"/>
      <c r="S152" s="120"/>
      <c r="Y152" s="120"/>
      <c r="AE152" s="120"/>
      <c r="AK152" s="120"/>
      <c r="AQ152" s="69"/>
      <c r="AW152" s="69"/>
      <c r="BC152" s="69"/>
    </row>
    <row r="153" spans="1:55">
      <c r="A153" s="83"/>
      <c r="D153" s="69"/>
      <c r="E153" s="69"/>
      <c r="F153" s="69"/>
      <c r="G153" s="120"/>
      <c r="M153" s="120"/>
      <c r="S153" s="120"/>
      <c r="Y153" s="120"/>
      <c r="AE153" s="120"/>
      <c r="AK153" s="120"/>
      <c r="AQ153" s="69"/>
      <c r="AW153" s="69"/>
      <c r="BC153" s="69"/>
    </row>
    <row r="154" spans="1:55">
      <c r="A154" s="83"/>
      <c r="D154" s="69"/>
      <c r="E154" s="69"/>
      <c r="F154" s="69"/>
      <c r="G154" s="120"/>
      <c r="M154" s="120"/>
      <c r="S154" s="120"/>
      <c r="Y154" s="120"/>
      <c r="AE154" s="120"/>
      <c r="AK154" s="120"/>
      <c r="AQ154" s="69"/>
      <c r="AW154" s="69"/>
      <c r="BC154" s="69"/>
    </row>
    <row r="155" spans="1:55">
      <c r="A155" s="83"/>
      <c r="D155" s="69"/>
      <c r="E155" s="69"/>
      <c r="F155" s="69"/>
      <c r="G155" s="120"/>
      <c r="M155" s="120"/>
      <c r="S155" s="120"/>
      <c r="Y155" s="120"/>
      <c r="AE155" s="120"/>
      <c r="AK155" s="120"/>
      <c r="AQ155" s="69"/>
      <c r="AW155" s="69"/>
      <c r="BC155" s="69"/>
    </row>
    <row r="156" spans="1:55">
      <c r="A156" s="83"/>
      <c r="D156" s="69"/>
      <c r="E156" s="69"/>
      <c r="F156" s="69"/>
      <c r="G156" s="120"/>
      <c r="M156" s="120"/>
      <c r="S156" s="120"/>
      <c r="Y156" s="120"/>
      <c r="AE156" s="120"/>
      <c r="AK156" s="120"/>
      <c r="AQ156" s="69"/>
      <c r="AW156" s="69"/>
      <c r="BC156" s="69"/>
    </row>
    <row r="157" spans="1:55">
      <c r="A157" s="83"/>
      <c r="D157" s="69"/>
      <c r="E157" s="69"/>
      <c r="F157" s="69"/>
      <c r="G157" s="120"/>
      <c r="M157" s="120"/>
      <c r="S157" s="120"/>
      <c r="Y157" s="120"/>
      <c r="AE157" s="120"/>
      <c r="AK157" s="120"/>
      <c r="AQ157" s="69"/>
      <c r="AW157" s="69"/>
      <c r="BC157" s="69"/>
    </row>
    <row r="158" spans="1:55">
      <c r="A158" s="83"/>
      <c r="D158" s="69"/>
      <c r="E158" s="69"/>
      <c r="F158" s="69"/>
      <c r="G158" s="120"/>
      <c r="M158" s="120"/>
      <c r="S158" s="120"/>
      <c r="Y158" s="120"/>
      <c r="AE158" s="120"/>
      <c r="AK158" s="120"/>
      <c r="AQ158" s="69"/>
      <c r="AW158" s="69"/>
      <c r="BC158" s="69"/>
    </row>
    <row r="159" spans="1:55">
      <c r="A159" s="83"/>
      <c r="D159" s="69"/>
      <c r="E159" s="69"/>
      <c r="F159" s="69"/>
      <c r="G159" s="120"/>
      <c r="M159" s="120"/>
      <c r="S159" s="120"/>
      <c r="Y159" s="120"/>
      <c r="AE159" s="120"/>
      <c r="AK159" s="120"/>
      <c r="AQ159" s="69"/>
      <c r="AW159" s="69"/>
      <c r="BC159" s="69"/>
    </row>
    <row r="160" spans="1:55">
      <c r="A160" s="83"/>
      <c r="D160" s="69"/>
      <c r="E160" s="69"/>
      <c r="F160" s="69"/>
      <c r="G160" s="120"/>
      <c r="M160" s="120"/>
      <c r="S160" s="120"/>
      <c r="Y160" s="120"/>
      <c r="AE160" s="120"/>
      <c r="AK160" s="120"/>
      <c r="AQ160" s="69"/>
      <c r="AW160" s="69"/>
      <c r="BC160" s="69"/>
    </row>
    <row r="161" spans="1:55">
      <c r="A161" s="83"/>
      <c r="D161" s="69"/>
      <c r="E161" s="69"/>
      <c r="F161" s="69"/>
      <c r="G161" s="120"/>
      <c r="M161" s="120"/>
      <c r="S161" s="120"/>
      <c r="Y161" s="120"/>
      <c r="AE161" s="120"/>
      <c r="AK161" s="120"/>
      <c r="AQ161" s="69"/>
      <c r="AW161" s="69"/>
      <c r="BC161" s="69"/>
    </row>
    <row r="162" spans="1:55">
      <c r="A162" s="83"/>
      <c r="D162" s="69"/>
      <c r="E162" s="69"/>
      <c r="F162" s="69"/>
      <c r="G162" s="120"/>
      <c r="M162" s="120"/>
      <c r="S162" s="120"/>
      <c r="Y162" s="120"/>
      <c r="AE162" s="120"/>
      <c r="AK162" s="120"/>
      <c r="AQ162" s="69"/>
      <c r="AW162" s="69"/>
      <c r="BC162" s="69"/>
    </row>
    <row r="163" spans="1:55">
      <c r="A163" s="83"/>
      <c r="D163" s="69"/>
      <c r="E163" s="69"/>
      <c r="F163" s="69"/>
      <c r="G163" s="120"/>
      <c r="M163" s="120"/>
      <c r="S163" s="120"/>
      <c r="Y163" s="120"/>
      <c r="AE163" s="120"/>
      <c r="AK163" s="120"/>
      <c r="AQ163" s="69"/>
      <c r="AW163" s="69"/>
      <c r="BC163" s="69"/>
    </row>
    <row r="164" spans="1:55">
      <c r="A164" s="83"/>
      <c r="D164" s="69"/>
      <c r="E164" s="69"/>
      <c r="F164" s="69"/>
      <c r="G164" s="120"/>
      <c r="M164" s="120"/>
      <c r="S164" s="120"/>
      <c r="Y164" s="120"/>
      <c r="AE164" s="120"/>
      <c r="AK164" s="120"/>
      <c r="AQ164" s="69"/>
      <c r="AW164" s="69"/>
      <c r="BC164" s="69"/>
    </row>
    <row r="165" spans="1:55">
      <c r="A165" s="83"/>
      <c r="D165" s="69"/>
      <c r="E165" s="69"/>
      <c r="F165" s="69"/>
      <c r="G165" s="120"/>
      <c r="M165" s="120"/>
      <c r="S165" s="120"/>
      <c r="Y165" s="120"/>
      <c r="AE165" s="120"/>
      <c r="AK165" s="120"/>
      <c r="AQ165" s="69"/>
      <c r="AW165" s="69"/>
      <c r="BC165" s="69"/>
    </row>
    <row r="166" spans="1:55">
      <c r="A166" s="83"/>
      <c r="D166" s="69"/>
      <c r="E166" s="69"/>
      <c r="F166" s="69"/>
      <c r="G166" s="120"/>
      <c r="M166" s="120"/>
      <c r="S166" s="120"/>
      <c r="Y166" s="120"/>
      <c r="AE166" s="120"/>
      <c r="AK166" s="120"/>
      <c r="AQ166" s="69"/>
      <c r="AW166" s="69"/>
      <c r="BC166" s="69"/>
    </row>
    <row r="167" spans="1:55">
      <c r="A167" s="83"/>
      <c r="D167" s="69"/>
      <c r="E167" s="69"/>
      <c r="F167" s="69"/>
      <c r="G167" s="120"/>
      <c r="M167" s="120"/>
      <c r="S167" s="120"/>
      <c r="Y167" s="120"/>
      <c r="AE167" s="120"/>
      <c r="AK167" s="120"/>
      <c r="AQ167" s="69"/>
      <c r="AW167" s="69"/>
      <c r="BC167" s="69"/>
    </row>
    <row r="168" spans="1:55">
      <c r="A168" s="83"/>
      <c r="D168" s="69"/>
      <c r="E168" s="69"/>
      <c r="F168" s="69"/>
      <c r="G168" s="120"/>
      <c r="M168" s="120"/>
      <c r="S168" s="120"/>
      <c r="Y168" s="120"/>
      <c r="AE168" s="120"/>
      <c r="AK168" s="120"/>
      <c r="AQ168" s="69"/>
      <c r="AW168" s="69"/>
      <c r="BC168" s="69"/>
    </row>
    <row r="169" spans="1:55">
      <c r="A169" s="83"/>
      <c r="D169" s="69"/>
      <c r="E169" s="69"/>
      <c r="F169" s="69"/>
      <c r="G169" s="120"/>
      <c r="M169" s="120"/>
      <c r="S169" s="120"/>
      <c r="Y169" s="120"/>
      <c r="AE169" s="120"/>
      <c r="AK169" s="120"/>
      <c r="AQ169" s="69"/>
      <c r="AW169" s="69"/>
      <c r="BC169" s="69"/>
    </row>
    <row r="170" spans="1:55">
      <c r="A170" s="83"/>
      <c r="D170" s="69"/>
      <c r="E170" s="69"/>
      <c r="F170" s="69"/>
      <c r="G170" s="120"/>
      <c r="M170" s="120"/>
      <c r="S170" s="120"/>
      <c r="Y170" s="120"/>
      <c r="AE170" s="120"/>
      <c r="AK170" s="120"/>
      <c r="AQ170" s="69"/>
      <c r="AW170" s="69"/>
      <c r="BC170" s="69"/>
    </row>
    <row r="171" spans="1:55">
      <c r="A171" s="83"/>
      <c r="D171" s="69"/>
      <c r="E171" s="69"/>
      <c r="F171" s="69"/>
      <c r="G171" s="120"/>
      <c r="M171" s="120"/>
      <c r="S171" s="120"/>
      <c r="Y171" s="120"/>
      <c r="AE171" s="120"/>
      <c r="AK171" s="120"/>
      <c r="AQ171" s="69"/>
      <c r="AW171" s="69"/>
      <c r="BC171" s="69"/>
    </row>
    <row r="172" spans="1:55">
      <c r="A172" s="83"/>
      <c r="D172" s="69"/>
      <c r="E172" s="69"/>
      <c r="F172" s="69"/>
      <c r="G172" s="120"/>
      <c r="M172" s="120"/>
      <c r="S172" s="120"/>
      <c r="Y172" s="120"/>
      <c r="AE172" s="120"/>
      <c r="AK172" s="120"/>
      <c r="AQ172" s="69"/>
      <c r="AW172" s="69"/>
      <c r="BC172" s="69"/>
    </row>
    <row r="173" spans="1:55">
      <c r="A173" s="83"/>
      <c r="D173" s="69"/>
      <c r="E173" s="69"/>
      <c r="F173" s="69"/>
      <c r="G173" s="120"/>
      <c r="M173" s="120"/>
      <c r="S173" s="120"/>
      <c r="Y173" s="120"/>
      <c r="AE173" s="120"/>
      <c r="AK173" s="120"/>
      <c r="AQ173" s="69"/>
      <c r="AW173" s="69"/>
      <c r="BC173" s="69"/>
    </row>
    <row r="174" spans="1:55">
      <c r="A174" s="83"/>
      <c r="D174" s="69"/>
      <c r="E174" s="69"/>
      <c r="F174" s="69"/>
      <c r="G174" s="120"/>
      <c r="M174" s="120"/>
      <c r="S174" s="120"/>
      <c r="Y174" s="120"/>
      <c r="AE174" s="120"/>
      <c r="AK174" s="120"/>
      <c r="AQ174" s="69"/>
      <c r="AW174" s="69"/>
      <c r="BC174" s="69"/>
    </row>
    <row r="175" spans="1:55">
      <c r="A175" s="83"/>
      <c r="D175" s="69"/>
      <c r="E175" s="69"/>
      <c r="F175" s="69"/>
      <c r="G175" s="120"/>
      <c r="M175" s="120"/>
      <c r="S175" s="120"/>
      <c r="Y175" s="120"/>
      <c r="AE175" s="120"/>
      <c r="AK175" s="120"/>
      <c r="AQ175" s="69"/>
      <c r="AW175" s="69"/>
      <c r="BC175" s="69"/>
    </row>
    <row r="176" spans="1:55">
      <c r="A176" s="83"/>
      <c r="D176" s="69"/>
      <c r="E176" s="69"/>
      <c r="F176" s="69"/>
      <c r="G176" s="120"/>
      <c r="M176" s="120"/>
      <c r="S176" s="120"/>
      <c r="Y176" s="120"/>
      <c r="AE176" s="120"/>
      <c r="AK176" s="120"/>
      <c r="AQ176" s="69"/>
      <c r="AW176" s="69"/>
      <c r="BC176" s="69"/>
    </row>
    <row r="177" spans="1:55">
      <c r="A177" s="83"/>
      <c r="D177" s="69"/>
      <c r="E177" s="69"/>
      <c r="F177" s="69"/>
      <c r="G177" s="120"/>
      <c r="M177" s="120"/>
      <c r="S177" s="120"/>
      <c r="Y177" s="120"/>
      <c r="AE177" s="120"/>
      <c r="AK177" s="120"/>
      <c r="AQ177" s="69"/>
      <c r="AW177" s="69"/>
      <c r="BC177" s="69"/>
    </row>
    <row r="178" spans="1:55">
      <c r="D178" s="69"/>
      <c r="E178" s="69"/>
      <c r="F178" s="69"/>
      <c r="G178" s="120"/>
      <c r="M178" s="120"/>
      <c r="S178" s="120"/>
      <c r="Y178" s="120"/>
      <c r="AE178" s="120"/>
      <c r="AK178" s="120"/>
      <c r="AQ178" s="69"/>
      <c r="AW178" s="69"/>
      <c r="BC178" s="69"/>
    </row>
    <row r="179" spans="1:55">
      <c r="D179" s="69"/>
      <c r="E179" s="69"/>
      <c r="F179" s="69"/>
      <c r="G179" s="120"/>
      <c r="M179" s="120"/>
      <c r="S179" s="120"/>
      <c r="Y179" s="120"/>
      <c r="AE179" s="120"/>
      <c r="AK179" s="120"/>
      <c r="AQ179" s="69"/>
      <c r="AW179" s="69"/>
      <c r="BC179" s="69"/>
    </row>
    <row r="180" spans="1:55">
      <c r="D180" s="69"/>
      <c r="E180" s="69"/>
      <c r="F180" s="69"/>
      <c r="G180" s="120"/>
      <c r="M180" s="120"/>
      <c r="S180" s="120"/>
      <c r="Y180" s="120"/>
      <c r="AE180" s="120"/>
      <c r="AK180" s="120"/>
      <c r="AQ180" s="69"/>
      <c r="AW180" s="69"/>
      <c r="BC180" s="69"/>
    </row>
    <row r="181" spans="1:55">
      <c r="D181" s="69"/>
      <c r="E181" s="69"/>
      <c r="F181" s="69"/>
      <c r="G181" s="120"/>
      <c r="M181" s="120"/>
      <c r="S181" s="120"/>
      <c r="Y181" s="120"/>
      <c r="AE181" s="120"/>
      <c r="AK181" s="120"/>
      <c r="AQ181" s="69"/>
      <c r="AW181" s="69"/>
      <c r="BC181" s="69"/>
    </row>
    <row r="182" spans="1:55">
      <c r="D182" s="69"/>
      <c r="E182" s="69"/>
      <c r="F182" s="69"/>
      <c r="G182" s="120"/>
      <c r="M182" s="120"/>
      <c r="S182" s="120"/>
      <c r="Y182" s="120"/>
      <c r="AE182" s="120"/>
      <c r="AK182" s="120"/>
      <c r="AQ182" s="69"/>
      <c r="AW182" s="69"/>
      <c r="BC182" s="69"/>
    </row>
    <row r="183" spans="1:55">
      <c r="D183" s="69"/>
      <c r="E183" s="69"/>
      <c r="F183" s="69"/>
      <c r="G183" s="120"/>
      <c r="M183" s="120"/>
      <c r="S183" s="120"/>
      <c r="Y183" s="120"/>
      <c r="AE183" s="120"/>
      <c r="AK183" s="120"/>
      <c r="AQ183" s="69"/>
      <c r="AW183" s="69"/>
      <c r="BC183" s="69"/>
    </row>
    <row r="184" spans="1:55">
      <c r="D184" s="69"/>
      <c r="E184" s="69"/>
      <c r="F184" s="69"/>
      <c r="G184" s="120"/>
      <c r="M184" s="120"/>
      <c r="S184" s="120"/>
      <c r="Y184" s="120"/>
      <c r="AE184" s="120"/>
      <c r="AK184" s="120"/>
      <c r="AQ184" s="69"/>
      <c r="AW184" s="69"/>
      <c r="BC184" s="69"/>
    </row>
    <row r="185" spans="1:55">
      <c r="D185" s="69"/>
      <c r="E185" s="69"/>
      <c r="F185" s="69"/>
      <c r="G185" s="120"/>
      <c r="M185" s="120"/>
      <c r="S185" s="120"/>
      <c r="Y185" s="120"/>
      <c r="AE185" s="120"/>
      <c r="AK185" s="120"/>
      <c r="AQ185" s="69"/>
      <c r="AW185" s="69"/>
      <c r="BC185" s="69"/>
    </row>
  </sheetData>
  <printOptions horizontalCentered="1"/>
  <pageMargins left="0" right="0" top="0" bottom="0" header="0" footer="0"/>
  <pageSetup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30A3-57F0-4303-8A39-EED53B8BE813}">
  <sheetPr>
    <tabColor rgb="FF00B0F0"/>
  </sheetPr>
  <dimension ref="A5:A89"/>
  <sheetViews>
    <sheetView workbookViewId="0">
      <selection activeCell="A10" sqref="A10"/>
    </sheetView>
  </sheetViews>
  <sheetFormatPr defaultColWidth="8.7265625" defaultRowHeight="14.5"/>
  <cols>
    <col min="1" max="1" width="45.7265625" style="206" bestFit="1" customWidth="1"/>
    <col min="2" max="2" width="12.26953125" style="206" bestFit="1" customWidth="1"/>
    <col min="3" max="16384" width="8.7265625" style="206"/>
  </cols>
  <sheetData>
    <row r="5" spans="1:1">
      <c r="A5" s="57" t="s">
        <v>159</v>
      </c>
    </row>
    <row r="6" spans="1:1">
      <c r="A6" s="207" t="s">
        <v>160</v>
      </c>
    </row>
    <row r="7" spans="1:1">
      <c r="A7" s="208" t="s">
        <v>161</v>
      </c>
    </row>
    <row r="8" spans="1:1">
      <c r="A8" s="207" t="s">
        <v>162</v>
      </c>
    </row>
    <row r="9" spans="1:1">
      <c r="A9" s="208" t="s">
        <v>163</v>
      </c>
    </row>
    <row r="10" spans="1:1">
      <c r="A10" s="207" t="s">
        <v>164</v>
      </c>
    </row>
    <row r="11" spans="1:1">
      <c r="A11" s="208" t="s">
        <v>165</v>
      </c>
    </row>
    <row r="12" spans="1:1">
      <c r="A12" s="207" t="s">
        <v>166</v>
      </c>
    </row>
    <row r="13" spans="1:1">
      <c r="A13" s="208" t="s">
        <v>240</v>
      </c>
    </row>
    <row r="14" spans="1:1">
      <c r="A14" s="207" t="s">
        <v>167</v>
      </c>
    </row>
    <row r="15" spans="1:1">
      <c r="A15" s="208" t="s">
        <v>168</v>
      </c>
    </row>
    <row r="16" spans="1:1">
      <c r="A16" s="207" t="s">
        <v>169</v>
      </c>
    </row>
    <row r="17" spans="1:1">
      <c r="A17" s="208" t="s">
        <v>170</v>
      </c>
    </row>
    <row r="18" spans="1:1">
      <c r="A18" s="207" t="s">
        <v>171</v>
      </c>
    </row>
    <row r="19" spans="1:1">
      <c r="A19" s="208" t="s">
        <v>172</v>
      </c>
    </row>
    <row r="20" spans="1:1">
      <c r="A20" s="207" t="s">
        <v>173</v>
      </c>
    </row>
    <row r="21" spans="1:1">
      <c r="A21" s="208" t="s">
        <v>174</v>
      </c>
    </row>
    <row r="22" spans="1:1">
      <c r="A22" s="207" t="s">
        <v>175</v>
      </c>
    </row>
    <row r="23" spans="1:1">
      <c r="A23" s="208" t="s">
        <v>176</v>
      </c>
    </row>
    <row r="24" spans="1:1">
      <c r="A24" s="207" t="s">
        <v>177</v>
      </c>
    </row>
    <row r="25" spans="1:1">
      <c r="A25" s="208" t="s">
        <v>178</v>
      </c>
    </row>
    <row r="26" spans="1:1">
      <c r="A26" s="207" t="s">
        <v>179</v>
      </c>
    </row>
    <row r="27" spans="1:1">
      <c r="A27" s="208" t="s">
        <v>180</v>
      </c>
    </row>
    <row r="28" spans="1:1">
      <c r="A28" s="207" t="s">
        <v>181</v>
      </c>
    </row>
    <row r="29" spans="1:1">
      <c r="A29" s="208" t="s">
        <v>182</v>
      </c>
    </row>
    <row r="30" spans="1:1">
      <c r="A30" s="207" t="s">
        <v>183</v>
      </c>
    </row>
    <row r="31" spans="1:1">
      <c r="A31" s="208" t="s">
        <v>184</v>
      </c>
    </row>
    <row r="32" spans="1:1">
      <c r="A32" s="207" t="s">
        <v>242</v>
      </c>
    </row>
    <row r="33" spans="1:1">
      <c r="A33" s="208" t="s">
        <v>185</v>
      </c>
    </row>
    <row r="34" spans="1:1">
      <c r="A34" s="207" t="s">
        <v>186</v>
      </c>
    </row>
    <row r="35" spans="1:1">
      <c r="A35" s="208" t="s">
        <v>187</v>
      </c>
    </row>
    <row r="36" spans="1:1">
      <c r="A36" s="207" t="s">
        <v>188</v>
      </c>
    </row>
    <row r="37" spans="1:1">
      <c r="A37" s="208" t="s">
        <v>189</v>
      </c>
    </row>
    <row r="38" spans="1:1">
      <c r="A38" s="207" t="s">
        <v>190</v>
      </c>
    </row>
    <row r="39" spans="1:1">
      <c r="A39" s="208" t="s">
        <v>191</v>
      </c>
    </row>
    <row r="40" spans="1:1">
      <c r="A40" s="207" t="s">
        <v>192</v>
      </c>
    </row>
    <row r="41" spans="1:1">
      <c r="A41" s="208" t="s">
        <v>193</v>
      </c>
    </row>
    <row r="42" spans="1:1">
      <c r="A42" s="207" t="s">
        <v>194</v>
      </c>
    </row>
    <row r="43" spans="1:1">
      <c r="A43" s="208" t="s">
        <v>195</v>
      </c>
    </row>
    <row r="44" spans="1:1">
      <c r="A44" s="207" t="s">
        <v>196</v>
      </c>
    </row>
    <row r="45" spans="1:1">
      <c r="A45" s="208" t="s">
        <v>197</v>
      </c>
    </row>
    <row r="46" spans="1:1">
      <c r="A46" s="207" t="s">
        <v>198</v>
      </c>
    </row>
    <row r="47" spans="1:1">
      <c r="A47" s="208" t="s">
        <v>199</v>
      </c>
    </row>
    <row r="48" spans="1:1">
      <c r="A48" s="207" t="s">
        <v>200</v>
      </c>
    </row>
    <row r="49" spans="1:1">
      <c r="A49" s="208" t="s">
        <v>201</v>
      </c>
    </row>
    <row r="50" spans="1:1">
      <c r="A50" s="207" t="s">
        <v>202</v>
      </c>
    </row>
    <row r="51" spans="1:1">
      <c r="A51" s="208" t="s">
        <v>203</v>
      </c>
    </row>
    <row r="52" spans="1:1">
      <c r="A52" s="207" t="s">
        <v>204</v>
      </c>
    </row>
    <row r="53" spans="1:1">
      <c r="A53" s="208" t="s">
        <v>238</v>
      </c>
    </row>
    <row r="54" spans="1:1">
      <c r="A54" s="207" t="s">
        <v>205</v>
      </c>
    </row>
    <row r="55" spans="1:1">
      <c r="A55" s="208" t="s">
        <v>206</v>
      </c>
    </row>
    <row r="56" spans="1:1">
      <c r="A56" s="207" t="s">
        <v>207</v>
      </c>
    </row>
    <row r="57" spans="1:1">
      <c r="A57" s="208" t="s">
        <v>243</v>
      </c>
    </row>
    <row r="58" spans="1:1">
      <c r="A58" s="207" t="s">
        <v>208</v>
      </c>
    </row>
    <row r="59" spans="1:1">
      <c r="A59" s="208" t="s">
        <v>209</v>
      </c>
    </row>
    <row r="60" spans="1:1">
      <c r="A60" s="207" t="s">
        <v>210</v>
      </c>
    </row>
    <row r="61" spans="1:1">
      <c r="A61" s="208" t="s">
        <v>211</v>
      </c>
    </row>
    <row r="62" spans="1:1">
      <c r="A62" s="207" t="s">
        <v>212</v>
      </c>
    </row>
    <row r="63" spans="1:1">
      <c r="A63" s="208" t="s">
        <v>213</v>
      </c>
    </row>
    <row r="64" spans="1:1">
      <c r="A64" s="207" t="s">
        <v>214</v>
      </c>
    </row>
    <row r="65" spans="1:1">
      <c r="A65" s="208" t="s">
        <v>215</v>
      </c>
    </row>
    <row r="66" spans="1:1">
      <c r="A66" s="207" t="s">
        <v>241</v>
      </c>
    </row>
    <row r="67" spans="1:1">
      <c r="A67" s="208" t="s">
        <v>216</v>
      </c>
    </row>
    <row r="68" spans="1:1">
      <c r="A68" s="207" t="s">
        <v>217</v>
      </c>
    </row>
    <row r="69" spans="1:1">
      <c r="A69" s="208" t="s">
        <v>218</v>
      </c>
    </row>
    <row r="70" spans="1:1">
      <c r="A70" s="207" t="s">
        <v>219</v>
      </c>
    </row>
    <row r="71" spans="1:1">
      <c r="A71" s="208" t="s">
        <v>220</v>
      </c>
    </row>
    <row r="72" spans="1:1">
      <c r="A72" s="207" t="s">
        <v>221</v>
      </c>
    </row>
    <row r="73" spans="1:1">
      <c r="A73" s="208" t="s">
        <v>222</v>
      </c>
    </row>
    <row r="74" spans="1:1">
      <c r="A74" s="207" t="s">
        <v>223</v>
      </c>
    </row>
    <row r="75" spans="1:1">
      <c r="A75" s="208" t="s">
        <v>224</v>
      </c>
    </row>
    <row r="76" spans="1:1">
      <c r="A76" s="207" t="s">
        <v>244</v>
      </c>
    </row>
    <row r="77" spans="1:1">
      <c r="A77" s="208" t="s">
        <v>239</v>
      </c>
    </row>
    <row r="78" spans="1:1">
      <c r="A78" s="207" t="s">
        <v>225</v>
      </c>
    </row>
    <row r="79" spans="1:1">
      <c r="A79" s="208" t="s">
        <v>226</v>
      </c>
    </row>
    <row r="80" spans="1:1">
      <c r="A80" s="207" t="s">
        <v>227</v>
      </c>
    </row>
    <row r="81" spans="1:1">
      <c r="A81" s="208" t="s">
        <v>228</v>
      </c>
    </row>
    <row r="82" spans="1:1">
      <c r="A82" s="207" t="s">
        <v>229</v>
      </c>
    </row>
    <row r="83" spans="1:1">
      <c r="A83" s="208" t="s">
        <v>230</v>
      </c>
    </row>
    <row r="84" spans="1:1">
      <c r="A84" s="207" t="s">
        <v>231</v>
      </c>
    </row>
    <row r="85" spans="1:1">
      <c r="A85" s="208" t="s">
        <v>232</v>
      </c>
    </row>
    <row r="86" spans="1:1">
      <c r="A86" s="207" t="s">
        <v>233</v>
      </c>
    </row>
    <row r="87" spans="1:1">
      <c r="A87" s="208" t="s">
        <v>234</v>
      </c>
    </row>
    <row r="88" spans="1:1">
      <c r="A88" s="207" t="s">
        <v>235</v>
      </c>
    </row>
    <row r="89" spans="1:1">
      <c r="A89" s="208" t="s">
        <v>236</v>
      </c>
    </row>
  </sheetData>
  <autoFilter ref="A5:A89" xr:uid="{223E30A3-57F0-4303-8A39-EED53B8BE813}">
    <sortState xmlns:xlrd2="http://schemas.microsoft.com/office/spreadsheetml/2017/richdata2" ref="A6:A89">
      <sortCondition ref="A5:A89"/>
    </sortState>
  </autoFilter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o B c V l a L C 0 G l A A A A 9 g A A A B I A H A B D b 2 5 m a W c v U G F j a 2 F n Z S 5 4 b W w g o h g A K K A U A A A A A A A A A A A A A A A A A A A A A A A A A A A A h Y / R C o I w G I V f R X b v N i d B y O + E u k 2 I g u h 2 z K U j n e J m 8 9 2 6 6 J F 6 h Y y y u u v y n P M d O O d + v U E 2 N n V w U b 3 V r U l R h C k K l J F t o U 2 Z o s G d w i X K O G y F P I t S B R N s b D J a n a L K u S 4 h x H u P f Y z b v i S M 0 o g c 8 8 1 e V q o R o T b W C S M V + r S K / y 3 E 4 f A a w x m O I o Y X L M Y U y G x C r s 0 X Y N P e Z / p j w n q o 3 d A r 3 r l w t Q M y S y D v D / w B U E s D B B Q A A g A I A D q A X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g F x W K I p H u A 4 A A A A R A A A A E w A c A E Z v c m 1 1 b G F z L 1 N l Y 3 R p b 2 4 x L m 0 g o h g A K K A U A A A A A A A A A A A A A A A A A A A A A A A A A A A A K 0 5 N L s n M z 1 M I h t C G 1 g B Q S w E C L Q A U A A I A C A A 6 g F x W V o s L Q a U A A A D 2 A A A A E g A A A A A A A A A A A A A A A A A A A A A A Q 2 9 u Z m l n L 1 B h Y 2 t h Z 2 U u e G 1 s U E s B A i 0 A F A A C A A g A O o B c V g / K 6 a u k A A A A 6 Q A A A B M A A A A A A A A A A A A A A A A A 8 Q A A A F t D b 2 5 0 Z W 5 0 X 1 R 5 c G V z X S 5 4 b W x Q S w E C L Q A U A A I A C A A 6 g F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3 + 4 r / T I N 0 O z T O 7 Z v B U v 1 Q A A A A A C A A A A A A A D Z g A A w A A A A B A A A A C R F t T o J l s N Q W t O k U T N 8 W n Y A A A A A A S A A A C g A A A A E A A A A O X I j G P 5 A F / 2 l K 6 G H U x W 2 x J Q A A A A w c e L X j V R d c l + B C 2 s / B T D 8 4 r C o Q S d 4 G K o o x X / + 3 p v u y x X 2 b / M 4 J P T U q Z a + t 9 b J i h A o 6 h j 3 D 1 a s J + h u o P z y P z J / j V N c p c v G x Z F m Q b M u L p 0 u i M U A A A A 9 y o 8 J H m s R J S n M R y l 0 d M 3 / s G f i 5 0 = < / D a t a M a s h u p > 
</file>

<file path=customXml/itemProps1.xml><?xml version="1.0" encoding="utf-8"?>
<ds:datastoreItem xmlns:ds="http://schemas.openxmlformats.org/officeDocument/2006/customXml" ds:itemID="{ED030A73-763E-43B5-9525-92D7CE3F67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Menu</vt:lpstr>
      <vt:lpstr>BalanceSheet</vt:lpstr>
      <vt:lpstr>P&amp;L</vt:lpstr>
      <vt:lpstr>CashFlow</vt:lpstr>
      <vt:lpstr>Portfolio</vt:lpstr>
      <vt:lpstr>BalanceSheet!Area_de_impressao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Rodrigues - Controladoria</dc:creator>
  <cp:lastModifiedBy>Christian Lopes De Melo - Relacao com Investidores</cp:lastModifiedBy>
  <dcterms:created xsi:type="dcterms:W3CDTF">2020-10-10T00:09:50Z</dcterms:created>
  <dcterms:modified xsi:type="dcterms:W3CDTF">2023-05-04T21:09:43Z</dcterms:modified>
</cp:coreProperties>
</file>